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io-model\BECbIC\"/>
    </mc:Choice>
  </mc:AlternateContent>
  <xr:revisionPtr revIDLastSave="0" documentId="13_ncr:1_{0C7D7926-09F3-40E3-A955-277B550E3379}" xr6:coauthVersionLast="47" xr6:coauthVersionMax="47" xr10:uidLastSave="{00000000-0000-0000-0000-000000000000}"/>
  <bookViews>
    <workbookView xWindow="430" yWindow="950" windowWidth="17980" windowHeight="12310" firstSheet="1" activeTab="5" xr2:uid="{00000000-000D-0000-FFFF-FFFF00000000}"/>
  </bookViews>
  <sheets>
    <sheet name="About" sheetId="1" r:id="rId1"/>
    <sheet name="OECD VAL" sheetId="7" r:id="rId2"/>
    <sheet name="EXIOBASE EMP Splits" sheetId="13" r:id="rId3"/>
    <sheet name=" WIOD EMP Split" sheetId="19" r:id="rId4"/>
    <sheet name="Pre ISIC Consolidation" sheetId="20" r:id="rId5"/>
    <sheet name="BECbIC" sheetId="2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'[5]13-sector VAX_G_2010'!$C$141:$P$203</definedName>
    <definedName name="rca_trad_2011">'[5]13-sector VAX_G_2011'!$C$141:$P$203</definedName>
    <definedName name="rca_trad_2012">'[5]13-sector VAX_G_2012'!$C$141:$P$203</definedName>
    <definedName name="rca_trad_2013">'[5]13-sector VAX_G_2013'!$C$141:$P$203</definedName>
    <definedName name="rca_trad_2014">'[5]13-sector VAX_G_2014'!$C$141:$P$203</definedName>
    <definedName name="rca_trad_2015">'[5]13-sector VAX_G_2015'!$C$141:$P$203</definedName>
    <definedName name="rca_trad_2016">'[5]13-sector VAX_G_2016'!$C$141:$P$203</definedName>
    <definedName name="rca_trad_2017">'[5]13-sector VAX_G_2017'!$C$141:$P$203</definedName>
    <definedName name="rca_vax_2010">'[5]13-sector VAX_G_2010'!$C$209:$P$271</definedName>
    <definedName name="rca_vax_2011">'[5]13-sector VAX_G_2011'!$C$209:$P$271</definedName>
    <definedName name="rca_vax_2012">'[5]13-sector VAX_G_2012'!$C$209:$P$271</definedName>
    <definedName name="rca_vax_2013">'[5]13-sector VAX_G_2013'!$C$209:$P$271</definedName>
    <definedName name="rca_vax_2014">'[5]13-sector VAX_G_2014'!$C$209:$P$271</definedName>
    <definedName name="rca_vax_2015">'[5]13-sector VAX_G_2015'!$C$209:$P$271</definedName>
    <definedName name="rca_vax_2016">'[5]13-sector VAX_G_2016'!$C$209:$P$271</definedName>
    <definedName name="rca_vax_2017">'[5]13-sector VAX_G_2017'!$C$209:$P$271</definedName>
    <definedName name="sector_list">#REF!</definedName>
    <definedName name="Sectors">#REF!</definedName>
    <definedName name="SUNBURST">'[5]35-sector'!#REF!</definedName>
    <definedName name="VAConL">#REF!</definedName>
    <definedName name="vax_g_2010">'[5]13-sector VAX_G_2010'!$T$5:$AI$67</definedName>
    <definedName name="vax_g_2011">'[5]13-sector VAX_G_2011'!$T$5:$AI$67</definedName>
    <definedName name="vax_g_2012">'[5]13-sector VAX_G_2012'!$T$5:$AI$67</definedName>
    <definedName name="vax_g_2013">'[5]13-sector VAX_G_2013'!$T$5:$AI$67</definedName>
    <definedName name="vax_g_2014">'[5]13-sector VAX_G_2014'!$T$5:$AI$67</definedName>
    <definedName name="vax_g_2015">'[5]13-sector VAX_G_2015'!$T$5:$AI$67</definedName>
    <definedName name="vax_g_2016">'[5]13-sector VAX_G_2016'!$T$5:$AI$67</definedName>
    <definedName name="vax_g_2017">'[5]13-sector VAX_G_2017'!$T$5:$AI$67</definedName>
    <definedName name="x_2010">'[5]13-sector VAX_G_2010'!$C$5:$R$67</definedName>
    <definedName name="x_2011">'[5]13-sector VAX_G_2011'!$C$5:$R$67</definedName>
    <definedName name="x_2012">'[5]13-sector VAX_G_2012'!$C$5:$R$67</definedName>
    <definedName name="x_2013">'[5]13-sector VAX_G_2013'!$C$5:$R$67</definedName>
    <definedName name="x_2014">'[5]13-sector VAX_G_2014'!$C$5:$R$67</definedName>
    <definedName name="x_2015">'[5]13-sector VAX_G_2015'!$C$5:$R$67</definedName>
    <definedName name="x_2016">'[5]13-sector VAX_G_2016'!$C$5:$R$67</definedName>
    <definedName name="x_2017">'[5]13-sector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B8" i="20"/>
  <c r="AQ8" i="20"/>
  <c r="AP8" i="20"/>
  <c r="AO8" i="20"/>
  <c r="AN8" i="20"/>
  <c r="AM8" i="20"/>
  <c r="AL8" i="20"/>
  <c r="AK8" i="20"/>
  <c r="AJ8" i="20"/>
  <c r="AI8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C8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L8" i="13" l="1"/>
  <c r="K8" i="13"/>
  <c r="M8" i="13"/>
  <c r="D8" i="13" l="1"/>
  <c r="J8" i="13" l="1"/>
  <c r="I8" i="13"/>
  <c r="H8" i="13"/>
  <c r="G8" i="13"/>
  <c r="C8" i="13"/>
  <c r="A1" i="7" l="1"/>
</calcChain>
</file>

<file path=xl/sharedStrings.xml><?xml version="1.0" encoding="utf-8"?>
<sst xmlns="http://schemas.openxmlformats.org/spreadsheetml/2006/main" count="323" uniqueCount="141">
  <si>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</si>
  <si>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</si>
  <si>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</si>
  <si>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</si>
  <si>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</si>
  <si>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</si>
  <si>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</si>
  <si>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</si>
  <si>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</si>
  <si>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</si>
  <si>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</si>
  <si>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</si>
  <si>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</si>
  <si>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</si>
  <si>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</si>
  <si>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</si>
  <si>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</si>
  <si>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</si>
  <si>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</si>
  <si>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</si>
  <si>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</si>
  <si>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</si>
  <si>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</si>
  <si>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</si>
  <si>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</si>
  <si>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</si>
  <si>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</si>
  <si>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</si>
  <si>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</si>
  <si>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</si>
  <si>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</si>
  <si>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</si>
  <si>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</si>
  <si>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</si>
  <si>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</si>
  <si>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</si>
  <si>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</si>
  <si>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</si>
  <si>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</si>
  <si>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</si>
  <si>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</si>
  <si>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</si>
  <si>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VAL: Value added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</si>
  <si>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</si>
  <si>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</si>
  <si>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</si>
  <si>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</si>
  <si>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</si>
  <si>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</si>
  <si>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</si>
  <si>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</si>
  <si>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</si>
  <si>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</si>
  <si>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</si>
  <si>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</si>
  <si>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</si>
  <si>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</si>
  <si>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</si>
  <si>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</si>
  <si>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</si>
  <si>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</si>
  <si>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</si>
  <si>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</si>
  <si>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</si>
  <si>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</si>
  <si>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</si>
  <si>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</si>
  <si>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</si>
  <si>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</si>
  <si>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</si>
  <si>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</si>
  <si>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</si>
  <si>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</si>
  <si>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</si>
  <si>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</si>
  <si>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</si>
  <si>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</si>
  <si>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</si>
  <si>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</si>
  <si>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</si>
  <si>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</si>
  <si>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</si>
  <si>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</si>
  <si>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</si>
  <si>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</si>
  <si>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Employee Compensation</t>
  </si>
  <si>
    <t>Unit: $</t>
  </si>
  <si>
    <t>Input-Output Tables 2018 Edition (ISIC Rev. 4)</t>
  </si>
  <si>
    <t>Variable: VAL</t>
  </si>
  <si>
    <t>In the OECD dataset, employee compensation includes not just salary and bonuses</t>
  </si>
  <si>
    <t>but also employer-paid benefits and employer-paid retirement plan contributions.</t>
  </si>
  <si>
    <t>We convert 2015 USD to 2012 USD with the following conversion factor:</t>
  </si>
  <si>
    <t>2012 USD per 2015 USD</t>
  </si>
  <si>
    <t>BECbIC BAU Employee Compensation by ISIC Code</t>
  </si>
  <si>
    <t>ISIC 20</t>
  </si>
  <si>
    <t>ISIC 21</t>
  </si>
  <si>
    <t>Most Industries</t>
  </si>
  <si>
    <t>https://stats.oecd.org/Index.aspx?DataSetCode=IOTSI4_2018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</si>
  <si>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</si>
  <si>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</si>
  <si>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</si>
  <si>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</si>
  <si>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</si>
  <si>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</si>
  <si>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</si>
  <si>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</si>
  <si>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</si>
  <si>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WIOD</t>
  </si>
  <si>
    <t>Manufacture of basic pharmaceutical products and pharmaceutical preparations</t>
  </si>
  <si>
    <t xml:space="preserve">Manufacture of chemicals and chemical products </t>
  </si>
  <si>
    <t>ISIC</t>
  </si>
  <si>
    <t>EMP Compensation</t>
  </si>
  <si>
    <t>Ratio</t>
  </si>
  <si>
    <t xml:space="preserve">We do the same for chemicals and pharmaceuticals (ISIC 20T21), splitting them into separate chemicals (ISIC 20) and pharmaceuticals </t>
  </si>
  <si>
    <t>(ISIC 21) industries using a different data source (WIOD)</t>
  </si>
  <si>
    <t>STAN Database for Structural Analysis (ISIC Rev. 4 SNA08) 2020 ed</t>
  </si>
  <si>
    <t>D20 and D21, 2015</t>
  </si>
  <si>
    <t>Source: EXIOBASE</t>
  </si>
  <si>
    <t>Units: M.EURO</t>
  </si>
  <si>
    <t>Exiobase</t>
  </si>
  <si>
    <t>Exiobase 3rx, 2016</t>
  </si>
  <si>
    <t>https://zenodo.org/record/2654460#.YEFjHmhKg2w</t>
  </si>
  <si>
    <t>World Input-Output Database</t>
  </si>
  <si>
    <t>ISIC Splits</t>
  </si>
  <si>
    <t>We divide up a number of ISIC splits by applying EXIOBASE data on employee compensation to OECD data for the combined category</t>
  </si>
  <si>
    <t>Socio-economic accounts</t>
  </si>
  <si>
    <t>http://www.wiod.org/database/seas16</t>
  </si>
  <si>
    <t>SEA_Nov16</t>
  </si>
  <si>
    <t>Split</t>
  </si>
  <si>
    <t>LAB</t>
  </si>
  <si>
    <t>Labour compensation (in millions of national currency)</t>
  </si>
  <si>
    <t>Total compensation</t>
  </si>
  <si>
    <t>Labour compensation (in millions of national currency), 2014</t>
  </si>
  <si>
    <t>CAN: Canada</t>
  </si>
  <si>
    <t>Data extracted on 27 Mar 2021 22:09 UTC (GMT) from OECD.Stat</t>
  </si>
  <si>
    <t>ISIC split %, Canada</t>
  </si>
  <si>
    <t>EU ISIC Consolidation</t>
  </si>
  <si>
    <t>Default EPS ISIC Groupings</t>
  </si>
  <si>
    <t xml:space="preserve"> ISIC Groupings</t>
  </si>
  <si>
    <t>*group glass into other manufacturing</t>
  </si>
  <si>
    <t>*group nonroad vehicles into road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</si>
</sst>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8" borderId="0" xfId="0" applyFont="1" applyFill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  <xf numFmtId="0" fontId="0" fillId="7" borderId="5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0" fontId="0" fillId="9" borderId="0" xfId="0" applyFill="1"/>
    <xf numFmtId="0" fontId="15" fillId="0" borderId="0" xfId="0" applyFont="1" applyAlignment="1">
      <alignment horizontal="right"/>
    </xf>
    <xf numFmtId="166" fontId="0" fillId="0" borderId="8" xfId="0" applyNumberFormat="1" applyBorder="1"/>
    <xf numFmtId="166" fontId="0" fillId="0" borderId="9" xfId="0" applyNumberFormat="1" applyBorder="1"/>
    <xf numFmtId="9" fontId="0" fillId="9" borderId="10" xfId="4" applyFont="1" applyFill="1" applyBorder="1"/>
    <xf numFmtId="9" fontId="0" fillId="9" borderId="11" xfId="4" applyFont="1" applyFill="1" applyBorder="1"/>
    <xf numFmtId="0" fontId="0" fillId="9" borderId="10" xfId="0" applyFill="1" applyBorder="1"/>
    <xf numFmtId="0" fontId="0" fillId="9" borderId="11" xfId="0" applyFill="1" applyBorder="1"/>
    <xf numFmtId="166" fontId="0" fillId="0" borderId="0" xfId="0" applyNumberFormat="1" applyBorder="1"/>
    <xf numFmtId="9" fontId="0" fillId="9" borderId="12" xfId="4" applyFont="1" applyFill="1" applyBorder="1"/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5" applyNumberFormat="1" applyFont="1"/>
    <xf numFmtId="0" fontId="4" fillId="7" borderId="1" xfId="0" applyFont="1" applyFill="1" applyBorder="1"/>
    <xf numFmtId="0" fontId="0" fillId="7" borderId="0" xfId="0" applyFill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166" fontId="0" fillId="0" borderId="8" xfId="0" applyNumberFormat="1" applyFill="1" applyBorder="1"/>
    <xf numFmtId="0" fontId="0" fillId="0" borderId="9" xfId="0" applyFill="1" applyBorder="1"/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1" fillId="10" borderId="0" xfId="0" applyFont="1" applyFill="1"/>
  </cellXfs>
  <cellStyles count="6">
    <cellStyle name="Comma" xfId="5" builtinId="3"/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od.org/database/seas16" TargetMode="External"/><Relationship Id="rId2" Type="http://schemas.openxmlformats.org/officeDocument/2006/relationships/hyperlink" Target="https://zenodo.org/record/2654460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0"/>
  <sheetViews>
    <sheetView workbookViewId="0">
      <selection activeCell="H25" sqref="H25"/>
    </sheetView>
  </sheetViews>
  <sheetFormatPr defaultRowHeight="14.5" x14ac:dyDescent="0.35"/>
  <cols>
    <col min="2" max="2" width="77.54296875" customWidth="1"/>
  </cols>
  <sheetData>
    <row r="1" spans="1:2" x14ac:dyDescent="0.35">
      <c r="A1" s="1" t="s">
        <v>93</v>
      </c>
    </row>
    <row r="3" spans="1:2" x14ac:dyDescent="0.35">
      <c r="A3" s="1" t="s">
        <v>0</v>
      </c>
      <c r="B3" s="8" t="s">
        <v>96</v>
      </c>
    </row>
    <row r="4" spans="1:2" x14ac:dyDescent="0.35">
      <c r="B4" t="s">
        <v>1</v>
      </c>
    </row>
    <row r="5" spans="1:2" x14ac:dyDescent="0.35">
      <c r="B5" s="2">
        <v>2018</v>
      </c>
    </row>
    <row r="6" spans="1:2" x14ac:dyDescent="0.35">
      <c r="B6" t="s">
        <v>87</v>
      </c>
    </row>
    <row r="7" spans="1:2" x14ac:dyDescent="0.35">
      <c r="B7" s="3" t="s">
        <v>97</v>
      </c>
    </row>
    <row r="8" spans="1:2" x14ac:dyDescent="0.35">
      <c r="B8" t="s">
        <v>88</v>
      </c>
    </row>
    <row r="10" spans="1:2" x14ac:dyDescent="0.35">
      <c r="B10" t="s">
        <v>1</v>
      </c>
    </row>
    <row r="11" spans="1:2" x14ac:dyDescent="0.35">
      <c r="B11" s="2">
        <v>2020</v>
      </c>
    </row>
    <row r="12" spans="1:2" x14ac:dyDescent="0.35">
      <c r="B12" t="s">
        <v>115</v>
      </c>
    </row>
    <row r="13" spans="1:2" x14ac:dyDescent="0.35">
      <c r="B13" s="3" t="s">
        <v>97</v>
      </c>
    </row>
    <row r="14" spans="1:2" x14ac:dyDescent="0.35">
      <c r="B14" t="s">
        <v>116</v>
      </c>
    </row>
    <row r="17" spans="1:2" x14ac:dyDescent="0.35">
      <c r="B17" s="8" t="s">
        <v>123</v>
      </c>
    </row>
    <row r="18" spans="1:2" x14ac:dyDescent="0.35">
      <c r="B18" t="s">
        <v>119</v>
      </c>
    </row>
    <row r="19" spans="1:2" x14ac:dyDescent="0.35">
      <c r="B19" s="2">
        <v>2019</v>
      </c>
    </row>
    <row r="20" spans="1:2" x14ac:dyDescent="0.35">
      <c r="B20" t="s">
        <v>120</v>
      </c>
    </row>
    <row r="21" spans="1:2" x14ac:dyDescent="0.35">
      <c r="B21" s="3" t="s">
        <v>121</v>
      </c>
    </row>
    <row r="22" spans="1:2" x14ac:dyDescent="0.35">
      <c r="B22" t="s">
        <v>131</v>
      </c>
    </row>
    <row r="23" spans="1:2" x14ac:dyDescent="0.35">
      <c r="B23" s="2"/>
    </row>
    <row r="24" spans="1:2" x14ac:dyDescent="0.35">
      <c r="B24" t="s">
        <v>122</v>
      </c>
    </row>
    <row r="25" spans="1:2" x14ac:dyDescent="0.35">
      <c r="B25" s="2">
        <v>2016</v>
      </c>
    </row>
    <row r="26" spans="1:2" x14ac:dyDescent="0.35">
      <c r="B26" t="s">
        <v>125</v>
      </c>
    </row>
    <row r="27" spans="1:2" x14ac:dyDescent="0.35">
      <c r="B27" s="3" t="s">
        <v>126</v>
      </c>
    </row>
    <row r="28" spans="1:2" x14ac:dyDescent="0.35">
      <c r="B28" t="s">
        <v>132</v>
      </c>
    </row>
    <row r="29" spans="1:2" x14ac:dyDescent="0.35">
      <c r="B29" s="2"/>
    </row>
    <row r="30" spans="1:2" x14ac:dyDescent="0.35">
      <c r="B30" s="2"/>
    </row>
    <row r="31" spans="1:2" x14ac:dyDescent="0.35">
      <c r="A31" s="1" t="s">
        <v>2</v>
      </c>
    </row>
    <row r="32" spans="1:2" x14ac:dyDescent="0.35">
      <c r="A32" t="s">
        <v>89</v>
      </c>
    </row>
    <row r="33" spans="1:2" x14ac:dyDescent="0.35">
      <c r="A33" t="s">
        <v>90</v>
      </c>
    </row>
    <row r="35" spans="1:2" x14ac:dyDescent="0.35">
      <c r="A35" t="s">
        <v>124</v>
      </c>
    </row>
    <row r="36" spans="1:2" x14ac:dyDescent="0.35">
      <c r="A36" t="s">
        <v>113</v>
      </c>
    </row>
    <row r="37" spans="1:2" x14ac:dyDescent="0.35">
      <c r="A37" t="s">
        <v>114</v>
      </c>
    </row>
    <row r="39" spans="1:2" x14ac:dyDescent="0.35">
      <c r="A39" t="s">
        <v>91</v>
      </c>
    </row>
    <row r="40" spans="1:2" x14ac:dyDescent="0.35">
      <c r="A40" s="7">
        <v>0.9686815713640794</v>
      </c>
      <c r="B40" t="s">
        <v>92</v>
      </c>
    </row>
  </sheetData>
  <hyperlinks>
    <hyperlink ref="B7" r:id="rId1" xr:uid="{00000000-0004-0000-0000-000000000000}"/>
    <hyperlink ref="B21" r:id="rId2" location=".YEFjHmhKg2w" xr:uid="{67A701AB-FF79-4F95-8F6F-1FA501FFBAE6}"/>
    <hyperlink ref="B27" r:id="rId3" xr:uid="{A3CEDC9B-8A57-4E93-A946-65D5BEA7144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BV12"/>
  <sheetViews>
    <sheetView showGridLines="0" topLeftCell="A2" workbookViewId="0">
      <selection activeCell="A13" sqref="A13"/>
    </sheetView>
  </sheetViews>
  <sheetFormatPr defaultColWidth="9.1796875" defaultRowHeight="12.5" x14ac:dyDescent="0.25"/>
  <cols>
    <col min="1" max="1" width="27.453125" style="5" customWidth="1"/>
    <col min="2" max="2" width="2.453125" style="5" customWidth="1"/>
    <col min="3" max="3" width="12.453125" style="5" customWidth="1"/>
    <col min="4" max="24" width="9.26953125" style="5" bestFit="1" customWidth="1"/>
    <col min="25" max="25" width="9.54296875" style="5" bestFit="1" customWidth="1"/>
    <col min="26" max="31" width="9.26953125" style="5" bestFit="1" customWidth="1"/>
    <col min="32" max="34" width="9.54296875" style="5" bestFit="1" customWidth="1"/>
    <col min="35" max="35" width="9.26953125" style="5" bestFit="1" customWidth="1"/>
    <col min="36" max="36" width="9.54296875" style="5" bestFit="1" customWidth="1"/>
    <col min="37" max="38" width="9.26953125" style="5" bestFit="1" customWidth="1"/>
    <col min="39" max="16384" width="9.1796875" style="5"/>
  </cols>
  <sheetData>
    <row r="1" spans="1:74" s="34" customFormat="1" ht="14.5" hidden="1" x14ac:dyDescent="0.35">
      <c r="A1" s="33" t="e">
        <f ca="1">DotStatQuery(B1)</f>
        <v>#NAME?</v>
      </c>
      <c r="B1" s="33" t="s">
        <v>3</v>
      </c>
    </row>
    <row r="2" spans="1:74" customFormat="1" ht="24" x14ac:dyDescent="0.35">
      <c r="A2" s="9" t="s">
        <v>40</v>
      </c>
    </row>
    <row r="3" spans="1:74" customFormat="1" ht="14.5" x14ac:dyDescent="0.35">
      <c r="A3" s="42" t="s">
        <v>41</v>
      </c>
      <c r="B3" s="43"/>
      <c r="C3" s="47" t="s">
        <v>42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</row>
    <row r="4" spans="1:74" customFormat="1" ht="14.5" x14ac:dyDescent="0.35">
      <c r="A4" s="42" t="s">
        <v>4</v>
      </c>
      <c r="B4" s="43"/>
      <c r="C4" s="44" t="s">
        <v>133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6"/>
    </row>
    <row r="5" spans="1:74" customFormat="1" ht="14.5" x14ac:dyDescent="0.35">
      <c r="A5" s="42" t="s">
        <v>5</v>
      </c>
      <c r="B5" s="43"/>
      <c r="C5" s="44" t="s">
        <v>6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6"/>
    </row>
    <row r="6" spans="1:74" customFormat="1" ht="14.5" x14ac:dyDescent="0.35">
      <c r="A6" s="42" t="s">
        <v>7</v>
      </c>
      <c r="B6" s="43"/>
      <c r="C6" s="44" t="s">
        <v>43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6"/>
    </row>
    <row r="7" spans="1:74" customFormat="1" ht="100" x14ac:dyDescent="0.35">
      <c r="A7" s="40" t="s">
        <v>44</v>
      </c>
      <c r="B7" s="41"/>
      <c r="C7" s="10" t="s">
        <v>45</v>
      </c>
      <c r="D7" s="10" t="s">
        <v>46</v>
      </c>
      <c r="E7" s="10" t="s">
        <v>47</v>
      </c>
      <c r="F7" s="10" t="s">
        <v>48</v>
      </c>
      <c r="G7" s="10" t="s">
        <v>49</v>
      </c>
      <c r="H7" s="10" t="s">
        <v>50</v>
      </c>
      <c r="I7" s="10" t="s">
        <v>51</v>
      </c>
      <c r="J7" s="10" t="s">
        <v>52</v>
      </c>
      <c r="K7" s="10" t="s">
        <v>53</v>
      </c>
      <c r="L7" s="10" t="s">
        <v>54</v>
      </c>
      <c r="M7" s="10" t="s">
        <v>55</v>
      </c>
      <c r="N7" s="10" t="s">
        <v>56</v>
      </c>
      <c r="O7" s="10" t="s">
        <v>57</v>
      </c>
      <c r="P7" s="10" t="s">
        <v>58</v>
      </c>
      <c r="Q7" s="10" t="s">
        <v>59</v>
      </c>
      <c r="R7" s="10" t="s">
        <v>60</v>
      </c>
      <c r="S7" s="10" t="s">
        <v>61</v>
      </c>
      <c r="T7" s="10" t="s">
        <v>62</v>
      </c>
      <c r="U7" s="10" t="s">
        <v>63</v>
      </c>
      <c r="V7" s="10" t="s">
        <v>64</v>
      </c>
      <c r="W7" s="10" t="s">
        <v>65</v>
      </c>
      <c r="X7" s="10" t="s">
        <v>66</v>
      </c>
      <c r="Y7" s="10" t="s">
        <v>67</v>
      </c>
      <c r="Z7" s="10" t="s">
        <v>68</v>
      </c>
      <c r="AA7" s="10" t="s">
        <v>69</v>
      </c>
      <c r="AB7" s="10" t="s">
        <v>70</v>
      </c>
      <c r="AC7" s="10" t="s">
        <v>71</v>
      </c>
      <c r="AD7" s="10" t="s">
        <v>72</v>
      </c>
      <c r="AE7" s="10" t="s">
        <v>73</v>
      </c>
      <c r="AF7" s="10" t="s">
        <v>74</v>
      </c>
      <c r="AG7" s="10" t="s">
        <v>75</v>
      </c>
      <c r="AH7" s="10" t="s">
        <v>76</v>
      </c>
      <c r="AI7" s="10" t="s">
        <v>77</v>
      </c>
      <c r="AJ7" s="10" t="s">
        <v>78</v>
      </c>
      <c r="AK7" s="10" t="s">
        <v>79</v>
      </c>
      <c r="AL7" s="10" t="s">
        <v>80</v>
      </c>
    </row>
    <row r="8" spans="1:74" customFormat="1" ht="14.5" x14ac:dyDescent="0.35">
      <c r="A8" s="11" t="s">
        <v>81</v>
      </c>
      <c r="B8" s="12" t="s">
        <v>8</v>
      </c>
      <c r="C8" s="12" t="s">
        <v>8</v>
      </c>
      <c r="D8" s="12" t="s">
        <v>8</v>
      </c>
      <c r="E8" s="12" t="s">
        <v>8</v>
      </c>
      <c r="F8" s="12" t="s">
        <v>8</v>
      </c>
      <c r="G8" s="12" t="s">
        <v>8</v>
      </c>
      <c r="H8" s="12" t="s">
        <v>8</v>
      </c>
      <c r="I8" s="12" t="s">
        <v>8</v>
      </c>
      <c r="J8" s="12" t="s">
        <v>8</v>
      </c>
      <c r="K8" s="12" t="s">
        <v>8</v>
      </c>
      <c r="L8" s="12" t="s">
        <v>8</v>
      </c>
      <c r="M8" s="12" t="s">
        <v>8</v>
      </c>
      <c r="N8" s="12" t="s">
        <v>8</v>
      </c>
      <c r="O8" s="12" t="s">
        <v>8</v>
      </c>
      <c r="P8" s="12" t="s">
        <v>8</v>
      </c>
      <c r="Q8" s="12" t="s">
        <v>8</v>
      </c>
      <c r="R8" s="12" t="s">
        <v>8</v>
      </c>
      <c r="S8" s="12" t="s">
        <v>8</v>
      </c>
      <c r="T8" s="12" t="s">
        <v>8</v>
      </c>
      <c r="U8" s="12" t="s">
        <v>8</v>
      </c>
      <c r="V8" s="12" t="s">
        <v>8</v>
      </c>
      <c r="W8" s="12" t="s">
        <v>8</v>
      </c>
      <c r="X8" s="12" t="s">
        <v>8</v>
      </c>
      <c r="Y8" s="12" t="s">
        <v>8</v>
      </c>
      <c r="Z8" s="12" t="s">
        <v>8</v>
      </c>
      <c r="AA8" s="12" t="s">
        <v>8</v>
      </c>
      <c r="AB8" s="12" t="s">
        <v>8</v>
      </c>
      <c r="AC8" s="12" t="s">
        <v>8</v>
      </c>
      <c r="AD8" s="12" t="s">
        <v>8</v>
      </c>
      <c r="AE8" s="12" t="s">
        <v>8</v>
      </c>
      <c r="AF8" s="12" t="s">
        <v>8</v>
      </c>
      <c r="AG8" s="12" t="s">
        <v>8</v>
      </c>
      <c r="AH8" s="12" t="s">
        <v>8</v>
      </c>
      <c r="AI8" s="12" t="s">
        <v>8</v>
      </c>
      <c r="AJ8" s="12" t="s">
        <v>8</v>
      </c>
      <c r="AK8" s="12" t="s">
        <v>8</v>
      </c>
      <c r="AL8" s="12" t="s">
        <v>8</v>
      </c>
    </row>
    <row r="9" spans="1:74" customFormat="1" ht="14.5" x14ac:dyDescent="0.35">
      <c r="A9" s="13" t="s">
        <v>82</v>
      </c>
      <c r="B9" s="12" t="s">
        <v>8</v>
      </c>
      <c r="C9" s="14">
        <v>6367.3729999999996</v>
      </c>
      <c r="D9" s="14">
        <v>12744.489</v>
      </c>
      <c r="E9" s="14">
        <v>4513.5829999999996</v>
      </c>
      <c r="F9" s="14">
        <v>5776.8059999999996</v>
      </c>
      <c r="G9" s="14">
        <v>14445.432000000001</v>
      </c>
      <c r="H9" s="14">
        <v>860.52700000000004</v>
      </c>
      <c r="I9" s="14">
        <v>3724.06</v>
      </c>
      <c r="J9" s="14">
        <v>5315.3050000000003</v>
      </c>
      <c r="K9" s="14">
        <v>858.54499999999996</v>
      </c>
      <c r="L9" s="14">
        <v>4788.6210000000001</v>
      </c>
      <c r="M9" s="14">
        <v>3929.8679999999999</v>
      </c>
      <c r="N9" s="14">
        <v>2624.9369999999999</v>
      </c>
      <c r="O9" s="14">
        <v>3936.6950000000002</v>
      </c>
      <c r="P9" s="14">
        <v>7860.1859999999997</v>
      </c>
      <c r="Q9" s="14">
        <v>5018.2280000000001</v>
      </c>
      <c r="R9" s="14">
        <v>2275.3490000000002</v>
      </c>
      <c r="S9" s="14">
        <v>9637.5769999999993</v>
      </c>
      <c r="T9" s="14">
        <v>7527.473</v>
      </c>
      <c r="U9" s="14">
        <v>4129.5389999999998</v>
      </c>
      <c r="V9" s="14">
        <v>7429.06</v>
      </c>
      <c r="W9" s="14">
        <v>9292.3809999999994</v>
      </c>
      <c r="X9" s="14">
        <v>61065.574999999997</v>
      </c>
      <c r="Y9" s="14">
        <v>88055.657999999996</v>
      </c>
      <c r="Z9" s="14">
        <v>31307.969000000001</v>
      </c>
      <c r="AA9" s="14">
        <v>21336.03</v>
      </c>
      <c r="AB9" s="14">
        <v>7989.2730000000001</v>
      </c>
      <c r="AC9" s="14">
        <v>5637.28</v>
      </c>
      <c r="AD9" s="14">
        <v>15930.27</v>
      </c>
      <c r="AE9" s="14">
        <v>50488.652999999998</v>
      </c>
      <c r="AF9" s="14">
        <v>6908.4260000000004</v>
      </c>
      <c r="AG9" s="14">
        <v>62941.328999999998</v>
      </c>
      <c r="AH9" s="14">
        <v>57277.885000000002</v>
      </c>
      <c r="AI9" s="14">
        <v>51258.057000000001</v>
      </c>
      <c r="AJ9" s="14">
        <v>63568.923000000003</v>
      </c>
      <c r="AK9" s="14">
        <v>17778.212</v>
      </c>
      <c r="AL9" s="14">
        <v>2462.5</v>
      </c>
    </row>
    <row r="10" spans="1:74" customFormat="1" ht="20" x14ac:dyDescent="0.35">
      <c r="A10" s="13" t="s">
        <v>83</v>
      </c>
      <c r="B10" s="12" t="s">
        <v>8</v>
      </c>
      <c r="C10" s="15">
        <v>498.99299999999999</v>
      </c>
      <c r="D10" s="15">
        <v>1574.116</v>
      </c>
      <c r="E10" s="15">
        <v>494.06400000000002</v>
      </c>
      <c r="F10" s="15">
        <v>9.6359999999999992</v>
      </c>
      <c r="G10" s="15">
        <v>629.48800000000006</v>
      </c>
      <c r="H10" s="15">
        <v>10.664999999999999</v>
      </c>
      <c r="I10" s="15">
        <v>101.554</v>
      </c>
      <c r="J10" s="15">
        <v>171.89400000000001</v>
      </c>
      <c r="K10" s="15">
        <v>78.430000000000007</v>
      </c>
      <c r="L10" s="15">
        <v>139.78200000000001</v>
      </c>
      <c r="M10" s="15">
        <v>121.333</v>
      </c>
      <c r="N10" s="15">
        <v>223.72399999999999</v>
      </c>
      <c r="O10" s="15">
        <v>145.94499999999999</v>
      </c>
      <c r="P10" s="15">
        <v>100.892</v>
      </c>
      <c r="Q10" s="15">
        <v>293.91000000000003</v>
      </c>
      <c r="R10" s="15">
        <v>9.6300000000000008</v>
      </c>
      <c r="S10" s="15">
        <v>69.222999999999999</v>
      </c>
      <c r="T10" s="15">
        <v>15.677</v>
      </c>
      <c r="U10" s="15">
        <v>64.33</v>
      </c>
      <c r="V10" s="15">
        <v>116.746</v>
      </c>
      <c r="W10" s="15">
        <v>3093.4290000000001</v>
      </c>
      <c r="X10" s="15">
        <v>6119.4319999999998</v>
      </c>
      <c r="Y10" s="15">
        <v>5959.6840000000002</v>
      </c>
      <c r="Z10" s="15">
        <v>2446.0509999999999</v>
      </c>
      <c r="AA10" s="15">
        <v>919.673</v>
      </c>
      <c r="AB10" s="15">
        <v>-1128.57</v>
      </c>
      <c r="AC10" s="15">
        <v>662.23</v>
      </c>
      <c r="AD10" s="15">
        <v>-186.899</v>
      </c>
      <c r="AE10" s="15">
        <v>5257.1859999999997</v>
      </c>
      <c r="AF10" s="15">
        <v>34020.17</v>
      </c>
      <c r="AG10" s="15">
        <v>1068.7809999999999</v>
      </c>
      <c r="AH10" s="15">
        <v>1874.1880000000001</v>
      </c>
      <c r="AI10" s="15">
        <v>737.65499999999997</v>
      </c>
      <c r="AJ10" s="15">
        <v>1291.1869999999999</v>
      </c>
      <c r="AK10" s="15">
        <v>-9.1999999999999998E-2</v>
      </c>
      <c r="AL10" s="15">
        <v>0</v>
      </c>
    </row>
    <row r="11" spans="1:74" customFormat="1" ht="20" x14ac:dyDescent="0.35">
      <c r="A11" s="13" t="s">
        <v>84</v>
      </c>
      <c r="B11" s="12" t="s">
        <v>8</v>
      </c>
      <c r="C11" s="14">
        <v>19419.034</v>
      </c>
      <c r="D11" s="14">
        <v>72034.794999999998</v>
      </c>
      <c r="E11" s="14">
        <v>13114.053</v>
      </c>
      <c r="F11" s="14">
        <v>4790.9579999999996</v>
      </c>
      <c r="G11" s="14">
        <v>18976.080000000002</v>
      </c>
      <c r="H11" s="14">
        <v>480.90800000000002</v>
      </c>
      <c r="I11" s="14">
        <v>3151.4870000000001</v>
      </c>
      <c r="J11" s="14">
        <v>4113.3010000000004</v>
      </c>
      <c r="K11" s="14">
        <v>6755.424</v>
      </c>
      <c r="L11" s="14">
        <v>10070.797</v>
      </c>
      <c r="M11" s="14">
        <v>3254.098</v>
      </c>
      <c r="N11" s="14">
        <v>2617.1379999999999</v>
      </c>
      <c r="O11" s="14">
        <v>4232.76</v>
      </c>
      <c r="P11" s="14">
        <v>5211.2219999999998</v>
      </c>
      <c r="Q11" s="14">
        <v>2835.7620000000002</v>
      </c>
      <c r="R11" s="14">
        <v>1840.021</v>
      </c>
      <c r="S11" s="14">
        <v>6760.9989999999998</v>
      </c>
      <c r="T11" s="14">
        <v>7786.75</v>
      </c>
      <c r="U11" s="14">
        <v>4939.3310000000001</v>
      </c>
      <c r="V11" s="14">
        <v>4326.1940000000004</v>
      </c>
      <c r="W11" s="14">
        <v>23715.79</v>
      </c>
      <c r="X11" s="14">
        <v>41586.093000000001</v>
      </c>
      <c r="Y11" s="14">
        <v>57407.658000000003</v>
      </c>
      <c r="Z11" s="14">
        <v>29103.58</v>
      </c>
      <c r="AA11" s="14">
        <v>8656.8970000000008</v>
      </c>
      <c r="AB11" s="14">
        <v>7998.7969999999996</v>
      </c>
      <c r="AC11" s="14">
        <v>17908.188999999998</v>
      </c>
      <c r="AD11" s="14">
        <v>8674.3289999999997</v>
      </c>
      <c r="AE11" s="14">
        <v>48681.260999999999</v>
      </c>
      <c r="AF11" s="14">
        <v>126933.405</v>
      </c>
      <c r="AG11" s="14">
        <v>43619.989000000001</v>
      </c>
      <c r="AH11" s="14">
        <v>39827.627</v>
      </c>
      <c r="AI11" s="14">
        <v>24759.289000000001</v>
      </c>
      <c r="AJ11" s="14">
        <v>37101.589999999997</v>
      </c>
      <c r="AK11" s="14">
        <v>8814.7800000000007</v>
      </c>
      <c r="AL11" s="14">
        <v>0</v>
      </c>
    </row>
    <row r="12" spans="1:74" customFormat="1" ht="14.5" x14ac:dyDescent="0.35">
      <c r="A12" s="16" t="s">
        <v>134</v>
      </c>
    </row>
  </sheetData>
  <mergeCells count="9">
    <mergeCell ref="A7:B7"/>
    <mergeCell ref="A5:B5"/>
    <mergeCell ref="C5:AL5"/>
    <mergeCell ref="A6:B6"/>
    <mergeCell ref="A3:B3"/>
    <mergeCell ref="C3:AL3"/>
    <mergeCell ref="A4:B4"/>
    <mergeCell ref="C6:AL6"/>
    <mergeCell ref="C4:BV4"/>
  </mergeCells>
  <hyperlinks>
    <hyperlink ref="A2" r:id="rId1" display="http://localhost/OECDStat_Metadata/ShowMetadata.ashx?Dataset=IOTSI4_2018&amp;ShowOnWeb=true&amp;Lang=en" xr:uid="{B874BD29-D85B-44F9-AE6C-9A1C3494ABD3}"/>
    <hyperlink ref="C3" r:id="rId2" display="http://localhost/OECDStat_Metadata/ShowMetadata.ashx?Dataset=IOTSI4_2018&amp;Coords=[VAR].[VAL]&amp;ShowOnWeb=true&amp;Lang=en" xr:uid="{A85CEDD8-1CB0-48EF-9DE1-AA12F4618B1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786F-787C-4EAC-A005-F84236A257F4}">
  <sheetPr>
    <tabColor theme="9" tint="0.59999389629810485"/>
  </sheetPr>
  <dimension ref="B2:M8"/>
  <sheetViews>
    <sheetView workbookViewId="0">
      <selection activeCell="K16" sqref="K16"/>
    </sheetView>
  </sheetViews>
  <sheetFormatPr defaultRowHeight="14.5" x14ac:dyDescent="0.35"/>
  <cols>
    <col min="2" max="2" width="22.7265625" customWidth="1"/>
  </cols>
  <sheetData>
    <row r="2" spans="2:13" x14ac:dyDescent="0.35">
      <c r="B2" t="s">
        <v>117</v>
      </c>
    </row>
    <row r="3" spans="2:13" x14ac:dyDescent="0.35">
      <c r="B3" t="s">
        <v>118</v>
      </c>
    </row>
    <row r="5" spans="2:13" ht="15" thickBot="1" x14ac:dyDescent="0.4"/>
    <row r="6" spans="2:13" x14ac:dyDescent="0.35">
      <c r="B6" t="s">
        <v>110</v>
      </c>
      <c r="C6" s="17" t="s">
        <v>98</v>
      </c>
      <c r="D6" s="18" t="s">
        <v>99</v>
      </c>
      <c r="E6" s="17" t="s">
        <v>94</v>
      </c>
      <c r="F6" s="18" t="s">
        <v>95</v>
      </c>
      <c r="G6" s="17" t="s">
        <v>100</v>
      </c>
      <c r="H6" s="18" t="s">
        <v>101</v>
      </c>
      <c r="I6" s="17" t="s">
        <v>102</v>
      </c>
      <c r="J6" s="18" t="s">
        <v>103</v>
      </c>
      <c r="K6" s="17" t="s">
        <v>104</v>
      </c>
      <c r="L6" s="19" t="s">
        <v>105</v>
      </c>
      <c r="M6" s="18" t="s">
        <v>106</v>
      </c>
    </row>
    <row r="7" spans="2:13" x14ac:dyDescent="0.35">
      <c r="B7" t="s">
        <v>111</v>
      </c>
      <c r="C7" s="22">
        <v>291.86331525462441</v>
      </c>
      <c r="D7" s="23">
        <v>11580.30147261218</v>
      </c>
      <c r="E7" s="38"/>
      <c r="F7" s="39"/>
      <c r="G7" s="22">
        <v>687.41617037736182</v>
      </c>
      <c r="H7" s="23">
        <v>1873.4644560119536</v>
      </c>
      <c r="I7" s="22">
        <v>3079.1507638702215</v>
      </c>
      <c r="J7" s="23">
        <v>1904.5207355850353</v>
      </c>
      <c r="K7" s="22">
        <v>6018.6893053051244</v>
      </c>
      <c r="L7" s="28">
        <v>521.30073733073323</v>
      </c>
      <c r="M7" s="23">
        <v>8096.1080790295891</v>
      </c>
    </row>
    <row r="8" spans="2:13" ht="15" thickBot="1" x14ac:dyDescent="0.4">
      <c r="B8" s="20" t="s">
        <v>112</v>
      </c>
      <c r="C8" s="24">
        <f>C7/SUM(C7:D7)</f>
        <v>2.4583832895657316E-2</v>
      </c>
      <c r="D8" s="25">
        <f>D7/SUM(C7:D7)</f>
        <v>0.97541616710434265</v>
      </c>
      <c r="E8" s="26"/>
      <c r="F8" s="27"/>
      <c r="G8" s="24">
        <f>G7/SUM(G7:H7)</f>
        <v>0.26842960319730969</v>
      </c>
      <c r="H8" s="25">
        <f>H7/SUM(G7:H7)</f>
        <v>0.7315703968026902</v>
      </c>
      <c r="I8" s="24">
        <f>I7/SUM(I7:J7)</f>
        <v>0.61784785859316571</v>
      </c>
      <c r="J8" s="25">
        <f>J7/SUM(I7:J7)</f>
        <v>0.38215214140683429</v>
      </c>
      <c r="K8" s="24">
        <f>K7/SUM(K7:M7)</f>
        <v>0.41122225713940863</v>
      </c>
      <c r="L8" s="29">
        <f>L7/SUM(K7:M7)</f>
        <v>3.5617466690733977E-2</v>
      </c>
      <c r="M8" s="25">
        <f>M7/SUM(K7:M7)</f>
        <v>0.5531602761698573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C454-FEE6-4946-A525-435FC989403F}">
  <sheetPr>
    <tabColor theme="9" tint="0.59999389629810485"/>
  </sheetPr>
  <dimension ref="B3:D11"/>
  <sheetViews>
    <sheetView workbookViewId="0">
      <selection activeCell="C11" sqref="C11"/>
    </sheetView>
  </sheetViews>
  <sheetFormatPr defaultRowHeight="14.5" x14ac:dyDescent="0.35"/>
  <cols>
    <col min="2" max="2" width="22.7265625" customWidth="1"/>
    <col min="3" max="4" width="24.54296875" customWidth="1"/>
  </cols>
  <sheetData>
    <row r="3" spans="2:4" x14ac:dyDescent="0.35">
      <c r="B3" t="s">
        <v>107</v>
      </c>
    </row>
    <row r="4" spans="2:4" x14ac:dyDescent="0.35">
      <c r="B4" t="s">
        <v>127</v>
      </c>
    </row>
    <row r="5" spans="2:4" x14ac:dyDescent="0.35">
      <c r="B5" t="s">
        <v>135</v>
      </c>
    </row>
    <row r="6" spans="2:4" x14ac:dyDescent="0.35">
      <c r="B6" t="s">
        <v>130</v>
      </c>
    </row>
    <row r="8" spans="2:4" ht="58" x14ac:dyDescent="0.35">
      <c r="C8" s="30" t="s">
        <v>109</v>
      </c>
      <c r="D8" s="30" t="s">
        <v>108</v>
      </c>
    </row>
    <row r="9" spans="2:4" x14ac:dyDescent="0.35">
      <c r="C9" t="s">
        <v>94</v>
      </c>
      <c r="D9" t="s">
        <v>95</v>
      </c>
    </row>
    <row r="10" spans="2:4" x14ac:dyDescent="0.35">
      <c r="B10" t="s">
        <v>129</v>
      </c>
      <c r="C10" s="32">
        <v>3682.9250000000002</v>
      </c>
      <c r="D10" s="32">
        <v>3508.576</v>
      </c>
    </row>
    <row r="11" spans="2:4" x14ac:dyDescent="0.35">
      <c r="B11" t="s">
        <v>128</v>
      </c>
      <c r="C11" s="31">
        <v>0.5121218783116348</v>
      </c>
      <c r="D11" s="31">
        <v>0.4878781216883652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CE7C-4E28-4356-80F6-05ADE32FF64A}">
  <sheetPr>
    <tabColor theme="8" tint="-0.249977111117893"/>
  </sheetPr>
  <dimension ref="A1:AQ10"/>
  <sheetViews>
    <sheetView topLeftCell="AI1" workbookViewId="0">
      <selection activeCell="A8" sqref="A8"/>
    </sheetView>
  </sheetViews>
  <sheetFormatPr defaultRowHeight="14.5" x14ac:dyDescent="0.35"/>
  <cols>
    <col min="1" max="1" width="24.81640625" customWidth="1"/>
    <col min="2" max="43" width="16.26953125" customWidth="1"/>
  </cols>
  <sheetData>
    <row r="1" spans="1:43" s="4" customFormat="1" x14ac:dyDescent="0.35">
      <c r="A1" s="6" t="s">
        <v>86</v>
      </c>
      <c r="B1" s="4" t="s">
        <v>9</v>
      </c>
      <c r="C1" s="17" t="s">
        <v>98</v>
      </c>
      <c r="D1" s="18" t="s">
        <v>99</v>
      </c>
      <c r="E1" s="4" t="s">
        <v>10</v>
      </c>
      <c r="F1" s="21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17" t="s">
        <v>94</v>
      </c>
      <c r="M1" s="18" t="s">
        <v>95</v>
      </c>
      <c r="N1" s="4" t="s">
        <v>17</v>
      </c>
      <c r="O1" s="17" t="s">
        <v>100</v>
      </c>
      <c r="P1" s="18" t="s">
        <v>101</v>
      </c>
      <c r="Q1" s="17" t="s">
        <v>102</v>
      </c>
      <c r="R1" s="18" t="s">
        <v>103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7" t="s">
        <v>104</v>
      </c>
      <c r="AA1" s="19" t="s">
        <v>105</v>
      </c>
      <c r="AB1" s="18" t="s">
        <v>106</v>
      </c>
      <c r="AC1" s="4" t="s">
        <v>25</v>
      </c>
      <c r="AD1" s="4" t="s">
        <v>26</v>
      </c>
      <c r="AE1" s="4" t="s">
        <v>27</v>
      </c>
      <c r="AF1" s="4" t="s">
        <v>28</v>
      </c>
      <c r="AG1" s="21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ht="15" thickBot="1" x14ac:dyDescent="0.4">
      <c r="A2" t="s">
        <v>85</v>
      </c>
      <c r="B2">
        <f>'OECD VAL'!C9*10^6*About!$A$40</f>
        <v>6167956883.1012125</v>
      </c>
      <c r="C2" s="35">
        <f>'OECD VAL'!D9*10^6*About!$A$40*'EXIOBASE EMP Splits'!C8</f>
        <v>303496061.52854323</v>
      </c>
      <c r="D2" s="36">
        <f>'OECD VAL'!D9*10^6*About!$A$40*'EXIOBASE EMP Splits'!D8</f>
        <v>12041855569.22368</v>
      </c>
      <c r="E2">
        <f>'OECD VAL'!E9*10^6*About!$A$40</f>
        <v>4372224672.9221954</v>
      </c>
      <c r="F2">
        <f>'OECD VAL'!F9*10^6*About!$A$40</f>
        <v>5595885513.5454416</v>
      </c>
      <c r="G2">
        <f>'OECD VAL'!G9*10^6*About!$A$40</f>
        <v>13993023768.792955</v>
      </c>
      <c r="H2">
        <f>'OECD VAL'!H9*10^6*About!$A$40</f>
        <v>833576646.56121719</v>
      </c>
      <c r="I2">
        <f>'OECD VAL'!I9*10^6*About!$A$40</f>
        <v>3607428292.6541133</v>
      </c>
      <c r="J2">
        <f>'OECD VAL'!J9*10^6*About!$A$40</f>
        <v>5148837999.679348</v>
      </c>
      <c r="K2">
        <f>'OECD VAL'!K9*10^6*About!$A$40</f>
        <v>831656719.68677354</v>
      </c>
      <c r="L2" s="35">
        <f>'OECD VAL'!L9*10^6*About!$A$40*' WIOD EMP Split'!C11</f>
        <v>2375553595.1508994</v>
      </c>
      <c r="M2" s="36">
        <f>'OECD VAL'!L9*10^6*About!$A$40*' WIOD EMP Split'!D11</f>
        <v>2263095319.7961297</v>
      </c>
      <c r="N2">
        <f>'OECD VAL'!M9*10^6*About!$A$40</f>
        <v>3806790709.493412</v>
      </c>
      <c r="O2" s="35">
        <f>'OECD VAL'!N9*10^6*About!$A$40*'EXIOBASE EMP Splits'!G8</f>
        <v>682543494.35572243</v>
      </c>
      <c r="P2" s="36">
        <f>'OECD VAL'!N9*10^6*About!$A$40*'EXIOBASE EMP Splits'!H8</f>
        <v>1860184603.53599</v>
      </c>
      <c r="Q2" s="35">
        <f>'OECD VAL'!O9*10^6*About!$A$40*'EXIOBASE EMP Splits'!I8</f>
        <v>2356103432.6891713</v>
      </c>
      <c r="R2" s="36">
        <f>'OECD VAL'!O9*10^6*About!$A$40*'EXIOBASE EMP Splits'!J8</f>
        <v>1457300465.8919435</v>
      </c>
      <c r="S2">
        <f>'OECD VAL'!P9*10^6*About!$A$40</f>
        <v>7614017325.6939373</v>
      </c>
      <c r="T2">
        <f>'OECD VAL'!Q9*10^6*About!$A$40</f>
        <v>4861064984.5032215</v>
      </c>
      <c r="U2">
        <f>'OECD VAL'!R9*10^6*About!$A$40</f>
        <v>2204088644.7216868</v>
      </c>
      <c r="V2">
        <f>'OECD VAL'!S9*10^6*About!$A$40</f>
        <v>9335743232.5023098</v>
      </c>
      <c r="W2">
        <f>'OECD VAL'!T9*10^6*About!$A$40</f>
        <v>7291724374.0406809</v>
      </c>
      <c r="X2">
        <f>'OECD VAL'!U9*10^6*About!$A$40</f>
        <v>4000208327.5292487</v>
      </c>
      <c r="Y2">
        <f>'OECD VAL'!V9*10^6*About!$A$40</f>
        <v>7196393514.5580273</v>
      </c>
      <c r="Z2" s="35">
        <f>'OECD VAL'!W9*10^6*About!$A$40*'EXIOBASE EMP Splits'!K8</f>
        <v>3701558848.1649408</v>
      </c>
      <c r="AA2" s="37">
        <f>'OECD VAL'!W9*10^6*About!$A$40*'EXIOBASE EMP Splits'!L8</f>
        <v>320605576.88542432</v>
      </c>
      <c r="AB2" s="36">
        <f>'OECD VAL'!W9*10^6*About!$A$40*'EXIOBASE EMP Splits'!M8</f>
        <v>4979193803.7433491</v>
      </c>
      <c r="AC2">
        <f>'OECD VAL'!X9*10^6*About!$A$40</f>
        <v>59153097147.251045</v>
      </c>
      <c r="AD2">
        <f>'OECD VAL'!Y9*10^6*About!$A$40</f>
        <v>85297893158.937973</v>
      </c>
      <c r="AE2">
        <f>'OECD VAL'!Z9*10^6*About!$A$40</f>
        <v>30327452607.137886</v>
      </c>
      <c r="AF2">
        <f>'OECD VAL'!AA9*10^6*About!$A$40</f>
        <v>20667819067.07114</v>
      </c>
      <c r="AG2">
        <f>'OECD VAL'!AB9*10^6*About!$A$40</f>
        <v>7739061523.6966124</v>
      </c>
      <c r="AH2">
        <f>'OECD VAL'!AC9*10^6*About!$A$40</f>
        <v>5460729248.619297</v>
      </c>
      <c r="AI2">
        <f>'OECD VAL'!AD9*10^6*About!$A$40</f>
        <v>15431358975.854053</v>
      </c>
      <c r="AJ2">
        <f>'OECD VAL'!AE9*10^6*About!$A$40</f>
        <v>48907427724.095741</v>
      </c>
      <c r="AK2">
        <f>'OECD VAL'!AF9*10^6*About!$A$40</f>
        <v>6692064953.3324614</v>
      </c>
      <c r="AL2">
        <f>'OECD VAL'!AG9*10^6*About!$A$40</f>
        <v>60970105479.463501</v>
      </c>
      <c r="AM2">
        <f>'OECD VAL'!AH9*10^6*About!$A$40</f>
        <v>55484031646.211029</v>
      </c>
      <c r="AN2">
        <f>'OECD VAL'!AI9*10^6*About!$A$40</f>
        <v>49652735199.829552</v>
      </c>
      <c r="AO2">
        <f>'OECD VAL'!AJ9*10^6*About!$A$40</f>
        <v>61578044221.562172</v>
      </c>
      <c r="AP2">
        <f>'OECD VAL'!AK9*10^6*About!$A$40</f>
        <v>17221426336.203732</v>
      </c>
      <c r="AQ2">
        <f>'OECD VAL'!AL9*10^6*About!$A$40</f>
        <v>2385378369.4840455</v>
      </c>
    </row>
    <row r="4" spans="1:43" x14ac:dyDescent="0.35">
      <c r="A4" s="50" t="s">
        <v>136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</row>
    <row r="5" spans="1:43" x14ac:dyDescent="0.35">
      <c r="A5" t="s">
        <v>137</v>
      </c>
      <c r="B5" s="4" t="s">
        <v>9</v>
      </c>
      <c r="C5" s="4" t="s">
        <v>98</v>
      </c>
      <c r="D5" s="4" t="s">
        <v>99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94</v>
      </c>
      <c r="M5" s="4" t="s">
        <v>95</v>
      </c>
      <c r="N5" s="4" t="s">
        <v>17</v>
      </c>
      <c r="O5" s="4" t="s">
        <v>100</v>
      </c>
      <c r="P5" s="4" t="s">
        <v>101</v>
      </c>
      <c r="Q5" s="4" t="s">
        <v>102</v>
      </c>
      <c r="R5" s="4" t="s">
        <v>103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104</v>
      </c>
      <c r="AA5" s="4" t="s">
        <v>105</v>
      </c>
      <c r="AB5" s="4" t="s">
        <v>106</v>
      </c>
      <c r="AC5" s="4" t="s">
        <v>25</v>
      </c>
      <c r="AD5" s="4" t="s">
        <v>26</v>
      </c>
      <c r="AE5" s="4" t="s">
        <v>27</v>
      </c>
      <c r="AF5" s="4" t="s">
        <v>28</v>
      </c>
      <c r="AG5" s="4" t="s">
        <v>29</v>
      </c>
      <c r="AH5" s="4" t="s">
        <v>30</v>
      </c>
      <c r="AI5" s="4" t="s">
        <v>31</v>
      </c>
      <c r="AJ5" s="4" t="s">
        <v>32</v>
      </c>
      <c r="AK5" s="4" t="s">
        <v>33</v>
      </c>
      <c r="AL5" s="4" t="s">
        <v>34</v>
      </c>
      <c r="AM5" s="4" t="s">
        <v>35</v>
      </c>
      <c r="AN5" s="4" t="s">
        <v>36</v>
      </c>
      <c r="AO5" s="4" t="s">
        <v>37</v>
      </c>
      <c r="AP5" s="4" t="s">
        <v>38</v>
      </c>
      <c r="AQ5" s="4" t="s">
        <v>39</v>
      </c>
    </row>
    <row r="6" spans="1:43" x14ac:dyDescent="0.35">
      <c r="A6" t="s">
        <v>138</v>
      </c>
      <c r="B6" s="4" t="s">
        <v>9</v>
      </c>
      <c r="C6" s="4" t="s">
        <v>98</v>
      </c>
      <c r="D6" s="4" t="s">
        <v>99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94</v>
      </c>
      <c r="M6" s="4" t="s">
        <v>95</v>
      </c>
      <c r="N6" s="4" t="s">
        <v>17</v>
      </c>
      <c r="O6" s="4" t="s">
        <v>24</v>
      </c>
      <c r="P6" s="4" t="s">
        <v>101</v>
      </c>
      <c r="Q6" s="4" t="s">
        <v>102</v>
      </c>
      <c r="R6" s="4" t="s">
        <v>103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22</v>
      </c>
      <c r="Y6" s="4" t="s">
        <v>24</v>
      </c>
      <c r="Z6" s="4" t="s">
        <v>104</v>
      </c>
      <c r="AA6" s="4" t="s">
        <v>105</v>
      </c>
      <c r="AB6" s="4" t="s">
        <v>106</v>
      </c>
      <c r="AC6" s="4" t="s">
        <v>25</v>
      </c>
      <c r="AD6" s="4" t="s">
        <v>26</v>
      </c>
      <c r="AE6" s="4" t="s">
        <v>27</v>
      </c>
      <c r="AF6" s="4" t="s">
        <v>28</v>
      </c>
      <c r="AG6" s="4" t="s">
        <v>29</v>
      </c>
      <c r="AH6" s="4" t="s">
        <v>30</v>
      </c>
      <c r="AI6" s="4" t="s">
        <v>31</v>
      </c>
      <c r="AJ6" s="4" t="s">
        <v>32</v>
      </c>
      <c r="AK6" s="4" t="s">
        <v>33</v>
      </c>
      <c r="AL6" s="4" t="s">
        <v>34</v>
      </c>
      <c r="AM6" s="4" t="s">
        <v>35</v>
      </c>
      <c r="AN6" s="4" t="s">
        <v>36</v>
      </c>
      <c r="AO6" s="4" t="s">
        <v>37</v>
      </c>
      <c r="AP6" s="4" t="s">
        <v>38</v>
      </c>
      <c r="AQ6" s="4" t="s">
        <v>39</v>
      </c>
    </row>
    <row r="8" spans="1:43" x14ac:dyDescent="0.35">
      <c r="B8" t="b">
        <f>B5=B6</f>
        <v>1</v>
      </c>
      <c r="C8" t="b">
        <f t="shared" ref="C8:AQ8" si="0">C5=C6</f>
        <v>1</v>
      </c>
      <c r="D8" t="b">
        <f t="shared" si="0"/>
        <v>1</v>
      </c>
      <c r="E8" t="b">
        <f t="shared" si="0"/>
        <v>1</v>
      </c>
      <c r="F8" t="b">
        <f t="shared" si="0"/>
        <v>1</v>
      </c>
      <c r="G8" t="b">
        <f t="shared" si="0"/>
        <v>1</v>
      </c>
      <c r="H8" t="b">
        <f t="shared" si="0"/>
        <v>1</v>
      </c>
      <c r="I8" t="b">
        <f t="shared" si="0"/>
        <v>1</v>
      </c>
      <c r="J8" t="b">
        <f t="shared" si="0"/>
        <v>1</v>
      </c>
      <c r="K8" t="b">
        <f t="shared" si="0"/>
        <v>1</v>
      </c>
      <c r="L8" t="b">
        <f t="shared" si="0"/>
        <v>1</v>
      </c>
      <c r="M8" t="b">
        <f t="shared" si="0"/>
        <v>1</v>
      </c>
      <c r="N8" t="b">
        <f t="shared" si="0"/>
        <v>1</v>
      </c>
      <c r="O8" t="b">
        <f t="shared" si="0"/>
        <v>0</v>
      </c>
      <c r="P8" t="b">
        <f t="shared" si="0"/>
        <v>1</v>
      </c>
      <c r="Q8" t="b">
        <f t="shared" si="0"/>
        <v>1</v>
      </c>
      <c r="R8" t="b">
        <f t="shared" si="0"/>
        <v>1</v>
      </c>
      <c r="S8" t="b">
        <f t="shared" si="0"/>
        <v>1</v>
      </c>
      <c r="T8" t="b">
        <f t="shared" si="0"/>
        <v>1</v>
      </c>
      <c r="U8" t="b">
        <f t="shared" si="0"/>
        <v>1</v>
      </c>
      <c r="V8" t="b">
        <f t="shared" si="0"/>
        <v>1</v>
      </c>
      <c r="W8" t="b">
        <f t="shared" si="0"/>
        <v>1</v>
      </c>
      <c r="X8" t="b">
        <f t="shared" si="0"/>
        <v>0</v>
      </c>
      <c r="Y8" t="b">
        <f t="shared" si="0"/>
        <v>1</v>
      </c>
      <c r="Z8" t="b">
        <f t="shared" si="0"/>
        <v>1</v>
      </c>
      <c r="AA8" t="b">
        <f t="shared" si="0"/>
        <v>1</v>
      </c>
      <c r="AB8" t="b">
        <f t="shared" si="0"/>
        <v>1</v>
      </c>
      <c r="AC8" t="b">
        <f t="shared" si="0"/>
        <v>1</v>
      </c>
      <c r="AD8" t="b">
        <f t="shared" si="0"/>
        <v>1</v>
      </c>
      <c r="AE8" t="b">
        <f t="shared" si="0"/>
        <v>1</v>
      </c>
      <c r="AF8" t="b">
        <f t="shared" si="0"/>
        <v>1</v>
      </c>
      <c r="AG8" t="b">
        <f t="shared" si="0"/>
        <v>1</v>
      </c>
      <c r="AH8" t="b">
        <f t="shared" si="0"/>
        <v>1</v>
      </c>
      <c r="AI8" t="b">
        <f t="shared" si="0"/>
        <v>1</v>
      </c>
      <c r="AJ8" t="b">
        <f t="shared" si="0"/>
        <v>1</v>
      </c>
      <c r="AK8" t="b">
        <f t="shared" si="0"/>
        <v>1</v>
      </c>
      <c r="AL8" t="b">
        <f t="shared" si="0"/>
        <v>1</v>
      </c>
      <c r="AM8" t="b">
        <f t="shared" si="0"/>
        <v>1</v>
      </c>
      <c r="AN8" t="b">
        <f t="shared" si="0"/>
        <v>1</v>
      </c>
      <c r="AO8" t="b">
        <f t="shared" si="0"/>
        <v>1</v>
      </c>
      <c r="AP8" t="b">
        <f t="shared" si="0"/>
        <v>1</v>
      </c>
      <c r="AQ8" t="b">
        <f t="shared" si="0"/>
        <v>1</v>
      </c>
    </row>
    <row r="10" spans="1:43" x14ac:dyDescent="0.35">
      <c r="O10" t="s">
        <v>139</v>
      </c>
      <c r="X10" t="s">
        <v>140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tabSelected="1" workbookViewId="0">
      <selection activeCell="A11" sqref="A11"/>
    </sheetView>
  </sheetViews>
  <sheetFormatPr defaultRowHeight="14.5" x14ac:dyDescent="0.35"/>
  <cols>
    <col min="1" max="1" width="24.81640625" customWidth="1"/>
    <col min="2" max="43" width="16.26953125" customWidth="1"/>
  </cols>
  <sheetData>
    <row r="1" spans="1:43" s="4" customFormat="1" x14ac:dyDescent="0.35">
      <c r="A1" s="6" t="s">
        <v>86</v>
      </c>
      <c r="B1" s="4" t="s">
        <v>9</v>
      </c>
      <c r="C1" s="17" t="s">
        <v>98</v>
      </c>
      <c r="D1" s="18" t="s">
        <v>99</v>
      </c>
      <c r="E1" s="4" t="s">
        <v>10</v>
      </c>
      <c r="F1" s="21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17" t="s">
        <v>94</v>
      </c>
      <c r="M1" s="18" t="s">
        <v>95</v>
      </c>
      <c r="N1" s="4" t="s">
        <v>17</v>
      </c>
      <c r="O1" s="17" t="s">
        <v>100</v>
      </c>
      <c r="P1" s="18" t="s">
        <v>101</v>
      </c>
      <c r="Q1" s="17" t="s">
        <v>102</v>
      </c>
      <c r="R1" s="18" t="s">
        <v>103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7" t="s">
        <v>104</v>
      </c>
      <c r="AA1" s="19" t="s">
        <v>105</v>
      </c>
      <c r="AB1" s="18" t="s">
        <v>106</v>
      </c>
      <c r="AC1" s="4" t="s">
        <v>25</v>
      </c>
      <c r="AD1" s="4" t="s">
        <v>26</v>
      </c>
      <c r="AE1" s="4" t="s">
        <v>27</v>
      </c>
      <c r="AF1" s="4" t="s">
        <v>28</v>
      </c>
      <c r="AG1" s="21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ht="15" thickBot="1" x14ac:dyDescent="0.4">
      <c r="A2" t="s">
        <v>85</v>
      </c>
      <c r="B2">
        <f>SUMIFS('Pre ISIC Consolidation'!$B$2:$AQ$2,'Pre ISIC Consolidation'!$B$6:$AQ$6,BECbIC!B1)</f>
        <v>6167956883.1012125</v>
      </c>
      <c r="C2" s="35">
        <f>SUMIFS('Pre ISIC Consolidation'!$B$2:$AQ$2,'Pre ISIC Consolidation'!$B$6:$AQ$6,BECbIC!C1)</f>
        <v>303496061.52854323</v>
      </c>
      <c r="D2" s="36">
        <f>SUMIFS('Pre ISIC Consolidation'!$B$2:$AQ$2,'Pre ISIC Consolidation'!$B$6:$AQ$6,BECbIC!D1)</f>
        <v>12041855569.22368</v>
      </c>
      <c r="E2">
        <f>SUMIFS('Pre ISIC Consolidation'!$B$2:$AQ$2,'Pre ISIC Consolidation'!$B$6:$AQ$6,BECbIC!E1)</f>
        <v>4372224672.9221954</v>
      </c>
      <c r="F2">
        <f>SUMIFS('Pre ISIC Consolidation'!$B$2:$AQ$2,'Pre ISIC Consolidation'!$B$6:$AQ$6,BECbIC!F1)</f>
        <v>5595885513.5454416</v>
      </c>
      <c r="G2">
        <f>SUMIFS('Pre ISIC Consolidation'!$B$2:$AQ$2,'Pre ISIC Consolidation'!$B$6:$AQ$6,BECbIC!G1)</f>
        <v>13993023768.792955</v>
      </c>
      <c r="H2">
        <f>SUMIFS('Pre ISIC Consolidation'!$B$2:$AQ$2,'Pre ISIC Consolidation'!$B$6:$AQ$6,BECbIC!H1)</f>
        <v>833576646.56121719</v>
      </c>
      <c r="I2">
        <f>SUMIFS('Pre ISIC Consolidation'!$B$2:$AQ$2,'Pre ISIC Consolidation'!$B$6:$AQ$6,BECbIC!I1)</f>
        <v>3607428292.6541133</v>
      </c>
      <c r="J2">
        <f>SUMIFS('Pre ISIC Consolidation'!$B$2:$AQ$2,'Pre ISIC Consolidation'!$B$6:$AQ$6,BECbIC!J1)</f>
        <v>5148837999.679348</v>
      </c>
      <c r="K2">
        <f>SUMIFS('Pre ISIC Consolidation'!$B$2:$AQ$2,'Pre ISIC Consolidation'!$B$6:$AQ$6,BECbIC!K1)</f>
        <v>831656719.68677354</v>
      </c>
      <c r="L2" s="35">
        <f>SUMIFS('Pre ISIC Consolidation'!$B$2:$AQ$2,'Pre ISIC Consolidation'!$B$6:$AQ$6,BECbIC!L1)</f>
        <v>2375553595.1508994</v>
      </c>
      <c r="M2" s="36">
        <f>SUMIFS('Pre ISIC Consolidation'!$B$2:$AQ$2,'Pre ISIC Consolidation'!$B$6:$AQ$6,BECbIC!M1)</f>
        <v>2263095319.7961297</v>
      </c>
      <c r="N2">
        <f>SUMIFS('Pre ISIC Consolidation'!$B$2:$AQ$2,'Pre ISIC Consolidation'!$B$6:$AQ$6,BECbIC!N1)</f>
        <v>3806790709.493412</v>
      </c>
      <c r="O2" s="35">
        <f>SUMIFS('Pre ISIC Consolidation'!$B$2:$AQ$2,'Pre ISIC Consolidation'!$B$6:$AQ$6,BECbIC!O1)</f>
        <v>0</v>
      </c>
      <c r="P2" s="36">
        <f>SUMIFS('Pre ISIC Consolidation'!$B$2:$AQ$2,'Pre ISIC Consolidation'!$B$6:$AQ$6,BECbIC!P1)</f>
        <v>1860184603.53599</v>
      </c>
      <c r="Q2" s="35">
        <f>SUMIFS('Pre ISIC Consolidation'!$B$2:$AQ$2,'Pre ISIC Consolidation'!$B$6:$AQ$6,BECbIC!Q1)</f>
        <v>2356103432.6891713</v>
      </c>
      <c r="R2" s="36">
        <f>SUMIFS('Pre ISIC Consolidation'!$B$2:$AQ$2,'Pre ISIC Consolidation'!$B$6:$AQ$6,BECbIC!R1)</f>
        <v>1457300465.8919435</v>
      </c>
      <c r="S2">
        <f>SUMIFS('Pre ISIC Consolidation'!$B$2:$AQ$2,'Pre ISIC Consolidation'!$B$6:$AQ$6,BECbIC!S1)</f>
        <v>7614017325.6939373</v>
      </c>
      <c r="T2">
        <f>SUMIFS('Pre ISIC Consolidation'!$B$2:$AQ$2,'Pre ISIC Consolidation'!$B$6:$AQ$6,BECbIC!T1)</f>
        <v>4861064984.5032215</v>
      </c>
      <c r="U2">
        <f>SUMIFS('Pre ISIC Consolidation'!$B$2:$AQ$2,'Pre ISIC Consolidation'!$B$6:$AQ$6,BECbIC!U1)</f>
        <v>2204088644.7216868</v>
      </c>
      <c r="V2">
        <f>SUMIFS('Pre ISIC Consolidation'!$B$2:$AQ$2,'Pre ISIC Consolidation'!$B$6:$AQ$6,BECbIC!V1)</f>
        <v>9335743232.5023098</v>
      </c>
      <c r="W2">
        <f>SUMIFS('Pre ISIC Consolidation'!$B$2:$AQ$2,'Pre ISIC Consolidation'!$B$6:$AQ$6,BECbIC!W1)</f>
        <v>11291932701.569929</v>
      </c>
      <c r="X2">
        <f>SUMIFS('Pre ISIC Consolidation'!$B$2:$AQ$2,'Pre ISIC Consolidation'!$B$6:$AQ$6,BECbIC!X1)</f>
        <v>0</v>
      </c>
      <c r="Y2">
        <f>SUMIFS('Pre ISIC Consolidation'!$B$2:$AQ$2,'Pre ISIC Consolidation'!$B$6:$AQ$6,BECbIC!Y1)</f>
        <v>7878937008.9137497</v>
      </c>
      <c r="Z2" s="35">
        <f>SUMIFS('Pre ISIC Consolidation'!$B$2:$AQ$2,'Pre ISIC Consolidation'!$B$6:$AQ$6,BECbIC!Z1)</f>
        <v>3701558848.1649408</v>
      </c>
      <c r="AA2" s="37">
        <f>SUMIFS('Pre ISIC Consolidation'!$B$2:$AQ$2,'Pre ISIC Consolidation'!$B$6:$AQ$6,BECbIC!AA1)</f>
        <v>320605576.88542432</v>
      </c>
      <c r="AB2" s="36">
        <f>SUMIFS('Pre ISIC Consolidation'!$B$2:$AQ$2,'Pre ISIC Consolidation'!$B$6:$AQ$6,BECbIC!AB1)</f>
        <v>4979193803.7433491</v>
      </c>
      <c r="AC2">
        <f>SUMIFS('Pre ISIC Consolidation'!$B$2:$AQ$2,'Pre ISIC Consolidation'!$B$6:$AQ$6,BECbIC!AC1)</f>
        <v>59153097147.251045</v>
      </c>
      <c r="AD2">
        <f>SUMIFS('Pre ISIC Consolidation'!$B$2:$AQ$2,'Pre ISIC Consolidation'!$B$6:$AQ$6,BECbIC!AD1)</f>
        <v>85297893158.937973</v>
      </c>
      <c r="AE2">
        <f>SUMIFS('Pre ISIC Consolidation'!$B$2:$AQ$2,'Pre ISIC Consolidation'!$B$6:$AQ$6,BECbIC!AE1)</f>
        <v>30327452607.137886</v>
      </c>
      <c r="AF2">
        <f>SUMIFS('Pre ISIC Consolidation'!$B$2:$AQ$2,'Pre ISIC Consolidation'!$B$6:$AQ$6,BECbIC!AF1)</f>
        <v>20667819067.07114</v>
      </c>
      <c r="AG2">
        <f>SUMIFS('Pre ISIC Consolidation'!$B$2:$AQ$2,'Pre ISIC Consolidation'!$B$6:$AQ$6,BECbIC!AG1)</f>
        <v>7739061523.6966124</v>
      </c>
      <c r="AH2">
        <f>SUMIFS('Pre ISIC Consolidation'!$B$2:$AQ$2,'Pre ISIC Consolidation'!$B$6:$AQ$6,BECbIC!AH1)</f>
        <v>5460729248.619297</v>
      </c>
      <c r="AI2">
        <f>SUMIFS('Pre ISIC Consolidation'!$B$2:$AQ$2,'Pre ISIC Consolidation'!$B$6:$AQ$6,BECbIC!AI1)</f>
        <v>15431358975.854053</v>
      </c>
      <c r="AJ2">
        <f>SUMIFS('Pre ISIC Consolidation'!$B$2:$AQ$2,'Pre ISIC Consolidation'!$B$6:$AQ$6,BECbIC!AJ1)</f>
        <v>48907427724.095741</v>
      </c>
      <c r="AK2">
        <f>SUMIFS('Pre ISIC Consolidation'!$B$2:$AQ$2,'Pre ISIC Consolidation'!$B$6:$AQ$6,BECbIC!AK1)</f>
        <v>6692064953.3324614</v>
      </c>
      <c r="AL2">
        <f>SUMIFS('Pre ISIC Consolidation'!$B$2:$AQ$2,'Pre ISIC Consolidation'!$B$6:$AQ$6,BECbIC!AL1)</f>
        <v>60970105479.463501</v>
      </c>
      <c r="AM2">
        <f>SUMIFS('Pre ISIC Consolidation'!$B$2:$AQ$2,'Pre ISIC Consolidation'!$B$6:$AQ$6,BECbIC!AM1)</f>
        <v>55484031646.211029</v>
      </c>
      <c r="AN2">
        <f>SUMIFS('Pre ISIC Consolidation'!$B$2:$AQ$2,'Pre ISIC Consolidation'!$B$6:$AQ$6,BECbIC!AN1)</f>
        <v>49652735199.829552</v>
      </c>
      <c r="AO2">
        <f>SUMIFS('Pre ISIC Consolidation'!$B$2:$AQ$2,'Pre ISIC Consolidation'!$B$6:$AQ$6,BECbIC!AO1)</f>
        <v>61578044221.562172</v>
      </c>
      <c r="AP2">
        <f>SUMIFS('Pre ISIC Consolidation'!$B$2:$AQ$2,'Pre ISIC Consolidation'!$B$6:$AQ$6,BECbIC!AP1)</f>
        <v>17221426336.203732</v>
      </c>
      <c r="AQ2">
        <f>SUMIFS('Pre ISIC Consolidation'!$B$2:$AQ$2,'Pre ISIC Consolidation'!$B$6:$AQ$6,BECbIC!AQ1)</f>
        <v>2385378369.4840455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OECD VAL</vt:lpstr>
      <vt:lpstr>EXIOBASE EMP Splits</vt:lpstr>
      <vt:lpstr> WIOD EMP Split</vt:lpstr>
      <vt:lpstr>Pre ISIC Consolidation</vt:lpstr>
      <vt:lpstr>BECbIC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2022-06-29T23:40:25Z</dcterms:modified>
</cp:coreProperties>
</file>