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BEbIC\"/>
    </mc:Choice>
  </mc:AlternateContent>
  <xr:revisionPtr revIDLastSave="0" documentId="13_ncr:1_{39CDBBD4-4187-4DAC-8A29-CAC215E94B97}" xr6:coauthVersionLast="46" xr6:coauthVersionMax="46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About" sheetId="1" r:id="rId1"/>
    <sheet name="OECD EMPN" sheetId="5" r:id="rId2"/>
    <sheet name="Filtered EMPN OECD Data" sheetId="6" r:id="rId3"/>
    <sheet name="EXIOBASE EMP Splits" sheetId="21" r:id="rId4"/>
    <sheet name="WIOD EMP Split" sheetId="25" r:id="rId5"/>
    <sheet name="Summary ISIC Splits" sheetId="24" r:id="rId6"/>
    <sheet name="BEbIC" sheetId="2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4" l="1"/>
  <c r="P28" i="24"/>
  <c r="M28" i="24"/>
  <c r="J28" i="24"/>
  <c r="G6" i="24"/>
  <c r="A2" i="2"/>
  <c r="R22" i="24" l="1"/>
  <c r="R24" i="24" s="1"/>
  <c r="Q22" i="24"/>
  <c r="Q24" i="24" s="1"/>
  <c r="P22" i="24"/>
  <c r="P24" i="24" s="1"/>
  <c r="R15" i="24"/>
  <c r="P17" i="24"/>
  <c r="Q15" i="24"/>
  <c r="Q16" i="24" s="1"/>
  <c r="P15" i="24"/>
  <c r="N22" i="24"/>
  <c r="N24" i="24" s="1"/>
  <c r="M22" i="24"/>
  <c r="M24" i="24" s="1"/>
  <c r="M17" i="24"/>
  <c r="K22" i="24"/>
  <c r="K24" i="24" s="1"/>
  <c r="J22" i="24"/>
  <c r="J24" i="24" s="1"/>
  <c r="J17" i="24"/>
  <c r="J15" i="24"/>
  <c r="D15" i="24"/>
  <c r="E22" i="24"/>
  <c r="E24" i="24" s="1"/>
  <c r="D22" i="24"/>
  <c r="D24" i="24" s="1"/>
  <c r="D17" i="24"/>
  <c r="E15" i="24"/>
  <c r="E16" i="24" s="1"/>
  <c r="K6" i="24"/>
  <c r="K15" i="24" s="1"/>
  <c r="K16" i="24" s="1"/>
  <c r="K18" i="24" s="1"/>
  <c r="M6" i="24"/>
  <c r="M15" i="24" s="1"/>
  <c r="N6" i="24"/>
  <c r="N15" i="24" s="1"/>
  <c r="N16" i="24" s="1"/>
  <c r="N18" i="24" s="1"/>
  <c r="D7" i="24"/>
  <c r="E7" i="24"/>
  <c r="G7" i="24"/>
  <c r="H7" i="24"/>
  <c r="J7" i="24"/>
  <c r="K7" i="24"/>
  <c r="M7" i="24"/>
  <c r="N7" i="24"/>
  <c r="P7" i="24"/>
  <c r="Q7" i="24"/>
  <c r="R7" i="24"/>
  <c r="C9" i="24"/>
  <c r="E9" i="24"/>
  <c r="F9" i="24"/>
  <c r="I9" i="24"/>
  <c r="L9" i="24"/>
  <c r="O9" i="24"/>
  <c r="S9" i="24"/>
  <c r="C10" i="24"/>
  <c r="E10" i="24"/>
  <c r="E19" i="24" s="1"/>
  <c r="F10" i="24"/>
  <c r="I10" i="24"/>
  <c r="L10" i="24"/>
  <c r="O10" i="24"/>
  <c r="S10" i="24"/>
  <c r="C11" i="24"/>
  <c r="E11" i="24"/>
  <c r="F11" i="24"/>
  <c r="I11" i="24"/>
  <c r="L11" i="24"/>
  <c r="O11" i="24"/>
  <c r="S11" i="24"/>
  <c r="C12" i="24"/>
  <c r="E12" i="24"/>
  <c r="F12" i="24"/>
  <c r="I12" i="24"/>
  <c r="L12" i="24"/>
  <c r="O12" i="24"/>
  <c r="S12" i="24"/>
  <c r="P16" i="24" l="1"/>
  <c r="P18" i="24" s="1"/>
  <c r="Q18" i="24"/>
  <c r="D16" i="24"/>
  <c r="R16" i="24"/>
  <c r="R18" i="24" s="1"/>
  <c r="M16" i="24"/>
  <c r="M18" i="24" s="1"/>
  <c r="J16" i="24"/>
  <c r="E18" i="24"/>
  <c r="E20" i="24" s="1"/>
  <c r="J18" i="24"/>
  <c r="D18" i="24"/>
  <c r="G10" i="24"/>
  <c r="Q10" i="24"/>
  <c r="Q19" i="24" s="1"/>
  <c r="Q11" i="24"/>
  <c r="Q12" i="24"/>
  <c r="N11" i="24"/>
  <c r="M12" i="24"/>
  <c r="J10" i="24"/>
  <c r="J19" i="24" s="1"/>
  <c r="D11" i="24"/>
  <c r="D12" i="24"/>
  <c r="R11" i="24"/>
  <c r="R9" i="24"/>
  <c r="P11" i="24"/>
  <c r="K9" i="24"/>
  <c r="K10" i="24"/>
  <c r="K19" i="24" s="1"/>
  <c r="K20" i="24" s="1"/>
  <c r="K25" i="24" s="1"/>
  <c r="J12" i="24"/>
  <c r="J11" i="24"/>
  <c r="H11" i="24"/>
  <c r="M9" i="24"/>
  <c r="P10" i="24"/>
  <c r="P19" i="24" s="1"/>
  <c r="P20" i="24" s="1"/>
  <c r="P25" i="24" s="1"/>
  <c r="J9" i="24"/>
  <c r="D9" i="24"/>
  <c r="G11" i="24"/>
  <c r="H12" i="24"/>
  <c r="G12" i="24"/>
  <c r="M11" i="24"/>
  <c r="R10" i="24"/>
  <c r="R19" i="24" s="1"/>
  <c r="D10" i="24"/>
  <c r="D19" i="24" s="1"/>
  <c r="H9" i="24"/>
  <c r="N10" i="24"/>
  <c r="N19" i="24" s="1"/>
  <c r="N20" i="24" s="1"/>
  <c r="N25" i="24" s="1"/>
  <c r="P9" i="24"/>
  <c r="G9" i="24"/>
  <c r="M10" i="24"/>
  <c r="M19" i="24" s="1"/>
  <c r="Q9" i="24"/>
  <c r="P12" i="24"/>
  <c r="N12" i="24"/>
  <c r="H10" i="24"/>
  <c r="K12" i="24"/>
  <c r="N9" i="24"/>
  <c r="R12" i="24"/>
  <c r="K11" i="24"/>
  <c r="E25" i="24" l="1"/>
  <c r="R20" i="24"/>
  <c r="R25" i="24" s="1"/>
  <c r="Q20" i="24"/>
  <c r="Q25" i="24" s="1"/>
  <c r="M20" i="24"/>
  <c r="M25" i="24" s="1"/>
  <c r="M26" i="24" s="1"/>
  <c r="M29" i="24" s="1"/>
  <c r="Q2" i="2" s="1"/>
  <c r="J20" i="24"/>
  <c r="J25" i="24" s="1"/>
  <c r="J26" i="24" s="1"/>
  <c r="J29" i="24" s="1"/>
  <c r="O2" i="2" s="1"/>
  <c r="D20" i="24"/>
  <c r="B2" i="6"/>
  <c r="Q26" i="24" l="1"/>
  <c r="Q29" i="24" s="1"/>
  <c r="AA2" i="2" s="1"/>
  <c r="D25" i="24"/>
  <c r="D26" i="24" s="1"/>
  <c r="D29" i="24" s="1"/>
  <c r="C2" i="2" s="1"/>
  <c r="R26" i="24"/>
  <c r="R29" i="24" s="1"/>
  <c r="AB2" i="2" s="1"/>
  <c r="N26" i="24"/>
  <c r="N29" i="24" s="1"/>
  <c r="R2" i="2" s="1"/>
  <c r="P26" i="24"/>
  <c r="P29" i="24" s="1"/>
  <c r="Z2" i="2" s="1"/>
  <c r="K26" i="24"/>
  <c r="K29" i="24" s="1"/>
  <c r="P2" i="2" s="1"/>
  <c r="B49" i="6"/>
  <c r="C49" i="6"/>
  <c r="E49" i="6"/>
  <c r="F49" i="6"/>
  <c r="G49" i="6"/>
  <c r="H49" i="6"/>
  <c r="I49" i="6"/>
  <c r="J49" i="6"/>
  <c r="K49" i="6"/>
  <c r="L49" i="6"/>
  <c r="N49" i="6"/>
  <c r="O49" i="6"/>
  <c r="Q49" i="6"/>
  <c r="S49" i="6"/>
  <c r="T49" i="6"/>
  <c r="U49" i="6"/>
  <c r="V49" i="6"/>
  <c r="W49" i="6"/>
  <c r="X49" i="6"/>
  <c r="Y49" i="6"/>
  <c r="Z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B50" i="6"/>
  <c r="C50" i="6"/>
  <c r="E50" i="6"/>
  <c r="F50" i="6"/>
  <c r="G50" i="6"/>
  <c r="H50" i="6"/>
  <c r="I50" i="6"/>
  <c r="J50" i="6"/>
  <c r="K50" i="6"/>
  <c r="L50" i="6"/>
  <c r="N50" i="6"/>
  <c r="O50" i="6"/>
  <c r="Q50" i="6"/>
  <c r="S50" i="6"/>
  <c r="T50" i="6"/>
  <c r="U50" i="6"/>
  <c r="V50" i="6"/>
  <c r="W50" i="6"/>
  <c r="X50" i="6"/>
  <c r="Y50" i="6"/>
  <c r="Z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B51" i="6"/>
  <c r="C51" i="6"/>
  <c r="E51" i="6"/>
  <c r="F51" i="6"/>
  <c r="G51" i="6"/>
  <c r="H51" i="6"/>
  <c r="I51" i="6"/>
  <c r="J51" i="6"/>
  <c r="K51" i="6"/>
  <c r="L51" i="6"/>
  <c r="N51" i="6"/>
  <c r="O51" i="6"/>
  <c r="Q51" i="6"/>
  <c r="S51" i="6"/>
  <c r="T51" i="6"/>
  <c r="U51" i="6"/>
  <c r="V51" i="6"/>
  <c r="W51" i="6"/>
  <c r="X51" i="6"/>
  <c r="Y51" i="6"/>
  <c r="Z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B52" i="6"/>
  <c r="C52" i="6"/>
  <c r="E52" i="6"/>
  <c r="F52" i="6"/>
  <c r="G52" i="6"/>
  <c r="H52" i="6"/>
  <c r="I52" i="6"/>
  <c r="J52" i="6"/>
  <c r="K52" i="6"/>
  <c r="L52" i="6"/>
  <c r="N52" i="6"/>
  <c r="O52" i="6"/>
  <c r="Q52" i="6"/>
  <c r="S52" i="6"/>
  <c r="T52" i="6"/>
  <c r="U52" i="6"/>
  <c r="V52" i="6"/>
  <c r="W52" i="6"/>
  <c r="X52" i="6"/>
  <c r="Y52" i="6"/>
  <c r="Z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B53" i="6"/>
  <c r="C53" i="6"/>
  <c r="E53" i="6"/>
  <c r="F53" i="6"/>
  <c r="G53" i="6"/>
  <c r="H53" i="6"/>
  <c r="I53" i="6"/>
  <c r="J53" i="6"/>
  <c r="K53" i="6"/>
  <c r="L53" i="6"/>
  <c r="N53" i="6"/>
  <c r="O53" i="6"/>
  <c r="Q53" i="6"/>
  <c r="S53" i="6"/>
  <c r="T53" i="6"/>
  <c r="U53" i="6"/>
  <c r="V53" i="6"/>
  <c r="W53" i="6"/>
  <c r="X53" i="6"/>
  <c r="Y53" i="6"/>
  <c r="Z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B54" i="6"/>
  <c r="C54" i="6"/>
  <c r="E54" i="6"/>
  <c r="F54" i="6"/>
  <c r="G54" i="6"/>
  <c r="H54" i="6"/>
  <c r="I54" i="6"/>
  <c r="J54" i="6"/>
  <c r="K54" i="6"/>
  <c r="L54" i="6"/>
  <c r="N54" i="6"/>
  <c r="O54" i="6"/>
  <c r="Q54" i="6"/>
  <c r="S54" i="6"/>
  <c r="T54" i="6"/>
  <c r="U54" i="6"/>
  <c r="V54" i="6"/>
  <c r="W54" i="6"/>
  <c r="X54" i="6"/>
  <c r="Y54" i="6"/>
  <c r="Z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B55" i="6"/>
  <c r="C55" i="6"/>
  <c r="E55" i="6"/>
  <c r="F55" i="6"/>
  <c r="G55" i="6"/>
  <c r="H55" i="6"/>
  <c r="I55" i="6"/>
  <c r="J55" i="6"/>
  <c r="K55" i="6"/>
  <c r="L55" i="6"/>
  <c r="N55" i="6"/>
  <c r="O55" i="6"/>
  <c r="Q55" i="6"/>
  <c r="S55" i="6"/>
  <c r="T55" i="6"/>
  <c r="U55" i="6"/>
  <c r="V55" i="6"/>
  <c r="W55" i="6"/>
  <c r="X55" i="6"/>
  <c r="Y55" i="6"/>
  <c r="Z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B56" i="6"/>
  <c r="C56" i="6"/>
  <c r="E56" i="6"/>
  <c r="F56" i="6"/>
  <c r="G56" i="6"/>
  <c r="H56" i="6"/>
  <c r="I56" i="6"/>
  <c r="J56" i="6"/>
  <c r="K56" i="6"/>
  <c r="L56" i="6"/>
  <c r="N56" i="6"/>
  <c r="O56" i="6"/>
  <c r="Q56" i="6"/>
  <c r="S56" i="6"/>
  <c r="T56" i="6"/>
  <c r="U56" i="6"/>
  <c r="V56" i="6"/>
  <c r="W56" i="6"/>
  <c r="X56" i="6"/>
  <c r="Y56" i="6"/>
  <c r="Z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B57" i="6"/>
  <c r="C57" i="6"/>
  <c r="E57" i="6"/>
  <c r="F57" i="6"/>
  <c r="G57" i="6"/>
  <c r="H57" i="6"/>
  <c r="I57" i="6"/>
  <c r="J57" i="6"/>
  <c r="K57" i="6"/>
  <c r="L57" i="6"/>
  <c r="N57" i="6"/>
  <c r="O57" i="6"/>
  <c r="Q57" i="6"/>
  <c r="S57" i="6"/>
  <c r="T57" i="6"/>
  <c r="U57" i="6"/>
  <c r="V57" i="6"/>
  <c r="W57" i="6"/>
  <c r="X57" i="6"/>
  <c r="Y57" i="6"/>
  <c r="Z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B58" i="6"/>
  <c r="C58" i="6"/>
  <c r="E58" i="6"/>
  <c r="F58" i="6"/>
  <c r="G58" i="6"/>
  <c r="H58" i="6"/>
  <c r="I58" i="6"/>
  <c r="J58" i="6"/>
  <c r="K58" i="6"/>
  <c r="L58" i="6"/>
  <c r="N58" i="6"/>
  <c r="O58" i="6"/>
  <c r="Q58" i="6"/>
  <c r="S58" i="6"/>
  <c r="T58" i="6"/>
  <c r="U58" i="6"/>
  <c r="V58" i="6"/>
  <c r="W58" i="6"/>
  <c r="X58" i="6"/>
  <c r="Y58" i="6"/>
  <c r="Z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B59" i="6"/>
  <c r="C59" i="6"/>
  <c r="E59" i="6"/>
  <c r="F59" i="6"/>
  <c r="G59" i="6"/>
  <c r="H59" i="6"/>
  <c r="I59" i="6"/>
  <c r="J59" i="6"/>
  <c r="K59" i="6"/>
  <c r="L59" i="6"/>
  <c r="N59" i="6"/>
  <c r="O59" i="6"/>
  <c r="Q59" i="6"/>
  <c r="S59" i="6"/>
  <c r="T59" i="6"/>
  <c r="U59" i="6"/>
  <c r="V59" i="6"/>
  <c r="W59" i="6"/>
  <c r="X59" i="6"/>
  <c r="Y59" i="6"/>
  <c r="Z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B60" i="6"/>
  <c r="C60" i="6"/>
  <c r="E60" i="6"/>
  <c r="F60" i="6"/>
  <c r="G60" i="6"/>
  <c r="H60" i="6"/>
  <c r="I60" i="6"/>
  <c r="J60" i="6"/>
  <c r="K60" i="6"/>
  <c r="L60" i="6"/>
  <c r="N60" i="6"/>
  <c r="O60" i="6"/>
  <c r="Q60" i="6"/>
  <c r="S60" i="6"/>
  <c r="T60" i="6"/>
  <c r="U60" i="6"/>
  <c r="V60" i="6"/>
  <c r="W60" i="6"/>
  <c r="X60" i="6"/>
  <c r="Y60" i="6"/>
  <c r="Z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B61" i="6"/>
  <c r="C61" i="6"/>
  <c r="E61" i="6"/>
  <c r="F61" i="6"/>
  <c r="G61" i="6"/>
  <c r="H61" i="6"/>
  <c r="I61" i="6"/>
  <c r="J61" i="6"/>
  <c r="K61" i="6"/>
  <c r="L61" i="6"/>
  <c r="N61" i="6"/>
  <c r="O61" i="6"/>
  <c r="Q61" i="6"/>
  <c r="S61" i="6"/>
  <c r="T61" i="6"/>
  <c r="U61" i="6"/>
  <c r="V61" i="6"/>
  <c r="W61" i="6"/>
  <c r="X61" i="6"/>
  <c r="Y61" i="6"/>
  <c r="Z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B62" i="6"/>
  <c r="C62" i="6"/>
  <c r="E62" i="6"/>
  <c r="F62" i="6"/>
  <c r="G62" i="6"/>
  <c r="H62" i="6"/>
  <c r="I62" i="6"/>
  <c r="J62" i="6"/>
  <c r="K62" i="6"/>
  <c r="L62" i="6"/>
  <c r="N62" i="6"/>
  <c r="O62" i="6"/>
  <c r="Q62" i="6"/>
  <c r="S62" i="6"/>
  <c r="T62" i="6"/>
  <c r="U62" i="6"/>
  <c r="V62" i="6"/>
  <c r="W62" i="6"/>
  <c r="X62" i="6"/>
  <c r="Y62" i="6"/>
  <c r="Z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B63" i="6"/>
  <c r="C63" i="6"/>
  <c r="E63" i="6"/>
  <c r="F63" i="6"/>
  <c r="G63" i="6"/>
  <c r="H63" i="6"/>
  <c r="I63" i="6"/>
  <c r="J63" i="6"/>
  <c r="K63" i="6"/>
  <c r="L63" i="6"/>
  <c r="N63" i="6"/>
  <c r="O63" i="6"/>
  <c r="Q63" i="6"/>
  <c r="S63" i="6"/>
  <c r="T63" i="6"/>
  <c r="U63" i="6"/>
  <c r="V63" i="6"/>
  <c r="W63" i="6"/>
  <c r="X63" i="6"/>
  <c r="Y63" i="6"/>
  <c r="Z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B3" i="6"/>
  <c r="C3" i="6"/>
  <c r="E3" i="6"/>
  <c r="F3" i="6"/>
  <c r="G3" i="6"/>
  <c r="H3" i="6"/>
  <c r="I3" i="6"/>
  <c r="J3" i="6"/>
  <c r="K3" i="6"/>
  <c r="L3" i="6"/>
  <c r="N3" i="6"/>
  <c r="O3" i="6"/>
  <c r="Q3" i="6"/>
  <c r="S3" i="6"/>
  <c r="T3" i="6"/>
  <c r="U3" i="6"/>
  <c r="V3" i="6"/>
  <c r="W3" i="6"/>
  <c r="X3" i="6"/>
  <c r="Y3" i="6"/>
  <c r="Z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B4" i="6"/>
  <c r="C4" i="6"/>
  <c r="E4" i="6"/>
  <c r="F4" i="6"/>
  <c r="G4" i="6"/>
  <c r="H4" i="6"/>
  <c r="I4" i="6"/>
  <c r="J4" i="6"/>
  <c r="K4" i="6"/>
  <c r="L4" i="6"/>
  <c r="N4" i="6"/>
  <c r="O4" i="6"/>
  <c r="Q4" i="6"/>
  <c r="S4" i="6"/>
  <c r="T4" i="6"/>
  <c r="U4" i="6"/>
  <c r="V4" i="6"/>
  <c r="W4" i="6"/>
  <c r="X4" i="6"/>
  <c r="Y4" i="6"/>
  <c r="Z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B5" i="6"/>
  <c r="C5" i="6"/>
  <c r="E5" i="6"/>
  <c r="F5" i="6"/>
  <c r="G5" i="6"/>
  <c r="H5" i="6"/>
  <c r="I5" i="6"/>
  <c r="J5" i="6"/>
  <c r="K5" i="6"/>
  <c r="L5" i="6"/>
  <c r="N5" i="6"/>
  <c r="O5" i="6"/>
  <c r="Q5" i="6"/>
  <c r="S5" i="6"/>
  <c r="T5" i="6"/>
  <c r="U5" i="6"/>
  <c r="V5" i="6"/>
  <c r="W5" i="6"/>
  <c r="X5" i="6"/>
  <c r="Y5" i="6"/>
  <c r="Z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B6" i="6"/>
  <c r="B2" i="2" s="1"/>
  <c r="C6" i="6"/>
  <c r="E6" i="6"/>
  <c r="E2" i="2" s="1"/>
  <c r="F6" i="6"/>
  <c r="F2" i="2" s="1"/>
  <c r="G6" i="6"/>
  <c r="G2" i="2" s="1"/>
  <c r="H6" i="6"/>
  <c r="H2" i="2" s="1"/>
  <c r="I6" i="6"/>
  <c r="I2" i="2" s="1"/>
  <c r="J6" i="6"/>
  <c r="J2" i="2" s="1"/>
  <c r="K6" i="6"/>
  <c r="K2" i="2" s="1"/>
  <c r="L6" i="6"/>
  <c r="G28" i="24" s="1"/>
  <c r="N6" i="6"/>
  <c r="N2" i="2" s="1"/>
  <c r="O6" i="6"/>
  <c r="Q6" i="6"/>
  <c r="S6" i="6"/>
  <c r="S2" i="2" s="1"/>
  <c r="T6" i="6"/>
  <c r="T2" i="2" s="1"/>
  <c r="U6" i="6"/>
  <c r="U2" i="2" s="1"/>
  <c r="V6" i="6"/>
  <c r="V2" i="2" s="1"/>
  <c r="W6" i="6"/>
  <c r="W2" i="2" s="1"/>
  <c r="X6" i="6"/>
  <c r="X2" i="2" s="1"/>
  <c r="Y6" i="6"/>
  <c r="Y2" i="2" s="1"/>
  <c r="Z6" i="6"/>
  <c r="AC6" i="6"/>
  <c r="AC2" i="2" s="1"/>
  <c r="AD6" i="6"/>
  <c r="AD2" i="2" s="1"/>
  <c r="AE6" i="6"/>
  <c r="AE2" i="2" s="1"/>
  <c r="AF6" i="6"/>
  <c r="AF2" i="2" s="1"/>
  <c r="AG6" i="6"/>
  <c r="AG2" i="2" s="1"/>
  <c r="AH6" i="6"/>
  <c r="AH2" i="2" s="1"/>
  <c r="AI6" i="6"/>
  <c r="AI2" i="2" s="1"/>
  <c r="AJ6" i="6"/>
  <c r="AJ2" i="2" s="1"/>
  <c r="AK6" i="6"/>
  <c r="AK2" i="2" s="1"/>
  <c r="AL6" i="6"/>
  <c r="AL2" i="2" s="1"/>
  <c r="AM6" i="6"/>
  <c r="AM2" i="2" s="1"/>
  <c r="AN6" i="6"/>
  <c r="AN2" i="2" s="1"/>
  <c r="AO6" i="6"/>
  <c r="AO2" i="2" s="1"/>
  <c r="AP6" i="6"/>
  <c r="AP2" i="2" s="1"/>
  <c r="AQ6" i="6"/>
  <c r="AQ2" i="2" s="1"/>
  <c r="B7" i="6"/>
  <c r="C7" i="6"/>
  <c r="E7" i="6"/>
  <c r="F7" i="6"/>
  <c r="G7" i="6"/>
  <c r="H7" i="6"/>
  <c r="I7" i="6"/>
  <c r="J7" i="6"/>
  <c r="K7" i="6"/>
  <c r="L7" i="6"/>
  <c r="N7" i="6"/>
  <c r="O7" i="6"/>
  <c r="Q7" i="6"/>
  <c r="S7" i="6"/>
  <c r="T7" i="6"/>
  <c r="U7" i="6"/>
  <c r="V7" i="6"/>
  <c r="W7" i="6"/>
  <c r="X7" i="6"/>
  <c r="Y7" i="6"/>
  <c r="Z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B8" i="6"/>
  <c r="C8" i="6"/>
  <c r="E8" i="6"/>
  <c r="F8" i="6"/>
  <c r="G8" i="6"/>
  <c r="H8" i="6"/>
  <c r="I8" i="6"/>
  <c r="J8" i="6"/>
  <c r="K8" i="6"/>
  <c r="L8" i="6"/>
  <c r="N8" i="6"/>
  <c r="O8" i="6"/>
  <c r="Q8" i="6"/>
  <c r="S8" i="6"/>
  <c r="T8" i="6"/>
  <c r="U8" i="6"/>
  <c r="V8" i="6"/>
  <c r="W8" i="6"/>
  <c r="X8" i="6"/>
  <c r="Y8" i="6"/>
  <c r="Z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B9" i="6"/>
  <c r="C9" i="6"/>
  <c r="E9" i="6"/>
  <c r="F9" i="6"/>
  <c r="G9" i="6"/>
  <c r="H9" i="6"/>
  <c r="I9" i="6"/>
  <c r="J9" i="6"/>
  <c r="K9" i="6"/>
  <c r="L9" i="6"/>
  <c r="N9" i="6"/>
  <c r="O9" i="6"/>
  <c r="Q9" i="6"/>
  <c r="S9" i="6"/>
  <c r="T9" i="6"/>
  <c r="U9" i="6"/>
  <c r="V9" i="6"/>
  <c r="W9" i="6"/>
  <c r="X9" i="6"/>
  <c r="Y9" i="6"/>
  <c r="Z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B10" i="6"/>
  <c r="C10" i="6"/>
  <c r="E10" i="6"/>
  <c r="F10" i="6"/>
  <c r="G10" i="6"/>
  <c r="H10" i="6"/>
  <c r="I10" i="6"/>
  <c r="J10" i="6"/>
  <c r="K10" i="6"/>
  <c r="L10" i="6"/>
  <c r="N10" i="6"/>
  <c r="O10" i="6"/>
  <c r="Q10" i="6"/>
  <c r="S10" i="6"/>
  <c r="T10" i="6"/>
  <c r="U10" i="6"/>
  <c r="V10" i="6"/>
  <c r="W10" i="6"/>
  <c r="X10" i="6"/>
  <c r="Y10" i="6"/>
  <c r="Z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B11" i="6"/>
  <c r="C11" i="6"/>
  <c r="E11" i="6"/>
  <c r="F11" i="6"/>
  <c r="G11" i="6"/>
  <c r="H11" i="6"/>
  <c r="I11" i="6"/>
  <c r="J11" i="6"/>
  <c r="K11" i="6"/>
  <c r="L11" i="6"/>
  <c r="N11" i="6"/>
  <c r="O11" i="6"/>
  <c r="Q11" i="6"/>
  <c r="S11" i="6"/>
  <c r="T11" i="6"/>
  <c r="U11" i="6"/>
  <c r="V11" i="6"/>
  <c r="W11" i="6"/>
  <c r="X11" i="6"/>
  <c r="Y11" i="6"/>
  <c r="Z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B12" i="6"/>
  <c r="C12" i="6"/>
  <c r="E12" i="6"/>
  <c r="F12" i="6"/>
  <c r="G12" i="6"/>
  <c r="H12" i="6"/>
  <c r="I12" i="6"/>
  <c r="J12" i="6"/>
  <c r="K12" i="6"/>
  <c r="L12" i="6"/>
  <c r="N12" i="6"/>
  <c r="O12" i="6"/>
  <c r="Q12" i="6"/>
  <c r="S12" i="6"/>
  <c r="T12" i="6"/>
  <c r="U12" i="6"/>
  <c r="V12" i="6"/>
  <c r="W12" i="6"/>
  <c r="X12" i="6"/>
  <c r="Y12" i="6"/>
  <c r="Z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B13" i="6"/>
  <c r="C13" i="6"/>
  <c r="E13" i="6"/>
  <c r="F13" i="6"/>
  <c r="G13" i="6"/>
  <c r="H13" i="6"/>
  <c r="I13" i="6"/>
  <c r="J13" i="6"/>
  <c r="K13" i="6"/>
  <c r="L13" i="6"/>
  <c r="N13" i="6"/>
  <c r="O13" i="6"/>
  <c r="Q13" i="6"/>
  <c r="S13" i="6"/>
  <c r="T13" i="6"/>
  <c r="U13" i="6"/>
  <c r="V13" i="6"/>
  <c r="W13" i="6"/>
  <c r="X13" i="6"/>
  <c r="Y13" i="6"/>
  <c r="Z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B14" i="6"/>
  <c r="C14" i="6"/>
  <c r="E14" i="6"/>
  <c r="F14" i="6"/>
  <c r="G14" i="6"/>
  <c r="H14" i="6"/>
  <c r="I14" i="6"/>
  <c r="J14" i="6"/>
  <c r="K14" i="6"/>
  <c r="L14" i="6"/>
  <c r="N14" i="6"/>
  <c r="O14" i="6"/>
  <c r="Q14" i="6"/>
  <c r="S14" i="6"/>
  <c r="T14" i="6"/>
  <c r="U14" i="6"/>
  <c r="V14" i="6"/>
  <c r="W14" i="6"/>
  <c r="X14" i="6"/>
  <c r="Y14" i="6"/>
  <c r="Z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B15" i="6"/>
  <c r="C15" i="6"/>
  <c r="E15" i="6"/>
  <c r="F15" i="6"/>
  <c r="G15" i="6"/>
  <c r="H15" i="6"/>
  <c r="I15" i="6"/>
  <c r="J15" i="6"/>
  <c r="K15" i="6"/>
  <c r="L15" i="6"/>
  <c r="N15" i="6"/>
  <c r="O15" i="6"/>
  <c r="Q15" i="6"/>
  <c r="S15" i="6"/>
  <c r="T15" i="6"/>
  <c r="U15" i="6"/>
  <c r="V15" i="6"/>
  <c r="W15" i="6"/>
  <c r="X15" i="6"/>
  <c r="Y15" i="6"/>
  <c r="Z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B16" i="6"/>
  <c r="C16" i="6"/>
  <c r="E16" i="6"/>
  <c r="F16" i="6"/>
  <c r="G16" i="6"/>
  <c r="H16" i="6"/>
  <c r="I16" i="6"/>
  <c r="J16" i="6"/>
  <c r="K16" i="6"/>
  <c r="L16" i="6"/>
  <c r="N16" i="6"/>
  <c r="O16" i="6"/>
  <c r="Q16" i="6"/>
  <c r="S16" i="6"/>
  <c r="T16" i="6"/>
  <c r="U16" i="6"/>
  <c r="V16" i="6"/>
  <c r="W16" i="6"/>
  <c r="X16" i="6"/>
  <c r="Y16" i="6"/>
  <c r="Z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B17" i="6"/>
  <c r="C17" i="6"/>
  <c r="E17" i="6"/>
  <c r="F17" i="6"/>
  <c r="G17" i="6"/>
  <c r="H17" i="6"/>
  <c r="I17" i="6"/>
  <c r="J17" i="6"/>
  <c r="K17" i="6"/>
  <c r="L17" i="6"/>
  <c r="N17" i="6"/>
  <c r="O17" i="6"/>
  <c r="Q17" i="6"/>
  <c r="S17" i="6"/>
  <c r="T17" i="6"/>
  <c r="U17" i="6"/>
  <c r="V17" i="6"/>
  <c r="W17" i="6"/>
  <c r="X17" i="6"/>
  <c r="Y17" i="6"/>
  <c r="Z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B18" i="6"/>
  <c r="C18" i="6"/>
  <c r="E18" i="6"/>
  <c r="F18" i="6"/>
  <c r="G18" i="6"/>
  <c r="H18" i="6"/>
  <c r="I18" i="6"/>
  <c r="J18" i="6"/>
  <c r="K18" i="6"/>
  <c r="L18" i="6"/>
  <c r="N18" i="6"/>
  <c r="O18" i="6"/>
  <c r="Q18" i="6"/>
  <c r="S18" i="6"/>
  <c r="T18" i="6"/>
  <c r="U18" i="6"/>
  <c r="V18" i="6"/>
  <c r="W18" i="6"/>
  <c r="X18" i="6"/>
  <c r="Y18" i="6"/>
  <c r="Z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B19" i="6"/>
  <c r="C19" i="6"/>
  <c r="E19" i="6"/>
  <c r="F19" i="6"/>
  <c r="G19" i="6"/>
  <c r="H19" i="6"/>
  <c r="I19" i="6"/>
  <c r="J19" i="6"/>
  <c r="K19" i="6"/>
  <c r="L19" i="6"/>
  <c r="N19" i="6"/>
  <c r="O19" i="6"/>
  <c r="Q19" i="6"/>
  <c r="S19" i="6"/>
  <c r="T19" i="6"/>
  <c r="U19" i="6"/>
  <c r="V19" i="6"/>
  <c r="W19" i="6"/>
  <c r="X19" i="6"/>
  <c r="Y19" i="6"/>
  <c r="Z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B20" i="6"/>
  <c r="C20" i="6"/>
  <c r="E20" i="6"/>
  <c r="F20" i="6"/>
  <c r="G20" i="6"/>
  <c r="H20" i="6"/>
  <c r="I20" i="6"/>
  <c r="J20" i="6"/>
  <c r="K20" i="6"/>
  <c r="L20" i="6"/>
  <c r="N20" i="6"/>
  <c r="O20" i="6"/>
  <c r="Q20" i="6"/>
  <c r="S20" i="6"/>
  <c r="T20" i="6"/>
  <c r="U20" i="6"/>
  <c r="V20" i="6"/>
  <c r="W20" i="6"/>
  <c r="X20" i="6"/>
  <c r="Y20" i="6"/>
  <c r="Z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B21" i="6"/>
  <c r="C21" i="6"/>
  <c r="E21" i="6"/>
  <c r="F21" i="6"/>
  <c r="G21" i="6"/>
  <c r="H21" i="6"/>
  <c r="I21" i="6"/>
  <c r="J21" i="6"/>
  <c r="K21" i="6"/>
  <c r="L21" i="6"/>
  <c r="N21" i="6"/>
  <c r="O21" i="6"/>
  <c r="Q21" i="6"/>
  <c r="S21" i="6"/>
  <c r="T21" i="6"/>
  <c r="U21" i="6"/>
  <c r="V21" i="6"/>
  <c r="W21" i="6"/>
  <c r="X21" i="6"/>
  <c r="Y21" i="6"/>
  <c r="Z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B22" i="6"/>
  <c r="C22" i="6"/>
  <c r="E22" i="6"/>
  <c r="F22" i="6"/>
  <c r="G22" i="6"/>
  <c r="H22" i="6"/>
  <c r="I22" i="6"/>
  <c r="J22" i="6"/>
  <c r="K22" i="6"/>
  <c r="L22" i="6"/>
  <c r="N22" i="6"/>
  <c r="O22" i="6"/>
  <c r="Q22" i="6"/>
  <c r="S22" i="6"/>
  <c r="T22" i="6"/>
  <c r="U22" i="6"/>
  <c r="V22" i="6"/>
  <c r="W22" i="6"/>
  <c r="X22" i="6"/>
  <c r="Y22" i="6"/>
  <c r="Z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3" i="6"/>
  <c r="C23" i="6"/>
  <c r="E23" i="6"/>
  <c r="F23" i="6"/>
  <c r="G23" i="6"/>
  <c r="H23" i="6"/>
  <c r="I23" i="6"/>
  <c r="J23" i="6"/>
  <c r="K23" i="6"/>
  <c r="L23" i="6"/>
  <c r="N23" i="6"/>
  <c r="O23" i="6"/>
  <c r="Q23" i="6"/>
  <c r="S23" i="6"/>
  <c r="T23" i="6"/>
  <c r="U23" i="6"/>
  <c r="V23" i="6"/>
  <c r="W23" i="6"/>
  <c r="X23" i="6"/>
  <c r="Y23" i="6"/>
  <c r="Z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B24" i="6"/>
  <c r="C24" i="6"/>
  <c r="E24" i="6"/>
  <c r="F24" i="6"/>
  <c r="G24" i="6"/>
  <c r="H24" i="6"/>
  <c r="I24" i="6"/>
  <c r="J24" i="6"/>
  <c r="K24" i="6"/>
  <c r="L24" i="6"/>
  <c r="N24" i="6"/>
  <c r="O24" i="6"/>
  <c r="Q24" i="6"/>
  <c r="S24" i="6"/>
  <c r="T24" i="6"/>
  <c r="U24" i="6"/>
  <c r="V24" i="6"/>
  <c r="W24" i="6"/>
  <c r="X24" i="6"/>
  <c r="Y24" i="6"/>
  <c r="Z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5" i="6"/>
  <c r="C25" i="6"/>
  <c r="E25" i="6"/>
  <c r="F25" i="6"/>
  <c r="G25" i="6"/>
  <c r="H25" i="6"/>
  <c r="I25" i="6"/>
  <c r="J25" i="6"/>
  <c r="K25" i="6"/>
  <c r="L25" i="6"/>
  <c r="N25" i="6"/>
  <c r="O25" i="6"/>
  <c r="Q25" i="6"/>
  <c r="S25" i="6"/>
  <c r="T25" i="6"/>
  <c r="U25" i="6"/>
  <c r="V25" i="6"/>
  <c r="W25" i="6"/>
  <c r="X25" i="6"/>
  <c r="Y25" i="6"/>
  <c r="Z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6" i="6"/>
  <c r="C26" i="6"/>
  <c r="E26" i="6"/>
  <c r="F26" i="6"/>
  <c r="G26" i="6"/>
  <c r="H26" i="6"/>
  <c r="I26" i="6"/>
  <c r="J26" i="6"/>
  <c r="K26" i="6"/>
  <c r="L26" i="6"/>
  <c r="N26" i="6"/>
  <c r="O26" i="6"/>
  <c r="Q26" i="6"/>
  <c r="S26" i="6"/>
  <c r="T26" i="6"/>
  <c r="U26" i="6"/>
  <c r="V26" i="6"/>
  <c r="W26" i="6"/>
  <c r="X26" i="6"/>
  <c r="Y26" i="6"/>
  <c r="Z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B27" i="6"/>
  <c r="C27" i="6"/>
  <c r="E27" i="6"/>
  <c r="F27" i="6"/>
  <c r="G27" i="6"/>
  <c r="H27" i="6"/>
  <c r="I27" i="6"/>
  <c r="J27" i="6"/>
  <c r="K27" i="6"/>
  <c r="L27" i="6"/>
  <c r="N27" i="6"/>
  <c r="O27" i="6"/>
  <c r="Q27" i="6"/>
  <c r="S27" i="6"/>
  <c r="T27" i="6"/>
  <c r="U27" i="6"/>
  <c r="V27" i="6"/>
  <c r="W27" i="6"/>
  <c r="X27" i="6"/>
  <c r="Y27" i="6"/>
  <c r="Z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B28" i="6"/>
  <c r="C28" i="6"/>
  <c r="E28" i="6"/>
  <c r="F28" i="6"/>
  <c r="G28" i="6"/>
  <c r="H28" i="6"/>
  <c r="I28" i="6"/>
  <c r="J28" i="6"/>
  <c r="K28" i="6"/>
  <c r="L28" i="6"/>
  <c r="N28" i="6"/>
  <c r="O28" i="6"/>
  <c r="Q28" i="6"/>
  <c r="S28" i="6"/>
  <c r="T28" i="6"/>
  <c r="U28" i="6"/>
  <c r="V28" i="6"/>
  <c r="W28" i="6"/>
  <c r="X28" i="6"/>
  <c r="Y28" i="6"/>
  <c r="Z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B29" i="6"/>
  <c r="C29" i="6"/>
  <c r="E29" i="6"/>
  <c r="F29" i="6"/>
  <c r="G29" i="6"/>
  <c r="H29" i="6"/>
  <c r="I29" i="6"/>
  <c r="J29" i="6"/>
  <c r="K29" i="6"/>
  <c r="L29" i="6"/>
  <c r="N29" i="6"/>
  <c r="O29" i="6"/>
  <c r="Q29" i="6"/>
  <c r="S29" i="6"/>
  <c r="T29" i="6"/>
  <c r="U29" i="6"/>
  <c r="V29" i="6"/>
  <c r="W29" i="6"/>
  <c r="X29" i="6"/>
  <c r="Y29" i="6"/>
  <c r="Z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B30" i="6"/>
  <c r="C30" i="6"/>
  <c r="E30" i="6"/>
  <c r="F30" i="6"/>
  <c r="G30" i="6"/>
  <c r="H30" i="6"/>
  <c r="I30" i="6"/>
  <c r="J30" i="6"/>
  <c r="K30" i="6"/>
  <c r="L30" i="6"/>
  <c r="N30" i="6"/>
  <c r="O30" i="6"/>
  <c r="Q30" i="6"/>
  <c r="S30" i="6"/>
  <c r="T30" i="6"/>
  <c r="U30" i="6"/>
  <c r="V30" i="6"/>
  <c r="W30" i="6"/>
  <c r="X30" i="6"/>
  <c r="Y30" i="6"/>
  <c r="Z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B31" i="6"/>
  <c r="C31" i="6"/>
  <c r="E31" i="6"/>
  <c r="F31" i="6"/>
  <c r="G31" i="6"/>
  <c r="H31" i="6"/>
  <c r="I31" i="6"/>
  <c r="J31" i="6"/>
  <c r="K31" i="6"/>
  <c r="L31" i="6"/>
  <c r="N31" i="6"/>
  <c r="O31" i="6"/>
  <c r="Q31" i="6"/>
  <c r="S31" i="6"/>
  <c r="T31" i="6"/>
  <c r="U31" i="6"/>
  <c r="V31" i="6"/>
  <c r="W31" i="6"/>
  <c r="X31" i="6"/>
  <c r="Y31" i="6"/>
  <c r="Z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B32" i="6"/>
  <c r="C32" i="6"/>
  <c r="E32" i="6"/>
  <c r="F32" i="6"/>
  <c r="G32" i="6"/>
  <c r="H32" i="6"/>
  <c r="I32" i="6"/>
  <c r="J32" i="6"/>
  <c r="K32" i="6"/>
  <c r="L32" i="6"/>
  <c r="N32" i="6"/>
  <c r="O32" i="6"/>
  <c r="Q32" i="6"/>
  <c r="S32" i="6"/>
  <c r="T32" i="6"/>
  <c r="U32" i="6"/>
  <c r="V32" i="6"/>
  <c r="W32" i="6"/>
  <c r="X32" i="6"/>
  <c r="Y32" i="6"/>
  <c r="Z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B33" i="6"/>
  <c r="C33" i="6"/>
  <c r="E33" i="6"/>
  <c r="F33" i="6"/>
  <c r="G33" i="6"/>
  <c r="H33" i="6"/>
  <c r="I33" i="6"/>
  <c r="J33" i="6"/>
  <c r="K33" i="6"/>
  <c r="L33" i="6"/>
  <c r="N33" i="6"/>
  <c r="O33" i="6"/>
  <c r="Q33" i="6"/>
  <c r="S33" i="6"/>
  <c r="T33" i="6"/>
  <c r="U33" i="6"/>
  <c r="V33" i="6"/>
  <c r="W33" i="6"/>
  <c r="X33" i="6"/>
  <c r="Y33" i="6"/>
  <c r="Z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B34" i="6"/>
  <c r="C34" i="6"/>
  <c r="E34" i="6"/>
  <c r="F34" i="6"/>
  <c r="G34" i="6"/>
  <c r="H34" i="6"/>
  <c r="I34" i="6"/>
  <c r="J34" i="6"/>
  <c r="K34" i="6"/>
  <c r="L34" i="6"/>
  <c r="N34" i="6"/>
  <c r="O34" i="6"/>
  <c r="Q34" i="6"/>
  <c r="S34" i="6"/>
  <c r="T34" i="6"/>
  <c r="U34" i="6"/>
  <c r="V34" i="6"/>
  <c r="W34" i="6"/>
  <c r="X34" i="6"/>
  <c r="Y34" i="6"/>
  <c r="Z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B35" i="6"/>
  <c r="C35" i="6"/>
  <c r="E35" i="6"/>
  <c r="F35" i="6"/>
  <c r="G35" i="6"/>
  <c r="H35" i="6"/>
  <c r="I35" i="6"/>
  <c r="J35" i="6"/>
  <c r="K35" i="6"/>
  <c r="L35" i="6"/>
  <c r="N35" i="6"/>
  <c r="O35" i="6"/>
  <c r="Q35" i="6"/>
  <c r="S35" i="6"/>
  <c r="T35" i="6"/>
  <c r="U35" i="6"/>
  <c r="V35" i="6"/>
  <c r="W35" i="6"/>
  <c r="X35" i="6"/>
  <c r="Y35" i="6"/>
  <c r="Z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B36" i="6"/>
  <c r="C36" i="6"/>
  <c r="E36" i="6"/>
  <c r="F36" i="6"/>
  <c r="G36" i="6"/>
  <c r="H36" i="6"/>
  <c r="I36" i="6"/>
  <c r="J36" i="6"/>
  <c r="K36" i="6"/>
  <c r="L36" i="6"/>
  <c r="N36" i="6"/>
  <c r="O36" i="6"/>
  <c r="Q36" i="6"/>
  <c r="S36" i="6"/>
  <c r="T36" i="6"/>
  <c r="U36" i="6"/>
  <c r="V36" i="6"/>
  <c r="W36" i="6"/>
  <c r="X36" i="6"/>
  <c r="Y36" i="6"/>
  <c r="Z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B37" i="6"/>
  <c r="C37" i="6"/>
  <c r="E37" i="6"/>
  <c r="F37" i="6"/>
  <c r="G37" i="6"/>
  <c r="H37" i="6"/>
  <c r="I37" i="6"/>
  <c r="J37" i="6"/>
  <c r="K37" i="6"/>
  <c r="L37" i="6"/>
  <c r="N37" i="6"/>
  <c r="O37" i="6"/>
  <c r="Q37" i="6"/>
  <c r="S37" i="6"/>
  <c r="T37" i="6"/>
  <c r="U37" i="6"/>
  <c r="V37" i="6"/>
  <c r="W37" i="6"/>
  <c r="X37" i="6"/>
  <c r="Y37" i="6"/>
  <c r="Z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B38" i="6"/>
  <c r="C38" i="6"/>
  <c r="E38" i="6"/>
  <c r="F38" i="6"/>
  <c r="G38" i="6"/>
  <c r="H38" i="6"/>
  <c r="I38" i="6"/>
  <c r="J38" i="6"/>
  <c r="K38" i="6"/>
  <c r="L38" i="6"/>
  <c r="N38" i="6"/>
  <c r="O38" i="6"/>
  <c r="Q38" i="6"/>
  <c r="S38" i="6"/>
  <c r="T38" i="6"/>
  <c r="U38" i="6"/>
  <c r="V38" i="6"/>
  <c r="W38" i="6"/>
  <c r="X38" i="6"/>
  <c r="Y38" i="6"/>
  <c r="Z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B39" i="6"/>
  <c r="C39" i="6"/>
  <c r="E39" i="6"/>
  <c r="F39" i="6"/>
  <c r="G39" i="6"/>
  <c r="H39" i="6"/>
  <c r="I39" i="6"/>
  <c r="J39" i="6"/>
  <c r="K39" i="6"/>
  <c r="L39" i="6"/>
  <c r="N39" i="6"/>
  <c r="O39" i="6"/>
  <c r="Q39" i="6"/>
  <c r="S39" i="6"/>
  <c r="T39" i="6"/>
  <c r="U39" i="6"/>
  <c r="V39" i="6"/>
  <c r="W39" i="6"/>
  <c r="X39" i="6"/>
  <c r="Y39" i="6"/>
  <c r="Z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B40" i="6"/>
  <c r="C40" i="6"/>
  <c r="E40" i="6"/>
  <c r="F40" i="6"/>
  <c r="G40" i="6"/>
  <c r="H40" i="6"/>
  <c r="I40" i="6"/>
  <c r="J40" i="6"/>
  <c r="K40" i="6"/>
  <c r="L40" i="6"/>
  <c r="N40" i="6"/>
  <c r="O40" i="6"/>
  <c r="Q40" i="6"/>
  <c r="S40" i="6"/>
  <c r="T40" i="6"/>
  <c r="U40" i="6"/>
  <c r="V40" i="6"/>
  <c r="W40" i="6"/>
  <c r="X40" i="6"/>
  <c r="Y40" i="6"/>
  <c r="Z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B41" i="6"/>
  <c r="C41" i="6"/>
  <c r="E41" i="6"/>
  <c r="F41" i="6"/>
  <c r="G41" i="6"/>
  <c r="H41" i="6"/>
  <c r="I41" i="6"/>
  <c r="J41" i="6"/>
  <c r="K41" i="6"/>
  <c r="L41" i="6"/>
  <c r="N41" i="6"/>
  <c r="O41" i="6"/>
  <c r="Q41" i="6"/>
  <c r="S41" i="6"/>
  <c r="T41" i="6"/>
  <c r="U41" i="6"/>
  <c r="V41" i="6"/>
  <c r="W41" i="6"/>
  <c r="X41" i="6"/>
  <c r="Y41" i="6"/>
  <c r="Z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B42" i="6"/>
  <c r="C42" i="6"/>
  <c r="E42" i="6"/>
  <c r="F42" i="6"/>
  <c r="G42" i="6"/>
  <c r="H42" i="6"/>
  <c r="I42" i="6"/>
  <c r="J42" i="6"/>
  <c r="K42" i="6"/>
  <c r="L42" i="6"/>
  <c r="N42" i="6"/>
  <c r="O42" i="6"/>
  <c r="Q42" i="6"/>
  <c r="S42" i="6"/>
  <c r="T42" i="6"/>
  <c r="U42" i="6"/>
  <c r="V42" i="6"/>
  <c r="W42" i="6"/>
  <c r="X42" i="6"/>
  <c r="Y42" i="6"/>
  <c r="Z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B43" i="6"/>
  <c r="C43" i="6"/>
  <c r="E43" i="6"/>
  <c r="F43" i="6"/>
  <c r="G43" i="6"/>
  <c r="H43" i="6"/>
  <c r="I43" i="6"/>
  <c r="J43" i="6"/>
  <c r="K43" i="6"/>
  <c r="L43" i="6"/>
  <c r="N43" i="6"/>
  <c r="O43" i="6"/>
  <c r="Q43" i="6"/>
  <c r="S43" i="6"/>
  <c r="T43" i="6"/>
  <c r="U43" i="6"/>
  <c r="V43" i="6"/>
  <c r="W43" i="6"/>
  <c r="X43" i="6"/>
  <c r="Y43" i="6"/>
  <c r="Z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B44" i="6"/>
  <c r="C44" i="6"/>
  <c r="E44" i="6"/>
  <c r="F44" i="6"/>
  <c r="G44" i="6"/>
  <c r="H44" i="6"/>
  <c r="I44" i="6"/>
  <c r="J44" i="6"/>
  <c r="K44" i="6"/>
  <c r="L44" i="6"/>
  <c r="N44" i="6"/>
  <c r="O44" i="6"/>
  <c r="Q44" i="6"/>
  <c r="S44" i="6"/>
  <c r="T44" i="6"/>
  <c r="U44" i="6"/>
  <c r="V44" i="6"/>
  <c r="W44" i="6"/>
  <c r="X44" i="6"/>
  <c r="Y44" i="6"/>
  <c r="Z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B45" i="6"/>
  <c r="C45" i="6"/>
  <c r="E45" i="6"/>
  <c r="F45" i="6"/>
  <c r="G45" i="6"/>
  <c r="H45" i="6"/>
  <c r="I45" i="6"/>
  <c r="J45" i="6"/>
  <c r="K45" i="6"/>
  <c r="L45" i="6"/>
  <c r="N45" i="6"/>
  <c r="O45" i="6"/>
  <c r="Q45" i="6"/>
  <c r="S45" i="6"/>
  <c r="T45" i="6"/>
  <c r="U45" i="6"/>
  <c r="V45" i="6"/>
  <c r="W45" i="6"/>
  <c r="X45" i="6"/>
  <c r="Y45" i="6"/>
  <c r="Z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B46" i="6"/>
  <c r="C46" i="6"/>
  <c r="E46" i="6"/>
  <c r="F46" i="6"/>
  <c r="G46" i="6"/>
  <c r="H46" i="6"/>
  <c r="I46" i="6"/>
  <c r="J46" i="6"/>
  <c r="K46" i="6"/>
  <c r="L46" i="6"/>
  <c r="N46" i="6"/>
  <c r="O46" i="6"/>
  <c r="Q46" i="6"/>
  <c r="S46" i="6"/>
  <c r="T46" i="6"/>
  <c r="U46" i="6"/>
  <c r="V46" i="6"/>
  <c r="W46" i="6"/>
  <c r="X46" i="6"/>
  <c r="Y46" i="6"/>
  <c r="Z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B47" i="6"/>
  <c r="C47" i="6"/>
  <c r="E47" i="6"/>
  <c r="F47" i="6"/>
  <c r="G47" i="6"/>
  <c r="H47" i="6"/>
  <c r="I47" i="6"/>
  <c r="J47" i="6"/>
  <c r="K47" i="6"/>
  <c r="L47" i="6"/>
  <c r="N47" i="6"/>
  <c r="O47" i="6"/>
  <c r="Q47" i="6"/>
  <c r="S47" i="6"/>
  <c r="T47" i="6"/>
  <c r="U47" i="6"/>
  <c r="V47" i="6"/>
  <c r="W47" i="6"/>
  <c r="X47" i="6"/>
  <c r="Y47" i="6"/>
  <c r="Z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B48" i="6"/>
  <c r="C48" i="6"/>
  <c r="E48" i="6"/>
  <c r="F48" i="6"/>
  <c r="G48" i="6"/>
  <c r="H48" i="6"/>
  <c r="I48" i="6"/>
  <c r="J48" i="6"/>
  <c r="K48" i="6"/>
  <c r="L48" i="6"/>
  <c r="N48" i="6"/>
  <c r="O48" i="6"/>
  <c r="Q48" i="6"/>
  <c r="S48" i="6"/>
  <c r="T48" i="6"/>
  <c r="U48" i="6"/>
  <c r="V48" i="6"/>
  <c r="W48" i="6"/>
  <c r="X48" i="6"/>
  <c r="Y48" i="6"/>
  <c r="Z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Q2" i="6"/>
  <c r="AP2" i="6"/>
  <c r="AN2" i="6"/>
  <c r="AO2" i="6"/>
  <c r="AM2" i="6"/>
  <c r="AJ2" i="6"/>
  <c r="AK2" i="6"/>
  <c r="AL2" i="6"/>
  <c r="AI2" i="6"/>
  <c r="AH2" i="6"/>
  <c r="AG2" i="6"/>
  <c r="AF2" i="6"/>
  <c r="AE2" i="6"/>
  <c r="AD2" i="6"/>
  <c r="Z2" i="6"/>
  <c r="AC2" i="6"/>
  <c r="Y2" i="6"/>
  <c r="X2" i="6"/>
  <c r="W2" i="6"/>
  <c r="V2" i="6"/>
  <c r="U2" i="6"/>
  <c r="T2" i="6"/>
  <c r="S2" i="6"/>
  <c r="Q2" i="6"/>
  <c r="L2" i="6"/>
  <c r="N2" i="6"/>
  <c r="O2" i="6"/>
  <c r="K2" i="6"/>
  <c r="J2" i="6"/>
  <c r="I2" i="6"/>
  <c r="H2" i="6"/>
  <c r="G2" i="6"/>
  <c r="F2" i="6"/>
  <c r="E2" i="6"/>
  <c r="C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H29" i="24" l="1"/>
  <c r="M2" i="2" s="1"/>
  <c r="G29" i="24"/>
  <c r="L2" i="2" s="1"/>
  <c r="E26" i="24"/>
  <c r="E29" i="24" s="1"/>
  <c r="D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tc={9EB9F126-F316-44FC-A37A-E5F44F360BEE}</author>
    <author>tc={A3509745-085B-49A0-9AD3-6A5DD582D6FA}</author>
    <author>tc={7DAD44A6-3689-412C-BF7D-8DF0F7245782}</author>
    <author>tc={5254F71E-3141-46A2-ADDC-927975F850AA}</author>
    <author>tc={648CAE0E-ABFE-419A-958B-79E4EBA1A0A5}</author>
  </authors>
  <commentList>
    <comment ref="C18" authorId="0" shapeId="0" xr:uid="{9EB9F126-F316-44FC-A37A-E5F44F360BE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A3509745-085B-49A0-9AD3-6A5DD582D6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R20" authorId="2" shapeId="0" xr:uid="{7DAD44A6-3689-412C-BF7D-8DF0F72457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5254F71E-3141-46A2-ADDC-927975F850AA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648CAE0E-ABFE-419A-958B-79E4EBA1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<sst xmlns="http://schemas.openxmlformats.org/spreadsheetml/2006/main" count="1533" uniqueCount="1230">
  <si>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</si>
  <si>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</si>
  <si>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</si>
  <si>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</si>
  <si>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</si>
  <si>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</si>
  <si>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</si>
  <si>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</si>
  <si>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</si>
  <si>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</si>
  <si>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</si>
  <si>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</si>
  <si>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</si>
  <si>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</si>
  <si>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</si>
  <si>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</si>
  <si>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</si>
  <si>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</si>
  <si>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</si>
  <si>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</si>
  <si>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</si>
  <si>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</si>
  <si>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</si>
  <si>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</si>
  <si>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</si>
  <si>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</si>
  <si>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</si>
  <si>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</si>
  <si>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</si>
  <si>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</si>
  <si>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</si>
  <si>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</si>
  <si>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</si>
  <si>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</si>
  <si>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</si>
  <si>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</si>
  <si>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</si>
  <si>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</si>
  <si>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</si>
  <si>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</si>
  <si>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</si>
  <si>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</si>
  <si>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</si>
  <si>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</si>
  <si>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</si>
  <si>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</si>
  <si>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</si>
  <si>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</si>
  <si>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</si>
  <si>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</si>
  <si>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</si>
  <si>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</si>
  <si>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</si>
  <si>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</si>
  <si>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</si>
  <si>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</si>
  <si>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</si>
  <si>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</si>
  <si>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</si>
  <si>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</si>
  <si>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</si>
  <si>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</si>
  <si>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</si>
  <si>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</si>
  <si>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</si>
  <si>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</si>
  <si>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</si>
  <si>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</si>
  <si>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</si>
  <si>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</si>
  <si>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</si>
  <si>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</si>
  <si>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</si>
  <si>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</si>
  <si>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</si>
  <si>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</si>
  <si>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</si>
  <si>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</si>
  <si>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</si>
  <si>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</si>
  <si>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</si>
  <si>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</si>
  <si>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</si>
  <si>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</si>
  <si>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</si>
  <si>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</si>
  <si>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</si>
  <si>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</si>
  <si>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</si>
  <si>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</si>
  <si>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</si>
  <si>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</si>
  <si>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</si>
  <si>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</si>
  <si>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</si>
  <si>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</si>
  <si>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</si>
  <si>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</si>
  <si>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</si>
  <si>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</si>
  <si>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</si>
  <si>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</si>
  <si>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</si>
  <si>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</si>
  <si>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</si>
  <si>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</si>
  <si>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</si>
  <si>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</si>
  <si>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</si>
  <si>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</si>
  <si>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</si>
  <si>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</si>
  <si>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</si>
  <si>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</si>
  <si>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</si>
  <si>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</si>
  <si>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</si>
  <si>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</si>
  <si>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</si>
  <si>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</si>
  <si>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</si>
  <si>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</si>
  <si>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</si>
  <si>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</si>
  <si>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</si>
  <si>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</si>
  <si>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</si>
  <si>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</si>
  <si>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</si>
  <si>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</si>
  <si>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</si>
  <si>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</si>
  <si>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</si>
  <si>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</si>
  <si>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</si>
  <si>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</si>
  <si>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</si>
  <si>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</si>
  <si>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</si>
  <si>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</si>
  <si>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</si>
  <si>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</si>
  <si>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</si>
  <si>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</si>
  <si>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</si>
  <si>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</si>
  <si>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</si>
  <si>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</si>
  <si>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</si>
  <si>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</si>
  <si>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</si>
  <si>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</si>
  <si>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</si>
  <si>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</si>
  <si>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</si>
  <si>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</si>
  <si>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</si>
  <si>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</si>
  <si>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</si>
  <si>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</si>
  <si>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</si>
  <si>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</si>
  <si>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</si>
  <si>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</si>
  <si>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</si>
  <si>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</si>
  <si>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</si>
  <si>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</si>
  <si>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</si>
  <si>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</si>
  <si>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</si>
  <si>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</si>
  <si>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</si>
  <si>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</si>
  <si>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</si>
  <si>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</si>
  <si>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</si>
  <si>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</si>
  <si>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</si>
  <si>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and pharmaceuticals (ISIC 21) industries using data from a different OECD database.</t>
  </si>
  <si>
    <t>Most Industries</t>
  </si>
  <si>
    <t>https://stats.oecd.org/Index.aspx?DataSetCode=IOTSI4_2018</t>
  </si>
  <si>
    <t>ISIC Code</t>
  </si>
  <si>
    <t>ISIC 05</t>
  </si>
  <si>
    <t>ISIC 06</t>
  </si>
  <si>
    <t>Coal Mining</t>
  </si>
  <si>
    <t>Oil and gas extraction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</si>
  <si>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</si>
  <si>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</si>
  <si>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</si>
  <si>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</si>
  <si>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</si>
  <si>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</si>
  <si>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</si>
  <si>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</si>
  <si>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</si>
  <si>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</si>
  <si>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</si>
  <si>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</si>
  <si>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</si>
  <si>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</si>
  <si>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</si>
  <si>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</si>
  <si>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</si>
  <si>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</si>
  <si>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</si>
  <si>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</si>
  <si>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</si>
  <si>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</si>
  <si>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</si>
  <si>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</si>
  <si>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231</t>
  </si>
  <si>
    <t>ISIC 239</t>
  </si>
  <si>
    <t>ISIC 241</t>
  </si>
  <si>
    <t>ISIC 242</t>
  </si>
  <si>
    <t>ISIC 351</t>
  </si>
  <si>
    <t>ISIC 352T353</t>
  </si>
  <si>
    <t>ISIC 36T39</t>
  </si>
  <si>
    <t>Source: EXIOBASE</t>
  </si>
  <si>
    <t>US compensation split</t>
  </si>
  <si>
    <t>US compensation per employee</t>
  </si>
  <si>
    <t>Unit: M Euro</t>
  </si>
  <si>
    <t>Euros to dollars</t>
  </si>
  <si>
    <t>Employees by industry</t>
  </si>
  <si>
    <t>Forestry and logging</t>
  </si>
  <si>
    <t xml:space="preserve">Manufacture of chemicals and chemical products </t>
  </si>
  <si>
    <t>Manufacture of basic pharmaceutical products and pharmaceutical preparations</t>
  </si>
  <si>
    <t>Other state and local government enterprises</t>
  </si>
  <si>
    <t>417</t>
  </si>
  <si>
    <t>State and local government electric utilities</t>
  </si>
  <si>
    <t>416</t>
  </si>
  <si>
    <t>State and local government passenger transit</t>
  </si>
  <si>
    <t>415</t>
  </si>
  <si>
    <t>State and local government other services</t>
  </si>
  <si>
    <t>414</t>
  </si>
  <si>
    <t>State and local government hospitals and health services</t>
  </si>
  <si>
    <t>413</t>
  </si>
  <si>
    <t>State and local government educational services</t>
  </si>
  <si>
    <t>412</t>
  </si>
  <si>
    <t>Other federal government enterprises</t>
  </si>
  <si>
    <t>411</t>
  </si>
  <si>
    <t>Federal electric utilities</t>
  </si>
  <si>
    <t>410</t>
  </si>
  <si>
    <t>Postal service</t>
  </si>
  <si>
    <t>409</t>
  </si>
  <si>
    <t>Federal general government (nondefense)</t>
  </si>
  <si>
    <t>408</t>
  </si>
  <si>
    <t>Federal general government (defense)</t>
  </si>
  <si>
    <t>407</t>
  </si>
  <si>
    <t>Private households</t>
  </si>
  <si>
    <t>406</t>
  </si>
  <si>
    <t>Civic, social, professional, and similar organizations</t>
  </si>
  <si>
    <t>405</t>
  </si>
  <si>
    <t>Grantmaking, giving, and social advocacy organizations</t>
  </si>
  <si>
    <t>404</t>
  </si>
  <si>
    <t>Religious organizations</t>
  </si>
  <si>
    <t>403</t>
  </si>
  <si>
    <t>Other personal services</t>
  </si>
  <si>
    <t>402</t>
  </si>
  <si>
    <t>Dry-cleaning and laundry services</t>
  </si>
  <si>
    <t>401</t>
  </si>
  <si>
    <t>Death care services</t>
  </si>
  <si>
    <t>400</t>
  </si>
  <si>
    <t>Personal care services</t>
  </si>
  <si>
    <t>399</t>
  </si>
  <si>
    <t>Personal and household goods repair and maintenance</t>
  </si>
  <si>
    <t>398</t>
  </si>
  <si>
    <t>Commercial and industrial machinery and equipment repair and maintenance</t>
  </si>
  <si>
    <t>397</t>
  </si>
  <si>
    <t>Electronic and precision equipment repair and maintenance</t>
  </si>
  <si>
    <t>396</t>
  </si>
  <si>
    <t>Automotive repair and maintenance</t>
  </si>
  <si>
    <t>395</t>
  </si>
  <si>
    <t>All other food and drinking places</t>
  </si>
  <si>
    <t>394</t>
  </si>
  <si>
    <t>Limited-service restaurants</t>
  </si>
  <si>
    <t>393</t>
  </si>
  <si>
    <t>Full-service restaurants</t>
  </si>
  <si>
    <t>392</t>
  </si>
  <si>
    <t>Accommodation</t>
  </si>
  <si>
    <t>391</t>
  </si>
  <si>
    <t>Other amusement and recreation industries</t>
  </si>
  <si>
    <t>390</t>
  </si>
  <si>
    <t>Gambling industries (except casino hotels)</t>
  </si>
  <si>
    <t>389</t>
  </si>
  <si>
    <t>Amusement parks and arcades</t>
  </si>
  <si>
    <t>388</t>
  </si>
  <si>
    <t>Museums, historical sites, zoos, and parks</t>
  </si>
  <si>
    <t>387</t>
  </si>
  <si>
    <t>Promoters of performing arts and sports and agents for public figures</t>
  </si>
  <si>
    <t>386</t>
  </si>
  <si>
    <t>Independent artists, writers, and performers</t>
  </si>
  <si>
    <t>385</t>
  </si>
  <si>
    <t>Spectator sports</t>
  </si>
  <si>
    <t>384</t>
  </si>
  <si>
    <t>Performing arts companies</t>
  </si>
  <si>
    <t>383</t>
  </si>
  <si>
    <t>Community food, housing, and other relief services, including rehabilitation services</t>
  </si>
  <si>
    <t>382</t>
  </si>
  <si>
    <t>Child day care services</t>
  </si>
  <si>
    <t>381</t>
  </si>
  <si>
    <t>Individual and family services</t>
  </si>
  <si>
    <t>380</t>
  </si>
  <si>
    <t>Residential mental health, substance abuse, and other residential care facilities</t>
  </si>
  <si>
    <t>379</t>
  </si>
  <si>
    <t>Nursing and community care facilities</t>
  </si>
  <si>
    <t>378</t>
  </si>
  <si>
    <t>Hospitals</t>
  </si>
  <si>
    <t>377</t>
  </si>
  <si>
    <t>Other ambulatory health care services</t>
  </si>
  <si>
    <t>376</t>
  </si>
  <si>
    <t>Home health care services</t>
  </si>
  <si>
    <t>375</t>
  </si>
  <si>
    <t>Medical and diagnostic laboratories</t>
  </si>
  <si>
    <t>374</t>
  </si>
  <si>
    <t>Outpatient care centers</t>
  </si>
  <si>
    <t>373</t>
  </si>
  <si>
    <t>Offices of other health practitioners</t>
  </si>
  <si>
    <t>372</t>
  </si>
  <si>
    <t>Offices of dentists</t>
  </si>
  <si>
    <t>371</t>
  </si>
  <si>
    <t>Offices of physicians</t>
  </si>
  <si>
    <t>370</t>
  </si>
  <si>
    <t>Other educational services</t>
  </si>
  <si>
    <t>369</t>
  </si>
  <si>
    <t>Junior colleges, colleges, universities, and professional schools</t>
  </si>
  <si>
    <t>368</t>
  </si>
  <si>
    <t>Elementary and secondary schools</t>
  </si>
  <si>
    <t>367</t>
  </si>
  <si>
    <t>Waste management and remediation services</t>
  </si>
  <si>
    <t>366</t>
  </si>
  <si>
    <t>Other support services</t>
  </si>
  <si>
    <t>365</t>
  </si>
  <si>
    <t>Investigation and security services</t>
  </si>
  <si>
    <t>364</t>
  </si>
  <si>
    <t>Travel arrangement and reservation services</t>
  </si>
  <si>
    <t>363</t>
  </si>
  <si>
    <t>Business support services</t>
  </si>
  <si>
    <t>362</t>
  </si>
  <si>
    <t>Facilities support services</t>
  </si>
  <si>
    <t>361</t>
  </si>
  <si>
    <t>Office administrative services</t>
  </si>
  <si>
    <t>360</t>
  </si>
  <si>
    <t>Services to buildings and dwellings</t>
  </si>
  <si>
    <t>359</t>
  </si>
  <si>
    <t>Employment services</t>
  </si>
  <si>
    <t>358</t>
  </si>
  <si>
    <t>Management of companies and enterprises</t>
  </si>
  <si>
    <t>357</t>
  </si>
  <si>
    <t>356</t>
  </si>
  <si>
    <t>Veterinary services</t>
  </si>
  <si>
    <t>355</t>
  </si>
  <si>
    <t>Photographic services</t>
  </si>
  <si>
    <t>354</t>
  </si>
  <si>
    <t>Specialized design services</t>
  </si>
  <si>
    <t>Advertising, public relations, and related services</t>
  </si>
  <si>
    <t>352</t>
  </si>
  <si>
    <t>Scientific research and development services</t>
  </si>
  <si>
    <t>351</t>
  </si>
  <si>
    <t>350</t>
  </si>
  <si>
    <t>Management consulting services</t>
  </si>
  <si>
    <t>349</t>
  </si>
  <si>
    <t>Architectural, engineering, and related services</t>
  </si>
  <si>
    <t>348</t>
  </si>
  <si>
    <t>Accounting, tax preparation, bookkeeping, and payroll services</t>
  </si>
  <si>
    <t>347</t>
  </si>
  <si>
    <t>Other computer related services, including facilities management</t>
  </si>
  <si>
    <t>346</t>
  </si>
  <si>
    <t>Computer systems design services</t>
  </si>
  <si>
    <t>345</t>
  </si>
  <si>
    <t>Custom computer programming services</t>
  </si>
  <si>
    <t>344</t>
  </si>
  <si>
    <t>Legal services</t>
  </si>
  <si>
    <t>343</t>
  </si>
  <si>
    <t>Lessors of nonfinancial intangible assets</t>
  </si>
  <si>
    <t>342</t>
  </si>
  <si>
    <t>General and consumer goods rental</t>
  </si>
  <si>
    <t>341</t>
  </si>
  <si>
    <t>Commercial and industrial machinery and equipment rental and leasing</t>
  </si>
  <si>
    <t>340</t>
  </si>
  <si>
    <t>Automotive equipment rental and leasing</t>
  </si>
  <si>
    <t>339</t>
  </si>
  <si>
    <t>Other real estate</t>
  </si>
  <si>
    <t>338</t>
  </si>
  <si>
    <t>Tenant-occupied housing</t>
  </si>
  <si>
    <t>337</t>
  </si>
  <si>
    <t>Owner-occupied housing</t>
  </si>
  <si>
    <t>336</t>
  </si>
  <si>
    <t>Funds, trusts, and other financial vehicles</t>
  </si>
  <si>
    <t>335</t>
  </si>
  <si>
    <t>Insurance agencies, brokerages, and related activities</t>
  </si>
  <si>
    <t>334</t>
  </si>
  <si>
    <t>Insurance carriers, except direct life insurance</t>
  </si>
  <si>
    <t>333</t>
  </si>
  <si>
    <t>Direct life insurance carriers</t>
  </si>
  <si>
    <t>332</t>
  </si>
  <si>
    <t>Securities and commodity contracts intermediation and brokerage</t>
  </si>
  <si>
    <t>331</t>
  </si>
  <si>
    <t>Other financial investment activities</t>
  </si>
  <si>
    <t>330</t>
  </si>
  <si>
    <t>Monetary authorities and depository credit intermediation</t>
  </si>
  <si>
    <t>329</t>
  </si>
  <si>
    <t>Nondepository credit intermediation and related activities</t>
  </si>
  <si>
    <t>328</t>
  </si>
  <si>
    <t>News syndicates, libraries, archives and all other information services</t>
  </si>
  <si>
    <t>327</t>
  </si>
  <si>
    <t>Internet publishing and broadcasting and Web search portals</t>
  </si>
  <si>
    <t>326</t>
  </si>
  <si>
    <t>Data processing, hosting, and related services</t>
  </si>
  <si>
    <t>325</t>
  </si>
  <si>
    <t>Satellite, telecommunications resellers, and all other telecommunications</t>
  </si>
  <si>
    <t>324</t>
  </si>
  <si>
    <t>Wireless telecommunications carriers (except satellite)</t>
  </si>
  <si>
    <t>323</t>
  </si>
  <si>
    <t>Wired telecommunications carriers</t>
  </si>
  <si>
    <t>322</t>
  </si>
  <si>
    <t>Cable and other subscription programming</t>
  </si>
  <si>
    <t>321</t>
  </si>
  <si>
    <t>Radio and television broadcasting</t>
  </si>
  <si>
    <t>320</t>
  </si>
  <si>
    <t>Sound recording industries</t>
  </si>
  <si>
    <t>319</t>
  </si>
  <si>
    <t>Motion picture and video industries</t>
  </si>
  <si>
    <t>318</t>
  </si>
  <si>
    <t>Software publishers</t>
  </si>
  <si>
    <t>317</t>
  </si>
  <si>
    <t>Directory, mailing list, and other publishers</t>
  </si>
  <si>
    <t>316</t>
  </si>
  <si>
    <t>Book publishers</t>
  </si>
  <si>
    <t>315</t>
  </si>
  <si>
    <t>Periodical Publishers</t>
  </si>
  <si>
    <t>314</t>
  </si>
  <si>
    <t>Newspaper publishers</t>
  </si>
  <si>
    <t>313</t>
  </si>
  <si>
    <t>Warehousing and storage</t>
  </si>
  <si>
    <t>312</t>
  </si>
  <si>
    <t>Couriers and messengers</t>
  </si>
  <si>
    <t>311</t>
  </si>
  <si>
    <t>Scenic and sightseeing transportation and support activities for transportation</t>
  </si>
  <si>
    <t>310</t>
  </si>
  <si>
    <t>Pipeline transportation</t>
  </si>
  <si>
    <t>309</t>
  </si>
  <si>
    <t>Transit and ground passenger transportation</t>
  </si>
  <si>
    <t>308</t>
  </si>
  <si>
    <t>Truck transportation</t>
  </si>
  <si>
    <t>307</t>
  </si>
  <si>
    <t>Water transportation</t>
  </si>
  <si>
    <t>306</t>
  </si>
  <si>
    <t>Rail transportation</t>
  </si>
  <si>
    <t>305</t>
  </si>
  <si>
    <t>Air transportation</t>
  </si>
  <si>
    <t>304</t>
  </si>
  <si>
    <t>Miscellaneous store retailers</t>
  </si>
  <si>
    <t>303</t>
  </si>
  <si>
    <t>Sporting goods, hobby, book, and music stores</t>
  </si>
  <si>
    <t>302</t>
  </si>
  <si>
    <t>Electronics and appliance stores</t>
  </si>
  <si>
    <t>301</t>
  </si>
  <si>
    <t>Furniture and home furnishings stores</t>
  </si>
  <si>
    <t>300</t>
  </si>
  <si>
    <t>Nonstore retailers</t>
  </si>
  <si>
    <t>299</t>
  </si>
  <si>
    <t>Clothing and clothing accessories stores</t>
  </si>
  <si>
    <t>298</t>
  </si>
  <si>
    <t>Gasoline stations</t>
  </si>
  <si>
    <t>297</t>
  </si>
  <si>
    <t>Health and personal care stores</t>
  </si>
  <si>
    <t>296</t>
  </si>
  <si>
    <t>Building material and garden equipment and supplies dealers</t>
  </si>
  <si>
    <t>295</t>
  </si>
  <si>
    <t>General merchandise stores</t>
  </si>
  <si>
    <t>294</t>
  </si>
  <si>
    <t>Food and beverage stores</t>
  </si>
  <si>
    <t>293</t>
  </si>
  <si>
    <t>Motor vehicle and parts dealers</t>
  </si>
  <si>
    <t>292</t>
  </si>
  <si>
    <t>Customs duties</t>
  </si>
  <si>
    <t>291</t>
  </si>
  <si>
    <t>Wholesale electronic markets and agents and brokers</t>
  </si>
  <si>
    <t>290</t>
  </si>
  <si>
    <t>Other nondurable goods merchant wholesalers</t>
  </si>
  <si>
    <t>289</t>
  </si>
  <si>
    <t>Petroleum and petroleum products</t>
  </si>
  <si>
    <t>288</t>
  </si>
  <si>
    <t>Grocery and related product wholesalers</t>
  </si>
  <si>
    <t>287</t>
  </si>
  <si>
    <t>Drugs and druggists' sundries</t>
  </si>
  <si>
    <t>286</t>
  </si>
  <si>
    <t>Other durable goods merchant wholesalers</t>
  </si>
  <si>
    <t>285</t>
  </si>
  <si>
    <t>Machinery, equipment, and supplies</t>
  </si>
  <si>
    <t>284</t>
  </si>
  <si>
    <t>Household appliances and electrical and electronic goods</t>
  </si>
  <si>
    <t>283</t>
  </si>
  <si>
    <t>Professional and commercial equipment and supplies</t>
  </si>
  <si>
    <t>282</t>
  </si>
  <si>
    <t>Motor vehicle and motor vehicle parts and supplies</t>
  </si>
  <si>
    <t>281</t>
  </si>
  <si>
    <t>Other rubber product manufacturing</t>
  </si>
  <si>
    <t>280</t>
  </si>
  <si>
    <t>Rubber and plastics hoses and belting manufacturing</t>
  </si>
  <si>
    <t>279</t>
  </si>
  <si>
    <t>Tire manufacturing</t>
  </si>
  <si>
    <t>278</t>
  </si>
  <si>
    <t>Other plastics product manufacturing</t>
  </si>
  <si>
    <t>277</t>
  </si>
  <si>
    <t>Plastics bottle manufacturing</t>
  </si>
  <si>
    <t>276</t>
  </si>
  <si>
    <t>Urethane and other foam product (except polystyrene) manufacturing</t>
  </si>
  <si>
    <t>275</t>
  </si>
  <si>
    <t>Polystyrene foam product manufacturing</t>
  </si>
  <si>
    <t>274</t>
  </si>
  <si>
    <t>Laminated plastics plate, sheet (except packaging), and shape manufacturing</t>
  </si>
  <si>
    <t>273</t>
  </si>
  <si>
    <t>Plastics pipe, pipe fitting, and unlaminated profile shape manufacturing</t>
  </si>
  <si>
    <t>272</t>
  </si>
  <si>
    <t>Plastics packaging materials and unlaminated film and sheet manufacturing</t>
  </si>
  <si>
    <t>271</t>
  </si>
  <si>
    <t>All other chemical product and preparation manufacturing</t>
  </si>
  <si>
    <t>270</t>
  </si>
  <si>
    <t>Printing ink manufacturing</t>
  </si>
  <si>
    <t>269</t>
  </si>
  <si>
    <t>Toilet preparation manufacturing</t>
  </si>
  <si>
    <t>268</t>
  </si>
  <si>
    <t>Soap and cleaning compound manufacturing</t>
  </si>
  <si>
    <t>267</t>
  </si>
  <si>
    <t>Adhesive manufacturing</t>
  </si>
  <si>
    <t>266</t>
  </si>
  <si>
    <t>Paint and coating manufacturing</t>
  </si>
  <si>
    <t>265</t>
  </si>
  <si>
    <t>Pesticide and other agricultural chemical manufacturing</t>
  </si>
  <si>
    <t>264</t>
  </si>
  <si>
    <t>Fertilizer manufacturing</t>
  </si>
  <si>
    <t>263</t>
  </si>
  <si>
    <t>Biological product (except diagnostic) manufacturing</t>
  </si>
  <si>
    <t>262</t>
  </si>
  <si>
    <t>In-vitro diagnostic substance manufacturing</t>
  </si>
  <si>
    <t>261</t>
  </si>
  <si>
    <t>Pharmaceutical preparation manufacturing</t>
  </si>
  <si>
    <t>260</t>
  </si>
  <si>
    <t>Medicinal and botanical manufacturing</t>
  </si>
  <si>
    <t>259</t>
  </si>
  <si>
    <t>Synthetic rubber and artificial and synthetic fibers and filaments manufacturing</t>
  </si>
  <si>
    <t>258</t>
  </si>
  <si>
    <t>Plastics material and resin manufacturing</t>
  </si>
  <si>
    <t>257</t>
  </si>
  <si>
    <t>Other basic organic chemical manufacturing</t>
  </si>
  <si>
    <t>256</t>
  </si>
  <si>
    <t>Other Basic Inorganic Chemical Manufacturing</t>
  </si>
  <si>
    <t>255</t>
  </si>
  <si>
    <t>Synthetic dye and pigment manufacturing</t>
  </si>
  <si>
    <t>254</t>
  </si>
  <si>
    <t>Industrial gas manufacturing</t>
  </si>
  <si>
    <t>Petrochemical manufacturing</t>
  </si>
  <si>
    <t>252</t>
  </si>
  <si>
    <t>Other petroleum and coal products manufacturing</t>
  </si>
  <si>
    <t>251</t>
  </si>
  <si>
    <t>Asphalt shingle and coating materials manufacturing</t>
  </si>
  <si>
    <t>250</t>
  </si>
  <si>
    <t>Asphalt paving mixture and block manufacturing</t>
  </si>
  <si>
    <t>249</t>
  </si>
  <si>
    <t>Petroleum refineries</t>
  </si>
  <si>
    <t>248</t>
  </si>
  <si>
    <t>Support activities for printing</t>
  </si>
  <si>
    <t>247</t>
  </si>
  <si>
    <t>Printing</t>
  </si>
  <si>
    <t>246</t>
  </si>
  <si>
    <t>All other converted paper product manufacturing</t>
  </si>
  <si>
    <t>245</t>
  </si>
  <si>
    <t>Sanitary paper product manufacturing</t>
  </si>
  <si>
    <t>244</t>
  </si>
  <si>
    <t>Stationery product manufacturing</t>
  </si>
  <si>
    <t>243</t>
  </si>
  <si>
    <t>Paper Bag and Coated and Treated Paper Manufacturing</t>
  </si>
  <si>
    <t>242</t>
  </si>
  <si>
    <t>Paperboard container manufacturing</t>
  </si>
  <si>
    <t>241</t>
  </si>
  <si>
    <t>Paperboard mills</t>
  </si>
  <si>
    <t>240</t>
  </si>
  <si>
    <t>Paper mills</t>
  </si>
  <si>
    <t>239</t>
  </si>
  <si>
    <t>Pulp mills</t>
  </si>
  <si>
    <t>238</t>
  </si>
  <si>
    <t>Leather and allied product manufacturing</t>
  </si>
  <si>
    <t>237</t>
  </si>
  <si>
    <t>Apparel manufacturing</t>
  </si>
  <si>
    <t>236</t>
  </si>
  <si>
    <t>Other textile product mills</t>
  </si>
  <si>
    <t>235</t>
  </si>
  <si>
    <t>Curtain and linen mills</t>
  </si>
  <si>
    <t>234</t>
  </si>
  <si>
    <t>Carpet and rug mills</t>
  </si>
  <si>
    <t>233</t>
  </si>
  <si>
    <t>Textile and fabric finishing and fabric coating mills</t>
  </si>
  <si>
    <t>232</t>
  </si>
  <si>
    <t>Fabric mills</t>
  </si>
  <si>
    <t>231</t>
  </si>
  <si>
    <t>Fiber, yarn, and thread mills</t>
  </si>
  <si>
    <t>230</t>
  </si>
  <si>
    <t>Tobacco product manufacturing</t>
  </si>
  <si>
    <t>229</t>
  </si>
  <si>
    <t>Distilleries</t>
  </si>
  <si>
    <t>228</t>
  </si>
  <si>
    <t>Wineries</t>
  </si>
  <si>
    <t>227</t>
  </si>
  <si>
    <t>Breweries</t>
  </si>
  <si>
    <t>226</t>
  </si>
  <si>
    <t>Soft drink and ice manufacturing</t>
  </si>
  <si>
    <t>225</t>
  </si>
  <si>
    <t>All other food manufacturing</t>
  </si>
  <si>
    <t>224</t>
  </si>
  <si>
    <t>Seasoning and dressing manufacturing</t>
  </si>
  <si>
    <t>223</t>
  </si>
  <si>
    <t>Flavoring syrup and concentrate manufacturing</t>
  </si>
  <si>
    <t>222</t>
  </si>
  <si>
    <t>Coffee and tea manufacturing</t>
  </si>
  <si>
    <t>221</t>
  </si>
  <si>
    <t>Snack food manufacturing</t>
  </si>
  <si>
    <t>220</t>
  </si>
  <si>
    <t>Cookie, cracker, pasta, and tortilla manufacturing</t>
  </si>
  <si>
    <t>219</t>
  </si>
  <si>
    <t>Bread and bakery product manufacturing</t>
  </si>
  <si>
    <t>218</t>
  </si>
  <si>
    <t>Seafood product preparation and packaging</t>
  </si>
  <si>
    <t>217</t>
  </si>
  <si>
    <t>Animal (except poultry) slaughtering, rendering, and processing</t>
  </si>
  <si>
    <t>216</t>
  </si>
  <si>
    <t>Poultry processing</t>
  </si>
  <si>
    <t>215</t>
  </si>
  <si>
    <t>Ice cream and frozen dessert manufacturing</t>
  </si>
  <si>
    <t>214</t>
  </si>
  <si>
    <t>Fluid milk and butter manufacturing</t>
  </si>
  <si>
    <t>213</t>
  </si>
  <si>
    <t>Dry, condensed, and evaporated dairy product manufacturing</t>
  </si>
  <si>
    <t>212</t>
  </si>
  <si>
    <t>Cheese manufacturing</t>
  </si>
  <si>
    <t>Fruit and vegetable canning, pickling, and drying</t>
  </si>
  <si>
    <t>210</t>
  </si>
  <si>
    <t>Frozen food manufacturing</t>
  </si>
  <si>
    <t>209</t>
  </si>
  <si>
    <t>Sugar and confectionery product manufacturing</t>
  </si>
  <si>
    <t>208</t>
  </si>
  <si>
    <t>Breakfast cereal manufacturing</t>
  </si>
  <si>
    <t>207</t>
  </si>
  <si>
    <t>Soybean and other oilseed processing</t>
  </si>
  <si>
    <t>206</t>
  </si>
  <si>
    <t>Fats and oils refining and blending</t>
  </si>
  <si>
    <t>205</t>
  </si>
  <si>
    <t>Wet corn milling</t>
  </si>
  <si>
    <t>204</t>
  </si>
  <si>
    <t>Flour milling and malt manufacturing</t>
  </si>
  <si>
    <t>203</t>
  </si>
  <si>
    <t>Other animal food manufacturing</t>
  </si>
  <si>
    <t>202</t>
  </si>
  <si>
    <t>Dog and cat food manufacturing</t>
  </si>
  <si>
    <t>201</t>
  </si>
  <si>
    <t>All other miscellaneous manufacturing</t>
  </si>
  <si>
    <t>200</t>
  </si>
  <si>
    <t>Sign manufacturing</t>
  </si>
  <si>
    <t>199</t>
  </si>
  <si>
    <t>Office supplies (except paper) manufacturing</t>
  </si>
  <si>
    <t>198</t>
  </si>
  <si>
    <t>Doll, toy, and game manufacturing</t>
  </si>
  <si>
    <t>197</t>
  </si>
  <si>
    <t>Sporting and athletic goods manufacturing</t>
  </si>
  <si>
    <t>196</t>
  </si>
  <si>
    <t>Jewelry and silverware manufacturing</t>
  </si>
  <si>
    <t>195</t>
  </si>
  <si>
    <t>Dental laboratories</t>
  </si>
  <si>
    <t>194</t>
  </si>
  <si>
    <t>Ophthalmic goods manufacturing</t>
  </si>
  <si>
    <t>193</t>
  </si>
  <si>
    <t>Dental equipment and supplies manufacturing</t>
  </si>
  <si>
    <t>192</t>
  </si>
  <si>
    <t>Surgical appliance and supplies manufacturing</t>
  </si>
  <si>
    <t>191</t>
  </si>
  <si>
    <t>Surgical and medical instrument manufacturing</t>
  </si>
  <si>
    <t>190</t>
  </si>
  <si>
    <t>Other furniture related product manufacturing</t>
  </si>
  <si>
    <t>189</t>
  </si>
  <si>
    <t>Office furniture and custom architectural woodwork and millwork manufacturing</t>
  </si>
  <si>
    <t>188</t>
  </si>
  <si>
    <t>Showcase, partition, shelving, and locker manufacturing</t>
  </si>
  <si>
    <t>187</t>
  </si>
  <si>
    <t>Other household nonupholstered furniture</t>
  </si>
  <si>
    <t>186</t>
  </si>
  <si>
    <t>Institutional furniture manufacturing</t>
  </si>
  <si>
    <t>185</t>
  </si>
  <si>
    <t>Nonupholstered wood household furniture manufacturing</t>
  </si>
  <si>
    <t>184</t>
  </si>
  <si>
    <t>Upholstered household furniture manufacturing</t>
  </si>
  <si>
    <t>183</t>
  </si>
  <si>
    <t>Wood kitchen cabinet and countertop manufacturing</t>
  </si>
  <si>
    <t>182</t>
  </si>
  <si>
    <t>All other transportation equipment manufacturing</t>
  </si>
  <si>
    <t>181</t>
  </si>
  <si>
    <t>Military armored vehicle, tank, and tank component manufacturing</t>
  </si>
  <si>
    <t>180</t>
  </si>
  <si>
    <t>Motorcycle, bicycle, and parts manufacturing</t>
  </si>
  <si>
    <t>179</t>
  </si>
  <si>
    <t>Boat building</t>
  </si>
  <si>
    <t>178</t>
  </si>
  <si>
    <t>Ship building and repairing</t>
  </si>
  <si>
    <t>177</t>
  </si>
  <si>
    <t>Railroad rolling stock manufacturing</t>
  </si>
  <si>
    <t>176</t>
  </si>
  <si>
    <t>Propulsion units and parts for space vehicles and guided missiles</t>
  </si>
  <si>
    <t>175</t>
  </si>
  <si>
    <t>Guided missile and space vehicle manufacturing</t>
  </si>
  <si>
    <t>174</t>
  </si>
  <si>
    <t>Other aircraft parts and auxiliary equipment manufacturing</t>
  </si>
  <si>
    <t>173</t>
  </si>
  <si>
    <t>Aircraft engine and engine parts manufacturing</t>
  </si>
  <si>
    <t>172</t>
  </si>
  <si>
    <t>Aircraft manufacturing</t>
  </si>
  <si>
    <t>171</t>
  </si>
  <si>
    <t>Motor vehicle steering, suspension component (except spring), and brake systems manufacturing</t>
  </si>
  <si>
    <t>170</t>
  </si>
  <si>
    <t>Other Motor Vehicle Parts Manufacturing</t>
  </si>
  <si>
    <t>169</t>
  </si>
  <si>
    <t>Motor vehicle metal stamping</t>
  </si>
  <si>
    <t>168</t>
  </si>
  <si>
    <t>Motor vehicle seating and interior trim manufacturing</t>
  </si>
  <si>
    <t>167</t>
  </si>
  <si>
    <t>Motor vehicle transmission and power train parts manufacturing</t>
  </si>
  <si>
    <t>166</t>
  </si>
  <si>
    <t>Motor vehicle electrical and electronic equipment manufacturing</t>
  </si>
  <si>
    <t>165</t>
  </si>
  <si>
    <t>Motor vehicle gasoline engine and engine parts manufacturing</t>
  </si>
  <si>
    <t>164</t>
  </si>
  <si>
    <t>Travel trailer and camper manufacturing</t>
  </si>
  <si>
    <t>163</t>
  </si>
  <si>
    <t>Motor home manufacturing</t>
  </si>
  <si>
    <t>162</t>
  </si>
  <si>
    <t>Truck trailer manufacturing</t>
  </si>
  <si>
    <t>161</t>
  </si>
  <si>
    <t>Motor vehicle body manufacturing</t>
  </si>
  <si>
    <t>160</t>
  </si>
  <si>
    <t>Heavy duty truck manufacturing</t>
  </si>
  <si>
    <t>159</t>
  </si>
  <si>
    <t>Light truck and utility vehicle manufacturing</t>
  </si>
  <si>
    <t>158</t>
  </si>
  <si>
    <t>Automobile manufacturing</t>
  </si>
  <si>
    <t>157</t>
  </si>
  <si>
    <t>All other miscellaneous electrical equipment and component manufacturing</t>
  </si>
  <si>
    <t>156</t>
  </si>
  <si>
    <t>Carbon and graphite product manufacturing</t>
  </si>
  <si>
    <t>155</t>
  </si>
  <si>
    <t>Wiring device manufacturing</t>
  </si>
  <si>
    <t>154</t>
  </si>
  <si>
    <t>Communication and energy wire and cable manufacturing</t>
  </si>
  <si>
    <t>Primary battery manufacturing</t>
  </si>
  <si>
    <t>152</t>
  </si>
  <si>
    <t>Storage battery manufacturing</t>
  </si>
  <si>
    <t>151</t>
  </si>
  <si>
    <t>Relay and industrial control manufacturing</t>
  </si>
  <si>
    <t>150</t>
  </si>
  <si>
    <t>Switchgear and switchboard apparatus manufacturing</t>
  </si>
  <si>
    <t>149</t>
  </si>
  <si>
    <t>Motor and generator manufacturing</t>
  </si>
  <si>
    <t>148</t>
  </si>
  <si>
    <t>Power, distribution, and specialty transformer manufacturing</t>
  </si>
  <si>
    <t>147</t>
  </si>
  <si>
    <t>Other major household appliance manufacturing</t>
  </si>
  <si>
    <t>146</t>
  </si>
  <si>
    <t>Household laundry equipment manufacturing</t>
  </si>
  <si>
    <t>145</t>
  </si>
  <si>
    <t>Household refrigerator and home freezer manufacturing</t>
  </si>
  <si>
    <t>144</t>
  </si>
  <si>
    <t>Household cooking appliance manufacturing</t>
  </si>
  <si>
    <t>143</t>
  </si>
  <si>
    <t>Small electrical appliance manufacturing</t>
  </si>
  <si>
    <t>142</t>
  </si>
  <si>
    <t>Lighting fixture manufacturing</t>
  </si>
  <si>
    <t>141</t>
  </si>
  <si>
    <t>Electric lamp bulb and part manufacturing</t>
  </si>
  <si>
    <t>140</t>
  </si>
  <si>
    <t>Manufacturing and reproducing magnetic and optical media</t>
  </si>
  <si>
    <t>139</t>
  </si>
  <si>
    <t>Audio and video equipment manufacturing</t>
  </si>
  <si>
    <t>138</t>
  </si>
  <si>
    <t>Watch, clock, and other measuring and controlling device manufacturing</t>
  </si>
  <si>
    <t>137</t>
  </si>
  <si>
    <t>Irradiation apparatus manufacturing</t>
  </si>
  <si>
    <t>136</t>
  </si>
  <si>
    <t>Analytical laboratory instrument manufacturing</t>
  </si>
  <si>
    <t>135</t>
  </si>
  <si>
    <t>Electricity and signal testing instruments manufacturing</t>
  </si>
  <si>
    <t>134</t>
  </si>
  <si>
    <t>Totalizing fluid meter and counting device manufacturing</t>
  </si>
  <si>
    <t>133</t>
  </si>
  <si>
    <t>Industrial process variable instruments manufacturing</t>
  </si>
  <si>
    <t>132</t>
  </si>
  <si>
    <t>Automatic environmental control manufacturing</t>
  </si>
  <si>
    <t>131</t>
  </si>
  <si>
    <t>Search, detection, and navigation instruments manufacturing</t>
  </si>
  <si>
    <t>130</t>
  </si>
  <si>
    <t>Electromedical and electrotherapeutic apparatus manufacturing</t>
  </si>
  <si>
    <t>129</t>
  </si>
  <si>
    <t>Other electronic component manufacturing</t>
  </si>
  <si>
    <t>128</t>
  </si>
  <si>
    <t>Printed circuit assembly (electronic assembly) manufacturing</t>
  </si>
  <si>
    <t>127</t>
  </si>
  <si>
    <t>Semiconductor and related device manufacturing</t>
  </si>
  <si>
    <t>126</t>
  </si>
  <si>
    <t>Other communications equipment manufacturing</t>
  </si>
  <si>
    <t>125</t>
  </si>
  <si>
    <t>Broadcast and wireless communications equipment</t>
  </si>
  <si>
    <t>124</t>
  </si>
  <si>
    <t>Telephone apparatus manufacturing</t>
  </si>
  <si>
    <t>123</t>
  </si>
  <si>
    <t>Computer terminals and other computer peripheral equipment manufacturing</t>
  </si>
  <si>
    <t>122</t>
  </si>
  <si>
    <t>Computer storage device manufacturing</t>
  </si>
  <si>
    <t>121</t>
  </si>
  <si>
    <t>Electronic computer manufacturing</t>
  </si>
  <si>
    <t>120</t>
  </si>
  <si>
    <t>Fluid power process machinery</t>
  </si>
  <si>
    <t>119</t>
  </si>
  <si>
    <t>Other general purpose machinery manufacturing</t>
  </si>
  <si>
    <t>118</t>
  </si>
  <si>
    <t>Industrial process furnace and oven manufacturing</t>
  </si>
  <si>
    <t>117</t>
  </si>
  <si>
    <t>Packaging machinery manufacturing</t>
  </si>
  <si>
    <t>116</t>
  </si>
  <si>
    <t>Power-driven handtool manufacturing</t>
  </si>
  <si>
    <t>115</t>
  </si>
  <si>
    <t>Material handling equipment manufacturing</t>
  </si>
  <si>
    <t>114</t>
  </si>
  <si>
    <t>Pump and pumping equipment manufacturing</t>
  </si>
  <si>
    <t>113</t>
  </si>
  <si>
    <t>Air and gas compressor manufacturing</t>
  </si>
  <si>
    <t>112</t>
  </si>
  <si>
    <t>Other engine equipment manufacturing</t>
  </si>
  <si>
    <t>111</t>
  </si>
  <si>
    <t>Mechanical power transmission equipment manufacturing</t>
  </si>
  <si>
    <t>110</t>
  </si>
  <si>
    <t>Speed changer, industrial high-speed drive, and gear manufacturing</t>
  </si>
  <si>
    <t>109</t>
  </si>
  <si>
    <t>Turbine and turbine generator set units manufacturing</t>
  </si>
  <si>
    <t>108</t>
  </si>
  <si>
    <t>Cutting and machine tool accessory, rolling mill, and other metalworking machinery manufacturing</t>
  </si>
  <si>
    <t>107</t>
  </si>
  <si>
    <t>Machine tool manufacturing</t>
  </si>
  <si>
    <t>106</t>
  </si>
  <si>
    <t>Special tool, die, jig, and fixture manufacturing</t>
  </si>
  <si>
    <t>105</t>
  </si>
  <si>
    <t>Industrial mold manufacturing</t>
  </si>
  <si>
    <t>104</t>
  </si>
  <si>
    <t>Industrial and commercial fan and blower and air purification equipment manufacturing</t>
  </si>
  <si>
    <t>103</t>
  </si>
  <si>
    <t>Air conditioning, refrigeration, and warm air heating equipment manufacturing</t>
  </si>
  <si>
    <t>102</t>
  </si>
  <si>
    <t>Heating equipment (except warm air furnaces) manufacturing</t>
  </si>
  <si>
    <t>101</t>
  </si>
  <si>
    <t>Other commercial and service industry machinery manufacturing</t>
  </si>
  <si>
    <t>100</t>
  </si>
  <si>
    <t>Photographic and photocopying equipment manufacturing</t>
  </si>
  <si>
    <t>99</t>
  </si>
  <si>
    <t>Optical instrument and lens manufacturing</t>
  </si>
  <si>
    <t>98</t>
  </si>
  <si>
    <t>Other industrial machinery manufacturing</t>
  </si>
  <si>
    <t>97</t>
  </si>
  <si>
    <t>Semiconductor machinery manufacturing</t>
  </si>
  <si>
    <t>96</t>
  </si>
  <si>
    <t>Mining and oil and gas field machinery manufacturing</t>
  </si>
  <si>
    <t>95</t>
  </si>
  <si>
    <t>Construction machinery manufacturing</t>
  </si>
  <si>
    <t>94</t>
  </si>
  <si>
    <t>Lawn and garden equipment manufacturing</t>
  </si>
  <si>
    <t>93</t>
  </si>
  <si>
    <t>Farm machinery and equipment manufacturing</t>
  </si>
  <si>
    <t>92</t>
  </si>
  <si>
    <t xml:space="preserve">  Private services-producing industries\2\</t>
  </si>
  <si>
    <t>90</t>
  </si>
  <si>
    <t>Other fabricated metal manufacturing</t>
  </si>
  <si>
    <t>91</t>
  </si>
  <si>
    <t xml:space="preserve">  Private goods-producing industries\1\</t>
  </si>
  <si>
    <t>89</t>
  </si>
  <si>
    <t>Ammunition, arms, ordnance, and accessories manufacturing</t>
  </si>
  <si>
    <t>Addenda:</t>
  </si>
  <si>
    <t>Fabricated pipe and pipe fitting manufacturing</t>
  </si>
  <si>
    <t xml:space="preserve">        State and local government enterprises</t>
  </si>
  <si>
    <t>88</t>
  </si>
  <si>
    <t>Ball and roller bearing manufacturing</t>
  </si>
  <si>
    <t>.....</t>
  </si>
  <si>
    <t xml:space="preserve">        State and local general government</t>
  </si>
  <si>
    <t>87</t>
  </si>
  <si>
    <t>Valve and fittings other than plumbing</t>
  </si>
  <si>
    <t xml:space="preserve">      State and local</t>
  </si>
  <si>
    <t>86</t>
  </si>
  <si>
    <t>Plumbing fixture fitting and trim manufacturing</t>
  </si>
  <si>
    <t xml:space="preserve">        Federal government enterprises</t>
  </si>
  <si>
    <t>85</t>
  </si>
  <si>
    <t>Coating, engraving, heat treating and allied activities</t>
  </si>
  <si>
    <t xml:space="preserve">        Federal general government</t>
  </si>
  <si>
    <t>84</t>
  </si>
  <si>
    <t>Turned product and screw, nut, and bolt manufacturing</t>
  </si>
  <si>
    <t xml:space="preserve">      Federal</t>
  </si>
  <si>
    <t>83</t>
  </si>
  <si>
    <t>Machine shops</t>
  </si>
  <si>
    <t xml:space="preserve">  Government</t>
  </si>
  <si>
    <t>82</t>
  </si>
  <si>
    <t>Spring and wire product manufacturing</t>
  </si>
  <si>
    <t xml:space="preserve">    Other services, except government</t>
  </si>
  <si>
    <t>81</t>
  </si>
  <si>
    <t>Hardware manufacturing</t>
  </si>
  <si>
    <t xml:space="preserve">        Food services and drinking places</t>
  </si>
  <si>
    <t>80</t>
  </si>
  <si>
    <t>Metal can, box, and other metal container (light gauge) manufacturing</t>
  </si>
  <si>
    <t xml:space="preserve">        Accommodation</t>
  </si>
  <si>
    <t>79</t>
  </si>
  <si>
    <t>Metal tank (heavy gauge) manufacturing</t>
  </si>
  <si>
    <t xml:space="preserve">      Accommodation and food services</t>
  </si>
  <si>
    <t>78</t>
  </si>
  <si>
    <t>Power boiler and heat exchanger manufacturing</t>
  </si>
  <si>
    <t xml:space="preserve">        Amusements, gambling, and recreation industries</t>
  </si>
  <si>
    <t>77</t>
  </si>
  <si>
    <t>Ornamental and architectural metal products manufacturing</t>
  </si>
  <si>
    <t xml:space="preserve">        Performing arts, spectator sports, museums, and related activities</t>
  </si>
  <si>
    <t>76</t>
  </si>
  <si>
    <t>Plate work and fabricated structural product manufacturing</t>
  </si>
  <si>
    <t xml:space="preserve">      Arts, entertainment, and recreation</t>
  </si>
  <si>
    <t>75</t>
  </si>
  <si>
    <t>Cutlery and handtool manufacturing</t>
  </si>
  <si>
    <t xml:space="preserve">    Arts, entertainment, recreation, accommodation, and food services</t>
  </si>
  <si>
    <t>74</t>
  </si>
  <si>
    <t>Metal crown, closure, and other metal stamping (except automotive)</t>
  </si>
  <si>
    <t xml:space="preserve">        Social assistance</t>
  </si>
  <si>
    <t>73</t>
  </si>
  <si>
    <t>All other forging, stamping, and sintering</t>
  </si>
  <si>
    <t xml:space="preserve">        Hospitals and nursing and residential care facilities</t>
  </si>
  <si>
    <t>72</t>
  </si>
  <si>
    <t>Custom roll forming</t>
  </si>
  <si>
    <t xml:space="preserve">        Ambulatory health care services</t>
  </si>
  <si>
    <t>71</t>
  </si>
  <si>
    <t>other metals</t>
  </si>
  <si>
    <t>Nonferrous metal foundries</t>
  </si>
  <si>
    <t xml:space="preserve">      Health care and social assistance</t>
  </si>
  <si>
    <t>70</t>
  </si>
  <si>
    <t>iron and steel</t>
  </si>
  <si>
    <t>Ferrous metal foundries</t>
  </si>
  <si>
    <t xml:space="preserve">      Educational services</t>
  </si>
  <si>
    <t>69</t>
  </si>
  <si>
    <t>Nonferrous metal (except copper and aluminum) rolling, drawing, extruding and alloying</t>
  </si>
  <si>
    <t xml:space="preserve">    Educational services, health care, and social assistance</t>
  </si>
  <si>
    <t>68</t>
  </si>
  <si>
    <t>Copper rolling, drawing, extruding and alloying</t>
  </si>
  <si>
    <t xml:space="preserve">        Waste management and remediation services</t>
  </si>
  <si>
    <t>67</t>
  </si>
  <si>
    <t>Nonferrous Metal (except Aluminum) Smelting and Refining</t>
  </si>
  <si>
    <t xml:space="preserve">        Administrative and support services</t>
  </si>
  <si>
    <t>66</t>
  </si>
  <si>
    <t>Aluminum product manufacturing from purchased aluminum</t>
  </si>
  <si>
    <t xml:space="preserve">      Administrative and waste management services</t>
  </si>
  <si>
    <t>65</t>
  </si>
  <si>
    <t>Alumina refining and primary aluminum production</t>
  </si>
  <si>
    <t xml:space="preserve">      Management of companies and enterprises</t>
  </si>
  <si>
    <t>64</t>
  </si>
  <si>
    <t>Secondary smelting and alloying of aluminum</t>
  </si>
  <si>
    <t>63</t>
  </si>
  <si>
    <t>Steel product manufacturing from purchased steel</t>
  </si>
  <si>
    <t xml:space="preserve">        Computer systems design and related services</t>
  </si>
  <si>
    <t>62</t>
  </si>
  <si>
    <t>Iron and steel mills and ferroalloy manufacturing</t>
  </si>
  <si>
    <t xml:space="preserve">        Legal services</t>
  </si>
  <si>
    <t>61</t>
  </si>
  <si>
    <t>other non-metallic minerals</t>
  </si>
  <si>
    <t>Miscellaneous nonmetallic mineral products</t>
  </si>
  <si>
    <t>60</t>
  </si>
  <si>
    <t>Mineral wool manufacturing</t>
  </si>
  <si>
    <t xml:space="preserve">    Professional and business services</t>
  </si>
  <si>
    <t>59</t>
  </si>
  <si>
    <t>Ground or treated mineral and earth manufacturing</t>
  </si>
  <si>
    <t xml:space="preserve">        Rental and leasing services and lessors of intangible assets</t>
  </si>
  <si>
    <t>58</t>
  </si>
  <si>
    <t>Cut stone and stone product manufacturing</t>
  </si>
  <si>
    <t xml:space="preserve">        Real estate</t>
  </si>
  <si>
    <t>57</t>
  </si>
  <si>
    <t>Abrasive product manufacturing</t>
  </si>
  <si>
    <t xml:space="preserve">      Real estate and rental and leasing</t>
  </si>
  <si>
    <t>56</t>
  </si>
  <si>
    <t>Lime and gypsum product manufacturing</t>
  </si>
  <si>
    <t xml:space="preserve">        Funds, trusts, and other financial vehicles</t>
  </si>
  <si>
    <t>55</t>
  </si>
  <si>
    <t>Other concrete product manufacturing</t>
  </si>
  <si>
    <t xml:space="preserve">        Insurance carriers and related activities</t>
  </si>
  <si>
    <t>54</t>
  </si>
  <si>
    <t>Concrete pipe, brick, and block manufacturing</t>
  </si>
  <si>
    <t xml:space="preserve">        Securities, commodity contracts, and investments</t>
  </si>
  <si>
    <t>Ready-mix concrete manufacturing</t>
  </si>
  <si>
    <t xml:space="preserve">        Federal Reserve banks, credit intermediation, and related activities</t>
  </si>
  <si>
    <t>52</t>
  </si>
  <si>
    <t>Cement manufacturing</t>
  </si>
  <si>
    <t xml:space="preserve">      Finance and insurance</t>
  </si>
  <si>
    <t>51</t>
  </si>
  <si>
    <t>glass</t>
  </si>
  <si>
    <t>Glass and glass product manufacturing</t>
  </si>
  <si>
    <t xml:space="preserve">    Finance, insurance, real estate, rental, and leasing</t>
  </si>
  <si>
    <t>50</t>
  </si>
  <si>
    <t>Clay product and refractory manufacturing</t>
  </si>
  <si>
    <t xml:space="preserve">      Data processing, internet publishing, and other information services</t>
  </si>
  <si>
    <t>49</t>
  </si>
  <si>
    <t>All other wood product manufacturing</t>
  </si>
  <si>
    <t xml:space="preserve">      Broadcasting and telecommunications</t>
  </si>
  <si>
    <t>48</t>
  </si>
  <si>
    <t>Millwork</t>
  </si>
  <si>
    <t xml:space="preserve">      Motion picture and sound recording industries</t>
  </si>
  <si>
    <t>47</t>
  </si>
  <si>
    <t>Veneer, plywood, and engineered wood product manufacturing</t>
  </si>
  <si>
    <t xml:space="preserve">      Publishing industries, except internet (includes software)</t>
  </si>
  <si>
    <t>46</t>
  </si>
  <si>
    <t>Sawmills and wood preservation</t>
  </si>
  <si>
    <t xml:space="preserve">    Information</t>
  </si>
  <si>
    <t>45</t>
  </si>
  <si>
    <t>Transportation structures and highways and streets</t>
  </si>
  <si>
    <t xml:space="preserve">      Warehousing and storage</t>
  </si>
  <si>
    <t>44</t>
  </si>
  <si>
    <t>Single-family residential structures</t>
  </si>
  <si>
    <t xml:space="preserve">      Other transportation and support activities</t>
  </si>
  <si>
    <t>43</t>
  </si>
  <si>
    <t>Power and communication structures</t>
  </si>
  <si>
    <t xml:space="preserve">      Pipeline transportation</t>
  </si>
  <si>
    <t>42</t>
  </si>
  <si>
    <t>Other nonresidential structures</t>
  </si>
  <si>
    <t xml:space="preserve">      Transit and ground passenger transportation</t>
  </si>
  <si>
    <t>41</t>
  </si>
  <si>
    <t>Manufacturing structures</t>
  </si>
  <si>
    <t xml:space="preserve">      Truck transportation</t>
  </si>
  <si>
    <t>40</t>
  </si>
  <si>
    <t>Other residential structures</t>
  </si>
  <si>
    <t xml:space="preserve">      Water transportation</t>
  </si>
  <si>
    <t>39</t>
  </si>
  <si>
    <t>Multifamily residential structures</t>
  </si>
  <si>
    <t xml:space="preserve">      Rail transportation</t>
  </si>
  <si>
    <t>38</t>
  </si>
  <si>
    <t>Office and commercial structures</t>
  </si>
  <si>
    <t xml:space="preserve">      Air transportation</t>
  </si>
  <si>
    <t>37</t>
  </si>
  <si>
    <t>Residential maintenance and repair</t>
  </si>
  <si>
    <t xml:space="preserve">    Transportation and warehousing</t>
  </si>
  <si>
    <t>36</t>
  </si>
  <si>
    <t>Nonresidential maintenance and repair</t>
  </si>
  <si>
    <t xml:space="preserve">    Retail trade</t>
  </si>
  <si>
    <t>35</t>
  </si>
  <si>
    <t>Educational and vocational structures</t>
  </si>
  <si>
    <t xml:space="preserve">    Wholesale trade</t>
  </si>
  <si>
    <t>34</t>
  </si>
  <si>
    <t>Health care structures</t>
  </si>
  <si>
    <t xml:space="preserve">        Plastics and rubber products</t>
  </si>
  <si>
    <t>33</t>
  </si>
  <si>
    <t>water and waste</t>
  </si>
  <si>
    <t>Water, sewage and other systems</t>
  </si>
  <si>
    <t xml:space="preserve">        Chemical products</t>
  </si>
  <si>
    <t>32</t>
  </si>
  <si>
    <t>energy pipelines and gas processing</t>
  </si>
  <si>
    <t>Natural gas distribution</t>
  </si>
  <si>
    <t xml:space="preserve">        Petroleum and coal products</t>
  </si>
  <si>
    <t>31</t>
  </si>
  <si>
    <t>electricity generation and distribution</t>
  </si>
  <si>
    <t>Electric power distribution</t>
  </si>
  <si>
    <t xml:space="preserve">        Printing and related support activities</t>
  </si>
  <si>
    <t>30</t>
  </si>
  <si>
    <t>Electric bulk power transmission and control</t>
  </si>
  <si>
    <t xml:space="preserve">        Paper products</t>
  </si>
  <si>
    <t>29</t>
  </si>
  <si>
    <t>Other electric power generation</t>
  </si>
  <si>
    <t xml:space="preserve">        Apparel and leather and allied products</t>
  </si>
  <si>
    <t>28</t>
  </si>
  <si>
    <t>Biomass electric power generation</t>
  </si>
  <si>
    <t xml:space="preserve">        Textile mills and textile product mills</t>
  </si>
  <si>
    <t>27</t>
  </si>
  <si>
    <t>Geothermal electric power generation</t>
  </si>
  <si>
    <t xml:space="preserve">        Food and beverage and tobacco products</t>
  </si>
  <si>
    <t>26</t>
  </si>
  <si>
    <t>Wind electric power generation</t>
  </si>
  <si>
    <t xml:space="preserve">      Nondurable goods</t>
  </si>
  <si>
    <t>25</t>
  </si>
  <si>
    <t>Solar electric power generation</t>
  </si>
  <si>
    <t xml:space="preserve">        Miscellaneous manufacturing</t>
  </si>
  <si>
    <t>24</t>
  </si>
  <si>
    <t>Nuclear electric power generation</t>
  </si>
  <si>
    <t xml:space="preserve">        Furniture and related products</t>
  </si>
  <si>
    <t>23</t>
  </si>
  <si>
    <t>Fossil fuel electric power generation</t>
  </si>
  <si>
    <t xml:space="preserve">        Other transportation equipment</t>
  </si>
  <si>
    <t>22</t>
  </si>
  <si>
    <t>Hydroelectric power generation</t>
  </si>
  <si>
    <t xml:space="preserve">        Motor vehicles, bodies and trailers, and parts</t>
  </si>
  <si>
    <t>21</t>
  </si>
  <si>
    <t>Other support activities for mining</t>
  </si>
  <si>
    <t xml:space="preserve">        Electrical equipment, appliances, and components</t>
  </si>
  <si>
    <t>20</t>
  </si>
  <si>
    <t>Drilling oil and gas wells</t>
  </si>
  <si>
    <t xml:space="preserve">        Computer and electronic products</t>
  </si>
  <si>
    <t>19</t>
  </si>
  <si>
    <t>Other nonmetallic mineral mining and quarrying</t>
  </si>
  <si>
    <t xml:space="preserve">        Machinery</t>
  </si>
  <si>
    <t>18</t>
  </si>
  <si>
    <t>Stone mining and quarrying</t>
  </si>
  <si>
    <t xml:space="preserve">        Fabricated metal products</t>
  </si>
  <si>
    <t>17</t>
  </si>
  <si>
    <t>Iron, gold, silver, and other metal ore mining</t>
  </si>
  <si>
    <t xml:space="preserve">        Primary metals</t>
  </si>
  <si>
    <t>16</t>
  </si>
  <si>
    <t>Copper, nickel, lead, and zinc mining</t>
  </si>
  <si>
    <t xml:space="preserve">        Nonmetallic mineral products</t>
  </si>
  <si>
    <t>15</t>
  </si>
  <si>
    <t>coal mining</t>
  </si>
  <si>
    <t>Coal mining</t>
  </si>
  <si>
    <t xml:space="preserve">        Wood products</t>
  </si>
  <si>
    <t>14</t>
  </si>
  <si>
    <t>oil and gas extraction</t>
  </si>
  <si>
    <t xml:space="preserve">      Durable goods</t>
  </si>
  <si>
    <t>13</t>
  </si>
  <si>
    <t>Support activities for agriculture and forestry</t>
  </si>
  <si>
    <t xml:space="preserve">    Manufacturing</t>
  </si>
  <si>
    <t>12</t>
  </si>
  <si>
    <t>Fishing, hunting and trapping</t>
  </si>
  <si>
    <t xml:space="preserve">    Construction</t>
  </si>
  <si>
    <t>11</t>
  </si>
  <si>
    <t xml:space="preserve">    Utilities</t>
  </si>
  <si>
    <t>10</t>
  </si>
  <si>
    <t>Animal production, except cattle and poultry and eggs</t>
  </si>
  <si>
    <t xml:space="preserve">        Support activities for mining</t>
  </si>
  <si>
    <t>9</t>
  </si>
  <si>
    <t>Poultry and egg production</t>
  </si>
  <si>
    <t xml:space="preserve">        Mining, except oil and gas</t>
  </si>
  <si>
    <t>8</t>
  </si>
  <si>
    <t>Beef cattle ranching and farming, including feedlots and dual-purpose ranching and farming</t>
  </si>
  <si>
    <t xml:space="preserve">        Oil and gas extraction</t>
  </si>
  <si>
    <t>7</t>
  </si>
  <si>
    <t>Dairy cattle and milk production</t>
  </si>
  <si>
    <t xml:space="preserve">    Mining</t>
  </si>
  <si>
    <t>6</t>
  </si>
  <si>
    <t>Other crop farming</t>
  </si>
  <si>
    <t xml:space="preserve">        Forestry, fishing, and related activities</t>
  </si>
  <si>
    <t>5</t>
  </si>
  <si>
    <t>Greenhouse, nursery, and floriculture production</t>
  </si>
  <si>
    <t xml:space="preserve">        Farms</t>
  </si>
  <si>
    <t>4</t>
  </si>
  <si>
    <t>Fruit and tree nut farming</t>
  </si>
  <si>
    <t xml:space="preserve">    Agriculture, forestry, fishing, and hunting</t>
  </si>
  <si>
    <t>3</t>
  </si>
  <si>
    <t>Vegetable and melon farming</t>
  </si>
  <si>
    <t xml:space="preserve">  Private industries</t>
  </si>
  <si>
    <t>2</t>
  </si>
  <si>
    <t>Grain farming</t>
  </si>
  <si>
    <t>All industries</t>
  </si>
  <si>
    <t>1</t>
  </si>
  <si>
    <t>Oilseed farming</t>
  </si>
  <si>
    <t>Taxes on production and imports, less subsidies</t>
  </si>
  <si>
    <t>Compensation of EEs</t>
  </si>
  <si>
    <t>Line</t>
  </si>
  <si>
    <t>EPS Industry Category</t>
  </si>
  <si>
    <t>[Millions of dollars]</t>
  </si>
  <si>
    <t>2015 Data:</t>
  </si>
  <si>
    <t>File created Dec  8 2020  3:42PM</t>
  </si>
  <si>
    <t>Data published September 30, 2020</t>
  </si>
  <si>
    <t>Bureau of Economic Analysis</t>
  </si>
  <si>
    <t>Annual data from 1997 to 2019</t>
  </si>
  <si>
    <t>U.Gross Output by Industry - Detail Level</t>
  </si>
  <si>
    <t>Gross Output (detail level)</t>
  </si>
  <si>
    <t>B-1a</t>
  </si>
  <si>
    <t>35T39</t>
  </si>
  <si>
    <t>36T39</t>
  </si>
  <si>
    <t>20T21</t>
  </si>
  <si>
    <t>05 + 07T08</t>
  </si>
  <si>
    <t>327 excl. 3272</t>
  </si>
  <si>
    <t>All Utilities</t>
  </si>
  <si>
    <t>Water and waste</t>
  </si>
  <si>
    <t>Energy pipelines and gas processing</t>
  </si>
  <si>
    <t>Electricity generation and distribution</t>
  </si>
  <si>
    <t>All primary metals</t>
  </si>
  <si>
    <t>Other metals</t>
  </si>
  <si>
    <t>Iron and steel</t>
  </si>
  <si>
    <t>All Nonmetallic Minerals</t>
  </si>
  <si>
    <t>Cement and Other Nometallic Minerals</t>
  </si>
  <si>
    <t>Glass</t>
  </si>
  <si>
    <t>Chemicals and Pharmaceuticals</t>
  </si>
  <si>
    <t>Pharmaceuticals</t>
  </si>
  <si>
    <t>Chemicals</t>
  </si>
  <si>
    <t>All Mining other than Oil and Gas (inc. Coal)</t>
  </si>
  <si>
    <t>Source table</t>
  </si>
  <si>
    <t>Source URL</t>
  </si>
  <si>
    <t>Metric</t>
  </si>
  <si>
    <t>Calculated values are italicized.  Non-italicized values come directly from source documents.</t>
  </si>
  <si>
    <t>Data for Year 2015</t>
  </si>
  <si>
    <t>US split in employment (BLS)</t>
  </si>
  <si>
    <t>US employment (OECD)</t>
  </si>
  <si>
    <t>US split in employment</t>
  </si>
  <si>
    <t>Ratio of split in employment (BLS)</t>
  </si>
  <si>
    <t>Ratio of employees (calculated)</t>
  </si>
  <si>
    <t>Estimated employees (calculated)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</si>
  <si>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</si>
  <si>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</si>
  <si>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</si>
  <si>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</si>
  <si>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</si>
  <si>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https://stats.oecd.org/Index.aspx?DataSetCode=STANI4_2020</t>
  </si>
  <si>
    <t>We divide up most ISIC splits using EXIOBASE and BLS figures to estimate % of employees within each subsector</t>
  </si>
  <si>
    <t>This ratio is then used to apportion non-split OECD data</t>
  </si>
  <si>
    <t>WIOD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</si>
  <si>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</si>
  <si>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</si>
  <si>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</si>
  <si>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</si>
  <si>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</si>
  <si>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World Input-Output Database</t>
  </si>
  <si>
    <t>Employee compensation</t>
  </si>
  <si>
    <t>BLS's total includes mining for non-energy products, which OECD breaks out. We split chemicals (ISIC 20)</t>
  </si>
  <si>
    <t>Socio-economic accounts</t>
  </si>
  <si>
    <t>http://www.wiod.org/database/seas16</t>
  </si>
  <si>
    <t>SEA_Nov16</t>
  </si>
  <si>
    <t>ISIC split %, EU28</t>
  </si>
  <si>
    <t>Split</t>
  </si>
  <si>
    <t>EU28 EMP, 2014</t>
  </si>
  <si>
    <t>EMP</t>
  </si>
  <si>
    <t>EMP - Number of persons engaged (thousands)</t>
  </si>
  <si>
    <t>3251-3216, 3255-3259</t>
  </si>
  <si>
    <t>352T316</t>
  </si>
  <si>
    <t>Estimated CAN employee compensation (M Euro)</t>
  </si>
  <si>
    <t>Estimated CAN employee compensation ($)</t>
  </si>
  <si>
    <t>CAN number of employees (OECD data)</t>
  </si>
  <si>
    <t xml:space="preserve">      Professional, scientific, and teCANical services</t>
  </si>
  <si>
    <t xml:space="preserve">        Miscellaneous professional, scientific, and teCANical services</t>
  </si>
  <si>
    <t>Environmental and other teCANical consulting services</t>
  </si>
  <si>
    <t>All other miscellaneous professional, scientific, and teCANical services</t>
  </si>
  <si>
    <t>CAN</t>
  </si>
  <si>
    <t>Total compensation,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</si>
</sst>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0.0_)"/>
    <numFmt numFmtId="167" formatCode="_(&quot;$&quot;* #,##0_);_(&quot;$&quot;* \(#,##0\);_(&quot;$&quot;* &quot;-&quot;??_);_(@_)"/>
    <numFmt numFmtId="168" formatCode="0.0000E+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name val="Courier"/>
      <family val="3"/>
    </font>
    <font>
      <sz val="11"/>
      <color rgb="FF9C57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mediumGray">
        <fgColor rgb="FFC0C0C0"/>
        <bgColor rgb="FFFFFF00"/>
      </patternFill>
    </fill>
  </fills>
  <borders count="2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0" fontId="16" fillId="0" borderId="0"/>
    <xf numFmtId="166" fontId="17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9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0" fontId="0" fillId="7" borderId="17" xfId="0" applyFill="1" applyBorder="1" applyAlignment="1">
      <alignment horizontal="right"/>
    </xf>
    <xf numFmtId="165" fontId="0" fillId="0" borderId="18" xfId="0" applyNumberFormat="1" applyBorder="1"/>
    <xf numFmtId="165" fontId="0" fillId="0" borderId="19" xfId="0" applyNumberFormat="1" applyBorder="1"/>
    <xf numFmtId="0" fontId="0" fillId="0" borderId="19" xfId="0" applyBorder="1"/>
    <xf numFmtId="165" fontId="0" fillId="0" borderId="20" xfId="0" applyNumberFormat="1" applyBorder="1"/>
    <xf numFmtId="165" fontId="0" fillId="0" borderId="0" xfId="3" applyNumberFormat="1" applyFont="1"/>
    <xf numFmtId="3" fontId="0" fillId="0" borderId="0" xfId="0" applyNumberFormat="1" applyAlignment="1">
      <alignment horizontal="right"/>
    </xf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8" borderId="0" xfId="0" applyFont="1" applyFill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0" fontId="0" fillId="8" borderId="0" xfId="0" applyFill="1"/>
    <xf numFmtId="0" fontId="1" fillId="8" borderId="0" xfId="0" applyFont="1" applyFill="1" applyAlignment="1">
      <alignment horizontal="right"/>
    </xf>
    <xf numFmtId="11" fontId="0" fillId="0" borderId="21" xfId="0" applyNumberFormat="1" applyBorder="1"/>
    <xf numFmtId="11" fontId="13" fillId="0" borderId="0" xfId="0" applyNumberFormat="1" applyFont="1" applyAlignment="1">
      <alignment horizontal="right"/>
    </xf>
    <xf numFmtId="11" fontId="0" fillId="0" borderId="21" xfId="0" applyNumberFormat="1" applyBorder="1" applyAlignment="1">
      <alignment horizontal="right"/>
    </xf>
    <xf numFmtId="0" fontId="0" fillId="0" borderId="21" xfId="0" applyBorder="1"/>
    <xf numFmtId="0" fontId="0" fillId="0" borderId="21" xfId="0" applyBorder="1" applyAlignment="1">
      <alignment horizontal="left" indent="2"/>
    </xf>
    <xf numFmtId="0" fontId="0" fillId="0" borderId="21" xfId="0" applyBorder="1" applyAlignment="1">
      <alignment horizontal="left"/>
    </xf>
    <xf numFmtId="168" fontId="0" fillId="0" borderId="0" xfId="0" applyNumberFormat="1"/>
    <xf numFmtId="0" fontId="0" fillId="0" borderId="21" xfId="0" applyBorder="1" applyAlignment="1">
      <alignment horizontal="right"/>
    </xf>
    <xf numFmtId="0" fontId="0" fillId="0" borderId="21" xfId="0" quotePrefix="1" applyBorder="1" applyAlignment="1">
      <alignment horizontal="right"/>
    </xf>
    <xf numFmtId="0" fontId="0" fillId="0" borderId="0" xfId="0" applyAlignment="1">
      <alignment wrapText="1"/>
    </xf>
    <xf numFmtId="0" fontId="1" fillId="8" borderId="22" xfId="0" applyFont="1" applyFill="1" applyBorder="1" applyAlignment="1">
      <alignment horizontal="right" wrapText="1"/>
    </xf>
    <xf numFmtId="0" fontId="1" fillId="8" borderId="23" xfId="0" applyFont="1" applyFill="1" applyBorder="1" applyAlignment="1">
      <alignment horizontal="right" wrapText="1"/>
    </xf>
    <xf numFmtId="0" fontId="1" fillId="8" borderId="22" xfId="0" applyFont="1" applyFill="1" applyBorder="1" applyAlignment="1">
      <alignment wrapText="1"/>
    </xf>
    <xf numFmtId="0" fontId="1" fillId="8" borderId="23" xfId="0" applyFont="1" applyFill="1" applyBorder="1" applyAlignment="1">
      <alignment wrapText="1"/>
    </xf>
    <xf numFmtId="168" fontId="0" fillId="0" borderId="21" xfId="0" applyNumberFormat="1" applyBorder="1"/>
    <xf numFmtId="43" fontId="19" fillId="0" borderId="0" xfId="3" applyFont="1"/>
    <xf numFmtId="1" fontId="19" fillId="0" borderId="0" xfId="0" applyNumberFormat="1" applyFont="1"/>
    <xf numFmtId="0" fontId="19" fillId="0" borderId="0" xfId="0" applyFont="1"/>
    <xf numFmtId="0" fontId="10" fillId="17" borderId="1" xfId="2" applyFont="1" applyFill="1" applyBorder="1" applyAlignment="1">
      <alignment horizontal="center"/>
    </xf>
    <xf numFmtId="165" fontId="0" fillId="0" borderId="0" xfId="3" applyNumberFormat="1" applyFont="1" applyAlignment="1">
      <alignment horizontal="right"/>
    </xf>
    <xf numFmtId="165" fontId="0" fillId="7" borderId="15" xfId="3" applyNumberFormat="1" applyFont="1" applyFill="1" applyBorder="1" applyAlignment="1">
      <alignment horizontal="right"/>
    </xf>
    <xf numFmtId="165" fontId="0" fillId="7" borderId="16" xfId="3" applyNumberFormat="1" applyFont="1" applyFill="1" applyBorder="1" applyAlignment="1">
      <alignment horizontal="right"/>
    </xf>
    <xf numFmtId="165" fontId="0" fillId="7" borderId="17" xfId="3" applyNumberFormat="1" applyFont="1" applyFill="1" applyBorder="1" applyAlignment="1">
      <alignment horizontal="right"/>
    </xf>
    <xf numFmtId="0" fontId="0" fillId="0" borderId="0" xfId="0" applyAlignment="1">
      <alignment horizontal="left" indent="1"/>
    </xf>
    <xf numFmtId="9" fontId="13" fillId="0" borderId="0" xfId="9" applyFont="1"/>
    <xf numFmtId="165" fontId="13" fillId="0" borderId="0" xfId="0" applyNumberFormat="1" applyFont="1"/>
    <xf numFmtId="167" fontId="13" fillId="0" borderId="0" xfId="0" applyNumberFormat="1" applyFont="1"/>
    <xf numFmtId="9" fontId="13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5" fontId="20" fillId="0" borderId="0" xfId="3" applyNumberFormat="1" applyFont="1"/>
    <xf numFmtId="0" fontId="19" fillId="0" borderId="14" xfId="0" applyFont="1" applyBorder="1"/>
    <xf numFmtId="165" fontId="19" fillId="0" borderId="14" xfId="0" applyNumberFormat="1" applyFont="1" applyBorder="1"/>
    <xf numFmtId="0" fontId="0" fillId="0" borderId="0" xfId="0" applyBorder="1" applyAlignment="1">
      <alignment horizontal="left" indent="2"/>
    </xf>
    <xf numFmtId="0" fontId="0" fillId="0" borderId="0" xfId="0" applyBorder="1"/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0" fontId="18" fillId="9" borderId="0" xfId="10"/>
    <xf numFmtId="0" fontId="18" fillId="9" borderId="14" xfId="10" applyBorder="1"/>
    <xf numFmtId="9" fontId="18" fillId="9" borderId="0" xfId="10" applyNumberFormat="1"/>
    <xf numFmtId="9" fontId="18" fillId="9" borderId="0" xfId="9" applyFont="1" applyFill="1"/>
    <xf numFmtId="43" fontId="18" fillId="9" borderId="0" xfId="3" applyFont="1" applyFill="1"/>
    <xf numFmtId="165" fontId="0" fillId="0" borderId="0" xfId="0" applyNumberFormat="1" applyAlignment="1">
      <alignment horizontal="right"/>
    </xf>
    <xf numFmtId="9" fontId="0" fillId="0" borderId="0" xfId="9" applyFont="1"/>
    <xf numFmtId="3" fontId="21" fillId="0" borderId="0" xfId="11" applyNumberFormat="1" applyFont="1"/>
    <xf numFmtId="0" fontId="0" fillId="0" borderId="0" xfId="0" applyFill="1"/>
    <xf numFmtId="164" fontId="4" fillId="0" borderId="1" xfId="2" applyNumberFormat="1" applyFont="1" applyFill="1" applyBorder="1" applyAlignment="1">
      <alignment horizontal="right"/>
    </xf>
    <xf numFmtId="0" fontId="3" fillId="0" borderId="0" xfId="2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0" fillId="0" borderId="0" xfId="3" applyNumberFormat="1" applyFont="1"/>
    <xf numFmtId="0" fontId="0" fillId="7" borderId="18" xfId="3" applyNumberFormat="1" applyFont="1" applyFill="1" applyBorder="1"/>
    <xf numFmtId="0" fontId="0" fillId="7" borderId="19" xfId="3" applyNumberFormat="1" applyFont="1" applyFill="1" applyBorder="1"/>
    <xf numFmtId="0" fontId="0" fillId="7" borderId="20" xfId="3" applyNumberFormat="1" applyFont="1" applyFill="1" applyBorder="1"/>
  </cellXfs>
  <cellStyles count="12">
    <cellStyle name="Comma" xfId="3" builtinId="3"/>
    <cellStyle name="Comma 2 3 2" xfId="8" xr:uid="{9C81725B-2FC4-4C97-B478-FBBF203F4D40}"/>
    <cellStyle name="Comma 3" xfId="5" xr:uid="{79F804C2-DFAE-45CF-ABDF-1F02A0BCC32E}"/>
    <cellStyle name="Hyperlink" xfId="1" builtinId="8"/>
    <cellStyle name="Neutral" xfId="10" builtinId="28"/>
    <cellStyle name="Normal" xfId="0" builtinId="0"/>
    <cellStyle name="Normal 2" xfId="2" xr:uid="{00000000-0005-0000-0000-000002000000}"/>
    <cellStyle name="Normal 3" xfId="4" xr:uid="{457F6D05-FF47-4F48-BB2F-57B2F1DBE78C}"/>
    <cellStyle name="Normal 3 2" xfId="6" xr:uid="{95D9E288-AAAF-497C-9475-93147C20FFCC}"/>
    <cellStyle name="Normal 6 3" xfId="7" xr:uid="{7B068BB1-FD05-4DFE-9EC0-BFF8073D34BF}"/>
    <cellStyle name="Normal_Template-EUKLEMS-output" xfId="11" xr:uid="{4EB0F21C-E2E9-4A2E-92FA-60A37C140C44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C595CF93-EAE2-413E-B7EE-72E20116626F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C595CF93-EAE2-413E-B7EE-72E20116626F}" id="{9EB9F126-F316-44FC-A37A-E5F44F360BEE}">
    <text>Apportions OECD ISIC 5T6 data on empoyment using ratio of employment between 5/6 from U.S. specific sources</text>
  </threadedComment>
  <threadedComment ref="C20" dT="2021-03-11T22:17:39.61" personId="{C595CF93-EAE2-413E-B7EE-72E20116626F}" id="{A3509745-085B-49A0-9AD3-6A5DD582D6FA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C595CF93-EAE2-413E-B7EE-72E20116626F}" id="{7DAD44A6-3689-412C-BF7D-8DF0F7245782}">
    <text>This value feels suspicious relative to the others</text>
  </threadedComment>
  <threadedComment ref="C22" dT="2021-03-11T22:17:47.08" personId="{C595CF93-EAE2-413E-B7EE-72E20116626F}" id="{5254F71E-3141-46A2-ADDC-927975F850AA}">
    <text>EXIOBASE data on compensation; we use US compensation ratios to help convert this to number of employees</text>
  </threadedComment>
  <threadedComment ref="C23" dT="2021-03-11T22:17:53.43" personId="{C595CF93-EAE2-413E-B7EE-72E20116626F}" id="{648CAE0E-ABFE-419A-958B-79E4EBA1A0A5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iod.org/database/seas16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opLeftCell="A13" workbookViewId="0">
      <selection activeCell="F14" sqref="F14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176</v>
      </c>
    </row>
    <row r="3" spans="1:2" x14ac:dyDescent="0.35">
      <c r="A3" s="1" t="s">
        <v>0</v>
      </c>
      <c r="B3" s="17" t="s">
        <v>180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46</v>
      </c>
    </row>
    <row r="7" spans="1:2" x14ac:dyDescent="0.35">
      <c r="B7" s="3" t="s">
        <v>181</v>
      </c>
    </row>
    <row r="8" spans="1:2" x14ac:dyDescent="0.35">
      <c r="B8" t="s">
        <v>47</v>
      </c>
    </row>
    <row r="10" spans="1:2" x14ac:dyDescent="0.35">
      <c r="B10" t="s">
        <v>1</v>
      </c>
    </row>
    <row r="11" spans="1:2" x14ac:dyDescent="0.35">
      <c r="B11" s="2">
        <v>2020</v>
      </c>
    </row>
    <row r="12" spans="1:2" x14ac:dyDescent="0.35">
      <c r="B12" t="s">
        <v>1203</v>
      </c>
    </row>
    <row r="13" spans="1:2" x14ac:dyDescent="0.35">
      <c r="B13" s="3" t="s">
        <v>181</v>
      </c>
    </row>
    <row r="14" spans="1:2" x14ac:dyDescent="0.35">
      <c r="B14" t="s">
        <v>1204</v>
      </c>
    </row>
    <row r="17" spans="2:2" x14ac:dyDescent="0.35">
      <c r="B17" s="17" t="s">
        <v>1194</v>
      </c>
    </row>
    <row r="18" spans="2:2" x14ac:dyDescent="0.35">
      <c r="B18" t="s">
        <v>1205</v>
      </c>
    </row>
    <row r="19" spans="2:2" x14ac:dyDescent="0.35">
      <c r="B19" s="2">
        <v>2019</v>
      </c>
    </row>
    <row r="20" spans="2:2" x14ac:dyDescent="0.35">
      <c r="B20" t="s">
        <v>1206</v>
      </c>
    </row>
    <row r="21" spans="2:2" x14ac:dyDescent="0.35">
      <c r="B21" s="3" t="s">
        <v>1207</v>
      </c>
    </row>
    <row r="22" spans="2:2" x14ac:dyDescent="0.35">
      <c r="B22" t="s">
        <v>1229</v>
      </c>
    </row>
    <row r="23" spans="2:2" x14ac:dyDescent="0.35">
      <c r="B23" s="2"/>
    </row>
    <row r="24" spans="2:2" x14ac:dyDescent="0.35">
      <c r="B24" t="s">
        <v>1208</v>
      </c>
    </row>
    <row r="25" spans="2:2" x14ac:dyDescent="0.35">
      <c r="B25" s="2">
        <v>2016</v>
      </c>
    </row>
    <row r="26" spans="2:2" x14ac:dyDescent="0.35">
      <c r="B26" t="s">
        <v>1211</v>
      </c>
    </row>
    <row r="27" spans="2:2" x14ac:dyDescent="0.35">
      <c r="B27" s="3" t="s">
        <v>1212</v>
      </c>
    </row>
    <row r="28" spans="2:2" x14ac:dyDescent="0.35">
      <c r="B28" t="s">
        <v>1216</v>
      </c>
    </row>
    <row r="30" spans="2:2" x14ac:dyDescent="0.35">
      <c r="B30" t="s">
        <v>202</v>
      </c>
    </row>
    <row r="31" spans="2:2" x14ac:dyDescent="0.35">
      <c r="B31" s="2">
        <v>2015</v>
      </c>
    </row>
    <row r="32" spans="2:2" x14ac:dyDescent="0.35">
      <c r="B32" t="s">
        <v>203</v>
      </c>
    </row>
    <row r="33" spans="1:2" x14ac:dyDescent="0.35">
      <c r="B33" s="3" t="s">
        <v>204</v>
      </c>
    </row>
    <row r="34" spans="1:2" x14ac:dyDescent="0.35">
      <c r="B34" t="s">
        <v>205</v>
      </c>
    </row>
    <row r="36" spans="1:2" x14ac:dyDescent="0.35">
      <c r="B36" t="s">
        <v>194</v>
      </c>
    </row>
    <row r="37" spans="1:2" x14ac:dyDescent="0.35">
      <c r="B37" s="2">
        <v>2020</v>
      </c>
    </row>
    <row r="38" spans="1:2" x14ac:dyDescent="0.35">
      <c r="B38" t="s">
        <v>206</v>
      </c>
    </row>
    <row r="39" spans="1:2" x14ac:dyDescent="0.35">
      <c r="B39" s="3" t="s">
        <v>207</v>
      </c>
    </row>
    <row r="40" spans="1:2" x14ac:dyDescent="0.35">
      <c r="B40" s="67" t="s">
        <v>208</v>
      </c>
    </row>
    <row r="41" spans="1:2" x14ac:dyDescent="0.35">
      <c r="B41" s="67" t="s">
        <v>209</v>
      </c>
    </row>
    <row r="42" spans="1:2" x14ac:dyDescent="0.35">
      <c r="B42" s="67" t="s">
        <v>210</v>
      </c>
    </row>
    <row r="44" spans="1:2" x14ac:dyDescent="0.35">
      <c r="A44" s="1" t="s">
        <v>2</v>
      </c>
    </row>
    <row r="45" spans="1:2" x14ac:dyDescent="0.35">
      <c r="A45" t="s">
        <v>173</v>
      </c>
    </row>
    <row r="46" spans="1:2" x14ac:dyDescent="0.35">
      <c r="A46" t="s">
        <v>174</v>
      </c>
    </row>
    <row r="47" spans="1:2" x14ac:dyDescent="0.35">
      <c r="A47" t="s">
        <v>175</v>
      </c>
    </row>
    <row r="49" spans="1:1" x14ac:dyDescent="0.35">
      <c r="A49" t="s">
        <v>1195</v>
      </c>
    </row>
    <row r="50" spans="1:1" x14ac:dyDescent="0.35">
      <c r="A50" t="s">
        <v>1196</v>
      </c>
    </row>
    <row r="51" spans="1:1" x14ac:dyDescent="0.35">
      <c r="A51" t="s">
        <v>1197</v>
      </c>
    </row>
    <row r="52" spans="1:1" x14ac:dyDescent="0.35">
      <c r="A52" t="s">
        <v>1198</v>
      </c>
    </row>
    <row r="53" spans="1:1" x14ac:dyDescent="0.35">
      <c r="A53" s="3" t="s">
        <v>1199</v>
      </c>
    </row>
    <row r="55" spans="1:1" x14ac:dyDescent="0.35">
      <c r="A55" t="s">
        <v>1200</v>
      </c>
    </row>
    <row r="56" spans="1:1" x14ac:dyDescent="0.35">
      <c r="A56" t="s">
        <v>1201</v>
      </c>
    </row>
    <row r="57" spans="1:1" x14ac:dyDescent="0.35">
      <c r="A57" t="s">
        <v>1210</v>
      </c>
    </row>
    <row r="58" spans="1:1" x14ac:dyDescent="0.35">
      <c r="A58" t="s">
        <v>179</v>
      </c>
    </row>
  </sheetData>
  <hyperlinks>
    <hyperlink ref="B7" r:id="rId1" xr:uid="{DA180B9B-7B9B-4A87-96E4-BA272D62B690}"/>
    <hyperlink ref="B39" r:id="rId2" xr:uid="{F245F4A8-5954-47CE-876E-BA7B111F52EF}"/>
    <hyperlink ref="A53" r:id="rId3" xr:uid="{D5BA4248-53F1-4DFD-A5FC-73C74577C70D}"/>
    <hyperlink ref="B21" r:id="rId4" location=".YEFjHmhKg2w" xr:uid="{B7A5C930-CAC6-4BD1-B763-7C886EFA50AF}"/>
    <hyperlink ref="B27" r:id="rId5" xr:uid="{5E853264-4EF3-4105-BD1C-E66093C7297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BE74"/>
  <sheetViews>
    <sheetView showGridLines="0" topLeftCell="A2" workbookViewId="0">
      <pane ySplit="9" topLeftCell="A41" activePane="bottomLeft" state="frozen"/>
      <selection activeCell="A2" sqref="A2"/>
      <selection pane="bottomLeft" activeCell="A53" sqref="A53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9.54296875" style="6" bestFit="1" customWidth="1"/>
    <col min="4" max="53" width="9.26953125" style="6" bestFit="1" customWidth="1"/>
    <col min="54" max="54" width="9.54296875" style="6" bestFit="1" customWidth="1"/>
    <col min="55" max="55" width="9.26953125" style="6" bestFit="1" customWidth="1"/>
    <col min="56" max="56" width="9.54296875" style="6" bestFit="1" customWidth="1"/>
    <col min="57" max="57" width="9.26953125" style="6" bestFit="1" customWidth="1"/>
    <col min="58" max="16384" width="9.1796875" style="6"/>
  </cols>
  <sheetData>
    <row r="1" spans="1:57" hidden="1" x14ac:dyDescent="0.25">
      <c r="A1" s="5" t="e">
        <f ca="1">DotStatQuery(B1)</f>
        <v>#NAME?</v>
      </c>
      <c r="B1" s="5" t="s">
        <v>3</v>
      </c>
    </row>
    <row r="2" spans="1:57" ht="34.5" x14ac:dyDescent="0.25">
      <c r="A2" s="7" t="s">
        <v>171</v>
      </c>
    </row>
    <row r="3" spans="1:57" x14ac:dyDescent="0.25">
      <c r="A3" s="92" t="s">
        <v>170</v>
      </c>
      <c r="B3" s="93"/>
      <c r="C3" s="94" t="s">
        <v>169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6"/>
    </row>
    <row r="4" spans="1:57" x14ac:dyDescent="0.25">
      <c r="A4" s="92" t="s">
        <v>168</v>
      </c>
      <c r="B4" s="93"/>
      <c r="C4" s="97" t="s">
        <v>167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9"/>
    </row>
    <row r="5" spans="1:57" x14ac:dyDescent="0.25">
      <c r="A5" s="92" t="s">
        <v>6</v>
      </c>
      <c r="B5" s="93"/>
      <c r="C5" s="97" t="s">
        <v>7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9"/>
    </row>
    <row r="6" spans="1:57" x14ac:dyDescent="0.25">
      <c r="A6" s="92" t="s">
        <v>8</v>
      </c>
      <c r="B6" s="93"/>
      <c r="C6" s="97" t="s">
        <v>166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9"/>
    </row>
    <row r="7" spans="1:57" x14ac:dyDescent="0.25">
      <c r="A7" s="100" t="s">
        <v>165</v>
      </c>
      <c r="B7" s="101"/>
      <c r="C7" s="106" t="s">
        <v>164</v>
      </c>
      <c r="D7" s="109" t="s">
        <v>164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1"/>
    </row>
    <row r="8" spans="1:57" x14ac:dyDescent="0.25">
      <c r="A8" s="102"/>
      <c r="B8" s="103"/>
      <c r="C8" s="107"/>
      <c r="D8" s="106" t="s">
        <v>163</v>
      </c>
      <c r="E8" s="106" t="s">
        <v>162</v>
      </c>
      <c r="F8" s="109" t="s">
        <v>162</v>
      </c>
      <c r="G8" s="110"/>
      <c r="H8" s="111"/>
      <c r="I8" s="106" t="s">
        <v>161</v>
      </c>
      <c r="J8" s="109" t="s">
        <v>161</v>
      </c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1"/>
      <c r="AE8" s="106" t="s">
        <v>160</v>
      </c>
      <c r="AF8" s="106" t="s">
        <v>159</v>
      </c>
      <c r="AG8" s="106" t="s">
        <v>158</v>
      </c>
      <c r="AH8" s="109" t="s">
        <v>158</v>
      </c>
      <c r="AI8" s="110"/>
      <c r="AJ8" s="110"/>
      <c r="AK8" s="110"/>
      <c r="AL8" s="110"/>
      <c r="AM8" s="110"/>
      <c r="AN8" s="110"/>
      <c r="AO8" s="110"/>
      <c r="AP8" s="110"/>
      <c r="AQ8" s="110"/>
      <c r="AR8" s="111"/>
      <c r="AS8" s="106" t="s">
        <v>157</v>
      </c>
      <c r="AT8" s="109" t="s">
        <v>157</v>
      </c>
      <c r="AU8" s="110"/>
      <c r="AV8" s="110"/>
      <c r="AW8" s="110"/>
      <c r="AX8" s="110"/>
      <c r="AY8" s="110"/>
      <c r="AZ8" s="111"/>
      <c r="BA8" s="106" t="s">
        <v>156</v>
      </c>
      <c r="BB8" s="106" t="s">
        <v>155</v>
      </c>
      <c r="BC8" s="106" t="s">
        <v>154</v>
      </c>
      <c r="BD8" s="106" t="s">
        <v>153</v>
      </c>
      <c r="BE8" s="106" t="s">
        <v>152</v>
      </c>
    </row>
    <row r="9" spans="1:57" x14ac:dyDescent="0.25">
      <c r="A9" s="102"/>
      <c r="B9" s="103"/>
      <c r="C9" s="107"/>
      <c r="D9" s="107"/>
      <c r="E9" s="107"/>
      <c r="F9" s="106" t="s">
        <v>151</v>
      </c>
      <c r="G9" s="106" t="s">
        <v>150</v>
      </c>
      <c r="H9" s="106" t="s">
        <v>149</v>
      </c>
      <c r="I9" s="107"/>
      <c r="J9" s="106" t="s">
        <v>148</v>
      </c>
      <c r="K9" s="106" t="s">
        <v>147</v>
      </c>
      <c r="L9" s="106" t="s">
        <v>146</v>
      </c>
      <c r="M9" s="109" t="s">
        <v>146</v>
      </c>
      <c r="N9" s="111"/>
      <c r="O9" s="106" t="s">
        <v>145</v>
      </c>
      <c r="P9" s="109" t="s">
        <v>145</v>
      </c>
      <c r="Q9" s="110"/>
      <c r="R9" s="110"/>
      <c r="S9" s="111"/>
      <c r="T9" s="106" t="s">
        <v>144</v>
      </c>
      <c r="U9" s="109" t="s">
        <v>144</v>
      </c>
      <c r="V9" s="111"/>
      <c r="W9" s="106" t="s">
        <v>143</v>
      </c>
      <c r="X9" s="109" t="s">
        <v>143</v>
      </c>
      <c r="Y9" s="111"/>
      <c r="Z9" s="106" t="s">
        <v>142</v>
      </c>
      <c r="AA9" s="106" t="s">
        <v>141</v>
      </c>
      <c r="AB9" s="109" t="s">
        <v>141</v>
      </c>
      <c r="AC9" s="111"/>
      <c r="AD9" s="106" t="s">
        <v>140</v>
      </c>
      <c r="AE9" s="107"/>
      <c r="AF9" s="107"/>
      <c r="AG9" s="107"/>
      <c r="AH9" s="106" t="s">
        <v>139</v>
      </c>
      <c r="AI9" s="109" t="s">
        <v>139</v>
      </c>
      <c r="AJ9" s="110"/>
      <c r="AK9" s="111"/>
      <c r="AL9" s="106" t="s">
        <v>138</v>
      </c>
      <c r="AM9" s="109" t="s">
        <v>138</v>
      </c>
      <c r="AN9" s="110"/>
      <c r="AO9" s="111"/>
      <c r="AP9" s="106" t="s">
        <v>137</v>
      </c>
      <c r="AQ9" s="106" t="s">
        <v>136</v>
      </c>
      <c r="AR9" s="106" t="s">
        <v>135</v>
      </c>
      <c r="AS9" s="107"/>
      <c r="AT9" s="106" t="s">
        <v>134</v>
      </c>
      <c r="AU9" s="109" t="s">
        <v>134</v>
      </c>
      <c r="AV9" s="110"/>
      <c r="AW9" s="111"/>
      <c r="AX9" s="106" t="s">
        <v>133</v>
      </c>
      <c r="AY9" s="109" t="s">
        <v>133</v>
      </c>
      <c r="AZ9" s="111"/>
      <c r="BA9" s="107"/>
      <c r="BB9" s="107"/>
      <c r="BC9" s="107"/>
      <c r="BD9" s="107"/>
      <c r="BE9" s="107"/>
    </row>
    <row r="10" spans="1:57" ht="90" x14ac:dyDescent="0.25">
      <c r="A10" s="104"/>
      <c r="B10" s="105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8" t="s">
        <v>132</v>
      </c>
      <c r="N10" s="8" t="s">
        <v>131</v>
      </c>
      <c r="O10" s="108"/>
      <c r="P10" s="8" t="s">
        <v>130</v>
      </c>
      <c r="Q10" s="8" t="s">
        <v>129</v>
      </c>
      <c r="R10" s="8" t="s">
        <v>128</v>
      </c>
      <c r="S10" s="8" t="s">
        <v>127</v>
      </c>
      <c r="T10" s="108"/>
      <c r="U10" s="8" t="s">
        <v>126</v>
      </c>
      <c r="V10" s="8" t="s">
        <v>125</v>
      </c>
      <c r="W10" s="108"/>
      <c r="X10" s="8" t="s">
        <v>124</v>
      </c>
      <c r="Y10" s="8" t="s">
        <v>123</v>
      </c>
      <c r="Z10" s="108"/>
      <c r="AA10" s="108"/>
      <c r="AB10" s="8" t="s">
        <v>122</v>
      </c>
      <c r="AC10" s="8" t="s">
        <v>121</v>
      </c>
      <c r="AD10" s="108"/>
      <c r="AE10" s="108"/>
      <c r="AF10" s="108"/>
      <c r="AG10" s="108"/>
      <c r="AH10" s="108"/>
      <c r="AI10" s="8" t="s">
        <v>120</v>
      </c>
      <c r="AJ10" s="8" t="s">
        <v>119</v>
      </c>
      <c r="AK10" s="8" t="s">
        <v>118</v>
      </c>
      <c r="AL10" s="108"/>
      <c r="AM10" s="8" t="s">
        <v>117</v>
      </c>
      <c r="AN10" s="8" t="s">
        <v>116</v>
      </c>
      <c r="AO10" s="8" t="s">
        <v>115</v>
      </c>
      <c r="AP10" s="108"/>
      <c r="AQ10" s="108"/>
      <c r="AR10" s="108"/>
      <c r="AS10" s="108"/>
      <c r="AT10" s="108"/>
      <c r="AU10" s="8" t="s">
        <v>114</v>
      </c>
      <c r="AV10" s="8" t="s">
        <v>113</v>
      </c>
      <c r="AW10" s="8" t="s">
        <v>112</v>
      </c>
      <c r="AX10" s="108"/>
      <c r="AY10" s="8" t="s">
        <v>111</v>
      </c>
      <c r="AZ10" s="8" t="s">
        <v>110</v>
      </c>
      <c r="BA10" s="108"/>
      <c r="BB10" s="108"/>
      <c r="BC10" s="108"/>
      <c r="BD10" s="108"/>
      <c r="BE10" s="108"/>
    </row>
    <row r="11" spans="1:57" ht="13" x14ac:dyDescent="0.3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" x14ac:dyDescent="0.3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" x14ac:dyDescent="0.3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" x14ac:dyDescent="0.3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" x14ac:dyDescent="0.3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" x14ac:dyDescent="0.3">
      <c r="A16" s="11" t="s">
        <v>105</v>
      </c>
      <c r="B16" s="10" t="s">
        <v>9</v>
      </c>
      <c r="C16" s="13">
        <v>18261.900000000001</v>
      </c>
      <c r="D16" s="13">
        <v>284.10000000000002</v>
      </c>
      <c r="E16" s="13">
        <v>253.2</v>
      </c>
      <c r="F16" s="13">
        <v>90.1</v>
      </c>
      <c r="G16" s="13">
        <v>65.7</v>
      </c>
      <c r="H16" s="13">
        <v>97.3</v>
      </c>
      <c r="I16" s="13">
        <v>1681.6</v>
      </c>
      <c r="J16" s="13">
        <v>281</v>
      </c>
      <c r="K16" s="13">
        <v>42.6</v>
      </c>
      <c r="L16" s="13">
        <v>215.1</v>
      </c>
      <c r="M16" s="13">
        <v>96.2</v>
      </c>
      <c r="N16" s="13">
        <v>118.9</v>
      </c>
      <c r="O16" s="13">
        <v>257.39999999999998</v>
      </c>
      <c r="P16" s="13">
        <v>8.5</v>
      </c>
      <c r="Q16" s="13">
        <v>87.8</v>
      </c>
      <c r="R16" s="13">
        <v>100</v>
      </c>
      <c r="S16" s="13">
        <v>61</v>
      </c>
      <c r="T16" s="13">
        <v>226.7</v>
      </c>
      <c r="U16" s="13">
        <v>64.7</v>
      </c>
      <c r="V16" s="13">
        <v>162</v>
      </c>
      <c r="W16" s="13">
        <v>85.6</v>
      </c>
      <c r="X16" s="13">
        <v>51.2</v>
      </c>
      <c r="Y16" s="13">
        <v>34.5</v>
      </c>
      <c r="Z16" s="13">
        <v>143</v>
      </c>
      <c r="AA16" s="13">
        <v>193.4</v>
      </c>
      <c r="AB16" s="13">
        <v>114.9</v>
      </c>
      <c r="AC16" s="13">
        <v>78.5</v>
      </c>
      <c r="AD16" s="13">
        <v>236.8</v>
      </c>
      <c r="AE16" s="13">
        <v>151.6</v>
      </c>
      <c r="AF16" s="13">
        <v>1393.4</v>
      </c>
      <c r="AG16" s="13">
        <v>9148.7999999999993</v>
      </c>
      <c r="AH16" s="13">
        <v>5246.8</v>
      </c>
      <c r="AI16" s="13">
        <v>3113.5</v>
      </c>
      <c r="AJ16" s="13">
        <v>845.7</v>
      </c>
      <c r="AK16" s="13">
        <v>1287.5</v>
      </c>
      <c r="AL16" s="13">
        <v>632.9</v>
      </c>
      <c r="AM16" s="13">
        <v>175.9</v>
      </c>
      <c r="AN16" s="13">
        <v>124.8</v>
      </c>
      <c r="AO16" s="13">
        <v>332.2</v>
      </c>
      <c r="AP16" s="13">
        <v>1083.3</v>
      </c>
      <c r="AQ16" s="13">
        <v>285.60000000000002</v>
      </c>
      <c r="AR16" s="13">
        <v>1900.2</v>
      </c>
      <c r="AS16" s="13">
        <v>5349.3</v>
      </c>
      <c r="AT16" s="13">
        <v>4343.2</v>
      </c>
      <c r="AU16" s="13">
        <v>1069.0999999999999</v>
      </c>
      <c r="AV16" s="13">
        <v>1328.2</v>
      </c>
      <c r="AW16" s="13">
        <v>1945.9</v>
      </c>
      <c r="AX16" s="13">
        <v>1006.1</v>
      </c>
      <c r="AY16" s="13">
        <v>882.6</v>
      </c>
      <c r="AZ16" s="13">
        <v>123.5</v>
      </c>
      <c r="BA16" s="13">
        <v>2086.4</v>
      </c>
      <c r="BB16" s="13">
        <v>14498.1</v>
      </c>
      <c r="BC16" s="13">
        <v>3902</v>
      </c>
      <c r="BD16" s="13">
        <v>15891.5</v>
      </c>
      <c r="BE16" s="13">
        <v>684.1</v>
      </c>
    </row>
    <row r="17" spans="1:57" ht="13" x14ac:dyDescent="0.3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" x14ac:dyDescent="0.3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" x14ac:dyDescent="0.3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" x14ac:dyDescent="0.3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" x14ac:dyDescent="0.3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" x14ac:dyDescent="0.3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" x14ac:dyDescent="0.3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" x14ac:dyDescent="0.3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" x14ac:dyDescent="0.3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" x14ac:dyDescent="0.3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" x14ac:dyDescent="0.3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" x14ac:dyDescent="0.3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" x14ac:dyDescent="0.3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" x14ac:dyDescent="0.3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" x14ac:dyDescent="0.3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" x14ac:dyDescent="0.3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" x14ac:dyDescent="0.3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" x14ac:dyDescent="0.3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" x14ac:dyDescent="0.3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" x14ac:dyDescent="0.3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" x14ac:dyDescent="0.3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" x14ac:dyDescent="0.3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" x14ac:dyDescent="0.3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" x14ac:dyDescent="0.3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" x14ac:dyDescent="0.3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" x14ac:dyDescent="0.3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" x14ac:dyDescent="0.3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" x14ac:dyDescent="0.3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" x14ac:dyDescent="0.3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" x14ac:dyDescent="0.3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" x14ac:dyDescent="0.3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" x14ac:dyDescent="0.3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" x14ac:dyDescent="0.3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" x14ac:dyDescent="0.3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" x14ac:dyDescent="0.3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" x14ac:dyDescent="0.3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s="91" customFormat="1" ht="13" x14ac:dyDescent="0.3">
      <c r="A53" s="11" t="s">
        <v>69</v>
      </c>
      <c r="B53" s="62" t="s">
        <v>9</v>
      </c>
      <c r="C53" s="90">
        <v>774510</v>
      </c>
      <c r="D53" s="90">
        <v>223850.2</v>
      </c>
      <c r="E53" s="90">
        <v>14363.4</v>
      </c>
      <c r="F53" s="90">
        <v>10589.4</v>
      </c>
      <c r="G53" s="90">
        <v>3146.8</v>
      </c>
      <c r="H53" s="90">
        <v>627.29999999999995</v>
      </c>
      <c r="I53" s="90">
        <v>133389.6</v>
      </c>
      <c r="J53" s="90">
        <v>12636.5</v>
      </c>
      <c r="K53" s="90">
        <v>18784.8</v>
      </c>
      <c r="L53" s="90">
        <v>6125.7</v>
      </c>
      <c r="M53" s="90">
        <v>2410.5</v>
      </c>
      <c r="N53" s="90">
        <v>3715.2</v>
      </c>
      <c r="O53" s="90">
        <v>28260.1</v>
      </c>
      <c r="P53" s="90">
        <v>1398.7</v>
      </c>
      <c r="Q53" s="90">
        <v>12229</v>
      </c>
      <c r="R53" s="90">
        <v>5570.1</v>
      </c>
      <c r="S53" s="90">
        <v>9062.2000000000007</v>
      </c>
      <c r="T53" s="90">
        <v>15060.9</v>
      </c>
      <c r="U53" s="90">
        <v>8753.7000000000007</v>
      </c>
      <c r="V53" s="90">
        <v>6307.2</v>
      </c>
      <c r="W53" s="90">
        <v>25264.9</v>
      </c>
      <c r="X53" s="90">
        <v>15274.9</v>
      </c>
      <c r="Y53" s="90">
        <v>9990.1</v>
      </c>
      <c r="Z53" s="90">
        <v>11633.4</v>
      </c>
      <c r="AA53" s="90">
        <v>9744.7000000000007</v>
      </c>
      <c r="AB53" s="90">
        <v>7401.9</v>
      </c>
      <c r="AC53" s="90">
        <v>2342.8000000000002</v>
      </c>
      <c r="AD53" s="90">
        <v>5878.6</v>
      </c>
      <c r="AE53" s="90">
        <v>20537.8</v>
      </c>
      <c r="AF53" s="90">
        <v>73580.399999999994</v>
      </c>
      <c r="AG53" s="90">
        <v>143165.4</v>
      </c>
      <c r="AH53" s="90">
        <v>79675.5</v>
      </c>
      <c r="AI53" s="90">
        <v>34767.800000000003</v>
      </c>
      <c r="AJ53" s="90">
        <v>33027.1</v>
      </c>
      <c r="AK53" s="90">
        <v>11880.7</v>
      </c>
      <c r="AL53" s="90">
        <v>12774.5</v>
      </c>
      <c r="AM53" s="90">
        <v>3029.1</v>
      </c>
      <c r="AN53" s="90">
        <v>5577.7</v>
      </c>
      <c r="AO53" s="90">
        <v>4167.6000000000004</v>
      </c>
      <c r="AP53" s="90">
        <v>20994.2</v>
      </c>
      <c r="AQ53" s="90">
        <v>14585.5</v>
      </c>
      <c r="AR53" s="90">
        <v>15135.8</v>
      </c>
      <c r="AS53" s="90">
        <v>165623.20000000001</v>
      </c>
      <c r="AT53" s="90">
        <v>144054.9</v>
      </c>
      <c r="AU53" s="90">
        <v>56094.1</v>
      </c>
      <c r="AV53" s="90">
        <v>60396.9</v>
      </c>
      <c r="AW53" s="90">
        <v>27563.8</v>
      </c>
      <c r="AX53" s="90">
        <v>21568.3</v>
      </c>
      <c r="AY53" s="90">
        <v>21568.3</v>
      </c>
      <c r="AZ53" s="90">
        <v>0</v>
      </c>
      <c r="BA53" s="90">
        <v>168290.8</v>
      </c>
      <c r="BB53" s="90">
        <v>308788.59999999998</v>
      </c>
      <c r="BC53" s="90">
        <v>63489.9</v>
      </c>
      <c r="BD53" s="90">
        <v>382369</v>
      </c>
      <c r="BE53" s="90">
        <v>28049.3</v>
      </c>
    </row>
    <row r="54" spans="1:57" ht="13" x14ac:dyDescent="0.3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" x14ac:dyDescent="0.3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" x14ac:dyDescent="0.3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" x14ac:dyDescent="0.3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" x14ac:dyDescent="0.3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" x14ac:dyDescent="0.3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" x14ac:dyDescent="0.3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" x14ac:dyDescent="0.3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" x14ac:dyDescent="0.3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" x14ac:dyDescent="0.3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" x14ac:dyDescent="0.3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" x14ac:dyDescent="0.3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" x14ac:dyDescent="0.3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" x14ac:dyDescent="0.3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" x14ac:dyDescent="0.3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" x14ac:dyDescent="0.3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" x14ac:dyDescent="0.3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" x14ac:dyDescent="0.3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" x14ac:dyDescent="0.3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" x14ac:dyDescent="0.3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5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Q63"/>
  <sheetViews>
    <sheetView topLeftCell="A16" workbookViewId="0">
      <selection activeCell="A6" sqref="A6:XFD6"/>
    </sheetView>
  </sheetViews>
  <sheetFormatPr defaultRowHeight="14.5" x14ac:dyDescent="0.35"/>
  <cols>
    <col min="1" max="1" width="45" customWidth="1"/>
    <col min="2" max="43" width="10.26953125" customWidth="1"/>
  </cols>
  <sheetData>
    <row r="1" spans="1:43" x14ac:dyDescent="0.35">
      <c r="B1" s="4" t="s">
        <v>10</v>
      </c>
      <c r="C1" s="4" t="s">
        <v>11</v>
      </c>
      <c r="D1" s="4"/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/>
      <c r="N1" s="4" t="s">
        <v>20</v>
      </c>
      <c r="O1" s="4" t="s">
        <v>21</v>
      </c>
      <c r="Q1" s="4" t="s">
        <v>22</v>
      </c>
      <c r="R1" s="4"/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/>
      <c r="AB1" s="4"/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3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E2">
        <f>'OECD EMPN'!G12</f>
        <v>1026.8</v>
      </c>
      <c r="F2">
        <f>'OECD EMPN'!H12</f>
        <v>832.2</v>
      </c>
      <c r="G2">
        <f>'OECD EMPN'!J12</f>
        <v>11155</v>
      </c>
      <c r="H2">
        <f>'OECD EMPN'!K12</f>
        <v>5503.2</v>
      </c>
      <c r="I2">
        <f>'OECD EMPN'!M12</f>
        <v>2037.6</v>
      </c>
      <c r="J2">
        <f>'OECD EMPN'!N12</f>
        <v>3626.6</v>
      </c>
      <c r="K2">
        <f>'OECD EMPN'!P12</f>
        <v>349.8</v>
      </c>
      <c r="L2">
        <f>'OECD EMPN'!Q12</f>
        <v>3810.8</v>
      </c>
      <c r="N2">
        <f>'OECD EMPN'!R12</f>
        <v>4090.1</v>
      </c>
      <c r="O2">
        <f>'OECD EMPN'!S12</f>
        <v>2776</v>
      </c>
      <c r="Q2">
        <f>'OECD EMPN'!U12</f>
        <v>2545</v>
      </c>
      <c r="S2">
        <f>'OECD EMPN'!V12</f>
        <v>7552.4</v>
      </c>
      <c r="T2">
        <f>'OECD EMPN'!X12</f>
        <v>4357.8</v>
      </c>
      <c r="U2">
        <f>'OECD EMPN'!Y12</f>
        <v>3263.4</v>
      </c>
      <c r="V2">
        <f>'OECD EMPN'!Z12</f>
        <v>6805.4</v>
      </c>
      <c r="W2">
        <f>'OECD EMPN'!AB12</f>
        <v>5762.1</v>
      </c>
      <c r="X2">
        <f>'OECD EMPN'!AC12</f>
        <v>2083.6999999999998</v>
      </c>
      <c r="Y2">
        <f>'OECD EMPN'!AD12</f>
        <v>6713.3</v>
      </c>
      <c r="Z2">
        <f>'OECD EMPN'!AE12</f>
        <v>5358.4</v>
      </c>
      <c r="AC2">
        <f>'OECD EMPN'!AF12</f>
        <v>39156.300000000003</v>
      </c>
      <c r="AD2">
        <f>'OECD EMPN'!AI12</f>
        <v>87416.8</v>
      </c>
      <c r="AE2">
        <f>'OECD EMPN'!AJ12</f>
        <v>28009.200000000001</v>
      </c>
      <c r="AF2">
        <f>'OECD EMPN'!AK12</f>
        <v>36311.5</v>
      </c>
      <c r="AG2">
        <f>'OECD EMPN'!AM12</f>
        <v>4617.3999999999996</v>
      </c>
      <c r="AH2">
        <f>'OECD EMPN'!AN12</f>
        <v>2679.6</v>
      </c>
      <c r="AI2">
        <f>'OECD EMPN'!AO12</f>
        <v>8815.7000000000007</v>
      </c>
      <c r="AJ2">
        <f>'OECD EMPN'!AP12</f>
        <v>17216.400000000001</v>
      </c>
      <c r="AK2">
        <f>'OECD EMPN'!AQ12</f>
        <v>7367.8</v>
      </c>
      <c r="AL2">
        <f>'OECD EMPN'!AR12</f>
        <v>67998.3</v>
      </c>
      <c r="AM2">
        <f>'OECD EMPN'!AU12</f>
        <v>37306.199999999997</v>
      </c>
      <c r="AN2">
        <f>'OECD EMPN'!AV12</f>
        <v>40657.9</v>
      </c>
      <c r="AO2">
        <f>'OECD EMPN'!AW12</f>
        <v>60847.5</v>
      </c>
      <c r="AP2">
        <f>'OECD EMPN'!AY12</f>
        <v>30921.4</v>
      </c>
      <c r="AQ2">
        <f>'OECD EMPN'!AZ12</f>
        <v>6944.8</v>
      </c>
    </row>
    <row r="3" spans="1:43" x14ac:dyDescent="0.35">
      <c r="A3" t="str">
        <f>'OECD EMPN'!A13</f>
        <v>AUS: Australia</v>
      </c>
      <c r="B3">
        <f>'OECD EMPN'!D13</f>
        <v>321.5</v>
      </c>
      <c r="C3">
        <f>'OECD EMPN'!F13</f>
        <v>77</v>
      </c>
      <c r="E3">
        <f>'OECD EMPN'!G13</f>
        <v>86.7</v>
      </c>
      <c r="F3">
        <f>'OECD EMPN'!H13</f>
        <v>63.7</v>
      </c>
      <c r="G3">
        <f>'OECD EMPN'!J13</f>
        <v>227.6</v>
      </c>
      <c r="H3">
        <f>'OECD EMPN'!K13</f>
        <v>37.6</v>
      </c>
      <c r="I3">
        <f>'OECD EMPN'!M13</f>
        <v>41.9</v>
      </c>
      <c r="J3">
        <f>'OECD EMPN'!N13</f>
        <v>47</v>
      </c>
      <c r="K3">
        <f>'OECD EMPN'!P13</f>
        <v>8.1</v>
      </c>
      <c r="L3">
        <f>'OECD EMPN'!Q13</f>
        <v>47.9</v>
      </c>
      <c r="N3">
        <f>'OECD EMPN'!R13</f>
        <v>32.4</v>
      </c>
      <c r="O3">
        <f>'OECD EMPN'!S13</f>
        <v>34.799999999999997</v>
      </c>
      <c r="Q3">
        <f>'OECD EMPN'!U13</f>
        <v>66.099999999999994</v>
      </c>
      <c r="S3">
        <f>'OECD EMPN'!V13</f>
        <v>55.2</v>
      </c>
      <c r="T3">
        <f>'OECD EMPN'!X13</f>
        <v>39.700000000000003</v>
      </c>
      <c r="U3">
        <f>'OECD EMPN'!Y13</f>
        <v>16.5</v>
      </c>
      <c r="V3">
        <f>'OECD EMPN'!Z13</f>
        <v>56.5</v>
      </c>
      <c r="W3">
        <f>'OECD EMPN'!AB13</f>
        <v>42.8</v>
      </c>
      <c r="X3">
        <f>'OECD EMPN'!AC13</f>
        <v>32</v>
      </c>
      <c r="Y3">
        <f>'OECD EMPN'!AD13</f>
        <v>90.9</v>
      </c>
      <c r="Z3">
        <f>'OECD EMPN'!AE13</f>
        <v>143.9</v>
      </c>
      <c r="AC3">
        <f>'OECD EMPN'!AF13</f>
        <v>1050</v>
      </c>
      <c r="AD3">
        <f>'OECD EMPN'!AI13</f>
        <v>1638.5</v>
      </c>
      <c r="AE3">
        <f>'OECD EMPN'!AJ13</f>
        <v>623.6</v>
      </c>
      <c r="AF3">
        <f>'OECD EMPN'!AK13</f>
        <v>826.1</v>
      </c>
      <c r="AG3">
        <f>'OECD EMPN'!AM13</f>
        <v>97.2</v>
      </c>
      <c r="AH3">
        <f>'OECD EMPN'!AN13</f>
        <v>95</v>
      </c>
      <c r="AI3">
        <f>'OECD EMPN'!AO13</f>
        <v>213.2</v>
      </c>
      <c r="AJ3">
        <f>'OECD EMPN'!AP13</f>
        <v>431.2</v>
      </c>
      <c r="AK3">
        <f>'OECD EMPN'!AQ13</f>
        <v>172.5</v>
      </c>
      <c r="AL3">
        <f>'OECD EMPN'!AR13</f>
        <v>1254.5</v>
      </c>
      <c r="AM3">
        <f>'OECD EMPN'!AU13</f>
        <v>740.8</v>
      </c>
      <c r="AN3">
        <f>'OECD EMPN'!AV13</f>
        <v>937.4</v>
      </c>
      <c r="AO3">
        <f>'OECD EMPN'!AW13</f>
        <v>1533.3</v>
      </c>
      <c r="AP3">
        <f>'OECD EMPN'!AY13</f>
        <v>699.3</v>
      </c>
      <c r="AQ3">
        <f>'OECD EMPN'!AZ13</f>
        <v>0</v>
      </c>
    </row>
    <row r="4" spans="1:43" x14ac:dyDescent="0.35">
      <c r="A4" t="str">
        <f>'OECD EMPN'!A14</f>
        <v>AUT: Austria</v>
      </c>
      <c r="B4">
        <f>'OECD EMPN'!D14</f>
        <v>176.6</v>
      </c>
      <c r="C4">
        <f>'OECD EMPN'!F14</f>
        <v>1.2</v>
      </c>
      <c r="E4">
        <f>'OECD EMPN'!G14</f>
        <v>4.9000000000000004</v>
      </c>
      <c r="F4">
        <f>'OECD EMPN'!H14</f>
        <v>0.2</v>
      </c>
      <c r="G4">
        <f>'OECD EMPN'!J14</f>
        <v>83.1</v>
      </c>
      <c r="H4">
        <f>'OECD EMPN'!K14</f>
        <v>19.3</v>
      </c>
      <c r="I4">
        <f>'OECD EMPN'!M14</f>
        <v>32.299999999999997</v>
      </c>
      <c r="J4">
        <f>'OECD EMPN'!N14</f>
        <v>29.2</v>
      </c>
      <c r="K4">
        <f>'OECD EMPN'!P14</f>
        <v>1.3</v>
      </c>
      <c r="L4">
        <f>'OECD EMPN'!Q14</f>
        <v>32.4</v>
      </c>
      <c r="N4">
        <f>'OECD EMPN'!R14</f>
        <v>29.8</v>
      </c>
      <c r="O4">
        <f>'OECD EMPN'!S14</f>
        <v>31.4</v>
      </c>
      <c r="Q4">
        <f>'OECD EMPN'!U14</f>
        <v>36</v>
      </c>
      <c r="S4">
        <f>'OECD EMPN'!V14</f>
        <v>75</v>
      </c>
      <c r="T4">
        <f>'OECD EMPN'!X14</f>
        <v>23.2</v>
      </c>
      <c r="U4">
        <f>'OECD EMPN'!Y14</f>
        <v>42</v>
      </c>
      <c r="V4">
        <f>'OECD EMPN'!Z14</f>
        <v>80.2</v>
      </c>
      <c r="W4">
        <f>'OECD EMPN'!AB14</f>
        <v>31.2</v>
      </c>
      <c r="X4">
        <f>'OECD EMPN'!AC14</f>
        <v>6.8</v>
      </c>
      <c r="Y4">
        <f>'OECD EMPN'!AD14</f>
        <v>74.2</v>
      </c>
      <c r="Z4">
        <f>'OECD EMPN'!AE14</f>
        <v>49.8</v>
      </c>
      <c r="AC4">
        <f>'OECD EMPN'!AF14</f>
        <v>283</v>
      </c>
      <c r="AD4">
        <f>'OECD EMPN'!AI14</f>
        <v>654.29999999999995</v>
      </c>
      <c r="AE4">
        <f>'OECD EMPN'!AJ14</f>
        <v>208.4</v>
      </c>
      <c r="AF4">
        <f>'OECD EMPN'!AK14</f>
        <v>292.39999999999998</v>
      </c>
      <c r="AG4">
        <f>'OECD EMPN'!AM14</f>
        <v>27.3</v>
      </c>
      <c r="AH4">
        <f>'OECD EMPN'!AN14</f>
        <v>15.5</v>
      </c>
      <c r="AI4">
        <f>'OECD EMPN'!AO14</f>
        <v>67.400000000000006</v>
      </c>
      <c r="AJ4">
        <f>'OECD EMPN'!AP14</f>
        <v>127.9</v>
      </c>
      <c r="AK4">
        <f>'OECD EMPN'!AQ14</f>
        <v>62.8</v>
      </c>
      <c r="AL4">
        <f>'OECD EMPN'!AR14</f>
        <v>493</v>
      </c>
      <c r="AM4">
        <f>'OECD EMPN'!AU14</f>
        <v>260.8</v>
      </c>
      <c r="AN4">
        <f>'OECD EMPN'!AV14</f>
        <v>301.10000000000002</v>
      </c>
      <c r="AO4">
        <f>'OECD EMPN'!AW14</f>
        <v>439.8</v>
      </c>
      <c r="AP4">
        <f>'OECD EMPN'!AY14</f>
        <v>181.8</v>
      </c>
      <c r="AQ4">
        <f>'OECD EMPN'!AZ14</f>
        <v>9.9</v>
      </c>
    </row>
    <row r="5" spans="1:43" x14ac:dyDescent="0.35">
      <c r="A5" t="str">
        <f>'OECD EMPN'!A15</f>
        <v>BEL: Belgium</v>
      </c>
      <c r="B5">
        <f>'OECD EMPN'!D15</f>
        <v>60.2</v>
      </c>
      <c r="C5">
        <f>'OECD EMPN'!F15</f>
        <v>0.5</v>
      </c>
      <c r="E5">
        <f>'OECD EMPN'!G15</f>
        <v>1.9</v>
      </c>
      <c r="F5">
        <f>'OECD EMPN'!H15</f>
        <v>0</v>
      </c>
      <c r="G5">
        <f>'OECD EMPN'!J15</f>
        <v>94.8</v>
      </c>
      <c r="H5">
        <f>'OECD EMPN'!K15</f>
        <v>23.7</v>
      </c>
      <c r="I5">
        <f>'OECD EMPN'!M15</f>
        <v>12.9</v>
      </c>
      <c r="J5">
        <f>'OECD EMPN'!N15</f>
        <v>27.3</v>
      </c>
      <c r="K5">
        <f>'OECD EMPN'!P15</f>
        <v>4.4000000000000004</v>
      </c>
      <c r="L5">
        <f>'OECD EMPN'!Q15</f>
        <v>67.3</v>
      </c>
      <c r="N5">
        <f>'OECD EMPN'!R15</f>
        <v>22.9</v>
      </c>
      <c r="O5">
        <f>'OECD EMPN'!S15</f>
        <v>27</v>
      </c>
      <c r="Q5">
        <f>'OECD EMPN'!U15</f>
        <v>24.9</v>
      </c>
      <c r="S5">
        <f>'OECD EMPN'!V15</f>
        <v>55.6</v>
      </c>
      <c r="T5">
        <f>'OECD EMPN'!X15</f>
        <v>10.5</v>
      </c>
      <c r="U5">
        <f>'OECD EMPN'!Y15</f>
        <v>17</v>
      </c>
      <c r="V5">
        <f>'OECD EMPN'!Z15</f>
        <v>30.9</v>
      </c>
      <c r="W5">
        <f>'OECD EMPN'!AB15</f>
        <v>29.5</v>
      </c>
      <c r="X5">
        <f>'OECD EMPN'!AC15</f>
        <v>7.2</v>
      </c>
      <c r="Y5">
        <f>'OECD EMPN'!AD15</f>
        <v>42.8</v>
      </c>
      <c r="Z5">
        <f>'OECD EMPN'!AE15</f>
        <v>50.3</v>
      </c>
      <c r="AC5">
        <f>'OECD EMPN'!AF15</f>
        <v>266.89999999999998</v>
      </c>
      <c r="AD5">
        <f>'OECD EMPN'!AI15</f>
        <v>579.6</v>
      </c>
      <c r="AE5">
        <f>'OECD EMPN'!AJ15</f>
        <v>246.1</v>
      </c>
      <c r="AF5">
        <f>'OECD EMPN'!AK15</f>
        <v>151.69999999999999</v>
      </c>
      <c r="AG5">
        <f>'OECD EMPN'!AM15</f>
        <v>23.7</v>
      </c>
      <c r="AH5">
        <f>'OECD EMPN'!AN15</f>
        <v>25.3</v>
      </c>
      <c r="AI5">
        <f>'OECD EMPN'!AO15</f>
        <v>63</v>
      </c>
      <c r="AJ5">
        <f>'OECD EMPN'!AP15</f>
        <v>124.9</v>
      </c>
      <c r="AK5">
        <f>'OECD EMPN'!AQ15</f>
        <v>26.1</v>
      </c>
      <c r="AL5">
        <f>'OECD EMPN'!AR15</f>
        <v>879.5</v>
      </c>
      <c r="AM5">
        <f>'OECD EMPN'!AU15</f>
        <v>430.5</v>
      </c>
      <c r="AN5">
        <f>'OECD EMPN'!AV15</f>
        <v>385.8</v>
      </c>
      <c r="AO5">
        <f>'OECD EMPN'!AW15</f>
        <v>591</v>
      </c>
      <c r="AP5">
        <f>'OECD EMPN'!AY15</f>
        <v>158.5</v>
      </c>
      <c r="AQ5">
        <f>'OECD EMPN'!AZ15</f>
        <v>36.4</v>
      </c>
    </row>
    <row r="6" spans="1:43" s="89" customFormat="1" x14ac:dyDescent="0.35">
      <c r="A6" s="89" t="str">
        <f>'OECD EMPN'!A16</f>
        <v>CAN: Canada</v>
      </c>
      <c r="B6" s="89">
        <f>'OECD EMPN'!D16</f>
        <v>284.10000000000002</v>
      </c>
      <c r="C6" s="89">
        <f>'OECD EMPN'!F16</f>
        <v>90.1</v>
      </c>
      <c r="E6" s="89">
        <f>'OECD EMPN'!G16</f>
        <v>65.7</v>
      </c>
      <c r="F6" s="89">
        <f>'OECD EMPN'!H16</f>
        <v>97.3</v>
      </c>
      <c r="G6" s="89">
        <f>'OECD EMPN'!J16</f>
        <v>281</v>
      </c>
      <c r="H6" s="89">
        <f>'OECD EMPN'!K16</f>
        <v>42.6</v>
      </c>
      <c r="I6" s="89">
        <f>'OECD EMPN'!M16</f>
        <v>96.2</v>
      </c>
      <c r="J6" s="89">
        <f>'OECD EMPN'!N16</f>
        <v>118.9</v>
      </c>
      <c r="K6" s="89">
        <f>'OECD EMPN'!P16</f>
        <v>8.5</v>
      </c>
      <c r="L6" s="89">
        <f>'OECD EMPN'!Q16</f>
        <v>87.8</v>
      </c>
      <c r="N6" s="89">
        <f>'OECD EMPN'!R16</f>
        <v>100</v>
      </c>
      <c r="O6" s="89">
        <f>'OECD EMPN'!S16</f>
        <v>61</v>
      </c>
      <c r="Q6" s="89">
        <f>'OECD EMPN'!U16</f>
        <v>64.7</v>
      </c>
      <c r="S6" s="89">
        <f>'OECD EMPN'!V16</f>
        <v>162</v>
      </c>
      <c r="T6" s="89">
        <f>'OECD EMPN'!X16</f>
        <v>51.2</v>
      </c>
      <c r="U6" s="89">
        <f>'OECD EMPN'!Y16</f>
        <v>34.5</v>
      </c>
      <c r="V6" s="89">
        <f>'OECD EMPN'!Z16</f>
        <v>143</v>
      </c>
      <c r="W6" s="89">
        <f>'OECD EMPN'!AB16</f>
        <v>114.9</v>
      </c>
      <c r="X6" s="89">
        <f>'OECD EMPN'!AC16</f>
        <v>78.5</v>
      </c>
      <c r="Y6" s="89">
        <f>'OECD EMPN'!AD16</f>
        <v>236.8</v>
      </c>
      <c r="Z6" s="89">
        <f>'OECD EMPN'!AE16</f>
        <v>151.6</v>
      </c>
      <c r="AC6" s="89">
        <f>'OECD EMPN'!AF16</f>
        <v>1393.4</v>
      </c>
      <c r="AD6" s="89">
        <f>'OECD EMPN'!AI16</f>
        <v>3113.5</v>
      </c>
      <c r="AE6" s="89">
        <f>'OECD EMPN'!AJ16</f>
        <v>845.7</v>
      </c>
      <c r="AF6" s="89">
        <f>'OECD EMPN'!AK16</f>
        <v>1287.5</v>
      </c>
      <c r="AG6" s="89">
        <f>'OECD EMPN'!AM16</f>
        <v>175.9</v>
      </c>
      <c r="AH6" s="89">
        <f>'OECD EMPN'!AN16</f>
        <v>124.8</v>
      </c>
      <c r="AI6" s="89">
        <f>'OECD EMPN'!AO16</f>
        <v>332.2</v>
      </c>
      <c r="AJ6" s="89">
        <f>'OECD EMPN'!AP16</f>
        <v>1083.3</v>
      </c>
      <c r="AK6" s="89">
        <f>'OECD EMPN'!AQ16</f>
        <v>285.60000000000002</v>
      </c>
      <c r="AL6" s="89">
        <f>'OECD EMPN'!AR16</f>
        <v>1900.2</v>
      </c>
      <c r="AM6" s="89">
        <f>'OECD EMPN'!AU16</f>
        <v>1069.0999999999999</v>
      </c>
      <c r="AN6" s="89">
        <f>'OECD EMPN'!AV16</f>
        <v>1328.2</v>
      </c>
      <c r="AO6" s="89">
        <f>'OECD EMPN'!AW16</f>
        <v>1945.9</v>
      </c>
      <c r="AP6" s="89">
        <f>'OECD EMPN'!AY16</f>
        <v>882.6</v>
      </c>
      <c r="AQ6" s="89">
        <f>'OECD EMPN'!AZ16</f>
        <v>123.5</v>
      </c>
    </row>
    <row r="7" spans="1:43" x14ac:dyDescent="0.35">
      <c r="A7" t="str">
        <f>'OECD EMPN'!A17</f>
        <v>CHL: Chile</v>
      </c>
      <c r="B7">
        <f>'OECD EMPN'!D17</f>
        <v>736.4</v>
      </c>
      <c r="C7">
        <f>'OECD EMPN'!F17</f>
        <v>6.5</v>
      </c>
      <c r="E7">
        <f>'OECD EMPN'!G17</f>
        <v>218.3</v>
      </c>
      <c r="F7">
        <f>'OECD EMPN'!H17</f>
        <v>11.1</v>
      </c>
      <c r="G7">
        <f>'OECD EMPN'!J17</f>
        <v>348.6</v>
      </c>
      <c r="H7">
        <f>'OECD EMPN'!K17</f>
        <v>44.6</v>
      </c>
      <c r="I7">
        <f>'OECD EMPN'!M17</f>
        <v>45.5</v>
      </c>
      <c r="J7">
        <f>'OECD EMPN'!N17</f>
        <v>77.3</v>
      </c>
      <c r="K7">
        <f>'OECD EMPN'!P17</f>
        <v>4.4000000000000004</v>
      </c>
      <c r="L7">
        <f>'OECD EMPN'!Q17</f>
        <v>90.7</v>
      </c>
      <c r="N7">
        <f>'OECD EMPN'!R17</f>
        <v>40.6</v>
      </c>
      <c r="O7">
        <f>'OECD EMPN'!S17</f>
        <v>38</v>
      </c>
      <c r="Q7">
        <f>'OECD EMPN'!U17</f>
        <v>28.9</v>
      </c>
      <c r="S7">
        <f>'OECD EMPN'!V17</f>
        <v>58.1</v>
      </c>
      <c r="T7">
        <f>'OECD EMPN'!X17</f>
        <v>2.9</v>
      </c>
      <c r="U7">
        <f>'OECD EMPN'!Y17</f>
        <v>22.5</v>
      </c>
      <c r="V7">
        <f>'OECD EMPN'!Z17</f>
        <v>22.4</v>
      </c>
      <c r="W7">
        <f>'OECD EMPN'!AB17</f>
        <v>3.3</v>
      </c>
      <c r="X7">
        <f>'OECD EMPN'!AC17</f>
        <v>2.7</v>
      </c>
      <c r="Y7">
        <f>'OECD EMPN'!AD17</f>
        <v>65.900000000000006</v>
      </c>
      <c r="Z7">
        <f>'OECD EMPN'!AE17</f>
        <v>83.3</v>
      </c>
      <c r="AC7">
        <f>'OECD EMPN'!AF17</f>
        <v>686.7</v>
      </c>
      <c r="AD7">
        <f>'OECD EMPN'!AI17</f>
        <v>1513.6</v>
      </c>
      <c r="AE7">
        <f>'OECD EMPN'!AJ17</f>
        <v>529.6</v>
      </c>
      <c r="AF7">
        <f>'OECD EMPN'!AK17</f>
        <v>313</v>
      </c>
      <c r="AG7">
        <f>'OECD EMPN'!AM17</f>
        <v>46.3</v>
      </c>
      <c r="AH7">
        <f>'OECD EMPN'!AN17</f>
        <v>51.1</v>
      </c>
      <c r="AI7">
        <f>'OECD EMPN'!AO17</f>
        <v>41.3</v>
      </c>
      <c r="AJ7">
        <f>'OECD EMPN'!AP17</f>
        <v>174.2</v>
      </c>
      <c r="AK7">
        <f>'OECD EMPN'!AQ17</f>
        <v>66.2</v>
      </c>
      <c r="AL7">
        <f>'OECD EMPN'!AR17</f>
        <v>421.4</v>
      </c>
      <c r="AM7">
        <f>'OECD EMPN'!AU17</f>
        <v>449.4</v>
      </c>
      <c r="AN7">
        <f>'OECD EMPN'!AV17</f>
        <v>667.9</v>
      </c>
      <c r="AO7">
        <f>'OECD EMPN'!AW17</f>
        <v>424.1</v>
      </c>
      <c r="AP7">
        <f>'OECD EMPN'!AY17</f>
        <v>672.3</v>
      </c>
      <c r="AQ7">
        <f>'OECD EMPN'!AZ17</f>
        <v>0</v>
      </c>
    </row>
    <row r="8" spans="1:43" x14ac:dyDescent="0.3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E8">
        <f>'OECD EMPN'!G18</f>
        <v>8.4</v>
      </c>
      <c r="F8">
        <f>'OECD EMPN'!H18</f>
        <v>2.6</v>
      </c>
      <c r="G8">
        <f>'OECD EMPN'!J18</f>
        <v>128.30000000000001</v>
      </c>
      <c r="H8">
        <f>'OECD EMPN'!K18</f>
        <v>60.9</v>
      </c>
      <c r="I8">
        <f>'OECD EMPN'!M18</f>
        <v>58.3</v>
      </c>
      <c r="J8">
        <f>'OECD EMPN'!N18</f>
        <v>46.4</v>
      </c>
      <c r="K8">
        <f>'OECD EMPN'!P18</f>
        <v>1.9</v>
      </c>
      <c r="L8">
        <f>'OECD EMPN'!Q18</f>
        <v>42.6</v>
      </c>
      <c r="N8">
        <f>'OECD EMPN'!R18</f>
        <v>92.4</v>
      </c>
      <c r="O8">
        <f>'OECD EMPN'!S18</f>
        <v>61.3</v>
      </c>
      <c r="Q8">
        <f>'OECD EMPN'!U18</f>
        <v>48.4</v>
      </c>
      <c r="S8">
        <f>'OECD EMPN'!V18</f>
        <v>201.9</v>
      </c>
      <c r="T8">
        <f>'OECD EMPN'!X18</f>
        <v>46.2</v>
      </c>
      <c r="U8">
        <f>'OECD EMPN'!Y18</f>
        <v>109.9</v>
      </c>
      <c r="V8">
        <f>'OECD EMPN'!Z18</f>
        <v>136.4</v>
      </c>
      <c r="W8">
        <f>'OECD EMPN'!AB18</f>
        <v>180</v>
      </c>
      <c r="X8">
        <f>'OECD EMPN'!AC18</f>
        <v>25.6</v>
      </c>
      <c r="Y8">
        <f>'OECD EMPN'!AD18</f>
        <v>131.4</v>
      </c>
      <c r="Z8">
        <f>'OECD EMPN'!AE18</f>
        <v>94.6</v>
      </c>
      <c r="AC8">
        <f>'OECD EMPN'!AF18</f>
        <v>409.6</v>
      </c>
      <c r="AD8">
        <f>'OECD EMPN'!AI18</f>
        <v>729.7</v>
      </c>
      <c r="AE8">
        <f>'OECD EMPN'!AJ18</f>
        <v>318.10000000000002</v>
      </c>
      <c r="AF8">
        <f>'OECD EMPN'!AK18</f>
        <v>195.1</v>
      </c>
      <c r="AG8">
        <f>'OECD EMPN'!AM18</f>
        <v>28.6</v>
      </c>
      <c r="AH8">
        <f>'OECD EMPN'!AN18</f>
        <v>19.2</v>
      </c>
      <c r="AI8">
        <f>'OECD EMPN'!AO18</f>
        <v>88.5</v>
      </c>
      <c r="AJ8">
        <f>'OECD EMPN'!AP18</f>
        <v>95</v>
      </c>
      <c r="AK8">
        <f>'OECD EMPN'!AQ18</f>
        <v>95.2</v>
      </c>
      <c r="AL8">
        <f>'OECD EMPN'!AR18</f>
        <v>441.8</v>
      </c>
      <c r="AM8">
        <f>'OECD EMPN'!AU18</f>
        <v>291.7</v>
      </c>
      <c r="AN8">
        <f>'OECD EMPN'!AV18</f>
        <v>299.60000000000002</v>
      </c>
      <c r="AO8">
        <f>'OECD EMPN'!AW18</f>
        <v>322.5</v>
      </c>
      <c r="AP8">
        <f>'OECD EMPN'!AY18</f>
        <v>174.6</v>
      </c>
      <c r="AQ8">
        <f>'OECD EMPN'!AZ18</f>
        <v>8.8000000000000007</v>
      </c>
    </row>
    <row r="9" spans="1:43" x14ac:dyDescent="0.3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E9">
        <f>'OECD EMPN'!G19</f>
        <v>1.1000000000000001</v>
      </c>
      <c r="F9">
        <f>'OECD EMPN'!H19</f>
        <v>0.9</v>
      </c>
      <c r="G9">
        <f>'OECD EMPN'!J19</f>
        <v>48.3</v>
      </c>
      <c r="H9">
        <f>'OECD EMPN'!K19</f>
        <v>5.4</v>
      </c>
      <c r="I9">
        <f>'OECD EMPN'!M19</f>
        <v>8</v>
      </c>
      <c r="J9">
        <f>'OECD EMPN'!N19</f>
        <v>11.6</v>
      </c>
      <c r="K9">
        <f>'OECD EMPN'!P19</f>
        <v>0.6</v>
      </c>
      <c r="L9">
        <f>'OECD EMPN'!Q19</f>
        <v>34.1</v>
      </c>
      <c r="N9">
        <f>'OECD EMPN'!R19</f>
        <v>12.6</v>
      </c>
      <c r="O9">
        <f>'OECD EMPN'!S19</f>
        <v>12.2</v>
      </c>
      <c r="Q9">
        <f>'OECD EMPN'!U19</f>
        <v>4.7</v>
      </c>
      <c r="S9">
        <f>'OECD EMPN'!V19</f>
        <v>33.9</v>
      </c>
      <c r="T9">
        <f>'OECD EMPN'!X19</f>
        <v>15</v>
      </c>
      <c r="U9">
        <f>'OECD EMPN'!Y19</f>
        <v>9.5</v>
      </c>
      <c r="V9">
        <f>'OECD EMPN'!Z19</f>
        <v>51.9</v>
      </c>
      <c r="W9">
        <f>'OECD EMPN'!AB19</f>
        <v>3.6</v>
      </c>
      <c r="X9">
        <f>'OECD EMPN'!AC19</f>
        <v>2.4</v>
      </c>
      <c r="Y9">
        <f>'OECD EMPN'!AD19</f>
        <v>29.7</v>
      </c>
      <c r="Z9">
        <f>'OECD EMPN'!AE19</f>
        <v>21.7</v>
      </c>
      <c r="AC9">
        <f>'OECD EMPN'!AF19</f>
        <v>172.7</v>
      </c>
      <c r="AD9">
        <f>'OECD EMPN'!AI19</f>
        <v>456.5</v>
      </c>
      <c r="AE9">
        <f>'OECD EMPN'!AJ19</f>
        <v>142.5</v>
      </c>
      <c r="AF9">
        <f>'OECD EMPN'!AK19</f>
        <v>123.3</v>
      </c>
      <c r="AG9">
        <f>'OECD EMPN'!AM19</f>
        <v>37.5</v>
      </c>
      <c r="AH9">
        <f>'OECD EMPN'!AN19</f>
        <v>13.3</v>
      </c>
      <c r="AI9">
        <f>'OECD EMPN'!AO19</f>
        <v>50.4</v>
      </c>
      <c r="AJ9">
        <f>'OECD EMPN'!AP19</f>
        <v>78.400000000000006</v>
      </c>
      <c r="AK9">
        <f>'OECD EMPN'!AQ19</f>
        <v>45.3</v>
      </c>
      <c r="AL9">
        <f>'OECD EMPN'!AR19</f>
        <v>294</v>
      </c>
      <c r="AM9">
        <f>'OECD EMPN'!AU19</f>
        <v>150.4</v>
      </c>
      <c r="AN9">
        <f>'OECD EMPN'!AV19</f>
        <v>230.1</v>
      </c>
      <c r="AO9">
        <f>'OECD EMPN'!AW19</f>
        <v>505.4</v>
      </c>
      <c r="AP9">
        <f>'OECD EMPN'!AY19</f>
        <v>126.3</v>
      </c>
      <c r="AQ9">
        <f>'OECD EMPN'!AZ19</f>
        <v>25.1</v>
      </c>
    </row>
    <row r="10" spans="1:43" x14ac:dyDescent="0.35">
      <c r="A10" t="str">
        <f>'OECD EMPN'!A20</f>
        <v>EST: Estonia</v>
      </c>
      <c r="B10">
        <f>'OECD EMPN'!D20</f>
        <v>24.3</v>
      </c>
      <c r="C10">
        <f>'OECD EMPN'!F20</f>
        <v>2</v>
      </c>
      <c r="E10">
        <f>'OECD EMPN'!G20</f>
        <v>1.1000000000000001</v>
      </c>
      <c r="F10">
        <f>'OECD EMPN'!H20</f>
        <v>0</v>
      </c>
      <c r="G10">
        <f>'OECD EMPN'!J20</f>
        <v>15.3</v>
      </c>
      <c r="H10">
        <f>'OECD EMPN'!K20</f>
        <v>13.4</v>
      </c>
      <c r="I10">
        <f>'OECD EMPN'!M20</f>
        <v>19</v>
      </c>
      <c r="J10">
        <f>'OECD EMPN'!N20</f>
        <v>5.7</v>
      </c>
      <c r="K10">
        <f>'OECD EMPN'!P20</f>
        <v>1.7</v>
      </c>
      <c r="L10">
        <f>'OECD EMPN'!Q20</f>
        <v>3</v>
      </c>
      <c r="N10">
        <f>'OECD EMPN'!R20</f>
        <v>3.7</v>
      </c>
      <c r="O10">
        <f>'OECD EMPN'!S20</f>
        <v>4.7</v>
      </c>
      <c r="Q10">
        <f>'OECD EMPN'!U20</f>
        <v>0.3</v>
      </c>
      <c r="S10">
        <f>'OECD EMPN'!V20</f>
        <v>15.6</v>
      </c>
      <c r="T10">
        <f>'OECD EMPN'!X20</f>
        <v>6.7</v>
      </c>
      <c r="U10">
        <f>'OECD EMPN'!Y20</f>
        <v>6.7</v>
      </c>
      <c r="V10">
        <f>'OECD EMPN'!Z20</f>
        <v>2.5</v>
      </c>
      <c r="W10">
        <f>'OECD EMPN'!AB20</f>
        <v>2.7</v>
      </c>
      <c r="X10">
        <f>'OECD EMPN'!AC20</f>
        <v>0.8</v>
      </c>
      <c r="Y10">
        <f>'OECD EMPN'!AD20</f>
        <v>16.100000000000001</v>
      </c>
      <c r="Z10">
        <f>'OECD EMPN'!AE20</f>
        <v>10.5</v>
      </c>
      <c r="AC10">
        <f>'OECD EMPN'!AF20</f>
        <v>51.9</v>
      </c>
      <c r="AD10">
        <f>'OECD EMPN'!AI20</f>
        <v>83.7</v>
      </c>
      <c r="AE10">
        <f>'OECD EMPN'!AJ20</f>
        <v>42.7</v>
      </c>
      <c r="AF10">
        <f>'OECD EMPN'!AK20</f>
        <v>25.5</v>
      </c>
      <c r="AG10">
        <f>'OECD EMPN'!AM20</f>
        <v>6</v>
      </c>
      <c r="AH10">
        <f>'OECD EMPN'!AN20</f>
        <v>6</v>
      </c>
      <c r="AI10">
        <f>'OECD EMPN'!AO20</f>
        <v>14.3</v>
      </c>
      <c r="AJ10">
        <f>'OECD EMPN'!AP20</f>
        <v>9.4</v>
      </c>
      <c r="AK10">
        <f>'OECD EMPN'!AQ20</f>
        <v>10.3</v>
      </c>
      <c r="AL10">
        <f>'OECD EMPN'!AR20</f>
        <v>43</v>
      </c>
      <c r="AM10">
        <f>'OECD EMPN'!AU20</f>
        <v>44.7</v>
      </c>
      <c r="AN10">
        <f>'OECD EMPN'!AV20</f>
        <v>60.5</v>
      </c>
      <c r="AO10">
        <f>'OECD EMPN'!AW20</f>
        <v>38.6</v>
      </c>
      <c r="AP10">
        <f>'OECD EMPN'!AY20</f>
        <v>30.5</v>
      </c>
      <c r="AQ10">
        <f>'OECD EMPN'!AZ20</f>
        <v>0</v>
      </c>
    </row>
    <row r="11" spans="1:43" x14ac:dyDescent="0.35">
      <c r="A11" t="str">
        <f>'OECD EMPN'!A21</f>
        <v>FIN: Finland</v>
      </c>
      <c r="B11">
        <f>'OECD EMPN'!D21</f>
        <v>108.3</v>
      </c>
      <c r="C11">
        <f>'OECD EMPN'!F21</f>
        <v>0.2</v>
      </c>
      <c r="E11">
        <f>'OECD EMPN'!G21</f>
        <v>5.2</v>
      </c>
      <c r="F11">
        <f>'OECD EMPN'!H21</f>
        <v>0.7</v>
      </c>
      <c r="G11">
        <f>'OECD EMPN'!J21</f>
        <v>37.6</v>
      </c>
      <c r="H11">
        <f>'OECD EMPN'!K21</f>
        <v>10.1</v>
      </c>
      <c r="I11">
        <f>'OECD EMPN'!M21</f>
        <v>21.4</v>
      </c>
      <c r="J11">
        <f>'OECD EMPN'!N21</f>
        <v>29.3</v>
      </c>
      <c r="K11">
        <f>'OECD EMPN'!P21</f>
        <v>2.9</v>
      </c>
      <c r="L11">
        <f>'OECD EMPN'!Q21</f>
        <v>17.600000000000001</v>
      </c>
      <c r="N11">
        <f>'OECD EMPN'!R21</f>
        <v>13.3</v>
      </c>
      <c r="O11">
        <f>'OECD EMPN'!S21</f>
        <v>13.4</v>
      </c>
      <c r="Q11">
        <f>'OECD EMPN'!U21</f>
        <v>13.9</v>
      </c>
      <c r="S11">
        <f>'OECD EMPN'!V21</f>
        <v>43.7</v>
      </c>
      <c r="T11">
        <f>'OECD EMPN'!X21</f>
        <v>24</v>
      </c>
      <c r="U11">
        <f>'OECD EMPN'!Y21</f>
        <v>17</v>
      </c>
      <c r="V11">
        <f>'OECD EMPN'!Z21</f>
        <v>46.7</v>
      </c>
      <c r="W11">
        <f>'OECD EMPN'!AB21</f>
        <v>7</v>
      </c>
      <c r="X11">
        <f>'OECD EMPN'!AC21</f>
        <v>7.1</v>
      </c>
      <c r="Y11">
        <f>'OECD EMPN'!AD21</f>
        <v>33.299999999999997</v>
      </c>
      <c r="Z11">
        <f>'OECD EMPN'!AE21</f>
        <v>25.4</v>
      </c>
      <c r="AC11">
        <f>'OECD EMPN'!AF21</f>
        <v>191.3</v>
      </c>
      <c r="AD11">
        <f>'OECD EMPN'!AI21</f>
        <v>296.10000000000002</v>
      </c>
      <c r="AE11">
        <f>'OECD EMPN'!AJ21</f>
        <v>147.6</v>
      </c>
      <c r="AF11">
        <f>'OECD EMPN'!AK21</f>
        <v>83.1</v>
      </c>
      <c r="AG11">
        <f>'OECD EMPN'!AM21</f>
        <v>27</v>
      </c>
      <c r="AH11">
        <f>'OECD EMPN'!AN21</f>
        <v>12.5</v>
      </c>
      <c r="AI11">
        <f>'OECD EMPN'!AO21</f>
        <v>60.5</v>
      </c>
      <c r="AJ11">
        <f>'OECD EMPN'!AP21</f>
        <v>45</v>
      </c>
      <c r="AK11">
        <f>'OECD EMPN'!AQ21</f>
        <v>24.8</v>
      </c>
      <c r="AL11">
        <f>'OECD EMPN'!AR21</f>
        <v>283.8</v>
      </c>
      <c r="AM11">
        <f>'OECD EMPN'!AU21</f>
        <v>164.7</v>
      </c>
      <c r="AN11">
        <f>'OECD EMPN'!AV21</f>
        <v>162.1</v>
      </c>
      <c r="AO11">
        <f>'OECD EMPN'!AW21</f>
        <v>390</v>
      </c>
      <c r="AP11">
        <f>'OECD EMPN'!AY21</f>
        <v>124.2</v>
      </c>
      <c r="AQ11">
        <f>'OECD EMPN'!AZ21</f>
        <v>13.3</v>
      </c>
    </row>
    <row r="12" spans="1:43" x14ac:dyDescent="0.35">
      <c r="A12" t="str">
        <f>'OECD EMPN'!A22</f>
        <v>FRA: France</v>
      </c>
      <c r="B12">
        <f>'OECD EMPN'!D22</f>
        <v>761.2</v>
      </c>
      <c r="C12">
        <f>'OECD EMPN'!F22</f>
        <v>0.2</v>
      </c>
      <c r="E12">
        <f>'OECD EMPN'!G22</f>
        <v>16.399999999999999</v>
      </c>
      <c r="F12">
        <f>'OECD EMPN'!H22</f>
        <v>0.3</v>
      </c>
      <c r="G12">
        <f>'OECD EMPN'!J22</f>
        <v>618.6</v>
      </c>
      <c r="H12">
        <f>'OECD EMPN'!K22</f>
        <v>100.3</v>
      </c>
      <c r="I12">
        <f>'OECD EMPN'!M22</f>
        <v>61.7</v>
      </c>
      <c r="J12">
        <f>'OECD EMPN'!N22</f>
        <v>127.5</v>
      </c>
      <c r="K12">
        <f>'OECD EMPN'!P22</f>
        <v>9.1</v>
      </c>
      <c r="L12">
        <f>'OECD EMPN'!Q22</f>
        <v>156.69999999999999</v>
      </c>
      <c r="N12">
        <f>'OECD EMPN'!R22</f>
        <v>153.4</v>
      </c>
      <c r="O12">
        <f>'OECD EMPN'!S22</f>
        <v>98</v>
      </c>
      <c r="Q12">
        <f>'OECD EMPN'!U22</f>
        <v>82.5</v>
      </c>
      <c r="S12">
        <f>'OECD EMPN'!V22</f>
        <v>303.89999999999998</v>
      </c>
      <c r="T12">
        <f>'OECD EMPN'!X22</f>
        <v>86.6</v>
      </c>
      <c r="U12">
        <f>'OECD EMPN'!Y22</f>
        <v>84.8</v>
      </c>
      <c r="V12">
        <f>'OECD EMPN'!Z22</f>
        <v>149.30000000000001</v>
      </c>
      <c r="W12">
        <f>'OECD EMPN'!AB22</f>
        <v>107.9</v>
      </c>
      <c r="X12">
        <f>'OECD EMPN'!AC22</f>
        <v>77.900000000000006</v>
      </c>
      <c r="Y12">
        <f>'OECD EMPN'!AD22</f>
        <v>382.1</v>
      </c>
      <c r="Z12">
        <f>'OECD EMPN'!AE22</f>
        <v>292.5</v>
      </c>
      <c r="AC12">
        <f>'OECD EMPN'!AF22</f>
        <v>1770.6</v>
      </c>
      <c r="AD12">
        <f>'OECD EMPN'!AI22</f>
        <v>3704.4</v>
      </c>
      <c r="AE12">
        <f>'OECD EMPN'!AJ22</f>
        <v>1358.3</v>
      </c>
      <c r="AF12">
        <f>'OECD EMPN'!AK22</f>
        <v>1171.9000000000001</v>
      </c>
      <c r="AG12">
        <f>'OECD EMPN'!AM22</f>
        <v>210.6</v>
      </c>
      <c r="AH12">
        <f>'OECD EMPN'!AN22</f>
        <v>115.2</v>
      </c>
      <c r="AI12">
        <f>'OECD EMPN'!AO22</f>
        <v>500.8</v>
      </c>
      <c r="AJ12">
        <f>'OECD EMPN'!AP22</f>
        <v>786.2</v>
      </c>
      <c r="AK12">
        <f>'OECD EMPN'!AQ22</f>
        <v>354.4</v>
      </c>
      <c r="AL12">
        <f>'OECD EMPN'!AR22</f>
        <v>3958.5</v>
      </c>
      <c r="AM12">
        <f>'OECD EMPN'!AU22</f>
        <v>2439.4</v>
      </c>
      <c r="AN12">
        <f>'OECD EMPN'!AV22</f>
        <v>1966.9</v>
      </c>
      <c r="AO12">
        <f>'OECD EMPN'!AW22</f>
        <v>3869.4</v>
      </c>
      <c r="AP12">
        <f>'OECD EMPN'!AY22</f>
        <v>1347.3</v>
      </c>
      <c r="AQ12">
        <f>'OECD EMPN'!AZ22</f>
        <v>165.8</v>
      </c>
    </row>
    <row r="13" spans="1:43" x14ac:dyDescent="0.35">
      <c r="A13" t="str">
        <f>'OECD EMPN'!A23</f>
        <v>DEU: Germany</v>
      </c>
      <c r="B13">
        <f>'OECD EMPN'!D23</f>
        <v>637</v>
      </c>
      <c r="C13">
        <f>'OECD EMPN'!F23</f>
        <v>21.3</v>
      </c>
      <c r="E13">
        <f>'OECD EMPN'!G23</f>
        <v>33.799999999999997</v>
      </c>
      <c r="F13">
        <f>'OECD EMPN'!H23</f>
        <v>3</v>
      </c>
      <c r="G13">
        <f>'OECD EMPN'!J23</f>
        <v>930</v>
      </c>
      <c r="H13">
        <f>'OECD EMPN'!K23</f>
        <v>155</v>
      </c>
      <c r="I13">
        <f>'OECD EMPN'!M23</f>
        <v>135</v>
      </c>
      <c r="J13">
        <f>'OECD EMPN'!N23</f>
        <v>311</v>
      </c>
      <c r="K13">
        <f>'OECD EMPN'!P23</f>
        <v>18</v>
      </c>
      <c r="L13">
        <f>'OECD EMPN'!Q23</f>
        <v>480</v>
      </c>
      <c r="N13">
        <f>'OECD EMPN'!R23</f>
        <v>434</v>
      </c>
      <c r="O13">
        <f>'OECD EMPN'!S23</f>
        <v>242</v>
      </c>
      <c r="Q13">
        <f>'OECD EMPN'!U23</f>
        <v>268</v>
      </c>
      <c r="S13">
        <f>'OECD EMPN'!V23</f>
        <v>894</v>
      </c>
      <c r="T13">
        <f>'OECD EMPN'!X23</f>
        <v>351</v>
      </c>
      <c r="U13">
        <f>'OECD EMPN'!Y23</f>
        <v>496</v>
      </c>
      <c r="V13">
        <f>'OECD EMPN'!Z23</f>
        <v>1146</v>
      </c>
      <c r="W13">
        <f>'OECD EMPN'!AB23</f>
        <v>871</v>
      </c>
      <c r="X13">
        <f>'OECD EMPN'!AC23</f>
        <v>137</v>
      </c>
      <c r="Y13">
        <f>'OECD EMPN'!AD23</f>
        <v>650</v>
      </c>
      <c r="Z13">
        <f>'OECD EMPN'!AE23</f>
        <v>516</v>
      </c>
      <c r="AC13">
        <f>'OECD EMPN'!AF23</f>
        <v>2427</v>
      </c>
      <c r="AD13">
        <f>'OECD EMPN'!AI23</f>
        <v>5872</v>
      </c>
      <c r="AE13">
        <f>'OECD EMPN'!AJ23</f>
        <v>2139</v>
      </c>
      <c r="AF13">
        <f>'OECD EMPN'!AK23</f>
        <v>1835</v>
      </c>
      <c r="AG13">
        <f>'OECD EMPN'!AM23</f>
        <v>324</v>
      </c>
      <c r="AH13">
        <f>'OECD EMPN'!AN23</f>
        <v>124</v>
      </c>
      <c r="AI13">
        <f>'OECD EMPN'!AO23</f>
        <v>770</v>
      </c>
      <c r="AJ13">
        <f>'OECD EMPN'!AP23</f>
        <v>1187</v>
      </c>
      <c r="AK13">
        <f>'OECD EMPN'!AQ23</f>
        <v>467</v>
      </c>
      <c r="AL13">
        <f>'OECD EMPN'!AR23</f>
        <v>5769</v>
      </c>
      <c r="AM13">
        <f>'OECD EMPN'!AU23</f>
        <v>2540</v>
      </c>
      <c r="AN13">
        <f>'OECD EMPN'!AV23</f>
        <v>2401</v>
      </c>
      <c r="AO13">
        <f>'OECD EMPN'!AW23</f>
        <v>5545</v>
      </c>
      <c r="AP13">
        <f>'OECD EMPN'!AY23</f>
        <v>2103</v>
      </c>
      <c r="AQ13">
        <f>'OECD EMPN'!AZ23</f>
        <v>837</v>
      </c>
    </row>
    <row r="14" spans="1:43" x14ac:dyDescent="0.35">
      <c r="A14" t="str">
        <f>'OECD EMPN'!A24</f>
        <v>GRC: Greece</v>
      </c>
      <c r="B14">
        <f>'OECD EMPN'!D24</f>
        <v>473.1</v>
      </c>
      <c r="C14">
        <f>'OECD EMPN'!F24</f>
        <v>0.6</v>
      </c>
      <c r="E14">
        <f>'OECD EMPN'!G24</f>
        <v>9</v>
      </c>
      <c r="F14">
        <f>'OECD EMPN'!H24</f>
        <v>0.6</v>
      </c>
      <c r="G14">
        <f>'OECD EMPN'!J24</f>
        <v>103.8</v>
      </c>
      <c r="H14">
        <f>'OECD EMPN'!K24</f>
        <v>31.1</v>
      </c>
      <c r="I14">
        <f>'OECD EMPN'!M24</f>
        <v>11.8</v>
      </c>
      <c r="J14">
        <f>'OECD EMPN'!N24</f>
        <v>17.100000000000001</v>
      </c>
      <c r="K14">
        <f>'OECD EMPN'!P24</f>
        <v>3.9</v>
      </c>
      <c r="L14">
        <f>'OECD EMPN'!Q24</f>
        <v>23.7</v>
      </c>
      <c r="N14">
        <f>'OECD EMPN'!R24</f>
        <v>14.1</v>
      </c>
      <c r="O14">
        <f>'OECD EMPN'!S24</f>
        <v>15.8</v>
      </c>
      <c r="Q14">
        <f>'OECD EMPN'!U24</f>
        <v>15</v>
      </c>
      <c r="S14">
        <f>'OECD EMPN'!V24</f>
        <v>32.4</v>
      </c>
      <c r="T14">
        <f>'OECD EMPN'!X24</f>
        <v>3.6</v>
      </c>
      <c r="U14">
        <f>'OECD EMPN'!Y24</f>
        <v>7.8</v>
      </c>
      <c r="V14">
        <f>'OECD EMPN'!Z24</f>
        <v>14.2</v>
      </c>
      <c r="W14">
        <f>'OECD EMPN'!AB24</f>
        <v>2.1</v>
      </c>
      <c r="X14">
        <f>'OECD EMPN'!AC24</f>
        <v>4.2</v>
      </c>
      <c r="Y14">
        <f>'OECD EMPN'!AD24</f>
        <v>29.6</v>
      </c>
      <c r="Z14">
        <f>'OECD EMPN'!AE24</f>
        <v>42.4</v>
      </c>
      <c r="AC14">
        <f>'OECD EMPN'!AF24</f>
        <v>196.6</v>
      </c>
      <c r="AD14">
        <f>'OECD EMPN'!AI24</f>
        <v>816.9</v>
      </c>
      <c r="AE14">
        <f>'OECD EMPN'!AJ24</f>
        <v>187.9</v>
      </c>
      <c r="AF14">
        <f>'OECD EMPN'!AK24</f>
        <v>330.9</v>
      </c>
      <c r="AG14">
        <f>'OECD EMPN'!AM24</f>
        <v>33.9</v>
      </c>
      <c r="AH14">
        <f>'OECD EMPN'!AN24</f>
        <v>23.3</v>
      </c>
      <c r="AI14">
        <f>'OECD EMPN'!AO24</f>
        <v>23.6</v>
      </c>
      <c r="AJ14">
        <f>'OECD EMPN'!AP24</f>
        <v>79.8</v>
      </c>
      <c r="AK14">
        <f>'OECD EMPN'!AQ24</f>
        <v>9.1</v>
      </c>
      <c r="AL14">
        <f>'OECD EMPN'!AR24</f>
        <v>343.8</v>
      </c>
      <c r="AM14">
        <f>'OECD EMPN'!AU24</f>
        <v>365.5</v>
      </c>
      <c r="AN14">
        <f>'OECD EMPN'!AV24</f>
        <v>294</v>
      </c>
      <c r="AO14">
        <f>'OECD EMPN'!AW24</f>
        <v>216.2</v>
      </c>
      <c r="AP14">
        <f>'OECD EMPN'!AY24</f>
        <v>239.8</v>
      </c>
      <c r="AQ14">
        <f>'OECD EMPN'!AZ24</f>
        <v>46.9</v>
      </c>
    </row>
    <row r="15" spans="1:43" x14ac:dyDescent="0.35">
      <c r="A15" t="str">
        <f>'OECD EMPN'!A25</f>
        <v>HUN: Hungary</v>
      </c>
      <c r="B15">
        <f>'OECD EMPN'!D25</f>
        <v>273.8</v>
      </c>
      <c r="C15">
        <f>'OECD EMPN'!F25</f>
        <v>0.3</v>
      </c>
      <c r="E15">
        <f>'OECD EMPN'!G25</f>
        <v>4</v>
      </c>
      <c r="F15">
        <f>'OECD EMPN'!H25</f>
        <v>1.7</v>
      </c>
      <c r="G15">
        <f>'OECD EMPN'!J25</f>
        <v>121.4</v>
      </c>
      <c r="H15">
        <f>'OECD EMPN'!K25</f>
        <v>52.6</v>
      </c>
      <c r="I15">
        <f>'OECD EMPN'!M25</f>
        <v>20.7</v>
      </c>
      <c r="J15">
        <f>'OECD EMPN'!N25</f>
        <v>33.1</v>
      </c>
      <c r="K15">
        <f>'OECD EMPN'!P25</f>
        <v>7.3</v>
      </c>
      <c r="L15">
        <f>'OECD EMPN'!Q25</f>
        <v>36.6</v>
      </c>
      <c r="N15">
        <f>'OECD EMPN'!R25</f>
        <v>48.7</v>
      </c>
      <c r="O15">
        <f>'OECD EMPN'!S25</f>
        <v>25.8</v>
      </c>
      <c r="Q15">
        <f>'OECD EMPN'!U25</f>
        <v>16.5</v>
      </c>
      <c r="S15">
        <f>'OECD EMPN'!V25</f>
        <v>76.5</v>
      </c>
      <c r="T15">
        <f>'OECD EMPN'!X25</f>
        <v>67.099999999999994</v>
      </c>
      <c r="U15">
        <f>'OECD EMPN'!Y25</f>
        <v>40.9</v>
      </c>
      <c r="V15">
        <f>'OECD EMPN'!Z25</f>
        <v>60.2</v>
      </c>
      <c r="W15">
        <f>'OECD EMPN'!AB25</f>
        <v>89.2</v>
      </c>
      <c r="X15">
        <f>'OECD EMPN'!AC25</f>
        <v>6.4</v>
      </c>
      <c r="Y15">
        <f>'OECD EMPN'!AD25</f>
        <v>72.599999999999994</v>
      </c>
      <c r="Z15">
        <f>'OECD EMPN'!AE25</f>
        <v>76</v>
      </c>
      <c r="AC15">
        <f>'OECD EMPN'!AF25</f>
        <v>269.2</v>
      </c>
      <c r="AD15">
        <f>'OECD EMPN'!AI25</f>
        <v>612</v>
      </c>
      <c r="AE15">
        <f>'OECD EMPN'!AJ25</f>
        <v>252.9</v>
      </c>
      <c r="AF15">
        <f>'OECD EMPN'!AK25</f>
        <v>155.30000000000001</v>
      </c>
      <c r="AG15">
        <f>'OECD EMPN'!AM25</f>
        <v>30.2</v>
      </c>
      <c r="AH15">
        <f>'OECD EMPN'!AN25</f>
        <v>21.4</v>
      </c>
      <c r="AI15">
        <f>'OECD EMPN'!AO25</f>
        <v>70.599999999999994</v>
      </c>
      <c r="AJ15">
        <f>'OECD EMPN'!AP25</f>
        <v>89.5</v>
      </c>
      <c r="AK15">
        <f>'OECD EMPN'!AQ25</f>
        <v>65.599999999999994</v>
      </c>
      <c r="AL15">
        <f>'OECD EMPN'!AR25</f>
        <v>437.5</v>
      </c>
      <c r="AM15">
        <f>'OECD EMPN'!AU25</f>
        <v>424.6</v>
      </c>
      <c r="AN15">
        <f>'OECD EMPN'!AV25</f>
        <v>266.89999999999998</v>
      </c>
      <c r="AO15">
        <f>'OECD EMPN'!AW25</f>
        <v>294.10000000000002</v>
      </c>
      <c r="AP15">
        <f>'OECD EMPN'!AY25</f>
        <v>180</v>
      </c>
      <c r="AQ15">
        <f>'OECD EMPN'!AZ25</f>
        <v>6.9</v>
      </c>
    </row>
    <row r="16" spans="1:43" x14ac:dyDescent="0.35">
      <c r="A16" t="str">
        <f>'OECD EMPN'!A26</f>
        <v>ISL: Iceland</v>
      </c>
      <c r="B16">
        <f>'OECD EMPN'!D26</f>
        <v>7.8</v>
      </c>
      <c r="C16">
        <f>'OECD EMPN'!F26</f>
        <v>0</v>
      </c>
      <c r="E16">
        <f>'OECD EMPN'!G26</f>
        <v>0.2</v>
      </c>
      <c r="F16">
        <f>'OECD EMPN'!H26</f>
        <v>0</v>
      </c>
      <c r="G16">
        <f>'OECD EMPN'!J26</f>
        <v>7.7</v>
      </c>
      <c r="H16">
        <f>'OECD EMPN'!K26</f>
        <v>0.4</v>
      </c>
      <c r="I16">
        <f>'OECD EMPN'!M26</f>
        <v>0.2</v>
      </c>
      <c r="J16">
        <f>'OECD EMPN'!N26</f>
        <v>0.8</v>
      </c>
      <c r="K16">
        <f>'OECD EMPN'!P26</f>
        <v>0</v>
      </c>
      <c r="L16">
        <f>'OECD EMPN'!Q26</f>
        <v>1</v>
      </c>
      <c r="N16">
        <f>'OECD EMPN'!R26</f>
        <v>0.3</v>
      </c>
      <c r="O16">
        <f>'OECD EMPN'!S26</f>
        <v>0.8</v>
      </c>
      <c r="Q16">
        <f>'OECD EMPN'!U26</f>
        <v>2.2000000000000002</v>
      </c>
      <c r="S16">
        <f>'OECD EMPN'!V26</f>
        <v>1.5</v>
      </c>
      <c r="T16">
        <f>'OECD EMPN'!X26</f>
        <v>0.1</v>
      </c>
      <c r="U16">
        <f>'OECD EMPN'!Y26</f>
        <v>0.2</v>
      </c>
      <c r="V16">
        <f>'OECD EMPN'!Z26</f>
        <v>1</v>
      </c>
      <c r="W16">
        <f>'OECD EMPN'!AB26</f>
        <v>0.1</v>
      </c>
      <c r="X16">
        <f>'OECD EMPN'!AC26</f>
        <v>0.1</v>
      </c>
      <c r="Y16">
        <f>'OECD EMPN'!AD26</f>
        <v>2.5</v>
      </c>
      <c r="Z16">
        <f>'OECD EMPN'!AE26</f>
        <v>2.2999999999999998</v>
      </c>
      <c r="AC16">
        <f>'OECD EMPN'!AF26</f>
        <v>11.4</v>
      </c>
      <c r="AD16">
        <f>'OECD EMPN'!AI26</f>
        <v>23.8</v>
      </c>
      <c r="AE16">
        <f>'OECD EMPN'!AJ26</f>
        <v>11.5</v>
      </c>
      <c r="AF16">
        <f>'OECD EMPN'!AK26</f>
        <v>11.1</v>
      </c>
      <c r="AG16">
        <f>'OECD EMPN'!AM26</f>
        <v>3.5</v>
      </c>
      <c r="AH16">
        <f>'OECD EMPN'!AN26</f>
        <v>1.2</v>
      </c>
      <c r="AI16">
        <f>'OECD EMPN'!AO26</f>
        <v>4.7</v>
      </c>
      <c r="AJ16">
        <f>'OECD EMPN'!AP26</f>
        <v>6.4</v>
      </c>
      <c r="AK16">
        <f>'OECD EMPN'!AQ26</f>
        <v>0.9</v>
      </c>
      <c r="AL16">
        <f>'OECD EMPN'!AR26</f>
        <v>16.899999999999999</v>
      </c>
      <c r="AM16">
        <f>'OECD EMPN'!AU26</f>
        <v>7.4</v>
      </c>
      <c r="AN16">
        <f>'OECD EMPN'!AV26</f>
        <v>23.6</v>
      </c>
      <c r="AO16">
        <f>'OECD EMPN'!AW26</f>
        <v>21</v>
      </c>
      <c r="AP16">
        <f>'OECD EMPN'!AY26</f>
        <v>11</v>
      </c>
      <c r="AQ16">
        <f>'OECD EMPN'!AZ26</f>
        <v>0</v>
      </c>
    </row>
    <row r="17" spans="1:43" x14ac:dyDescent="0.35">
      <c r="A17" t="str">
        <f>'OECD EMPN'!A27</f>
        <v>IRL: Ireland</v>
      </c>
      <c r="B17">
        <f>'OECD EMPN'!D27</f>
        <v>110.2</v>
      </c>
      <c r="C17">
        <f>'OECD EMPN'!F27</f>
        <v>0.1</v>
      </c>
      <c r="E17">
        <f>'OECD EMPN'!G27</f>
        <v>4.4000000000000004</v>
      </c>
      <c r="F17">
        <f>'OECD EMPN'!H27</f>
        <v>0.1</v>
      </c>
      <c r="G17">
        <f>'OECD EMPN'!J27</f>
        <v>49.2</v>
      </c>
      <c r="H17">
        <f>'OECD EMPN'!K27</f>
        <v>4.5999999999999996</v>
      </c>
      <c r="I17">
        <f>'OECD EMPN'!M27</f>
        <v>3.7</v>
      </c>
      <c r="J17">
        <f>'OECD EMPN'!N27</f>
        <v>9.5</v>
      </c>
      <c r="K17">
        <f>'OECD EMPN'!P27</f>
        <v>0.2</v>
      </c>
      <c r="L17">
        <f>'OECD EMPN'!Q27</f>
        <v>25.7</v>
      </c>
      <c r="N17">
        <f>'OECD EMPN'!R27</f>
        <v>7.9</v>
      </c>
      <c r="O17">
        <f>'OECD EMPN'!S27</f>
        <v>8</v>
      </c>
      <c r="Q17">
        <f>'OECD EMPN'!U27</f>
        <v>4.8</v>
      </c>
      <c r="S17">
        <f>'OECD EMPN'!V27</f>
        <v>12.2</v>
      </c>
      <c r="T17">
        <f>'OECD EMPN'!X27</f>
        <v>19.100000000000001</v>
      </c>
      <c r="U17">
        <f>'OECD EMPN'!Y27</f>
        <v>4</v>
      </c>
      <c r="V17">
        <f>'OECD EMPN'!Z27</f>
        <v>12.6</v>
      </c>
      <c r="W17">
        <f>'OECD EMPN'!AB27</f>
        <v>3.1</v>
      </c>
      <c r="X17">
        <f>'OECD EMPN'!AC27</f>
        <v>1.3</v>
      </c>
      <c r="Y17">
        <f>'OECD EMPN'!AD27</f>
        <v>37.1</v>
      </c>
      <c r="Z17">
        <f>'OECD EMPN'!AE27</f>
        <v>18</v>
      </c>
      <c r="AC17">
        <f>'OECD EMPN'!AF27</f>
        <v>139</v>
      </c>
      <c r="AD17">
        <f>'OECD EMPN'!AI27</f>
        <v>317.89999999999998</v>
      </c>
      <c r="AE17">
        <f>'OECD EMPN'!AJ27</f>
        <v>86.5</v>
      </c>
      <c r="AF17">
        <f>'OECD EMPN'!AK27</f>
        <v>159.6</v>
      </c>
      <c r="AG17">
        <f>'OECD EMPN'!AM27</f>
        <v>19.2</v>
      </c>
      <c r="AH17">
        <f>'OECD EMPN'!AN27</f>
        <v>9.9</v>
      </c>
      <c r="AI17">
        <f>'OECD EMPN'!AO27</f>
        <v>42.4</v>
      </c>
      <c r="AJ17">
        <f>'OECD EMPN'!AP27</f>
        <v>80.7</v>
      </c>
      <c r="AK17">
        <f>'OECD EMPN'!AQ27</f>
        <v>15</v>
      </c>
      <c r="AL17">
        <f>'OECD EMPN'!AR27</f>
        <v>204.3</v>
      </c>
      <c r="AM17">
        <f>'OECD EMPN'!AU27</f>
        <v>111.6</v>
      </c>
      <c r="AN17">
        <f>'OECD EMPN'!AV27</f>
        <v>142.80000000000001</v>
      </c>
      <c r="AO17">
        <f>'OECD EMPN'!AW27</f>
        <v>243.2</v>
      </c>
      <c r="AP17">
        <f>'OECD EMPN'!AY27</f>
        <v>73</v>
      </c>
      <c r="AQ17">
        <f>'OECD EMPN'!AZ27</f>
        <v>8.6</v>
      </c>
    </row>
    <row r="18" spans="1:43" x14ac:dyDescent="0.35">
      <c r="A18" t="str">
        <f>'OECD EMPN'!A28</f>
        <v>ISR: Israel</v>
      </c>
      <c r="B18">
        <f>'OECD EMPN'!D28</f>
        <v>72</v>
      </c>
      <c r="C18">
        <f>'OECD EMPN'!F28</f>
        <v>2.9</v>
      </c>
      <c r="E18">
        <f>'OECD EMPN'!G28</f>
        <v>0.9</v>
      </c>
      <c r="F18">
        <f>'OECD EMPN'!H28</f>
        <v>0.4</v>
      </c>
      <c r="G18">
        <f>'OECD EMPN'!J28</f>
        <v>70.400000000000006</v>
      </c>
      <c r="H18">
        <f>'OECD EMPN'!K28</f>
        <v>14.2</v>
      </c>
      <c r="I18">
        <f>'OECD EMPN'!M28</f>
        <v>3.2</v>
      </c>
      <c r="J18">
        <f>'OECD EMPN'!N28</f>
        <v>18.600000000000001</v>
      </c>
      <c r="K18">
        <f>'OECD EMPN'!P28</f>
        <v>2.2999999999999998</v>
      </c>
      <c r="L18">
        <f>'OECD EMPN'!Q28</f>
        <v>36.799999999999997</v>
      </c>
      <c r="N18">
        <f>'OECD EMPN'!R28</f>
        <v>24.5</v>
      </c>
      <c r="O18">
        <f>'OECD EMPN'!S28</f>
        <v>10.6</v>
      </c>
      <c r="Q18">
        <f>'OECD EMPN'!U28</f>
        <v>48.2</v>
      </c>
      <c r="S18">
        <f>'OECD EMPN'!V28</f>
        <v>20.7</v>
      </c>
      <c r="T18">
        <f>'OECD EMPN'!X28</f>
        <v>59.8</v>
      </c>
      <c r="U18">
        <f>'OECD EMPN'!Y28</f>
        <v>8.6</v>
      </c>
      <c r="V18">
        <f>'OECD EMPN'!Z28</f>
        <v>15.9</v>
      </c>
      <c r="W18">
        <f>'OECD EMPN'!AB28</f>
        <v>5.8</v>
      </c>
      <c r="X18">
        <f>'OECD EMPN'!AC28</f>
        <v>15.6</v>
      </c>
      <c r="Y18">
        <f>'OECD EMPN'!AD28</f>
        <v>37.700000000000003</v>
      </c>
      <c r="Z18">
        <f>'OECD EMPN'!AE28</f>
        <v>31.3</v>
      </c>
      <c r="AC18">
        <f>'OECD EMPN'!AF28</f>
        <v>277.7</v>
      </c>
      <c r="AD18">
        <f>'OECD EMPN'!AI28</f>
        <v>452.3</v>
      </c>
      <c r="AE18">
        <f>'OECD EMPN'!AJ28</f>
        <v>158.1</v>
      </c>
      <c r="AF18">
        <f>'OECD EMPN'!AK28</f>
        <v>180.2</v>
      </c>
      <c r="AG18">
        <f>'OECD EMPN'!AM28</f>
        <v>26.5</v>
      </c>
      <c r="AH18">
        <f>'OECD EMPN'!AN28</f>
        <v>32.200000000000003</v>
      </c>
      <c r="AI18">
        <f>'OECD EMPN'!AO28</f>
        <v>127.6</v>
      </c>
      <c r="AJ18">
        <f>'OECD EMPN'!AP28</f>
        <v>128.19999999999999</v>
      </c>
      <c r="AK18">
        <f>'OECD EMPN'!AQ28</f>
        <v>28.1</v>
      </c>
      <c r="AL18">
        <f>'OECD EMPN'!AR28</f>
        <v>454.2</v>
      </c>
      <c r="AM18">
        <f>'OECD EMPN'!AU28</f>
        <v>383.9</v>
      </c>
      <c r="AN18">
        <f>'OECD EMPN'!AV28</f>
        <v>471</v>
      </c>
      <c r="AO18">
        <f>'OECD EMPN'!AW28</f>
        <v>411.4</v>
      </c>
      <c r="AP18">
        <f>'OECD EMPN'!AY28</f>
        <v>158.30000000000001</v>
      </c>
      <c r="AQ18">
        <f>'OECD EMPN'!AZ28</f>
        <v>144.19999999999999</v>
      </c>
    </row>
    <row r="19" spans="1:43" x14ac:dyDescent="0.35">
      <c r="A19" t="str">
        <f>'OECD EMPN'!A29</f>
        <v>ITA: Italy</v>
      </c>
      <c r="B19">
        <f>'OECD EMPN'!D29</f>
        <v>899.3</v>
      </c>
      <c r="C19">
        <f>'OECD EMPN'!F29</f>
        <v>9.9</v>
      </c>
      <c r="E19">
        <f>'OECD EMPN'!G29</f>
        <v>11.9</v>
      </c>
      <c r="F19">
        <f>'OECD EMPN'!H29</f>
        <v>1.7</v>
      </c>
      <c r="G19">
        <f>'OECD EMPN'!J29</f>
        <v>451.2</v>
      </c>
      <c r="H19">
        <f>'OECD EMPN'!K29</f>
        <v>498.7</v>
      </c>
      <c r="I19">
        <f>'OECD EMPN'!M29</f>
        <v>118.2</v>
      </c>
      <c r="J19">
        <f>'OECD EMPN'!N29</f>
        <v>159.1</v>
      </c>
      <c r="K19">
        <f>'OECD EMPN'!P29</f>
        <v>15.2</v>
      </c>
      <c r="L19">
        <f>'OECD EMPN'!Q29</f>
        <v>169.6</v>
      </c>
      <c r="N19">
        <f>'OECD EMPN'!R29</f>
        <v>178.9</v>
      </c>
      <c r="O19">
        <f>'OECD EMPN'!S29</f>
        <v>171.6</v>
      </c>
      <c r="Q19">
        <f>'OECD EMPN'!U29</f>
        <v>130</v>
      </c>
      <c r="S19">
        <f>'OECD EMPN'!V29</f>
        <v>519.79999999999995</v>
      </c>
      <c r="T19">
        <f>'OECD EMPN'!X29</f>
        <v>101.8</v>
      </c>
      <c r="U19">
        <f>'OECD EMPN'!Y29</f>
        <v>161.69999999999999</v>
      </c>
      <c r="V19">
        <f>'OECD EMPN'!Z29</f>
        <v>461.4</v>
      </c>
      <c r="W19">
        <f>'OECD EMPN'!AB29</f>
        <v>170.1</v>
      </c>
      <c r="X19">
        <f>'OECD EMPN'!AC29</f>
        <v>86</v>
      </c>
      <c r="Y19">
        <f>'OECD EMPN'!AD29</f>
        <v>438.6</v>
      </c>
      <c r="Z19">
        <f>'OECD EMPN'!AE29</f>
        <v>292.10000000000002</v>
      </c>
      <c r="AC19">
        <f>'OECD EMPN'!AF29</f>
        <v>1559.1</v>
      </c>
      <c r="AD19">
        <f>'OECD EMPN'!AI29</f>
        <v>3623.3</v>
      </c>
      <c r="AE19">
        <f>'OECD EMPN'!AJ29</f>
        <v>1118.9000000000001</v>
      </c>
      <c r="AF19">
        <f>'OECD EMPN'!AK29</f>
        <v>1458.5</v>
      </c>
      <c r="AG19">
        <f>'OECD EMPN'!AM29</f>
        <v>91.3</v>
      </c>
      <c r="AH19">
        <f>'OECD EMPN'!AN29</f>
        <v>88.6</v>
      </c>
      <c r="AI19">
        <f>'OECD EMPN'!AO29</f>
        <v>406.7</v>
      </c>
      <c r="AJ19">
        <f>'OECD EMPN'!AP29</f>
        <v>669.8</v>
      </c>
      <c r="AK19">
        <f>'OECD EMPN'!AQ29</f>
        <v>178.3</v>
      </c>
      <c r="AL19">
        <f>'OECD EMPN'!AR29</f>
        <v>2942.2</v>
      </c>
      <c r="AM19">
        <f>'OECD EMPN'!AU29</f>
        <v>1254.9000000000001</v>
      </c>
      <c r="AN19">
        <f>'OECD EMPN'!AV29</f>
        <v>1523.4</v>
      </c>
      <c r="AO19">
        <f>'OECD EMPN'!AW29</f>
        <v>1865.8</v>
      </c>
      <c r="AP19">
        <f>'OECD EMPN'!AY29</f>
        <v>1052.8</v>
      </c>
      <c r="AQ19">
        <f>'OECD EMPN'!AZ29</f>
        <v>1617.5</v>
      </c>
    </row>
    <row r="20" spans="1:43" x14ac:dyDescent="0.35">
      <c r="A20" t="str">
        <f>'OECD EMPN'!A30</f>
        <v>JPN: Japan</v>
      </c>
      <c r="B20">
        <f>'OECD EMPN'!D30</f>
        <v>2660</v>
      </c>
      <c r="C20">
        <f>'OECD EMPN'!F30</f>
        <v>5.4</v>
      </c>
      <c r="E20">
        <f>'OECD EMPN'!G30</f>
        <v>26.8</v>
      </c>
      <c r="F20">
        <f>'OECD EMPN'!H30</f>
        <v>8.8000000000000007</v>
      </c>
      <c r="G20">
        <f>'OECD EMPN'!J30</f>
        <v>1547</v>
      </c>
      <c r="H20">
        <f>'OECD EMPN'!K30</f>
        <v>609.4</v>
      </c>
      <c r="I20">
        <f>'OECD EMPN'!M30</f>
        <v>171.9</v>
      </c>
      <c r="J20">
        <f>'OECD EMPN'!N30</f>
        <v>598.29999999999995</v>
      </c>
      <c r="K20">
        <f>'OECD EMPN'!P30</f>
        <v>34</v>
      </c>
      <c r="L20">
        <f>'OECD EMPN'!Q30</f>
        <v>452</v>
      </c>
      <c r="N20">
        <f>'OECD EMPN'!R30</f>
        <v>725.3</v>
      </c>
      <c r="O20">
        <f>'OECD EMPN'!S30</f>
        <v>341</v>
      </c>
      <c r="Q20">
        <f>'OECD EMPN'!U30</f>
        <v>479</v>
      </c>
      <c r="S20">
        <f>'OECD EMPN'!V30</f>
        <v>871</v>
      </c>
      <c r="T20">
        <f>'OECD EMPN'!X30</f>
        <v>684</v>
      </c>
      <c r="U20">
        <f>'OECD EMPN'!Y30</f>
        <v>642</v>
      </c>
      <c r="V20">
        <f>'OECD EMPN'!Z30</f>
        <v>1312</v>
      </c>
      <c r="W20">
        <f>'OECD EMPN'!AB30</f>
        <v>1078.4000000000001</v>
      </c>
      <c r="X20">
        <f>'OECD EMPN'!AC30</f>
        <v>224.6</v>
      </c>
      <c r="Y20">
        <f>'OECD EMPN'!AD30</f>
        <v>380.1</v>
      </c>
      <c r="Z20">
        <f>'OECD EMPN'!AE30</f>
        <v>586</v>
      </c>
      <c r="AC20">
        <f>'OECD EMPN'!AF30</f>
        <v>5010.8999999999996</v>
      </c>
      <c r="AD20">
        <f>'OECD EMPN'!AI30</f>
        <v>11440.8</v>
      </c>
      <c r="AE20">
        <f>'OECD EMPN'!AJ30</f>
        <v>3916.9</v>
      </c>
      <c r="AF20">
        <f>'OECD EMPN'!AK30</f>
        <v>4045.9</v>
      </c>
      <c r="AG20">
        <f>'OECD EMPN'!AM30</f>
        <v>322.5</v>
      </c>
      <c r="AH20">
        <f>'OECD EMPN'!AN30</f>
        <v>233.3</v>
      </c>
      <c r="AI20">
        <f>'OECD EMPN'!AO30</f>
        <v>1277.2</v>
      </c>
      <c r="AJ20">
        <f>'OECD EMPN'!AP30</f>
        <v>1611</v>
      </c>
      <c r="AK20">
        <f>'OECD EMPN'!AQ30</f>
        <v>1074</v>
      </c>
      <c r="AL20">
        <f>'OECD EMPN'!AR30</f>
        <v>5604.9</v>
      </c>
      <c r="AM20">
        <f>'OECD EMPN'!AU30</f>
        <v>1925</v>
      </c>
      <c r="AN20">
        <f>'OECD EMPN'!AV30</f>
        <v>1892</v>
      </c>
      <c r="AO20">
        <f>'OECD EMPN'!AW30</f>
        <v>8222.9</v>
      </c>
      <c r="AP20">
        <f>'OECD EMPN'!AY30</f>
        <v>6205.9</v>
      </c>
      <c r="AQ20">
        <f>'OECD EMPN'!AZ30</f>
        <v>0</v>
      </c>
    </row>
    <row r="21" spans="1:43" x14ac:dyDescent="0.3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E21">
        <f>'OECD EMPN'!G31</f>
        <v>11.3</v>
      </c>
      <c r="F21">
        <f>'OECD EMPN'!H31</f>
        <v>0</v>
      </c>
      <c r="G21">
        <f>'OECD EMPN'!J31</f>
        <v>370.2</v>
      </c>
      <c r="H21">
        <f>'OECD EMPN'!K31</f>
        <v>374.9</v>
      </c>
      <c r="I21">
        <f>'OECD EMPN'!M31</f>
        <v>43</v>
      </c>
      <c r="J21">
        <f>'OECD EMPN'!N31</f>
        <v>171.5</v>
      </c>
      <c r="K21">
        <f>'OECD EMPN'!P31</f>
        <v>12.9</v>
      </c>
      <c r="L21">
        <f>'OECD EMPN'!Q31</f>
        <v>220.6</v>
      </c>
      <c r="N21">
        <f>'OECD EMPN'!R31</f>
        <v>317.89999999999998</v>
      </c>
      <c r="O21">
        <f>'OECD EMPN'!S31</f>
        <v>128.19999999999999</v>
      </c>
      <c r="Q21">
        <f>'OECD EMPN'!U31</f>
        <v>179.5</v>
      </c>
      <c r="S21">
        <f>'OECD EMPN'!V31</f>
        <v>514.1</v>
      </c>
      <c r="T21">
        <f>'OECD EMPN'!X31</f>
        <v>569.9</v>
      </c>
      <c r="U21">
        <f>'OECD EMPN'!Y31</f>
        <v>275.39999999999998</v>
      </c>
      <c r="V21">
        <f>'OECD EMPN'!Z31</f>
        <v>498.4</v>
      </c>
      <c r="W21">
        <f>'OECD EMPN'!AB31</f>
        <v>408.2</v>
      </c>
      <c r="X21">
        <f>'OECD EMPN'!AC31</f>
        <v>200.2</v>
      </c>
      <c r="Y21">
        <f>'OECD EMPN'!AD31</f>
        <v>200.8</v>
      </c>
      <c r="Z21">
        <f>'OECD EMPN'!AE31</f>
        <v>180.8</v>
      </c>
      <c r="AC21">
        <f>'OECD EMPN'!AF31</f>
        <v>1822.9</v>
      </c>
      <c r="AD21">
        <f>'OECD EMPN'!AI31</f>
        <v>3783.1</v>
      </c>
      <c r="AE21">
        <f>'OECD EMPN'!AJ31</f>
        <v>1409.3</v>
      </c>
      <c r="AF21">
        <f>'OECD EMPN'!AK31</f>
        <v>2179</v>
      </c>
      <c r="AG21">
        <f>'OECD EMPN'!AM31</f>
        <v>425.6</v>
      </c>
      <c r="AH21">
        <f>'OECD EMPN'!AN31</f>
        <v>128.30000000000001</v>
      </c>
      <c r="AI21">
        <f>'OECD EMPN'!AO31</f>
        <v>217.6</v>
      </c>
      <c r="AJ21">
        <f>'OECD EMPN'!AP31</f>
        <v>789.1</v>
      </c>
      <c r="AK21">
        <f>'OECD EMPN'!AQ31</f>
        <v>534.6</v>
      </c>
      <c r="AL21">
        <f>'OECD EMPN'!AR31</f>
        <v>2296.4</v>
      </c>
      <c r="AM21">
        <f>'OECD EMPN'!AU31</f>
        <v>936.1</v>
      </c>
      <c r="AN21">
        <f>'OECD EMPN'!AV31</f>
        <v>1817.6</v>
      </c>
      <c r="AO21">
        <f>'OECD EMPN'!AW31</f>
        <v>1769.8</v>
      </c>
      <c r="AP21">
        <f>'OECD EMPN'!AY31</f>
        <v>1718.6</v>
      </c>
      <c r="AQ21">
        <f>'OECD EMPN'!AZ31</f>
        <v>83</v>
      </c>
    </row>
    <row r="22" spans="1:43" x14ac:dyDescent="0.35">
      <c r="A22" t="str">
        <f>'OECD EMPN'!A32</f>
        <v>LVA: Latvia</v>
      </c>
      <c r="B22">
        <f>'OECD EMPN'!D32</f>
        <v>69.8</v>
      </c>
      <c r="C22">
        <f>'OECD EMPN'!F32</f>
        <v>0</v>
      </c>
      <c r="E22">
        <f>'OECD EMPN'!G32</f>
        <v>2.7</v>
      </c>
      <c r="F22">
        <f>'OECD EMPN'!H32</f>
        <v>0</v>
      </c>
      <c r="G22">
        <f>'OECD EMPN'!J32</f>
        <v>25.3</v>
      </c>
      <c r="H22">
        <f>'OECD EMPN'!K32</f>
        <v>11.3</v>
      </c>
      <c r="I22">
        <f>'OECD EMPN'!M32</f>
        <v>23.3</v>
      </c>
      <c r="J22">
        <f>'OECD EMPN'!N32</f>
        <v>5</v>
      </c>
      <c r="K22">
        <f>'OECD EMPN'!P32</f>
        <v>0</v>
      </c>
      <c r="L22">
        <f>'OECD EMPN'!Q32</f>
        <v>5.2</v>
      </c>
      <c r="N22">
        <f>'OECD EMPN'!R32</f>
        <v>3.1</v>
      </c>
      <c r="O22">
        <f>'OECD EMPN'!S32</f>
        <v>5.7</v>
      </c>
      <c r="Q22">
        <f>'OECD EMPN'!U32</f>
        <v>1.4</v>
      </c>
      <c r="S22">
        <f>'OECD EMPN'!V32</f>
        <v>10.8</v>
      </c>
      <c r="T22">
        <f>'OECD EMPN'!X32</f>
        <v>2</v>
      </c>
      <c r="U22">
        <f>'OECD EMPN'!Y32</f>
        <v>3</v>
      </c>
      <c r="V22">
        <f>'OECD EMPN'!Z32</f>
        <v>3.9</v>
      </c>
      <c r="W22">
        <f>'OECD EMPN'!AB32</f>
        <v>2</v>
      </c>
      <c r="X22">
        <f>'OECD EMPN'!AC32</f>
        <v>2.2999999999999998</v>
      </c>
      <c r="Y22">
        <f>'OECD EMPN'!AD32</f>
        <v>14.1</v>
      </c>
      <c r="Z22">
        <f>'OECD EMPN'!AE32</f>
        <v>19.399999999999999</v>
      </c>
      <c r="AC22">
        <f>'OECD EMPN'!AF32</f>
        <v>65.5</v>
      </c>
      <c r="AD22">
        <f>'OECD EMPN'!AI32</f>
        <v>146.30000000000001</v>
      </c>
      <c r="AE22">
        <f>'OECD EMPN'!AJ32</f>
        <v>72.8</v>
      </c>
      <c r="AF22">
        <f>'OECD EMPN'!AK32</f>
        <v>28.7</v>
      </c>
      <c r="AG22">
        <f>'OECD EMPN'!AM32</f>
        <v>4.4000000000000004</v>
      </c>
      <c r="AH22">
        <f>'OECD EMPN'!AN32</f>
        <v>5.4</v>
      </c>
      <c r="AI22">
        <f>'OECD EMPN'!AO32</f>
        <v>18.899999999999999</v>
      </c>
      <c r="AJ22">
        <f>'OECD EMPN'!AP32</f>
        <v>16</v>
      </c>
      <c r="AK22">
        <f>'OECD EMPN'!AQ32</f>
        <v>22.2</v>
      </c>
      <c r="AL22">
        <f>'OECD EMPN'!AR32</f>
        <v>77.7</v>
      </c>
      <c r="AM22">
        <f>'OECD EMPN'!AU32</f>
        <v>52.3</v>
      </c>
      <c r="AN22">
        <f>'OECD EMPN'!AV32</f>
        <v>80.2</v>
      </c>
      <c r="AO22">
        <f>'OECD EMPN'!AW32</f>
        <v>47.3</v>
      </c>
      <c r="AP22">
        <f>'OECD EMPN'!AY32</f>
        <v>39.200000000000003</v>
      </c>
      <c r="AQ22">
        <f>'OECD EMPN'!AZ32</f>
        <v>1.7</v>
      </c>
    </row>
    <row r="23" spans="1:43" x14ac:dyDescent="0.35">
      <c r="A23" t="str">
        <f>'OECD EMPN'!A33</f>
        <v>LTU: Lithuania</v>
      </c>
      <c r="B23">
        <f>'OECD EMPN'!D33</f>
        <v>120.9</v>
      </c>
      <c r="C23">
        <f>'OECD EMPN'!F33</f>
        <v>0.2</v>
      </c>
      <c r="E23">
        <f>'OECD EMPN'!G33</f>
        <v>1.8</v>
      </c>
      <c r="F23">
        <f>'OECD EMPN'!H33</f>
        <v>0.3</v>
      </c>
      <c r="G23">
        <f>'OECD EMPN'!J33</f>
        <v>43</v>
      </c>
      <c r="H23">
        <f>'OECD EMPN'!K33</f>
        <v>30</v>
      </c>
      <c r="I23">
        <f>'OECD EMPN'!M33</f>
        <v>21.5</v>
      </c>
      <c r="J23">
        <f>'OECD EMPN'!N33</f>
        <v>8.9</v>
      </c>
      <c r="K23">
        <f>'OECD EMPN'!P33</f>
        <v>1.6</v>
      </c>
      <c r="L23">
        <f>'OECD EMPN'!Q33</f>
        <v>6.8</v>
      </c>
      <c r="N23">
        <f>'OECD EMPN'!R33</f>
        <v>7</v>
      </c>
      <c r="O23">
        <f>'OECD EMPN'!S33</f>
        <v>8.6999999999999993</v>
      </c>
      <c r="Q23">
        <f>'OECD EMPN'!U33</f>
        <v>1</v>
      </c>
      <c r="S23">
        <f>'OECD EMPN'!V33</f>
        <v>13.6</v>
      </c>
      <c r="T23">
        <f>'OECD EMPN'!X33</f>
        <v>3.1</v>
      </c>
      <c r="U23">
        <f>'OECD EMPN'!Y33</f>
        <v>3.9</v>
      </c>
      <c r="V23">
        <f>'OECD EMPN'!Z33</f>
        <v>7.6</v>
      </c>
      <c r="W23">
        <f>'OECD EMPN'!AB33</f>
        <v>4.5</v>
      </c>
      <c r="X23">
        <f>'OECD EMPN'!AC33</f>
        <v>1.5</v>
      </c>
      <c r="Y23">
        <f>'OECD EMPN'!AD33</f>
        <v>40</v>
      </c>
      <c r="Z23">
        <f>'OECD EMPN'!AE33</f>
        <v>24.6</v>
      </c>
      <c r="AC23">
        <f>'OECD EMPN'!AF33</f>
        <v>104.8</v>
      </c>
      <c r="AD23">
        <f>'OECD EMPN'!AI33</f>
        <v>224.5</v>
      </c>
      <c r="AE23">
        <f>'OECD EMPN'!AJ33</f>
        <v>100.1</v>
      </c>
      <c r="AF23">
        <f>'OECD EMPN'!AK33</f>
        <v>33.9</v>
      </c>
      <c r="AG23">
        <f>'OECD EMPN'!AM33</f>
        <v>5.8</v>
      </c>
      <c r="AH23">
        <f>'OECD EMPN'!AN33</f>
        <v>4.7</v>
      </c>
      <c r="AI23">
        <f>'OECD EMPN'!AO33</f>
        <v>16.7</v>
      </c>
      <c r="AJ23">
        <f>'OECD EMPN'!AP33</f>
        <v>18.600000000000001</v>
      </c>
      <c r="AK23">
        <f>'OECD EMPN'!AQ33</f>
        <v>14.5</v>
      </c>
      <c r="AL23">
        <f>'OECD EMPN'!AR33</f>
        <v>100.8</v>
      </c>
      <c r="AM23">
        <f>'OECD EMPN'!AU33</f>
        <v>82.4</v>
      </c>
      <c r="AN23">
        <f>'OECD EMPN'!AV33</f>
        <v>132.19999999999999</v>
      </c>
      <c r="AO23">
        <f>'OECD EMPN'!AW33</f>
        <v>89.8</v>
      </c>
      <c r="AP23">
        <f>'OECD EMPN'!AY33</f>
        <v>54.3</v>
      </c>
      <c r="AQ23">
        <f>'OECD EMPN'!AZ33</f>
        <v>1.1000000000000001</v>
      </c>
    </row>
    <row r="24" spans="1:43" x14ac:dyDescent="0.35">
      <c r="A24" t="str">
        <f>'OECD EMPN'!A34</f>
        <v>LUX: Luxembourg</v>
      </c>
      <c r="B24">
        <f>'OECD EMPN'!D34</f>
        <v>3.7</v>
      </c>
      <c r="C24">
        <f>'OECD EMPN'!F34</f>
        <v>0</v>
      </c>
      <c r="E24">
        <f>'OECD EMPN'!G34</f>
        <v>0.1</v>
      </c>
      <c r="F24">
        <f>'OECD EMPN'!H34</f>
        <v>0</v>
      </c>
      <c r="G24">
        <f>'OECD EMPN'!J34</f>
        <v>5.6</v>
      </c>
      <c r="H24">
        <f>'OECD EMPN'!K34</f>
        <v>1.2</v>
      </c>
      <c r="I24">
        <f>'OECD EMPN'!M34</f>
        <v>0.6</v>
      </c>
      <c r="J24">
        <f>'OECD EMPN'!N34</f>
        <v>1.1000000000000001</v>
      </c>
      <c r="K24">
        <f>'OECD EMPN'!P34</f>
        <v>1</v>
      </c>
      <c r="L24">
        <f>'OECD EMPN'!Q34</f>
        <v>1</v>
      </c>
      <c r="N24">
        <f>'OECD EMPN'!R34</f>
        <v>2.9</v>
      </c>
      <c r="O24">
        <f>'OECD EMPN'!S34</f>
        <v>2.8</v>
      </c>
      <c r="Q24">
        <f>'OECD EMPN'!U34</f>
        <v>3.9</v>
      </c>
      <c r="S24">
        <f>'OECD EMPN'!V34</f>
        <v>3.7</v>
      </c>
      <c r="T24">
        <f>'OECD EMPN'!X34</f>
        <v>2</v>
      </c>
      <c r="U24">
        <f>'OECD EMPN'!Y34</f>
        <v>0.8</v>
      </c>
      <c r="V24">
        <f>'OECD EMPN'!Z34</f>
        <v>3.3</v>
      </c>
      <c r="W24">
        <f>'OECD EMPN'!AB34</f>
        <v>0.4</v>
      </c>
      <c r="X24">
        <f>'OECD EMPN'!AC34</f>
        <v>0</v>
      </c>
      <c r="Y24">
        <f>'OECD EMPN'!AD34</f>
        <v>1.4</v>
      </c>
      <c r="Z24">
        <f>'OECD EMPN'!AE34</f>
        <v>4.0999999999999996</v>
      </c>
      <c r="AC24">
        <f>'OECD EMPN'!AF34</f>
        <v>41.6</v>
      </c>
      <c r="AD24">
        <f>'OECD EMPN'!AI34</f>
        <v>50.6</v>
      </c>
      <c r="AE24">
        <f>'OECD EMPN'!AJ34</f>
        <v>24.7</v>
      </c>
      <c r="AF24">
        <f>'OECD EMPN'!AK34</f>
        <v>19.3</v>
      </c>
      <c r="AG24">
        <f>'OECD EMPN'!AM34</f>
        <v>2.6</v>
      </c>
      <c r="AH24">
        <f>'OECD EMPN'!AN34</f>
        <v>3.7</v>
      </c>
      <c r="AI24">
        <f>'OECD EMPN'!AO34</f>
        <v>10.4</v>
      </c>
      <c r="AJ24">
        <f>'OECD EMPN'!AP34</f>
        <v>44.5</v>
      </c>
      <c r="AK24">
        <f>'OECD EMPN'!AQ34</f>
        <v>3.9</v>
      </c>
      <c r="AL24">
        <f>'OECD EMPN'!AR34</f>
        <v>63.5</v>
      </c>
      <c r="AM24">
        <f>'OECD EMPN'!AU34</f>
        <v>23.4</v>
      </c>
      <c r="AN24">
        <f>'OECD EMPN'!AV34</f>
        <v>18.600000000000001</v>
      </c>
      <c r="AO24">
        <f>'OECD EMPN'!AW34</f>
        <v>41.9</v>
      </c>
      <c r="AP24">
        <f>'OECD EMPN'!AY34</f>
        <v>12.1</v>
      </c>
      <c r="AQ24">
        <f>'OECD EMPN'!AZ34</f>
        <v>5.5</v>
      </c>
    </row>
    <row r="25" spans="1:43" s="89" customFormat="1" x14ac:dyDescent="0.35">
      <c r="A25" s="89" t="str">
        <f>'OECD EMPN'!A35</f>
        <v>MEX: Mexico</v>
      </c>
      <c r="B25" s="89">
        <f>'OECD EMPN'!D35</f>
        <v>2936.2</v>
      </c>
      <c r="C25" s="89">
        <f>'OECD EMPN'!F35</f>
        <v>57.9</v>
      </c>
      <c r="E25" s="89">
        <f>'OECD EMPN'!G35</f>
        <v>160.5</v>
      </c>
      <c r="F25" s="89">
        <f>'OECD EMPN'!H35</f>
        <v>166.5</v>
      </c>
      <c r="G25" s="89">
        <f>'OECD EMPN'!J35</f>
        <v>1126.4000000000001</v>
      </c>
      <c r="H25" s="89">
        <f>'OECD EMPN'!K35</f>
        <v>756.2</v>
      </c>
      <c r="I25" s="89">
        <f>'OECD EMPN'!M35</f>
        <v>112.9</v>
      </c>
      <c r="J25" s="89">
        <f>'OECD EMPN'!N35</f>
        <v>183.9</v>
      </c>
      <c r="K25" s="89">
        <f>'OECD EMPN'!P35</f>
        <v>32.4</v>
      </c>
      <c r="L25" s="89">
        <f>'OECD EMPN'!Q35</f>
        <v>265.39999999999998</v>
      </c>
      <c r="N25" s="89">
        <f>'OECD EMPN'!R35</f>
        <v>243.4</v>
      </c>
      <c r="O25" s="89">
        <f>'OECD EMPN'!S35</f>
        <v>196.7</v>
      </c>
      <c r="Q25" s="89">
        <f>'OECD EMPN'!U35</f>
        <v>90.2</v>
      </c>
      <c r="S25" s="89">
        <f>'OECD EMPN'!V35</f>
        <v>330</v>
      </c>
      <c r="T25" s="89">
        <f>'OECD EMPN'!X35</f>
        <v>640.9</v>
      </c>
      <c r="U25" s="89">
        <f>'OECD EMPN'!Y35</f>
        <v>237.9</v>
      </c>
      <c r="V25" s="89">
        <f>'OECD EMPN'!Z35</f>
        <v>302.10000000000002</v>
      </c>
      <c r="W25" s="89">
        <f>'OECD EMPN'!AB35</f>
        <v>653.9</v>
      </c>
      <c r="X25" s="89">
        <f>'OECD EMPN'!AC35</f>
        <v>84.3</v>
      </c>
      <c r="Y25" s="89">
        <f>'OECD EMPN'!AD35</f>
        <v>522.6</v>
      </c>
      <c r="Z25" s="89">
        <f>'OECD EMPN'!AE35</f>
        <v>237.9</v>
      </c>
      <c r="AC25" s="89">
        <f>'OECD EMPN'!AF35</f>
        <v>4401.1000000000004</v>
      </c>
      <c r="AD25" s="89">
        <f>'OECD EMPN'!AI35</f>
        <v>4800</v>
      </c>
      <c r="AE25" s="89">
        <f>'OECD EMPN'!AJ35</f>
        <v>2331.8000000000002</v>
      </c>
      <c r="AF25" s="89">
        <f>'OECD EMPN'!AK35</f>
        <v>1377.1</v>
      </c>
      <c r="AG25" s="89">
        <f>'OECD EMPN'!AM35</f>
        <v>77.599999999999994</v>
      </c>
      <c r="AH25" s="89">
        <f>'OECD EMPN'!AN35</f>
        <v>92.6</v>
      </c>
      <c r="AI25" s="89">
        <f>'OECD EMPN'!AO35</f>
        <v>49.6</v>
      </c>
      <c r="AJ25" s="89">
        <f>'OECD EMPN'!AP35</f>
        <v>311.3</v>
      </c>
      <c r="AK25" s="89">
        <f>'OECD EMPN'!AQ35</f>
        <v>445.4</v>
      </c>
      <c r="AL25" s="89">
        <f>'OECD EMPN'!AR35</f>
        <v>5082.3999999999996</v>
      </c>
      <c r="AM25" s="89">
        <f>'OECD EMPN'!AU35</f>
        <v>2713.2</v>
      </c>
      <c r="AN25" s="89">
        <f>'OECD EMPN'!AV35</f>
        <v>2353.5</v>
      </c>
      <c r="AO25" s="89">
        <f>'OECD EMPN'!AW35</f>
        <v>1117</v>
      </c>
      <c r="AP25" s="89">
        <f>'OECD EMPN'!AY35</f>
        <v>587.79999999999995</v>
      </c>
      <c r="AQ25" s="89">
        <f>'OECD EMPN'!AZ35</f>
        <v>2475.6</v>
      </c>
    </row>
    <row r="26" spans="1:43" x14ac:dyDescent="0.35">
      <c r="A26" t="str">
        <f>'OECD EMPN'!A36</f>
        <v>NLD: Netherlands</v>
      </c>
      <c r="B26">
        <f>'OECD EMPN'!D36</f>
        <v>194</v>
      </c>
      <c r="C26">
        <f>'OECD EMPN'!F36</f>
        <v>3.5</v>
      </c>
      <c r="E26">
        <f>'OECD EMPN'!G36</f>
        <v>1.7</v>
      </c>
      <c r="F26">
        <f>'OECD EMPN'!H36</f>
        <v>4.9000000000000004</v>
      </c>
      <c r="G26">
        <f>'OECD EMPN'!J36</f>
        <v>127</v>
      </c>
      <c r="H26">
        <f>'OECD EMPN'!K36</f>
        <v>17</v>
      </c>
      <c r="I26">
        <f>'OECD EMPN'!M36</f>
        <v>13</v>
      </c>
      <c r="J26">
        <f>'OECD EMPN'!N36</f>
        <v>39</v>
      </c>
      <c r="K26">
        <f>'OECD EMPN'!P36</f>
        <v>6</v>
      </c>
      <c r="L26">
        <f>'OECD EMPN'!Q36</f>
        <v>56</v>
      </c>
      <c r="N26">
        <f>'OECD EMPN'!R36</f>
        <v>31</v>
      </c>
      <c r="O26">
        <f>'OECD EMPN'!S36</f>
        <v>21</v>
      </c>
      <c r="Q26">
        <f>'OECD EMPN'!U36</f>
        <v>19</v>
      </c>
      <c r="S26">
        <f>'OECD EMPN'!V36</f>
        <v>88</v>
      </c>
      <c r="T26">
        <f>'OECD EMPN'!X36</f>
        <v>26</v>
      </c>
      <c r="U26">
        <f>'OECD EMPN'!Y36</f>
        <v>20</v>
      </c>
      <c r="V26">
        <f>'OECD EMPN'!Z36</f>
        <v>80</v>
      </c>
      <c r="W26">
        <f>'OECD EMPN'!AB36</f>
        <v>20</v>
      </c>
      <c r="X26">
        <f>'OECD EMPN'!AC36</f>
        <v>18</v>
      </c>
      <c r="Y26">
        <f>'OECD EMPN'!AD36</f>
        <v>185</v>
      </c>
      <c r="Z26">
        <f>'OECD EMPN'!AE36</f>
        <v>56</v>
      </c>
      <c r="AC26">
        <f>'OECD EMPN'!AF36</f>
        <v>462</v>
      </c>
      <c r="AD26">
        <f>'OECD EMPN'!AI36</f>
        <v>1418</v>
      </c>
      <c r="AE26">
        <f>'OECD EMPN'!AJ36</f>
        <v>378</v>
      </c>
      <c r="AF26">
        <f>'OECD EMPN'!AK36</f>
        <v>392</v>
      </c>
      <c r="AG26">
        <f>'OECD EMPN'!AM36</f>
        <v>54</v>
      </c>
      <c r="AH26">
        <f>'OECD EMPN'!AN36</f>
        <v>30</v>
      </c>
      <c r="AI26">
        <f>'OECD EMPN'!AO36</f>
        <v>183</v>
      </c>
      <c r="AJ26">
        <f>'OECD EMPN'!AP36</f>
        <v>237</v>
      </c>
      <c r="AK26">
        <f>'OECD EMPN'!AQ36</f>
        <v>73</v>
      </c>
      <c r="AL26">
        <f>'OECD EMPN'!AR36</f>
        <v>1792</v>
      </c>
      <c r="AM26">
        <f>'OECD EMPN'!AU36</f>
        <v>484</v>
      </c>
      <c r="AN26">
        <f>'OECD EMPN'!AV36</f>
        <v>518</v>
      </c>
      <c r="AO26">
        <f>'OECD EMPN'!AW36</f>
        <v>1385</v>
      </c>
      <c r="AP26">
        <f>'OECD EMPN'!AY36</f>
        <v>352</v>
      </c>
      <c r="AQ26">
        <f>'OECD EMPN'!AZ36</f>
        <v>23</v>
      </c>
    </row>
    <row r="27" spans="1:43" x14ac:dyDescent="0.35">
      <c r="A27" t="str">
        <f>'OECD EMPN'!A37</f>
        <v>NZL: New Zealand</v>
      </c>
      <c r="B27">
        <f>'OECD EMPN'!D37</f>
        <v>147</v>
      </c>
      <c r="C27">
        <f>'OECD EMPN'!F37</f>
        <v>1.9</v>
      </c>
      <c r="E27">
        <f>'OECD EMPN'!G37</f>
        <v>2.9</v>
      </c>
      <c r="F27">
        <f>'OECD EMPN'!H37</f>
        <v>0.9</v>
      </c>
      <c r="G27">
        <f>'OECD EMPN'!J37</f>
        <v>101.8</v>
      </c>
      <c r="H27">
        <f>'OECD EMPN'!K37</f>
        <v>10</v>
      </c>
      <c r="I27">
        <f>'OECD EMPN'!M37</f>
        <v>17.2</v>
      </c>
      <c r="J27">
        <f>'OECD EMPN'!N37</f>
        <v>13.9</v>
      </c>
      <c r="K27">
        <f>'OECD EMPN'!P37</f>
        <v>3.3</v>
      </c>
      <c r="L27">
        <f>'OECD EMPN'!Q37</f>
        <v>11.4</v>
      </c>
      <c r="N27">
        <f>'OECD EMPN'!R37</f>
        <v>10.7</v>
      </c>
      <c r="O27">
        <f>'OECD EMPN'!S37</f>
        <v>10.3</v>
      </c>
      <c r="Q27">
        <f>'OECD EMPN'!U37</f>
        <v>5.2</v>
      </c>
      <c r="S27">
        <f>'OECD EMPN'!V37</f>
        <v>25.8</v>
      </c>
      <c r="T27">
        <f>'OECD EMPN'!X37</f>
        <v>5</v>
      </c>
      <c r="U27">
        <f>'OECD EMPN'!Y37</f>
        <v>5.5</v>
      </c>
      <c r="V27">
        <f>'OECD EMPN'!Z37</f>
        <v>17.5</v>
      </c>
      <c r="W27">
        <f>'OECD EMPN'!AB37</f>
        <v>4.2</v>
      </c>
      <c r="X27">
        <f>'OECD EMPN'!AC37</f>
        <v>5.2</v>
      </c>
      <c r="Y27">
        <f>'OECD EMPN'!AD37</f>
        <v>17.7</v>
      </c>
      <c r="Z27">
        <f>'OECD EMPN'!AE37</f>
        <v>18.8</v>
      </c>
      <c r="AC27">
        <f>'OECD EMPN'!AF37</f>
        <v>227</v>
      </c>
      <c r="AD27">
        <f>'OECD EMPN'!AI37</f>
        <v>336.8</v>
      </c>
      <c r="AE27">
        <f>'OECD EMPN'!AJ37</f>
        <v>92.8</v>
      </c>
      <c r="AF27">
        <f>'OECD EMPN'!AK37</f>
        <v>150.4</v>
      </c>
      <c r="AG27">
        <f>'OECD EMPN'!AM37</f>
        <v>28.1</v>
      </c>
      <c r="AH27">
        <f>'OECD EMPN'!AN37</f>
        <v>18.2</v>
      </c>
      <c r="AI27">
        <f>'OECD EMPN'!AO37</f>
        <v>45.4</v>
      </c>
      <c r="AJ27">
        <f>'OECD EMPN'!AP37</f>
        <v>67.5</v>
      </c>
      <c r="AK27">
        <f>'OECD EMPN'!AQ37</f>
        <v>29.1</v>
      </c>
      <c r="AL27">
        <f>'OECD EMPN'!AR37</f>
        <v>236.2</v>
      </c>
      <c r="AM27">
        <f>'OECD EMPN'!AU37</f>
        <v>115.8</v>
      </c>
      <c r="AN27">
        <f>'OECD EMPN'!AV37</f>
        <v>203.8</v>
      </c>
      <c r="AO27">
        <f>'OECD EMPN'!AW37</f>
        <v>255.2</v>
      </c>
      <c r="AP27">
        <f>'OECD EMPN'!AY37</f>
        <v>109.7</v>
      </c>
      <c r="AQ27">
        <f>'OECD EMPN'!AZ37</f>
        <v>0</v>
      </c>
    </row>
    <row r="28" spans="1:43" x14ac:dyDescent="0.35">
      <c r="A28" t="str">
        <f>'OECD EMPN'!A38</f>
        <v>NOR: Norway</v>
      </c>
      <c r="B28">
        <f>'OECD EMPN'!D38</f>
        <v>69.2</v>
      </c>
      <c r="C28">
        <f>'OECD EMPN'!F38</f>
        <v>29.5</v>
      </c>
      <c r="E28">
        <f>'OECD EMPN'!G38</f>
        <v>5</v>
      </c>
      <c r="F28">
        <f>'OECD EMPN'!H38</f>
        <v>30.5</v>
      </c>
      <c r="G28">
        <f>'OECD EMPN'!J38</f>
        <v>52.6</v>
      </c>
      <c r="H28">
        <f>'OECD EMPN'!K38</f>
        <v>4.4000000000000004</v>
      </c>
      <c r="I28">
        <f>'OECD EMPN'!M38</f>
        <v>13.6</v>
      </c>
      <c r="J28">
        <f>'OECD EMPN'!N38</f>
        <v>9.1999999999999993</v>
      </c>
      <c r="K28">
        <f>'OECD EMPN'!P38</f>
        <v>1.2</v>
      </c>
      <c r="L28">
        <f>'OECD EMPN'!Q38</f>
        <v>12.5</v>
      </c>
      <c r="N28">
        <f>'OECD EMPN'!R38</f>
        <v>4.4000000000000004</v>
      </c>
      <c r="O28">
        <f>'OECD EMPN'!S38</f>
        <v>10.4</v>
      </c>
      <c r="Q28">
        <f>'OECD EMPN'!U38</f>
        <v>10.3</v>
      </c>
      <c r="S28">
        <f>'OECD EMPN'!V38</f>
        <v>26.4</v>
      </c>
      <c r="T28">
        <f>'OECD EMPN'!X38</f>
        <v>9.3000000000000007</v>
      </c>
      <c r="U28">
        <f>'OECD EMPN'!Y38</f>
        <v>8.8000000000000007</v>
      </c>
      <c r="V28">
        <f>'OECD EMPN'!Z38</f>
        <v>24.5</v>
      </c>
      <c r="W28">
        <f>'OECD EMPN'!AB38</f>
        <v>2.4</v>
      </c>
      <c r="X28">
        <f>'OECD EMPN'!AC38</f>
        <v>23.7</v>
      </c>
      <c r="Y28">
        <f>'OECD EMPN'!AD38</f>
        <v>30.1</v>
      </c>
      <c r="Z28">
        <f>'OECD EMPN'!AE38</f>
        <v>28.6</v>
      </c>
      <c r="AC28">
        <f>'OECD EMPN'!AF38</f>
        <v>221.4</v>
      </c>
      <c r="AD28">
        <f>'OECD EMPN'!AI38</f>
        <v>376.3</v>
      </c>
      <c r="AE28">
        <f>'OECD EMPN'!AJ38</f>
        <v>175</v>
      </c>
      <c r="AF28">
        <f>'OECD EMPN'!AK38</f>
        <v>92</v>
      </c>
      <c r="AG28">
        <f>'OECD EMPN'!AM38</f>
        <v>35</v>
      </c>
      <c r="AH28">
        <f>'OECD EMPN'!AN38</f>
        <v>12.9</v>
      </c>
      <c r="AI28">
        <f>'OECD EMPN'!AO38</f>
        <v>44.5</v>
      </c>
      <c r="AJ28">
        <f>'OECD EMPN'!AP38</f>
        <v>48.6</v>
      </c>
      <c r="AK28">
        <f>'OECD EMPN'!AQ38</f>
        <v>25.2</v>
      </c>
      <c r="AL28">
        <f>'OECD EMPN'!AR38</f>
        <v>251.6</v>
      </c>
      <c r="AM28">
        <f>'OECD EMPN'!AU38</f>
        <v>199.9</v>
      </c>
      <c r="AN28">
        <f>'OECD EMPN'!AV38</f>
        <v>203.8</v>
      </c>
      <c r="AO28">
        <f>'OECD EMPN'!AW38</f>
        <v>568.79999999999995</v>
      </c>
      <c r="AP28">
        <f>'OECD EMPN'!AY38</f>
        <v>91.6</v>
      </c>
      <c r="AQ28">
        <f>'OECD EMPN'!AZ38</f>
        <v>3.7</v>
      </c>
    </row>
    <row r="29" spans="1:43" x14ac:dyDescent="0.3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E29">
        <f>'OECD EMPN'!G39</f>
        <v>58.1</v>
      </c>
      <c r="F29">
        <f>'OECD EMPN'!H39</f>
        <v>26.2</v>
      </c>
      <c r="G29">
        <f>'OECD EMPN'!J39</f>
        <v>535.29999999999995</v>
      </c>
      <c r="H29">
        <f>'OECD EMPN'!K39</f>
        <v>219.1</v>
      </c>
      <c r="I29">
        <f>'OECD EMPN'!M39</f>
        <v>162.1</v>
      </c>
      <c r="J29">
        <f>'OECD EMPN'!N39</f>
        <v>137</v>
      </c>
      <c r="K29">
        <f>'OECD EMPN'!P39</f>
        <v>19.399999999999999</v>
      </c>
      <c r="L29">
        <f>'OECD EMPN'!Q39</f>
        <v>139.6</v>
      </c>
      <c r="N29">
        <f>'OECD EMPN'!R39</f>
        <v>182.8</v>
      </c>
      <c r="O29">
        <f>'OECD EMPN'!S39</f>
        <v>169.7</v>
      </c>
      <c r="Q29">
        <f>'OECD EMPN'!U39</f>
        <v>99.9</v>
      </c>
      <c r="S29">
        <f>'OECD EMPN'!V39</f>
        <v>313.7</v>
      </c>
      <c r="T29">
        <f>'OECD EMPN'!X39</f>
        <v>85.5</v>
      </c>
      <c r="U29">
        <f>'OECD EMPN'!Y39</f>
        <v>128.5</v>
      </c>
      <c r="V29">
        <f>'OECD EMPN'!Z39</f>
        <v>160.69999999999999</v>
      </c>
      <c r="W29">
        <f>'OECD EMPN'!AB39</f>
        <v>253</v>
      </c>
      <c r="X29">
        <f>'OECD EMPN'!AC39</f>
        <v>76.2</v>
      </c>
      <c r="Y29">
        <f>'OECD EMPN'!AD39</f>
        <v>411.2</v>
      </c>
      <c r="Z29">
        <f>'OECD EMPN'!AE39</f>
        <v>353</v>
      </c>
      <c r="AC29">
        <f>'OECD EMPN'!AF39</f>
        <v>1156.3</v>
      </c>
      <c r="AD29">
        <f>'OECD EMPN'!AI39</f>
        <v>2337.6999999999998</v>
      </c>
      <c r="AE29">
        <f>'OECD EMPN'!AJ39</f>
        <v>929.9</v>
      </c>
      <c r="AF29">
        <f>'OECD EMPN'!AK39</f>
        <v>340.6</v>
      </c>
      <c r="AG29">
        <f>'OECD EMPN'!AM39</f>
        <v>93.6</v>
      </c>
      <c r="AH29">
        <f>'OECD EMPN'!AN39</f>
        <v>94.8</v>
      </c>
      <c r="AI29">
        <f>'OECD EMPN'!AO39</f>
        <v>186.2</v>
      </c>
      <c r="AJ29">
        <f>'OECD EMPN'!AP39</f>
        <v>396.5</v>
      </c>
      <c r="AK29">
        <f>'OECD EMPN'!AQ39</f>
        <v>172.5</v>
      </c>
      <c r="AL29">
        <f>'OECD EMPN'!AR39</f>
        <v>1003.3</v>
      </c>
      <c r="AM29">
        <f>'OECD EMPN'!AU39</f>
        <v>1078.5</v>
      </c>
      <c r="AN29">
        <f>'OECD EMPN'!AV39</f>
        <v>1239.3</v>
      </c>
      <c r="AO29">
        <f>'OECD EMPN'!AW39</f>
        <v>943.8</v>
      </c>
      <c r="AP29">
        <f>'OECD EMPN'!AY39</f>
        <v>459.2</v>
      </c>
      <c r="AQ29">
        <f>'OECD EMPN'!AZ39</f>
        <v>19.600000000000001</v>
      </c>
    </row>
    <row r="30" spans="1:43" x14ac:dyDescent="0.3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E30">
        <f>'OECD EMPN'!G40</f>
        <v>8.8000000000000007</v>
      </c>
      <c r="F30">
        <f>'OECD EMPN'!H40</f>
        <v>0.4</v>
      </c>
      <c r="G30">
        <f>'OECD EMPN'!J40</f>
        <v>107.6</v>
      </c>
      <c r="H30">
        <f>'OECD EMPN'!K40</f>
        <v>211.3</v>
      </c>
      <c r="I30">
        <f>'OECD EMPN'!M40</f>
        <v>32.9</v>
      </c>
      <c r="J30">
        <f>'OECD EMPN'!N40</f>
        <v>26.5</v>
      </c>
      <c r="K30">
        <f>'OECD EMPN'!P40</f>
        <v>1.7</v>
      </c>
      <c r="L30">
        <f>'OECD EMPN'!Q40</f>
        <v>18.3</v>
      </c>
      <c r="N30">
        <f>'OECD EMPN'!R40</f>
        <v>24.6</v>
      </c>
      <c r="O30">
        <f>'OECD EMPN'!S40</f>
        <v>39.9</v>
      </c>
      <c r="Q30">
        <f>'OECD EMPN'!U40</f>
        <v>7.3</v>
      </c>
      <c r="S30">
        <f>'OECD EMPN'!V40</f>
        <v>78.8</v>
      </c>
      <c r="T30">
        <f>'OECD EMPN'!X40</f>
        <v>10.199999999999999</v>
      </c>
      <c r="U30">
        <f>'OECD EMPN'!Y40</f>
        <v>17.600000000000001</v>
      </c>
      <c r="V30">
        <f>'OECD EMPN'!Z40</f>
        <v>22.3</v>
      </c>
      <c r="W30">
        <f>'OECD EMPN'!AB40</f>
        <v>34</v>
      </c>
      <c r="X30">
        <f>'OECD EMPN'!AC40</f>
        <v>4.3</v>
      </c>
      <c r="Y30">
        <f>'OECD EMPN'!AD40</f>
        <v>73.3</v>
      </c>
      <c r="Z30">
        <f>'OECD EMPN'!AE40</f>
        <v>48.8</v>
      </c>
      <c r="AC30">
        <f>'OECD EMPN'!AF40</f>
        <v>273.3</v>
      </c>
      <c r="AD30">
        <f>'OECD EMPN'!AI40</f>
        <v>694.4</v>
      </c>
      <c r="AE30">
        <f>'OECD EMPN'!AJ40</f>
        <v>164.2</v>
      </c>
      <c r="AF30">
        <f>'OECD EMPN'!AK40</f>
        <v>284.8</v>
      </c>
      <c r="AG30">
        <f>'OECD EMPN'!AM40</f>
        <v>19.3</v>
      </c>
      <c r="AH30">
        <f>'OECD EMPN'!AN40</f>
        <v>16.600000000000001</v>
      </c>
      <c r="AI30">
        <f>'OECD EMPN'!AO40</f>
        <v>48.3</v>
      </c>
      <c r="AJ30">
        <f>'OECD EMPN'!AP40</f>
        <v>83.8</v>
      </c>
      <c r="AK30">
        <f>'OECD EMPN'!AQ40</f>
        <v>28.1</v>
      </c>
      <c r="AL30">
        <f>'OECD EMPN'!AR40</f>
        <v>503.1</v>
      </c>
      <c r="AM30">
        <f>'OECD EMPN'!AU40</f>
        <v>290.5</v>
      </c>
      <c r="AN30">
        <f>'OECD EMPN'!AV40</f>
        <v>300.7</v>
      </c>
      <c r="AO30">
        <f>'OECD EMPN'!AW40</f>
        <v>365.4</v>
      </c>
      <c r="AP30">
        <f>'OECD EMPN'!AY40</f>
        <v>152</v>
      </c>
      <c r="AQ30">
        <f>'OECD EMPN'!AZ40</f>
        <v>122.2</v>
      </c>
    </row>
    <row r="31" spans="1:43" x14ac:dyDescent="0.3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E31">
        <f>'OECD EMPN'!G41</f>
        <v>2.1</v>
      </c>
      <c r="F31">
        <f>'OECD EMPN'!H41</f>
        <v>1</v>
      </c>
      <c r="G31">
        <f>'OECD EMPN'!J41</f>
        <v>43.4</v>
      </c>
      <c r="H31">
        <f>'OECD EMPN'!K41</f>
        <v>38.6</v>
      </c>
      <c r="I31">
        <f>'OECD EMPN'!M41</f>
        <v>26.7</v>
      </c>
      <c r="J31">
        <f>'OECD EMPN'!N41</f>
        <v>14.1</v>
      </c>
      <c r="K31">
        <f>'OECD EMPN'!P41</f>
        <v>2.5</v>
      </c>
      <c r="L31">
        <f>'OECD EMPN'!Q41</f>
        <v>10.8</v>
      </c>
      <c r="N31">
        <f>'OECD EMPN'!R41</f>
        <v>33.1</v>
      </c>
      <c r="O31">
        <f>'OECD EMPN'!S41</f>
        <v>17.899999999999999</v>
      </c>
      <c r="Q31">
        <f>'OECD EMPN'!U41</f>
        <v>22.8</v>
      </c>
      <c r="S31">
        <f>'OECD EMPN'!V41</f>
        <v>75.400000000000006</v>
      </c>
      <c r="T31">
        <f>'OECD EMPN'!X41</f>
        <v>14.7</v>
      </c>
      <c r="U31">
        <f>'OECD EMPN'!Y41</f>
        <v>31.5</v>
      </c>
      <c r="V31">
        <f>'OECD EMPN'!Z41</f>
        <v>42.9</v>
      </c>
      <c r="W31">
        <f>'OECD EMPN'!AB41</f>
        <v>67.900000000000006</v>
      </c>
      <c r="X31">
        <f>'OECD EMPN'!AC41</f>
        <v>4.2</v>
      </c>
      <c r="Y31">
        <f>'OECD EMPN'!AD41</f>
        <v>44.3</v>
      </c>
      <c r="Z31">
        <f>'OECD EMPN'!AE41</f>
        <v>40.5</v>
      </c>
      <c r="AC31">
        <f>'OECD EMPN'!AF41</f>
        <v>163.1</v>
      </c>
      <c r="AD31">
        <f>'OECD EMPN'!AI41</f>
        <v>377.6</v>
      </c>
      <c r="AE31">
        <f>'OECD EMPN'!AJ41</f>
        <v>137</v>
      </c>
      <c r="AF31">
        <f>'OECD EMPN'!AK41</f>
        <v>94.3</v>
      </c>
      <c r="AG31">
        <f>'OECD EMPN'!AM41</f>
        <v>12.1</v>
      </c>
      <c r="AH31">
        <f>'OECD EMPN'!AN41</f>
        <v>11.4</v>
      </c>
      <c r="AI31">
        <f>'OECD EMPN'!AO41</f>
        <v>37.4</v>
      </c>
      <c r="AJ31">
        <f>'OECD EMPN'!AP41</f>
        <v>45.7</v>
      </c>
      <c r="AK31">
        <f>'OECD EMPN'!AQ41</f>
        <v>22.6</v>
      </c>
      <c r="AL31">
        <f>'OECD EMPN'!AR41</f>
        <v>228.5</v>
      </c>
      <c r="AM31">
        <f>'OECD EMPN'!AU41</f>
        <v>160.80000000000001</v>
      </c>
      <c r="AN31">
        <f>'OECD EMPN'!AV41</f>
        <v>171.5</v>
      </c>
      <c r="AO31">
        <f>'OECD EMPN'!AW41</f>
        <v>130.9</v>
      </c>
      <c r="AP31">
        <f>'OECD EMPN'!AY41</f>
        <v>62.7</v>
      </c>
      <c r="AQ31">
        <f>'OECD EMPN'!AZ41</f>
        <v>0</v>
      </c>
    </row>
    <row r="32" spans="1:43" x14ac:dyDescent="0.35">
      <c r="A32" t="str">
        <f>'OECD EMPN'!A42</f>
        <v>SVN: Slovenia</v>
      </c>
      <c r="B32">
        <f>'OECD EMPN'!D42</f>
        <v>75.3</v>
      </c>
      <c r="C32">
        <f>'OECD EMPN'!F42</f>
        <v>1.5</v>
      </c>
      <c r="E32">
        <f>'OECD EMPN'!G42</f>
        <v>0.9</v>
      </c>
      <c r="F32">
        <f>'OECD EMPN'!H42</f>
        <v>0.1</v>
      </c>
      <c r="G32">
        <f>'OECD EMPN'!J42</f>
        <v>16.3</v>
      </c>
      <c r="H32">
        <f>'OECD EMPN'!K42</f>
        <v>10</v>
      </c>
      <c r="I32">
        <f>'OECD EMPN'!M42</f>
        <v>9.1999999999999993</v>
      </c>
      <c r="J32">
        <f>'OECD EMPN'!N42</f>
        <v>8.4</v>
      </c>
      <c r="K32">
        <f>'OECD EMPN'!P42</f>
        <v>0</v>
      </c>
      <c r="L32">
        <f>'OECD EMPN'!Q42</f>
        <v>14.3</v>
      </c>
      <c r="N32">
        <f>'OECD EMPN'!R42</f>
        <v>13.9</v>
      </c>
      <c r="O32">
        <f>'OECD EMPN'!S42</f>
        <v>7</v>
      </c>
      <c r="Q32">
        <f>'OECD EMPN'!U42</f>
        <v>8</v>
      </c>
      <c r="S32">
        <f>'OECD EMPN'!V42</f>
        <v>32.4</v>
      </c>
      <c r="T32">
        <f>'OECD EMPN'!X42</f>
        <v>6.4</v>
      </c>
      <c r="U32">
        <f>'OECD EMPN'!Y42</f>
        <v>17.600000000000001</v>
      </c>
      <c r="V32">
        <f>'OECD EMPN'!Z42</f>
        <v>13</v>
      </c>
      <c r="W32">
        <f>'OECD EMPN'!AB42</f>
        <v>14.5</v>
      </c>
      <c r="X32">
        <f>'OECD EMPN'!AC42</f>
        <v>0.6</v>
      </c>
      <c r="Y32">
        <f>'OECD EMPN'!AD42</f>
        <v>19.2</v>
      </c>
      <c r="Z32">
        <f>'OECD EMPN'!AE42</f>
        <v>19</v>
      </c>
      <c r="AC32">
        <f>'OECD EMPN'!AF42</f>
        <v>62.6</v>
      </c>
      <c r="AD32">
        <f>'OECD EMPN'!AI42</f>
        <v>115.4</v>
      </c>
      <c r="AE32">
        <f>'OECD EMPN'!AJ42</f>
        <v>48.8</v>
      </c>
      <c r="AF32">
        <f>'OECD EMPN'!AK42</f>
        <v>35.9</v>
      </c>
      <c r="AG32">
        <f>'OECD EMPN'!AM42</f>
        <v>7.4</v>
      </c>
      <c r="AH32">
        <f>'OECD EMPN'!AN42</f>
        <v>5.2</v>
      </c>
      <c r="AI32">
        <f>'OECD EMPN'!AO42</f>
        <v>15.1</v>
      </c>
      <c r="AJ32">
        <f>'OECD EMPN'!AP42</f>
        <v>22.7</v>
      </c>
      <c r="AK32">
        <f>'OECD EMPN'!AQ42</f>
        <v>5.5</v>
      </c>
      <c r="AL32">
        <f>'OECD EMPN'!AR42</f>
        <v>120.9</v>
      </c>
      <c r="AM32">
        <f>'OECD EMPN'!AU42</f>
        <v>49.3</v>
      </c>
      <c r="AN32">
        <f>'OECD EMPN'!AV42</f>
        <v>69.2</v>
      </c>
      <c r="AO32">
        <f>'OECD EMPN'!AW42</f>
        <v>59.4</v>
      </c>
      <c r="AP32">
        <f>'OECD EMPN'!AY42</f>
        <v>34.9</v>
      </c>
      <c r="AQ32">
        <f>'OECD EMPN'!AZ42</f>
        <v>1.6</v>
      </c>
    </row>
    <row r="33" spans="1:43" x14ac:dyDescent="0.35">
      <c r="A33" t="str">
        <f>'OECD EMPN'!A43</f>
        <v>ESP: Spain</v>
      </c>
      <c r="B33">
        <f>'OECD EMPN'!D43</f>
        <v>731.6</v>
      </c>
      <c r="C33">
        <f>'OECD EMPN'!F43</f>
        <v>3.3</v>
      </c>
      <c r="E33">
        <f>'OECD EMPN'!G43</f>
        <v>26.2</v>
      </c>
      <c r="F33">
        <f>'OECD EMPN'!H43</f>
        <v>0.4</v>
      </c>
      <c r="G33">
        <f>'OECD EMPN'!J43</f>
        <v>429.8</v>
      </c>
      <c r="H33">
        <f>'OECD EMPN'!K43</f>
        <v>153.80000000000001</v>
      </c>
      <c r="I33">
        <f>'OECD EMPN'!M43</f>
        <v>54.5</v>
      </c>
      <c r="J33">
        <f>'OECD EMPN'!N43</f>
        <v>107.4</v>
      </c>
      <c r="K33">
        <f>'OECD EMPN'!P43</f>
        <v>8.6</v>
      </c>
      <c r="L33">
        <f>'OECD EMPN'!Q43</f>
        <v>139</v>
      </c>
      <c r="N33">
        <f>'OECD EMPN'!R43</f>
        <v>88.3</v>
      </c>
      <c r="O33">
        <f>'OECD EMPN'!S43</f>
        <v>87</v>
      </c>
      <c r="Q33">
        <f>'OECD EMPN'!U43</f>
        <v>76.7</v>
      </c>
      <c r="S33">
        <f>'OECD EMPN'!V43</f>
        <v>215</v>
      </c>
      <c r="T33">
        <f>'OECD EMPN'!X43</f>
        <v>39.200000000000003</v>
      </c>
      <c r="U33">
        <f>'OECD EMPN'!Y43</f>
        <v>58.2</v>
      </c>
      <c r="V33">
        <f>'OECD EMPN'!Z43</f>
        <v>130.4</v>
      </c>
      <c r="W33">
        <f>'OECD EMPN'!AB43</f>
        <v>148.5</v>
      </c>
      <c r="X33">
        <f>'OECD EMPN'!AC43</f>
        <v>50.1</v>
      </c>
      <c r="Y33">
        <f>'OECD EMPN'!AD43</f>
        <v>210.6</v>
      </c>
      <c r="Z33">
        <f>'OECD EMPN'!AE43</f>
        <v>205.6</v>
      </c>
      <c r="AC33">
        <f>'OECD EMPN'!AF43</f>
        <v>1040.3</v>
      </c>
      <c r="AD33">
        <f>'OECD EMPN'!AI43</f>
        <v>3344.6</v>
      </c>
      <c r="AE33">
        <f>'OECD EMPN'!AJ43</f>
        <v>806.4</v>
      </c>
      <c r="AF33">
        <f>'OECD EMPN'!AK43</f>
        <v>1449.1</v>
      </c>
      <c r="AG33">
        <f>'OECD EMPN'!AM43</f>
        <v>127.3</v>
      </c>
      <c r="AH33">
        <f>'OECD EMPN'!AN43</f>
        <v>68.8</v>
      </c>
      <c r="AI33">
        <f>'OECD EMPN'!AO43</f>
        <v>284</v>
      </c>
      <c r="AJ33">
        <f>'OECD EMPN'!AP43</f>
        <v>356.7</v>
      </c>
      <c r="AK33">
        <f>'OECD EMPN'!AQ43</f>
        <v>199.9</v>
      </c>
      <c r="AL33">
        <f>'OECD EMPN'!AR43</f>
        <v>2211.1</v>
      </c>
      <c r="AM33">
        <f>'OECD EMPN'!AU43</f>
        <v>1449.8</v>
      </c>
      <c r="AN33">
        <f>'OECD EMPN'!AV43</f>
        <v>1225.2</v>
      </c>
      <c r="AO33">
        <f>'OECD EMPN'!AW43</f>
        <v>1316.7</v>
      </c>
      <c r="AP33">
        <f>'OECD EMPN'!AY43</f>
        <v>1016.5</v>
      </c>
      <c r="AQ33">
        <f>'OECD EMPN'!AZ43</f>
        <v>660.7</v>
      </c>
    </row>
    <row r="34" spans="1:43" x14ac:dyDescent="0.35">
      <c r="A34" t="str">
        <f>'OECD EMPN'!A44</f>
        <v>SWE: Sweden</v>
      </c>
      <c r="B34">
        <f>'OECD EMPN'!D44</f>
        <v>107</v>
      </c>
      <c r="C34">
        <f>'OECD EMPN'!F44</f>
        <v>0.2</v>
      </c>
      <c r="E34">
        <f>'OECD EMPN'!G44</f>
        <v>8.6</v>
      </c>
      <c r="F34">
        <f>'OECD EMPN'!H44</f>
        <v>0.2</v>
      </c>
      <c r="G34">
        <f>'OECD EMPN'!J44</f>
        <v>55</v>
      </c>
      <c r="H34">
        <f>'OECD EMPN'!K44</f>
        <v>8</v>
      </c>
      <c r="I34">
        <f>'OECD EMPN'!M44</f>
        <v>32</v>
      </c>
      <c r="J34">
        <f>'OECD EMPN'!N44</f>
        <v>41</v>
      </c>
      <c r="K34">
        <f>'OECD EMPN'!P44</f>
        <v>3</v>
      </c>
      <c r="L34">
        <f>'OECD EMPN'!Q44</f>
        <v>30</v>
      </c>
      <c r="N34">
        <f>'OECD EMPN'!R44</f>
        <v>21</v>
      </c>
      <c r="O34">
        <f>'OECD EMPN'!S44</f>
        <v>18</v>
      </c>
      <c r="Q34">
        <f>'OECD EMPN'!U44</f>
        <v>30</v>
      </c>
      <c r="S34">
        <f>'OECD EMPN'!V44</f>
        <v>75</v>
      </c>
      <c r="T34">
        <f>'OECD EMPN'!X44</f>
        <v>21</v>
      </c>
      <c r="U34">
        <f>'OECD EMPN'!Y44</f>
        <v>26</v>
      </c>
      <c r="V34">
        <f>'OECD EMPN'!Z44</f>
        <v>74</v>
      </c>
      <c r="W34">
        <f>'OECD EMPN'!AB44</f>
        <v>63</v>
      </c>
      <c r="X34">
        <f>'OECD EMPN'!AC44</f>
        <v>16</v>
      </c>
      <c r="Y34">
        <f>'OECD EMPN'!AD44</f>
        <v>46</v>
      </c>
      <c r="Z34">
        <f>'OECD EMPN'!AE44</f>
        <v>57</v>
      </c>
      <c r="AC34">
        <f>'OECD EMPN'!AF44</f>
        <v>342</v>
      </c>
      <c r="AD34">
        <f>'OECD EMPN'!AI44</f>
        <v>562</v>
      </c>
      <c r="AE34">
        <f>'OECD EMPN'!AJ44</f>
        <v>245</v>
      </c>
      <c r="AF34">
        <f>'OECD EMPN'!AK44</f>
        <v>184</v>
      </c>
      <c r="AG34">
        <f>'OECD EMPN'!AM44</f>
        <v>57.8</v>
      </c>
      <c r="AH34">
        <f>'OECD EMPN'!AN44</f>
        <v>22.9</v>
      </c>
      <c r="AI34">
        <f>'OECD EMPN'!AO44</f>
        <v>113.4</v>
      </c>
      <c r="AJ34">
        <f>'OECD EMPN'!AP44</f>
        <v>96</v>
      </c>
      <c r="AK34">
        <f>'OECD EMPN'!AQ44</f>
        <v>78</v>
      </c>
      <c r="AL34">
        <f>'OECD EMPN'!AR44</f>
        <v>584</v>
      </c>
      <c r="AM34">
        <f>'OECD EMPN'!AU44</f>
        <v>259</v>
      </c>
      <c r="AN34">
        <f>'OECD EMPN'!AV44</f>
        <v>488</v>
      </c>
      <c r="AO34">
        <f>'OECD EMPN'!AW44</f>
        <v>810</v>
      </c>
      <c r="AP34">
        <f>'OECD EMPN'!AY44</f>
        <v>232</v>
      </c>
      <c r="AQ34">
        <f>'OECD EMPN'!AZ44</f>
        <v>3</v>
      </c>
    </row>
    <row r="35" spans="1:43" x14ac:dyDescent="0.35">
      <c r="A35" t="str">
        <f>'OECD EMPN'!A45</f>
        <v>CHE: Switzerland</v>
      </c>
      <c r="B35">
        <f>'OECD EMPN'!D45</f>
        <v>165.9</v>
      </c>
      <c r="C35">
        <f>'OECD EMPN'!F45</f>
        <v>0</v>
      </c>
      <c r="E35">
        <f>'OECD EMPN'!G45</f>
        <v>4.3</v>
      </c>
      <c r="F35">
        <f>'OECD EMPN'!H45</f>
        <v>0.1</v>
      </c>
      <c r="G35">
        <f>'OECD EMPN'!J45</f>
        <v>90.4</v>
      </c>
      <c r="H35">
        <f>'OECD EMPN'!K45</f>
        <v>13.5</v>
      </c>
      <c r="I35">
        <f>'OECD EMPN'!M45</f>
        <v>36.799999999999997</v>
      </c>
      <c r="J35">
        <f>'OECD EMPN'!N45</f>
        <v>27.9</v>
      </c>
      <c r="K35">
        <f>'OECD EMPN'!P45</f>
        <v>0.6</v>
      </c>
      <c r="L35">
        <f>'OECD EMPN'!Q45</f>
        <v>74.900000000000006</v>
      </c>
      <c r="N35">
        <f>'OECD EMPN'!R45</f>
        <v>23</v>
      </c>
      <c r="O35">
        <f>'OECD EMPN'!S45</f>
        <v>17.5</v>
      </c>
      <c r="Q35">
        <f>'OECD EMPN'!U45</f>
        <v>12.7</v>
      </c>
      <c r="S35">
        <f>'OECD EMPN'!V45</f>
        <v>78.5</v>
      </c>
      <c r="T35">
        <f>'OECD EMPN'!X45</f>
        <v>110.6</v>
      </c>
      <c r="U35">
        <f>'OECD EMPN'!Y45</f>
        <v>32.200000000000003</v>
      </c>
      <c r="V35">
        <f>'OECD EMPN'!Z45</f>
        <v>81.099999999999994</v>
      </c>
      <c r="W35">
        <f>'OECD EMPN'!AB45</f>
        <v>4.9000000000000004</v>
      </c>
      <c r="X35">
        <f>'OECD EMPN'!AC45</f>
        <v>11.6</v>
      </c>
      <c r="Y35">
        <f>'OECD EMPN'!AD45</f>
        <v>47.4</v>
      </c>
      <c r="Z35">
        <f>'OECD EMPN'!AE45</f>
        <v>46.1</v>
      </c>
      <c r="AC35">
        <f>'OECD EMPN'!AF45</f>
        <v>336.9</v>
      </c>
      <c r="AD35">
        <f>'OECD EMPN'!AI45</f>
        <v>623.5</v>
      </c>
      <c r="AE35">
        <f>'OECD EMPN'!AJ45</f>
        <v>232.9</v>
      </c>
      <c r="AF35">
        <f>'OECD EMPN'!AK45</f>
        <v>240.4</v>
      </c>
      <c r="AG35">
        <f>'OECD EMPN'!AM45</f>
        <v>34.700000000000003</v>
      </c>
      <c r="AH35">
        <f>'OECD EMPN'!AN45</f>
        <v>30.4</v>
      </c>
      <c r="AI35">
        <f>'OECD EMPN'!AO45</f>
        <v>90.3</v>
      </c>
      <c r="AJ35">
        <f>'OECD EMPN'!AP45</f>
        <v>232.3</v>
      </c>
      <c r="AK35">
        <f>'OECD EMPN'!AQ45</f>
        <v>54.8</v>
      </c>
      <c r="AL35">
        <f>'OECD EMPN'!AR45</f>
        <v>694.7</v>
      </c>
      <c r="AM35">
        <f>'OECD EMPN'!AU45</f>
        <v>193.1</v>
      </c>
      <c r="AN35">
        <f>'OECD EMPN'!AV45</f>
        <v>321.39999999999998</v>
      </c>
      <c r="AO35">
        <f>'OECD EMPN'!AW45</f>
        <v>636.9</v>
      </c>
      <c r="AP35">
        <f>'OECD EMPN'!AY45</f>
        <v>232.7</v>
      </c>
      <c r="AQ35">
        <f>'OECD EMPN'!AZ45</f>
        <v>59.7</v>
      </c>
    </row>
    <row r="36" spans="1:43" x14ac:dyDescent="0.35">
      <c r="A36" t="str">
        <f>'OECD EMPN'!A46</f>
        <v>TUR: Turkey</v>
      </c>
      <c r="B36">
        <f>'OECD EMPN'!D46</f>
        <v>5422.5</v>
      </c>
      <c r="C36">
        <f>'OECD EMPN'!F46</f>
        <v>42.2</v>
      </c>
      <c r="E36">
        <f>'OECD EMPN'!G46</f>
        <v>74</v>
      </c>
      <c r="F36">
        <f>'OECD EMPN'!H46</f>
        <v>1.5</v>
      </c>
      <c r="G36">
        <f>'OECD EMPN'!J46</f>
        <v>665.2</v>
      </c>
      <c r="H36">
        <f>'OECD EMPN'!K46</f>
        <v>1371.6</v>
      </c>
      <c r="I36">
        <f>'OECD EMPN'!M46</f>
        <v>97.6</v>
      </c>
      <c r="J36">
        <f>'OECD EMPN'!N46</f>
        <v>157.19999999999999</v>
      </c>
      <c r="K36">
        <f>'OECD EMPN'!P46</f>
        <v>10.6</v>
      </c>
      <c r="L36">
        <f>'OECD EMPN'!Q46</f>
        <v>42.7</v>
      </c>
      <c r="N36">
        <f>'OECD EMPN'!R46</f>
        <v>290.39999999999998</v>
      </c>
      <c r="O36">
        <f>'OECD EMPN'!S46</f>
        <v>339.8</v>
      </c>
      <c r="Q36">
        <f>'OECD EMPN'!U46</f>
        <v>183.3</v>
      </c>
      <c r="S36">
        <f>'OECD EMPN'!V46</f>
        <v>452.4</v>
      </c>
      <c r="T36">
        <f>'OECD EMPN'!X46</f>
        <v>47.1</v>
      </c>
      <c r="U36">
        <f>'OECD EMPN'!Y46</f>
        <v>208.3</v>
      </c>
      <c r="V36">
        <f>'OECD EMPN'!Z46</f>
        <v>287.7</v>
      </c>
      <c r="W36">
        <f>'OECD EMPN'!AB46</f>
        <v>262.89999999999998</v>
      </c>
      <c r="X36">
        <f>'OECD EMPN'!AC46</f>
        <v>40.5</v>
      </c>
      <c r="Y36">
        <f>'OECD EMPN'!AD46</f>
        <v>444.8</v>
      </c>
      <c r="Z36">
        <f>'OECD EMPN'!AE46</f>
        <v>254.2</v>
      </c>
      <c r="AC36">
        <f>'OECD EMPN'!AF46</f>
        <v>1892.9</v>
      </c>
      <c r="AD36">
        <f>'OECD EMPN'!AI46</f>
        <v>3652.2</v>
      </c>
      <c r="AE36">
        <f>'OECD EMPN'!AJ46</f>
        <v>1095.8</v>
      </c>
      <c r="AF36">
        <f>'OECD EMPN'!AK46</f>
        <v>1433</v>
      </c>
      <c r="AG36">
        <f>'OECD EMPN'!AM46</f>
        <v>58.3</v>
      </c>
      <c r="AH36">
        <f>'OECD EMPN'!AN46</f>
        <v>75.8</v>
      </c>
      <c r="AI36">
        <f>'OECD EMPN'!AO46</f>
        <v>114.1</v>
      </c>
      <c r="AJ36">
        <f>'OECD EMPN'!AP46</f>
        <v>290.8</v>
      </c>
      <c r="AK36">
        <f>'OECD EMPN'!AQ46</f>
        <v>209.7</v>
      </c>
      <c r="AL36">
        <f>'OECD EMPN'!AR46</f>
        <v>2018.5</v>
      </c>
      <c r="AM36">
        <f>'OECD EMPN'!AU46</f>
        <v>1425.1</v>
      </c>
      <c r="AN36">
        <f>'OECD EMPN'!AV46</f>
        <v>1395.4</v>
      </c>
      <c r="AO36">
        <f>'OECD EMPN'!AW46</f>
        <v>1040.4000000000001</v>
      </c>
      <c r="AP36">
        <f>'OECD EMPN'!AY46</f>
        <v>877.1</v>
      </c>
      <c r="AQ36">
        <f>'OECD EMPN'!AZ46</f>
        <v>54.5</v>
      </c>
    </row>
    <row r="37" spans="1:43" x14ac:dyDescent="0.3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E37">
        <f>'OECD EMPN'!G47</f>
        <v>21.6</v>
      </c>
      <c r="F37">
        <f>'OECD EMPN'!H47</f>
        <v>33.200000000000003</v>
      </c>
      <c r="G37">
        <f>'OECD EMPN'!J47</f>
        <v>413.2</v>
      </c>
      <c r="H37">
        <f>'OECD EMPN'!K47</f>
        <v>106.5</v>
      </c>
      <c r="I37">
        <f>'OECD EMPN'!M47</f>
        <v>79.900000000000006</v>
      </c>
      <c r="J37">
        <f>'OECD EMPN'!N47</f>
        <v>164.9</v>
      </c>
      <c r="K37">
        <f>'OECD EMPN'!P47</f>
        <v>10</v>
      </c>
      <c r="L37">
        <f>'OECD EMPN'!Q47</f>
        <v>136.9</v>
      </c>
      <c r="N37">
        <f>'OECD EMPN'!R47</f>
        <v>167.8</v>
      </c>
      <c r="O37">
        <f>'OECD EMPN'!S47</f>
        <v>86.1</v>
      </c>
      <c r="Q37">
        <f>'OECD EMPN'!U47</f>
        <v>64.7</v>
      </c>
      <c r="S37">
        <f>'OECD EMPN'!V47</f>
        <v>302.8</v>
      </c>
      <c r="T37">
        <f>'OECD EMPN'!X47</f>
        <v>114.5</v>
      </c>
      <c r="U37">
        <f>'OECD EMPN'!Y47</f>
        <v>84.6</v>
      </c>
      <c r="V37">
        <f>'OECD EMPN'!Z47</f>
        <v>187</v>
      </c>
      <c r="W37">
        <f>'OECD EMPN'!AB47</f>
        <v>153.19999999999999</v>
      </c>
      <c r="X37">
        <f>'OECD EMPN'!AC47</f>
        <v>133.80000000000001</v>
      </c>
      <c r="Y37">
        <f>'OECD EMPN'!AD47</f>
        <v>298</v>
      </c>
      <c r="Z37">
        <f>'OECD EMPN'!AE47</f>
        <v>301.10000000000002</v>
      </c>
      <c r="AC37">
        <f>'OECD EMPN'!AF47</f>
        <v>2135.4</v>
      </c>
      <c r="AD37">
        <f>'OECD EMPN'!AI47</f>
        <v>4751.5</v>
      </c>
      <c r="AE37">
        <f>'OECD EMPN'!AJ47</f>
        <v>1442.3</v>
      </c>
      <c r="AF37">
        <f>'OECD EMPN'!AK47</f>
        <v>2035.7</v>
      </c>
      <c r="AG37">
        <f>'OECD EMPN'!AM47</f>
        <v>355.8</v>
      </c>
      <c r="AH37">
        <f>'OECD EMPN'!AN47</f>
        <v>222.9</v>
      </c>
      <c r="AI37">
        <f>'OECD EMPN'!AO47</f>
        <v>731.1</v>
      </c>
      <c r="AJ37">
        <f>'OECD EMPN'!AP47</f>
        <v>1051.5</v>
      </c>
      <c r="AK37">
        <f>'OECD EMPN'!AQ47</f>
        <v>509.7</v>
      </c>
      <c r="AL37">
        <f>'OECD EMPN'!AR47</f>
        <v>5128.1000000000004</v>
      </c>
      <c r="AM37">
        <f>'OECD EMPN'!AU47</f>
        <v>1373.6</v>
      </c>
      <c r="AN37">
        <f>'OECD EMPN'!AV47</f>
        <v>2651.1</v>
      </c>
      <c r="AO37">
        <f>'OECD EMPN'!AW47</f>
        <v>3867.7</v>
      </c>
      <c r="AP37">
        <f>'OECD EMPN'!AY47</f>
        <v>1687.5</v>
      </c>
      <c r="AQ37">
        <f>'OECD EMPN'!AZ47</f>
        <v>57</v>
      </c>
    </row>
    <row r="38" spans="1:43" x14ac:dyDescent="0.3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E38">
        <f>'OECD EMPN'!G48</f>
        <v>135.4</v>
      </c>
      <c r="F38">
        <f>'OECD EMPN'!H48</f>
        <v>373</v>
      </c>
      <c r="G38">
        <f>'OECD EMPN'!J48</f>
        <v>1783</v>
      </c>
      <c r="H38">
        <f>'OECD EMPN'!K48</f>
        <v>442</v>
      </c>
      <c r="I38">
        <f>'OECD EMPN'!M48</f>
        <v>399</v>
      </c>
      <c r="J38">
        <f>'OECD EMPN'!N48</f>
        <v>842</v>
      </c>
      <c r="K38">
        <f>'OECD EMPN'!P48</f>
        <v>111</v>
      </c>
      <c r="L38">
        <f>'OECD EMPN'!Q48</f>
        <v>820</v>
      </c>
      <c r="N38">
        <f>'OECD EMPN'!R48</f>
        <v>690</v>
      </c>
      <c r="O38">
        <f>'OECD EMPN'!S48</f>
        <v>412</v>
      </c>
      <c r="Q38">
        <f>'OECD EMPN'!U48</f>
        <v>395</v>
      </c>
      <c r="S38">
        <f>'OECD EMPN'!V48</f>
        <v>1483</v>
      </c>
      <c r="T38">
        <f>'OECD EMPN'!X48</f>
        <v>1058</v>
      </c>
      <c r="U38">
        <f>'OECD EMPN'!Y48</f>
        <v>382</v>
      </c>
      <c r="V38">
        <f>'OECD EMPN'!Z48</f>
        <v>1126</v>
      </c>
      <c r="W38">
        <f>'OECD EMPN'!AB48</f>
        <v>922</v>
      </c>
      <c r="X38">
        <f>'OECD EMPN'!AC48</f>
        <v>695</v>
      </c>
      <c r="Y38">
        <f>'OECD EMPN'!AD48</f>
        <v>1355.5</v>
      </c>
      <c r="Z38">
        <f>'OECD EMPN'!AE48</f>
        <v>975</v>
      </c>
      <c r="AC38">
        <f>'OECD EMPN'!AF48</f>
        <v>8240</v>
      </c>
      <c r="AD38">
        <f>'OECD EMPN'!AI48</f>
        <v>23893.3</v>
      </c>
      <c r="AE38">
        <f>'OECD EMPN'!AJ48</f>
        <v>5988</v>
      </c>
      <c r="AF38">
        <f>'OECD EMPN'!AK48</f>
        <v>13295</v>
      </c>
      <c r="AG38">
        <f>'OECD EMPN'!AM48</f>
        <v>1686.9</v>
      </c>
      <c r="AH38">
        <f>'OECD EMPN'!AN48</f>
        <v>823.1</v>
      </c>
      <c r="AI38">
        <f>'OECD EMPN'!AO48</f>
        <v>2455</v>
      </c>
      <c r="AJ38">
        <f>'OECD EMPN'!AP48</f>
        <v>6300</v>
      </c>
      <c r="AK38">
        <f>'OECD EMPN'!AQ48</f>
        <v>1958</v>
      </c>
      <c r="AL38">
        <f>'OECD EMPN'!AR48</f>
        <v>19863</v>
      </c>
      <c r="AM38">
        <f>'OECD EMPN'!AU48</f>
        <v>13365</v>
      </c>
      <c r="AN38">
        <f>'OECD EMPN'!AV48</f>
        <v>14114</v>
      </c>
      <c r="AO38">
        <f>'OECD EMPN'!AW48</f>
        <v>19522</v>
      </c>
      <c r="AP38">
        <f>'OECD EMPN'!AY48</f>
        <v>8780.2000000000007</v>
      </c>
      <c r="AQ38">
        <f>'OECD EMPN'!AZ48</f>
        <v>329.1</v>
      </c>
    </row>
    <row r="39" spans="1:43" x14ac:dyDescent="0.3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E39">
        <f>'OECD EMPN'!G49</f>
        <v>6365.4</v>
      </c>
      <c r="F39">
        <f>'OECD EMPN'!H49</f>
        <v>1531.7</v>
      </c>
      <c r="G39">
        <f>'OECD EMPN'!J49</f>
        <v>31707.1</v>
      </c>
      <c r="H39">
        <f>'OECD EMPN'!K49</f>
        <v>42066.2</v>
      </c>
      <c r="I39">
        <f>'OECD EMPN'!M49</f>
        <v>7148.3</v>
      </c>
      <c r="J39">
        <f>'OECD EMPN'!N49</f>
        <v>6434.5</v>
      </c>
      <c r="K39">
        <f>'OECD EMPN'!P49</f>
        <v>1970.9</v>
      </c>
      <c r="L39">
        <f>'OECD EMPN'!Q49</f>
        <v>16566.099999999999</v>
      </c>
      <c r="N39">
        <f>'OECD EMPN'!R49</f>
        <v>8828</v>
      </c>
      <c r="O39">
        <f>'OECD EMPN'!S49</f>
        <v>16208.6</v>
      </c>
      <c r="Q39">
        <f>'OECD EMPN'!U49</f>
        <v>12713.5</v>
      </c>
      <c r="S39">
        <f>'OECD EMPN'!V49</f>
        <v>12127.7</v>
      </c>
      <c r="T39">
        <f>'OECD EMPN'!X49</f>
        <v>17124</v>
      </c>
      <c r="U39">
        <f>'OECD EMPN'!Y49</f>
        <v>12062.3</v>
      </c>
      <c r="V39">
        <f>'OECD EMPN'!Z49</f>
        <v>13916.3</v>
      </c>
      <c r="W39">
        <f>'OECD EMPN'!AB49</f>
        <v>9624.2000000000007</v>
      </c>
      <c r="X39">
        <f>'OECD EMPN'!AC49</f>
        <v>4784.8</v>
      </c>
      <c r="Y39">
        <f>'OECD EMPN'!AD49</f>
        <v>21944.5</v>
      </c>
      <c r="Z39">
        <f>'OECD EMPN'!AE49</f>
        <v>28241.4</v>
      </c>
      <c r="AC39">
        <f>'OECD EMPN'!AF49</f>
        <v>150741.6</v>
      </c>
      <c r="AD39">
        <f>'OECD EMPN'!AI49</f>
        <v>134930.29999999999</v>
      </c>
      <c r="AE39">
        <f>'OECD EMPN'!AJ49</f>
        <v>71935.8</v>
      </c>
      <c r="AF39">
        <f>'OECD EMPN'!AK49</f>
        <v>32658.400000000001</v>
      </c>
      <c r="AG39">
        <f>'OECD EMPN'!AM49</f>
        <v>4709.6000000000004</v>
      </c>
      <c r="AH39">
        <f>'OECD EMPN'!AN49</f>
        <v>8663.7000000000007</v>
      </c>
      <c r="AI39">
        <f>'OECD EMPN'!AO49</f>
        <v>8476.5</v>
      </c>
      <c r="AJ39">
        <f>'OECD EMPN'!AP49</f>
        <v>31158.400000000001</v>
      </c>
      <c r="AK39">
        <f>'OECD EMPN'!AQ49</f>
        <v>17781.400000000001</v>
      </c>
      <c r="AL39">
        <f>'OECD EMPN'!AR49</f>
        <v>46724.5</v>
      </c>
      <c r="AM39">
        <f>'OECD EMPN'!AU49</f>
        <v>87534.8</v>
      </c>
      <c r="AN39">
        <f>'OECD EMPN'!AV49</f>
        <v>100002</v>
      </c>
      <c r="AO39">
        <f>'OECD EMPN'!AW49</f>
        <v>49713.5</v>
      </c>
      <c r="AP39">
        <f>'OECD EMPN'!AY49</f>
        <v>69980.5</v>
      </c>
      <c r="AQ39">
        <f>'OECD EMPN'!AZ49</f>
        <v>18288.8</v>
      </c>
    </row>
    <row r="40" spans="1:43" x14ac:dyDescent="0.3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E40">
        <f>'OECD EMPN'!G50</f>
        <v>14.7</v>
      </c>
      <c r="F40">
        <f>'OECD EMPN'!H50</f>
        <v>50.5</v>
      </c>
      <c r="G40">
        <f>'OECD EMPN'!J50</f>
        <v>512.20000000000005</v>
      </c>
      <c r="H40">
        <f>'OECD EMPN'!K50</f>
        <v>405.5</v>
      </c>
      <c r="I40">
        <f>'OECD EMPN'!M50</f>
        <v>38.6</v>
      </c>
      <c r="J40">
        <f>'OECD EMPN'!N50</f>
        <v>119.5</v>
      </c>
      <c r="K40">
        <f>'OECD EMPN'!P50</f>
        <v>12.4</v>
      </c>
      <c r="L40">
        <f>'OECD EMPN'!Q50</f>
        <v>180.9</v>
      </c>
      <c r="N40">
        <f>'OECD EMPN'!R50</f>
        <v>100.8</v>
      </c>
      <c r="O40">
        <f>'OECD EMPN'!S50</f>
        <v>71.2</v>
      </c>
      <c r="Q40">
        <f>'OECD EMPN'!U50</f>
        <v>14.6</v>
      </c>
      <c r="S40">
        <f>'OECD EMPN'!V50</f>
        <v>321.8</v>
      </c>
      <c r="T40">
        <f>'OECD EMPN'!X50</f>
        <v>53.4</v>
      </c>
      <c r="U40">
        <f>'OECD EMPN'!Y50</f>
        <v>52.7</v>
      </c>
      <c r="V40">
        <f>'OECD EMPN'!Z50</f>
        <v>55</v>
      </c>
      <c r="W40">
        <f>'OECD EMPN'!AB50</f>
        <v>88.7</v>
      </c>
      <c r="X40">
        <f>'OECD EMPN'!AC50</f>
        <v>36.299999999999997</v>
      </c>
      <c r="Y40">
        <f>'OECD EMPN'!AD50</f>
        <v>363.4</v>
      </c>
      <c r="Z40">
        <f>'OECD EMPN'!AE50</f>
        <v>145.9</v>
      </c>
      <c r="AC40">
        <f>'OECD EMPN'!AF50</f>
        <v>1522.9</v>
      </c>
      <c r="AD40">
        <f>'OECD EMPN'!AI50</f>
        <v>3258.8</v>
      </c>
      <c r="AE40">
        <f>'OECD EMPN'!AJ50</f>
        <v>919</v>
      </c>
      <c r="AF40">
        <f>'OECD EMPN'!AK50</f>
        <v>625.79999999999995</v>
      </c>
      <c r="AG40">
        <f>'OECD EMPN'!AM50</f>
        <v>89.9</v>
      </c>
      <c r="AH40">
        <f>'OECD EMPN'!AN50</f>
        <v>134.1</v>
      </c>
      <c r="AI40">
        <f>'OECD EMPN'!AO50</f>
        <v>115</v>
      </c>
      <c r="AJ40">
        <f>'OECD EMPN'!AP50</f>
        <v>322.8</v>
      </c>
      <c r="AK40">
        <f>'OECD EMPN'!AQ50</f>
        <v>43.4</v>
      </c>
      <c r="AL40">
        <f>'OECD EMPN'!AR50</f>
        <v>1104.4000000000001</v>
      </c>
      <c r="AM40">
        <f>'OECD EMPN'!AU50</f>
        <v>1692.4</v>
      </c>
      <c r="AN40">
        <f>'OECD EMPN'!AV50</f>
        <v>2006.6</v>
      </c>
      <c r="AO40">
        <f>'OECD EMPN'!AW50</f>
        <v>1104.0999999999999</v>
      </c>
      <c r="AP40">
        <f>'OECD EMPN'!AY50</f>
        <v>1132.3</v>
      </c>
      <c r="AQ40">
        <f>'OECD EMPN'!AZ50</f>
        <v>1578.3</v>
      </c>
    </row>
    <row r="41" spans="1:43" x14ac:dyDescent="0.35">
      <c r="A41" t="str">
        <f>'OECD EMPN'!A51</f>
        <v>BRA: Brazil</v>
      </c>
      <c r="B41">
        <f>'OECD EMPN'!D51</f>
        <v>13137.5</v>
      </c>
      <c r="C41">
        <f>'OECD EMPN'!F51</f>
        <v>12.5</v>
      </c>
      <c r="E41">
        <f>'OECD EMPN'!G51</f>
        <v>211.8</v>
      </c>
      <c r="F41">
        <f>'OECD EMPN'!H51</f>
        <v>63.2</v>
      </c>
      <c r="G41">
        <f>'OECD EMPN'!J51</f>
        <v>2365.8000000000002</v>
      </c>
      <c r="H41">
        <f>'OECD EMPN'!K51</f>
        <v>2803.2</v>
      </c>
      <c r="I41">
        <f>'OECD EMPN'!M51</f>
        <v>381.7</v>
      </c>
      <c r="J41">
        <f>'OECD EMPN'!N51</f>
        <v>400.7</v>
      </c>
      <c r="K41">
        <f>'OECD EMPN'!P51</f>
        <v>23.1</v>
      </c>
      <c r="L41">
        <f>'OECD EMPN'!Q51</f>
        <v>546.1</v>
      </c>
      <c r="N41">
        <f>'OECD EMPN'!R51</f>
        <v>446</v>
      </c>
      <c r="O41">
        <f>'OECD EMPN'!S51</f>
        <v>654</v>
      </c>
      <c r="Q41">
        <f>'OECD EMPN'!U51</f>
        <v>224.7</v>
      </c>
      <c r="S41">
        <f>'OECD EMPN'!V51</f>
        <v>724.8</v>
      </c>
      <c r="T41">
        <f>'OECD EMPN'!X51</f>
        <v>144</v>
      </c>
      <c r="U41">
        <f>'OECD EMPN'!Y51</f>
        <v>222.9</v>
      </c>
      <c r="V41">
        <f>'OECD EMPN'!Z51</f>
        <v>410</v>
      </c>
      <c r="W41">
        <f>'OECD EMPN'!AB51</f>
        <v>457.4</v>
      </c>
      <c r="X41">
        <f>'OECD EMPN'!AC51</f>
        <v>114.1</v>
      </c>
      <c r="Y41">
        <f>'OECD EMPN'!AD51</f>
        <v>1294.9000000000001</v>
      </c>
      <c r="Z41">
        <f>'OECD EMPN'!AE51</f>
        <v>677.4</v>
      </c>
      <c r="AC41">
        <f>'OECD EMPN'!AF51</f>
        <v>8639.9</v>
      </c>
      <c r="AD41">
        <f>'OECD EMPN'!AI51</f>
        <v>18873.400000000001</v>
      </c>
      <c r="AE41">
        <f>'OECD EMPN'!AJ51</f>
        <v>4711.1000000000004</v>
      </c>
      <c r="AF41">
        <f>'OECD EMPN'!AK51</f>
        <v>5386</v>
      </c>
      <c r="AG41">
        <f>'OECD EMPN'!AM51</f>
        <v>341.2</v>
      </c>
      <c r="AH41">
        <f>'OECD EMPN'!AN51</f>
        <v>233.3</v>
      </c>
      <c r="AI41">
        <f>'OECD EMPN'!AO51</f>
        <v>775.2</v>
      </c>
      <c r="AJ41">
        <f>'OECD EMPN'!AP51</f>
        <v>1199.9000000000001</v>
      </c>
      <c r="AK41">
        <f>'OECD EMPN'!AQ51</f>
        <v>417.1</v>
      </c>
      <c r="AL41">
        <f>'OECD EMPN'!AR51</f>
        <v>8124.3</v>
      </c>
      <c r="AM41">
        <f>'OECD EMPN'!AU51</f>
        <v>5093.3</v>
      </c>
      <c r="AN41">
        <f>'OECD EMPN'!AV51</f>
        <v>6655.2</v>
      </c>
      <c r="AO41">
        <f>'OECD EMPN'!AW51</f>
        <v>4811.8</v>
      </c>
      <c r="AP41">
        <f>'OECD EMPN'!AY51</f>
        <v>4986.2</v>
      </c>
      <c r="AQ41">
        <f>'OECD EMPN'!AZ51</f>
        <v>6381.2</v>
      </c>
    </row>
    <row r="42" spans="1:43" x14ac:dyDescent="0.35">
      <c r="A42" t="str">
        <f>'OECD EMPN'!A52</f>
        <v>BGR: Bulgaria</v>
      </c>
      <c r="B42">
        <f>'OECD EMPN'!D52</f>
        <v>649</v>
      </c>
      <c r="C42">
        <f>'OECD EMPN'!F52</f>
        <v>13.3</v>
      </c>
      <c r="E42">
        <f>'OECD EMPN'!G52</f>
        <v>11.2</v>
      </c>
      <c r="F42">
        <f>'OECD EMPN'!H52</f>
        <v>0.4</v>
      </c>
      <c r="G42">
        <f>'OECD EMPN'!J52</f>
        <v>111.2</v>
      </c>
      <c r="H42">
        <f>'OECD EMPN'!K52</f>
        <v>150.5</v>
      </c>
      <c r="I42">
        <f>'OECD EMPN'!M52</f>
        <v>23.8</v>
      </c>
      <c r="J42">
        <f>'OECD EMPN'!N52</f>
        <v>19.8</v>
      </c>
      <c r="K42">
        <f>'OECD EMPN'!P52</f>
        <v>2</v>
      </c>
      <c r="L42">
        <f>'OECD EMPN'!Q52</f>
        <v>23.3</v>
      </c>
      <c r="N42">
        <f>'OECD EMPN'!R52</f>
        <v>28.9</v>
      </c>
      <c r="O42">
        <f>'OECD EMPN'!S52</f>
        <v>22.4</v>
      </c>
      <c r="Q42">
        <f>'OECD EMPN'!U52</f>
        <v>12.1</v>
      </c>
      <c r="S42">
        <f>'OECD EMPN'!V52</f>
        <v>54.1</v>
      </c>
      <c r="T42">
        <f>'OECD EMPN'!X52</f>
        <v>12.5</v>
      </c>
      <c r="U42">
        <f>'OECD EMPN'!Y52</f>
        <v>22</v>
      </c>
      <c r="V42">
        <f>'OECD EMPN'!Z52</f>
        <v>37.6</v>
      </c>
      <c r="W42">
        <f>'OECD EMPN'!AB52</f>
        <v>20.100000000000001</v>
      </c>
      <c r="X42">
        <f>'OECD EMPN'!AC52</f>
        <v>5.3</v>
      </c>
      <c r="Y42">
        <f>'OECD EMPN'!AD52</f>
        <v>55.3</v>
      </c>
      <c r="Z42">
        <f>'OECD EMPN'!AE52</f>
        <v>69.2</v>
      </c>
      <c r="AC42">
        <f>'OECD EMPN'!AF52</f>
        <v>182.4</v>
      </c>
      <c r="AD42">
        <f>'OECD EMPN'!AI52</f>
        <v>521.70000000000005</v>
      </c>
      <c r="AE42">
        <f>'OECD EMPN'!AJ52</f>
        <v>193.3</v>
      </c>
      <c r="AF42">
        <f>'OECD EMPN'!AK52</f>
        <v>150.4</v>
      </c>
      <c r="AG42">
        <f>'OECD EMPN'!AM52</f>
        <v>16.8</v>
      </c>
      <c r="AH42">
        <f>'OECD EMPN'!AN52</f>
        <v>22.8</v>
      </c>
      <c r="AI42">
        <f>'OECD EMPN'!AO52</f>
        <v>45.4</v>
      </c>
      <c r="AJ42">
        <f>'OECD EMPN'!AP52</f>
        <v>64.5</v>
      </c>
      <c r="AK42">
        <f>'OECD EMPN'!AQ52</f>
        <v>26.1</v>
      </c>
      <c r="AL42">
        <f>'OECD EMPN'!AR52</f>
        <v>233.2</v>
      </c>
      <c r="AM42">
        <f>'OECD EMPN'!AU52</f>
        <v>212.4</v>
      </c>
      <c r="AN42">
        <f>'OECD EMPN'!AV52</f>
        <v>173.7</v>
      </c>
      <c r="AO42">
        <f>'OECD EMPN'!AW52</f>
        <v>158.6</v>
      </c>
      <c r="AP42">
        <f>'OECD EMPN'!AY52</f>
        <v>100.7</v>
      </c>
      <c r="AQ42">
        <f>'OECD EMPN'!AZ52</f>
        <v>0</v>
      </c>
    </row>
    <row r="43" spans="1:43" s="89" customFormat="1" x14ac:dyDescent="0.35">
      <c r="A43" s="89" t="str">
        <f>'OECD EMPN'!A53</f>
        <v>CHN: China (People's Republic of)</v>
      </c>
      <c r="B43" s="89">
        <f>'OECD EMPN'!D53</f>
        <v>223850.2</v>
      </c>
      <c r="C43" s="89">
        <f>'OECD EMPN'!F53</f>
        <v>10589.4</v>
      </c>
      <c r="E43" s="89">
        <f>'OECD EMPN'!G53</f>
        <v>3146.8</v>
      </c>
      <c r="F43" s="89">
        <f>'OECD EMPN'!H53</f>
        <v>627.29999999999995</v>
      </c>
      <c r="G43" s="89">
        <f>'OECD EMPN'!J53</f>
        <v>12636.5</v>
      </c>
      <c r="H43" s="89">
        <f>'OECD EMPN'!K53</f>
        <v>18784.8</v>
      </c>
      <c r="I43" s="89">
        <f>'OECD EMPN'!M53</f>
        <v>2410.5</v>
      </c>
      <c r="J43" s="89">
        <f>'OECD EMPN'!N53</f>
        <v>3715.2</v>
      </c>
      <c r="K43" s="89">
        <f>'OECD EMPN'!P53</f>
        <v>1398.7</v>
      </c>
      <c r="L43" s="89">
        <f>'OECD EMPN'!Q53</f>
        <v>12229</v>
      </c>
      <c r="N43" s="89">
        <f>'OECD EMPN'!R53</f>
        <v>5570.1</v>
      </c>
      <c r="O43" s="89">
        <f>'OECD EMPN'!S53</f>
        <v>9062.2000000000007</v>
      </c>
      <c r="Q43" s="89">
        <f>'OECD EMPN'!U53</f>
        <v>8753.7000000000007</v>
      </c>
      <c r="S43" s="89">
        <f>'OECD EMPN'!V53</f>
        <v>6307.2</v>
      </c>
      <c r="T43" s="89">
        <f>'OECD EMPN'!X53</f>
        <v>15274.9</v>
      </c>
      <c r="U43" s="89">
        <f>'OECD EMPN'!Y53</f>
        <v>9990.1</v>
      </c>
      <c r="V43" s="89">
        <f>'OECD EMPN'!Z53</f>
        <v>11633.4</v>
      </c>
      <c r="W43" s="89">
        <f>'OECD EMPN'!AB53</f>
        <v>7401.9</v>
      </c>
      <c r="X43" s="89">
        <f>'OECD EMPN'!AC53</f>
        <v>2342.8000000000002</v>
      </c>
      <c r="Y43" s="89">
        <f>'OECD EMPN'!AD53</f>
        <v>5878.6</v>
      </c>
      <c r="Z43" s="89">
        <f>'OECD EMPN'!AE53</f>
        <v>20537.8</v>
      </c>
      <c r="AC43" s="89">
        <f>'OECD EMPN'!AF53</f>
        <v>73580.399999999994</v>
      </c>
      <c r="AD43" s="89">
        <f>'OECD EMPN'!AI53</f>
        <v>34767.800000000003</v>
      </c>
      <c r="AE43" s="89">
        <f>'OECD EMPN'!AJ53</f>
        <v>33027.1</v>
      </c>
      <c r="AF43" s="89">
        <f>'OECD EMPN'!AK53</f>
        <v>11880.7</v>
      </c>
      <c r="AG43" s="89">
        <f>'OECD EMPN'!AM53</f>
        <v>3029.1</v>
      </c>
      <c r="AH43" s="89">
        <f>'OECD EMPN'!AN53</f>
        <v>5577.7</v>
      </c>
      <c r="AI43" s="89">
        <f>'OECD EMPN'!AO53</f>
        <v>4167.6000000000004</v>
      </c>
      <c r="AJ43" s="89">
        <f>'OECD EMPN'!AP53</f>
        <v>20994.2</v>
      </c>
      <c r="AK43" s="89">
        <f>'OECD EMPN'!AQ53</f>
        <v>14585.5</v>
      </c>
      <c r="AL43" s="89">
        <f>'OECD EMPN'!AR53</f>
        <v>15135.8</v>
      </c>
      <c r="AM43" s="89">
        <f>'OECD EMPN'!AU53</f>
        <v>56094.1</v>
      </c>
      <c r="AN43" s="89">
        <f>'OECD EMPN'!AV53</f>
        <v>60396.9</v>
      </c>
      <c r="AO43" s="89">
        <f>'OECD EMPN'!AW53</f>
        <v>27563.8</v>
      </c>
      <c r="AP43" s="89">
        <f>'OECD EMPN'!AY53</f>
        <v>21568.3</v>
      </c>
      <c r="AQ43" s="89">
        <f>'OECD EMPN'!AZ53</f>
        <v>0</v>
      </c>
    </row>
    <row r="44" spans="1:43" x14ac:dyDescent="0.35">
      <c r="A44" t="str">
        <f>'OECD EMPN'!A54</f>
        <v>COL: Colombia</v>
      </c>
      <c r="B44">
        <f>'OECD EMPN'!D54</f>
        <v>3891.7</v>
      </c>
      <c r="C44">
        <f>'OECD EMPN'!F54</f>
        <v>146.1</v>
      </c>
      <c r="E44">
        <f>'OECD EMPN'!G54</f>
        <v>26.5</v>
      </c>
      <c r="F44">
        <f>'OECD EMPN'!H54</f>
        <v>0.9</v>
      </c>
      <c r="G44">
        <f>'OECD EMPN'!J54</f>
        <v>616.79999999999995</v>
      </c>
      <c r="H44">
        <f>'OECD EMPN'!K54</f>
        <v>308.60000000000002</v>
      </c>
      <c r="I44">
        <f>'OECD EMPN'!M54</f>
        <v>22.4</v>
      </c>
      <c r="J44">
        <f>'OECD EMPN'!N54</f>
        <v>122.8</v>
      </c>
      <c r="K44">
        <f>'OECD EMPN'!P54</f>
        <v>20.3</v>
      </c>
      <c r="L44">
        <f>'OECD EMPN'!Q54</f>
        <v>267.60000000000002</v>
      </c>
      <c r="N44">
        <f>'OECD EMPN'!R54</f>
        <v>95.3</v>
      </c>
      <c r="O44">
        <f>'OECD EMPN'!S54</f>
        <v>155.69999999999999</v>
      </c>
      <c r="Q44">
        <f>'OECD EMPN'!U54</f>
        <v>105.3</v>
      </c>
      <c r="S44">
        <f>'OECD EMPN'!V54</f>
        <v>89.7</v>
      </c>
      <c r="T44">
        <f>'OECD EMPN'!X54</f>
        <v>2.7</v>
      </c>
      <c r="U44">
        <f>'OECD EMPN'!Y54</f>
        <v>70.7</v>
      </c>
      <c r="V44">
        <f>'OECD EMPN'!Z54</f>
        <v>213.4</v>
      </c>
      <c r="W44">
        <f>'OECD EMPN'!AB54</f>
        <v>86.9</v>
      </c>
      <c r="X44">
        <f>'OECD EMPN'!AC54</f>
        <v>8.3000000000000007</v>
      </c>
      <c r="Y44">
        <f>'OECD EMPN'!AD54</f>
        <v>128.80000000000001</v>
      </c>
      <c r="Z44">
        <f>'OECD EMPN'!AE54</f>
        <v>67.099999999999994</v>
      </c>
      <c r="AC44">
        <f>'OECD EMPN'!AF54</f>
        <v>1414.2</v>
      </c>
      <c r="AD44">
        <f>'OECD EMPN'!AI54</f>
        <v>3706.6</v>
      </c>
      <c r="AE44">
        <f>'OECD EMPN'!AJ54</f>
        <v>822.2</v>
      </c>
      <c r="AF44">
        <f>'OECD EMPN'!AK54</f>
        <v>1191.7</v>
      </c>
      <c r="AG44">
        <f>'OECD EMPN'!AM54</f>
        <v>158.19999999999999</v>
      </c>
      <c r="AH44">
        <f>'OECD EMPN'!AN54</f>
        <v>439.7</v>
      </c>
      <c r="AI44">
        <f>'OECD EMPN'!AO54</f>
        <v>253.4</v>
      </c>
      <c r="AJ44">
        <f>'OECD EMPN'!AP54</f>
        <v>302.60000000000002</v>
      </c>
      <c r="AK44">
        <f>'OECD EMPN'!AQ54</f>
        <v>176.6</v>
      </c>
      <c r="AL44">
        <f>'OECD EMPN'!AR54</f>
        <v>2402.1999999999998</v>
      </c>
      <c r="AM44">
        <f>'OECD EMPN'!AU54</f>
        <v>389</v>
      </c>
      <c r="AN44">
        <f>'OECD EMPN'!AV54</f>
        <v>311.60000000000002</v>
      </c>
      <c r="AO44">
        <f>'OECD EMPN'!AW54</f>
        <v>216</v>
      </c>
      <c r="AP44">
        <f>'OECD EMPN'!AY54</f>
        <v>1669.8</v>
      </c>
      <c r="AQ44">
        <f>'OECD EMPN'!AZ54</f>
        <v>1202.7</v>
      </c>
    </row>
    <row r="45" spans="1:43" x14ac:dyDescent="0.35">
      <c r="A45" t="str">
        <f>'OECD EMPN'!A55</f>
        <v>CRI: Costa Rica</v>
      </c>
      <c r="B45">
        <f>'OECD EMPN'!D55</f>
        <v>239.2</v>
      </c>
      <c r="C45">
        <f>'OECD EMPN'!F55</f>
        <v>0.4</v>
      </c>
      <c r="E45">
        <f>'OECD EMPN'!G55</f>
        <v>1</v>
      </c>
      <c r="F45">
        <f>'OECD EMPN'!H55</f>
        <v>0.3</v>
      </c>
      <c r="G45">
        <f>'OECD EMPN'!J55</f>
        <v>85.7</v>
      </c>
      <c r="H45">
        <f>'OECD EMPN'!K55</f>
        <v>17.3</v>
      </c>
      <c r="I45">
        <f>'OECD EMPN'!M55</f>
        <v>7</v>
      </c>
      <c r="J45">
        <f>'OECD EMPN'!N55</f>
        <v>17.399999999999999</v>
      </c>
      <c r="K45">
        <f>'OECD EMPN'!P55</f>
        <v>1</v>
      </c>
      <c r="L45">
        <f>'OECD EMPN'!Q55</f>
        <v>19.3</v>
      </c>
      <c r="N45">
        <f>'OECD EMPN'!R55</f>
        <v>3.6</v>
      </c>
      <c r="O45">
        <f>'OECD EMPN'!S55</f>
        <v>6.1</v>
      </c>
      <c r="Q45">
        <f>'OECD EMPN'!U55</f>
        <v>2</v>
      </c>
      <c r="S45">
        <f>'OECD EMPN'!V55</f>
        <v>8.8000000000000007</v>
      </c>
      <c r="T45">
        <f>'OECD EMPN'!X55</f>
        <v>1.7</v>
      </c>
      <c r="U45">
        <f>'OECD EMPN'!Y55</f>
        <v>6.2</v>
      </c>
      <c r="V45">
        <f>'OECD EMPN'!Z55</f>
        <v>0.2</v>
      </c>
      <c r="W45">
        <f>'OECD EMPN'!AB55</f>
        <v>0.7</v>
      </c>
      <c r="X45">
        <f>'OECD EMPN'!AC55</f>
        <v>0.6</v>
      </c>
      <c r="Y45">
        <f>'OECD EMPN'!AD55</f>
        <v>40.299999999999997</v>
      </c>
      <c r="Z45">
        <f>'OECD EMPN'!AE55</f>
        <v>31.3</v>
      </c>
      <c r="AC45">
        <f>'OECD EMPN'!AF55</f>
        <v>135.30000000000001</v>
      </c>
      <c r="AD45">
        <f>'OECD EMPN'!AI55</f>
        <v>352.9</v>
      </c>
      <c r="AE45">
        <f>'OECD EMPN'!AJ55</f>
        <v>85.4</v>
      </c>
      <c r="AF45">
        <f>'OECD EMPN'!AK55</f>
        <v>117.3</v>
      </c>
      <c r="AG45">
        <f>'OECD EMPN'!AM55</f>
        <v>12.2</v>
      </c>
      <c r="AH45">
        <f>'OECD EMPN'!AN55</f>
        <v>7.8</v>
      </c>
      <c r="AI45">
        <f>'OECD EMPN'!AO55</f>
        <v>9.5</v>
      </c>
      <c r="AJ45">
        <f>'OECD EMPN'!AP55</f>
        <v>44.3</v>
      </c>
      <c r="AK45">
        <f>'OECD EMPN'!AQ55</f>
        <v>14.6</v>
      </c>
      <c r="AL45">
        <f>'OECD EMPN'!AR55</f>
        <v>168.4</v>
      </c>
      <c r="AM45">
        <f>'OECD EMPN'!AU55</f>
        <v>92.6</v>
      </c>
      <c r="AN45">
        <f>'OECD EMPN'!AV55</f>
        <v>128.5</v>
      </c>
      <c r="AO45">
        <f>'OECD EMPN'!AW55</f>
        <v>72.099999999999994</v>
      </c>
      <c r="AP45">
        <f>'OECD EMPN'!AY55</f>
        <v>108.8</v>
      </c>
      <c r="AQ45">
        <f>'OECD EMPN'!AZ55</f>
        <v>165.6</v>
      </c>
    </row>
    <row r="46" spans="1:43" x14ac:dyDescent="0.35">
      <c r="A46" t="str">
        <f>'OECD EMPN'!A56</f>
        <v>HRV: Croatia</v>
      </c>
      <c r="B46">
        <f>'OECD EMPN'!D56</f>
        <v>146.1</v>
      </c>
      <c r="C46">
        <f>'OECD EMPN'!F56</f>
        <v>4.8</v>
      </c>
      <c r="E46">
        <f>'OECD EMPN'!G56</f>
        <v>1.3</v>
      </c>
      <c r="F46">
        <f>'OECD EMPN'!H56</f>
        <v>1.4</v>
      </c>
      <c r="G46">
        <f>'OECD EMPN'!J56</f>
        <v>63</v>
      </c>
      <c r="H46">
        <f>'OECD EMPN'!K56</f>
        <v>33.299999999999997</v>
      </c>
      <c r="I46">
        <f>'OECD EMPN'!M56</f>
        <v>16.2</v>
      </c>
      <c r="J46">
        <f>'OECD EMPN'!N56</f>
        <v>10.5</v>
      </c>
      <c r="K46">
        <f>'OECD EMPN'!P56</f>
        <v>4.5999999999999996</v>
      </c>
      <c r="L46">
        <f>'OECD EMPN'!Q56</f>
        <v>12.1</v>
      </c>
      <c r="N46">
        <f>'OECD EMPN'!R56</f>
        <v>7.7</v>
      </c>
      <c r="O46">
        <f>'OECD EMPN'!S56</f>
        <v>13.3</v>
      </c>
      <c r="Q46">
        <f>'OECD EMPN'!U56</f>
        <v>2.1</v>
      </c>
      <c r="S46">
        <f>'OECD EMPN'!V56</f>
        <v>35.9</v>
      </c>
      <c r="T46">
        <f>'OECD EMPN'!X56</f>
        <v>3.4</v>
      </c>
      <c r="U46">
        <f>'OECD EMPN'!Y56</f>
        <v>10</v>
      </c>
      <c r="V46">
        <f>'OECD EMPN'!Z56</f>
        <v>10.8</v>
      </c>
      <c r="W46">
        <f>'OECD EMPN'!AB56</f>
        <v>2.8</v>
      </c>
      <c r="X46">
        <f>'OECD EMPN'!AC56</f>
        <v>11.4</v>
      </c>
      <c r="Y46">
        <f>'OECD EMPN'!AD56</f>
        <v>27.7</v>
      </c>
      <c r="Z46">
        <f>'OECD EMPN'!AE56</f>
        <v>42.3</v>
      </c>
      <c r="AC46">
        <f>'OECD EMPN'!AF56</f>
        <v>109.5</v>
      </c>
      <c r="AD46">
        <f>'OECD EMPN'!AI56</f>
        <v>229.4</v>
      </c>
      <c r="AE46">
        <f>'OECD EMPN'!AJ56</f>
        <v>103.9</v>
      </c>
      <c r="AF46">
        <f>'OECD EMPN'!AK56</f>
        <v>102.4</v>
      </c>
      <c r="AG46">
        <f>'OECD EMPN'!AM56</f>
        <v>15.1</v>
      </c>
      <c r="AH46">
        <f>'OECD EMPN'!AN56</f>
        <v>11.7</v>
      </c>
      <c r="AI46">
        <f>'OECD EMPN'!AO56</f>
        <v>15.2</v>
      </c>
      <c r="AJ46">
        <f>'OECD EMPN'!AP56</f>
        <v>38</v>
      </c>
      <c r="AK46">
        <f>'OECD EMPN'!AQ56</f>
        <v>6.5</v>
      </c>
      <c r="AL46">
        <f>'OECD EMPN'!AR56</f>
        <v>102.5</v>
      </c>
      <c r="AM46">
        <f>'OECD EMPN'!AU56</f>
        <v>110.5</v>
      </c>
      <c r="AN46">
        <f>'OECD EMPN'!AV56</f>
        <v>118.3</v>
      </c>
      <c r="AO46">
        <f>'OECD EMPN'!AW56</f>
        <v>104.2</v>
      </c>
      <c r="AP46">
        <f>'OECD EMPN'!AY56</f>
        <v>64.5</v>
      </c>
      <c r="AQ46">
        <f>'OECD EMPN'!AZ56</f>
        <v>1.9</v>
      </c>
    </row>
    <row r="47" spans="1:43" x14ac:dyDescent="0.35">
      <c r="A47" t="str">
        <f>'OECD EMPN'!A57</f>
        <v>CYP: Cyprus</v>
      </c>
      <c r="B47">
        <f>'OECD EMPN'!D57</f>
        <v>15.1</v>
      </c>
      <c r="C47">
        <f>'OECD EMPN'!F57</f>
        <v>0.1</v>
      </c>
      <c r="E47">
        <f>'OECD EMPN'!G57</f>
        <v>0.3</v>
      </c>
      <c r="F47">
        <f>'OECD EMPN'!H57</f>
        <v>0.1</v>
      </c>
      <c r="G47">
        <f>'OECD EMPN'!J57</f>
        <v>11.6</v>
      </c>
      <c r="H47">
        <f>'OECD EMPN'!K57</f>
        <v>0.9</v>
      </c>
      <c r="I47">
        <f>'OECD EMPN'!M57</f>
        <v>1.8</v>
      </c>
      <c r="J47">
        <f>'OECD EMPN'!N57</f>
        <v>1.5</v>
      </c>
      <c r="K47">
        <f>'OECD EMPN'!P57</f>
        <v>0</v>
      </c>
      <c r="L47">
        <f>'OECD EMPN'!Q57</f>
        <v>2.1</v>
      </c>
      <c r="N47">
        <f>'OECD EMPN'!R57</f>
        <v>0.9</v>
      </c>
      <c r="O47">
        <f>'OECD EMPN'!S57</f>
        <v>1.9</v>
      </c>
      <c r="Q47">
        <f>'OECD EMPN'!U57</f>
        <v>0.3</v>
      </c>
      <c r="S47">
        <f>'OECD EMPN'!V57</f>
        <v>3.3</v>
      </c>
      <c r="T47">
        <f>'OECD EMPN'!X57</f>
        <v>0.1</v>
      </c>
      <c r="U47">
        <f>'OECD EMPN'!Y57</f>
        <v>0.4</v>
      </c>
      <c r="V47">
        <f>'OECD EMPN'!Z57</f>
        <v>0.5</v>
      </c>
      <c r="W47">
        <f>'OECD EMPN'!AB57</f>
        <v>0.1</v>
      </c>
      <c r="X47">
        <f>'OECD EMPN'!AC57</f>
        <v>0.1</v>
      </c>
      <c r="Y47">
        <f>'OECD EMPN'!AD57</f>
        <v>3.1</v>
      </c>
      <c r="Z47">
        <f>'OECD EMPN'!AE57</f>
        <v>4.0999999999999996</v>
      </c>
      <c r="AC47">
        <f>'OECD EMPN'!AF57</f>
        <v>25.4</v>
      </c>
      <c r="AD47">
        <f>'OECD EMPN'!AI57</f>
        <v>61.9</v>
      </c>
      <c r="AE47">
        <f>'OECD EMPN'!AJ57</f>
        <v>14.8</v>
      </c>
      <c r="AF47">
        <f>'OECD EMPN'!AK57</f>
        <v>40.5</v>
      </c>
      <c r="AG47">
        <f>'OECD EMPN'!AM57</f>
        <v>3</v>
      </c>
      <c r="AH47">
        <f>'OECD EMPN'!AN57</f>
        <v>3.5</v>
      </c>
      <c r="AI47">
        <f>'OECD EMPN'!AO57</f>
        <v>3.5</v>
      </c>
      <c r="AJ47">
        <f>'OECD EMPN'!AP57</f>
        <v>19.100000000000001</v>
      </c>
      <c r="AK47">
        <f>'OECD EMPN'!AQ57</f>
        <v>2</v>
      </c>
      <c r="AL47">
        <f>'OECD EMPN'!AR57</f>
        <v>33.799999999999997</v>
      </c>
      <c r="AM47">
        <f>'OECD EMPN'!AU57</f>
        <v>34</v>
      </c>
      <c r="AN47">
        <f>'OECD EMPN'!AV57</f>
        <v>26.8</v>
      </c>
      <c r="AO47">
        <f>'OECD EMPN'!AW57</f>
        <v>17.2</v>
      </c>
      <c r="AP47">
        <f>'OECD EMPN'!AY57</f>
        <v>15.2</v>
      </c>
      <c r="AQ47">
        <f>'OECD EMPN'!AZ57</f>
        <v>19.5</v>
      </c>
    </row>
    <row r="48" spans="1:43" x14ac:dyDescent="0.35">
      <c r="A48" t="str">
        <f>'OECD EMPN'!A58</f>
        <v>IND: India</v>
      </c>
      <c r="B48">
        <f>'OECD EMPN'!D58</f>
        <v>224863.5</v>
      </c>
      <c r="C48">
        <f>'OECD EMPN'!F58</f>
        <v>870.8</v>
      </c>
      <c r="E48">
        <f>'OECD EMPN'!G58</f>
        <v>1780.7</v>
      </c>
      <c r="F48">
        <f>'OECD EMPN'!H58</f>
        <v>46.4</v>
      </c>
      <c r="G48">
        <f>'OECD EMPN'!J58</f>
        <v>9028</v>
      </c>
      <c r="H48">
        <f>'OECD EMPN'!K58</f>
        <v>13949.8</v>
      </c>
      <c r="I48">
        <f>'OECD EMPN'!M58</f>
        <v>3089.1</v>
      </c>
      <c r="J48">
        <f>'OECD EMPN'!N58</f>
        <v>1033.9000000000001</v>
      </c>
      <c r="K48">
        <f>'OECD EMPN'!P58</f>
        <v>171.8</v>
      </c>
      <c r="L48">
        <f>'OECD EMPN'!Q58</f>
        <v>1577.2</v>
      </c>
      <c r="N48">
        <f>'OECD EMPN'!R58</f>
        <v>800.1</v>
      </c>
      <c r="O48">
        <f>'OECD EMPN'!S58</f>
        <v>4634.1000000000004</v>
      </c>
      <c r="Q48">
        <f>'OECD EMPN'!U58</f>
        <v>2140.4</v>
      </c>
      <c r="S48">
        <f>'OECD EMPN'!V58</f>
        <v>3219.7</v>
      </c>
      <c r="T48">
        <f>'OECD EMPN'!X58</f>
        <v>399.3</v>
      </c>
      <c r="U48">
        <f>'OECD EMPN'!Y58</f>
        <v>787.4</v>
      </c>
      <c r="V48">
        <f>'OECD EMPN'!Z58</f>
        <v>707.7</v>
      </c>
      <c r="W48">
        <f>'OECD EMPN'!AB58</f>
        <v>291.60000000000002</v>
      </c>
      <c r="X48">
        <f>'OECD EMPN'!AC58</f>
        <v>622.9</v>
      </c>
      <c r="Y48">
        <f>'OECD EMPN'!AD58</f>
        <v>11761.6</v>
      </c>
      <c r="Z48">
        <f>'OECD EMPN'!AE58</f>
        <v>2704.5</v>
      </c>
      <c r="AC48">
        <f>'OECD EMPN'!AF58</f>
        <v>48199.8</v>
      </c>
      <c r="AD48">
        <f>'OECD EMPN'!AI58</f>
        <v>34636.300000000003</v>
      </c>
      <c r="AE48">
        <f>'OECD EMPN'!AJ58</f>
        <v>19576.599999999999</v>
      </c>
      <c r="AF48">
        <f>'OECD EMPN'!AK58</f>
        <v>5096.5</v>
      </c>
      <c r="AG48">
        <f>'OECD EMPN'!AM58</f>
        <v>635</v>
      </c>
      <c r="AH48">
        <f>'OECD EMPN'!AN58</f>
        <v>979.4</v>
      </c>
      <c r="AI48">
        <f>'OECD EMPN'!AO58</f>
        <v>2304.1</v>
      </c>
      <c r="AJ48">
        <f>'OECD EMPN'!AP58</f>
        <v>4160.3</v>
      </c>
      <c r="AK48">
        <f>'OECD EMPN'!AQ58</f>
        <v>518.5</v>
      </c>
      <c r="AL48">
        <f>'OECD EMPN'!AR58</f>
        <v>11896</v>
      </c>
      <c r="AM48">
        <f>'OECD EMPN'!AU58</f>
        <v>11408.8</v>
      </c>
      <c r="AN48">
        <f>'OECD EMPN'!AV58</f>
        <v>15056.8</v>
      </c>
      <c r="AO48">
        <f>'OECD EMPN'!AW58</f>
        <v>6618.8</v>
      </c>
      <c r="AP48">
        <f>'OECD EMPN'!AY58</f>
        <v>31208.5</v>
      </c>
      <c r="AQ48">
        <f>'OECD EMPN'!AZ58</f>
        <v>5924.7</v>
      </c>
    </row>
    <row r="49" spans="1:43" s="89" customFormat="1" x14ac:dyDescent="0.35">
      <c r="A49" s="89" t="str">
        <f>'OECD EMPN'!A59</f>
        <v>IDN: Indonesia</v>
      </c>
      <c r="B49" s="89">
        <f>'OECD EMPN'!D59</f>
        <v>38936.6</v>
      </c>
      <c r="C49" s="89">
        <f>'OECD EMPN'!F59</f>
        <v>736.2</v>
      </c>
      <c r="E49" s="89">
        <f>'OECD EMPN'!G59</f>
        <v>331.7</v>
      </c>
      <c r="F49" s="89">
        <f>'OECD EMPN'!H59</f>
        <v>297.10000000000002</v>
      </c>
      <c r="G49" s="89">
        <f>'OECD EMPN'!J59</f>
        <v>3891.3</v>
      </c>
      <c r="H49" s="89">
        <f>'OECD EMPN'!K59</f>
        <v>4653.1000000000004</v>
      </c>
      <c r="I49" s="89">
        <f>'OECD EMPN'!M59</f>
        <v>748.2</v>
      </c>
      <c r="J49" s="89">
        <f>'OECD EMPN'!N59</f>
        <v>577.9</v>
      </c>
      <c r="K49" s="89">
        <f>'OECD EMPN'!P59</f>
        <v>22.4</v>
      </c>
      <c r="L49" s="89">
        <f>'OECD EMPN'!Q59</f>
        <v>775.6</v>
      </c>
      <c r="N49" s="89">
        <f>'OECD EMPN'!R59</f>
        <v>1364.3</v>
      </c>
      <c r="O49" s="89">
        <f>'OECD EMPN'!S59</f>
        <v>573.79999999999995</v>
      </c>
      <c r="Q49" s="89">
        <f>'OECD EMPN'!U59</f>
        <v>212</v>
      </c>
      <c r="S49" s="89">
        <f>'OECD EMPN'!V59</f>
        <v>480.6</v>
      </c>
      <c r="T49" s="89">
        <f>'OECD EMPN'!X59</f>
        <v>475.1</v>
      </c>
      <c r="U49" s="89">
        <f>'OECD EMPN'!Y59</f>
        <v>320.3</v>
      </c>
      <c r="V49" s="89">
        <f>'OECD EMPN'!Z59</f>
        <v>217.3</v>
      </c>
      <c r="W49" s="89">
        <f>'OECD EMPN'!AB59</f>
        <v>454.2</v>
      </c>
      <c r="X49" s="89">
        <f>'OECD EMPN'!AC59</f>
        <v>317.2</v>
      </c>
      <c r="Y49" s="89">
        <f>'OECD EMPN'!AD59</f>
        <v>1068</v>
      </c>
      <c r="Z49" s="89">
        <f>'OECD EMPN'!AE59</f>
        <v>490.9</v>
      </c>
      <c r="AC49" s="89">
        <f>'OECD EMPN'!AF59</f>
        <v>7961.2</v>
      </c>
      <c r="AD49" s="89">
        <f>'OECD EMPN'!AI59</f>
        <v>21955.1</v>
      </c>
      <c r="AE49" s="89">
        <f>'OECD EMPN'!AJ59</f>
        <v>4622.7</v>
      </c>
      <c r="AF49" s="89">
        <f>'OECD EMPN'!AK59</f>
        <v>5166.8999999999996</v>
      </c>
      <c r="AG49" s="89">
        <f>'OECD EMPN'!AM59</f>
        <v>157.30000000000001</v>
      </c>
      <c r="AH49" s="89">
        <f>'OECD EMPN'!AN59</f>
        <v>343.2</v>
      </c>
      <c r="AI49" s="89">
        <f>'OECD EMPN'!AO59</f>
        <v>74.400000000000006</v>
      </c>
      <c r="AJ49" s="89">
        <f>'OECD EMPN'!AP59</f>
        <v>1735.7</v>
      </c>
      <c r="AK49" s="89">
        <f>'OECD EMPN'!AQ59</f>
        <v>292.2</v>
      </c>
      <c r="AL49" s="89">
        <f>'OECD EMPN'!AR59</f>
        <v>1467.5</v>
      </c>
      <c r="AM49" s="89">
        <f>'OECD EMPN'!AU59</f>
        <v>4034</v>
      </c>
      <c r="AN49" s="89">
        <f>'OECD EMPN'!AV59</f>
        <v>5748.7</v>
      </c>
      <c r="AO49" s="89">
        <f>'OECD EMPN'!AW59</f>
        <v>1505.5</v>
      </c>
      <c r="AP49" s="89">
        <f>'OECD EMPN'!AY59</f>
        <v>5151.5</v>
      </c>
      <c r="AQ49" s="89">
        <f>'OECD EMPN'!AZ59</f>
        <v>673</v>
      </c>
    </row>
    <row r="50" spans="1:43" x14ac:dyDescent="0.35">
      <c r="A50" t="str">
        <f>'OECD EMPN'!A60</f>
        <v>MLT: Malta</v>
      </c>
      <c r="B50">
        <f>'OECD EMPN'!D60</f>
        <v>3</v>
      </c>
      <c r="C50">
        <f>'OECD EMPN'!F60</f>
        <v>0.1</v>
      </c>
      <c r="E50">
        <f>'OECD EMPN'!G60</f>
        <v>0.1</v>
      </c>
      <c r="F50">
        <f>'OECD EMPN'!H60</f>
        <v>0.1</v>
      </c>
      <c r="G50">
        <f>'OECD EMPN'!J60</f>
        <v>3.9</v>
      </c>
      <c r="H50">
        <f>'OECD EMPN'!K60</f>
        <v>0.6</v>
      </c>
      <c r="I50">
        <f>'OECD EMPN'!M60</f>
        <v>0.2</v>
      </c>
      <c r="J50">
        <f>'OECD EMPN'!N60</f>
        <v>1.9</v>
      </c>
      <c r="K50">
        <f>'OECD EMPN'!P60</f>
        <v>0.1</v>
      </c>
      <c r="L50">
        <f>'OECD EMPN'!Q60</f>
        <v>1.5</v>
      </c>
      <c r="N50">
        <f>'OECD EMPN'!R60</f>
        <v>1.5</v>
      </c>
      <c r="O50">
        <f>'OECD EMPN'!S60</f>
        <v>0.9</v>
      </c>
      <c r="Q50">
        <f>'OECD EMPN'!U60</f>
        <v>0</v>
      </c>
      <c r="S50">
        <f>'OECD EMPN'!V60</f>
        <v>1.4</v>
      </c>
      <c r="T50">
        <f>'OECD EMPN'!X60</f>
        <v>3.4</v>
      </c>
      <c r="U50">
        <f>'OECD EMPN'!Y60</f>
        <v>0.5</v>
      </c>
      <c r="V50">
        <f>'OECD EMPN'!Z60</f>
        <v>0.6</v>
      </c>
      <c r="W50">
        <f>'OECD EMPN'!AB60</f>
        <v>0.7</v>
      </c>
      <c r="X50">
        <f>'OECD EMPN'!AC60</f>
        <v>0.6</v>
      </c>
      <c r="Y50">
        <f>'OECD EMPN'!AD60</f>
        <v>5.4</v>
      </c>
      <c r="Z50">
        <f>'OECD EMPN'!AE60</f>
        <v>1.6</v>
      </c>
      <c r="AC50">
        <f>'OECD EMPN'!AF60</f>
        <v>11.8</v>
      </c>
      <c r="AD50">
        <f>'OECD EMPN'!AI60</f>
        <v>29.1</v>
      </c>
      <c r="AE50">
        <f>'OECD EMPN'!AJ60</f>
        <v>11.2</v>
      </c>
      <c r="AF50">
        <f>'OECD EMPN'!AK60</f>
        <v>11.6</v>
      </c>
      <c r="AG50">
        <f>'OECD EMPN'!AM60</f>
        <v>1.4</v>
      </c>
      <c r="AH50">
        <f>'OECD EMPN'!AN60</f>
        <v>3.4</v>
      </c>
      <c r="AI50">
        <f>'OECD EMPN'!AO60</f>
        <v>2.9</v>
      </c>
      <c r="AJ50">
        <f>'OECD EMPN'!AP60</f>
        <v>10.199999999999999</v>
      </c>
      <c r="AK50">
        <f>'OECD EMPN'!AQ60</f>
        <v>0.6</v>
      </c>
      <c r="AL50">
        <f>'OECD EMPN'!AR60</f>
        <v>24.8</v>
      </c>
      <c r="AM50">
        <f>'OECD EMPN'!AU60</f>
        <v>16.2</v>
      </c>
      <c r="AN50">
        <f>'OECD EMPN'!AV60</f>
        <v>17.8</v>
      </c>
      <c r="AO50">
        <f>'OECD EMPN'!AW60</f>
        <v>15.6</v>
      </c>
      <c r="AP50">
        <f>'OECD EMPN'!AY60</f>
        <v>10.6</v>
      </c>
      <c r="AQ50">
        <f>'OECD EMPN'!AZ60</f>
        <v>0.6</v>
      </c>
    </row>
    <row r="51" spans="1:43" x14ac:dyDescent="0.35">
      <c r="A51" t="str">
        <f>'OECD EMPN'!A61</f>
        <v>ROU: Romania</v>
      </c>
      <c r="B51">
        <f>'OECD EMPN'!D61</f>
        <v>2251.1</v>
      </c>
      <c r="C51">
        <f>'OECD EMPN'!F61</f>
        <v>44.6</v>
      </c>
      <c r="E51">
        <f>'OECD EMPN'!G61</f>
        <v>23</v>
      </c>
      <c r="F51">
        <f>'OECD EMPN'!H61</f>
        <v>12.3</v>
      </c>
      <c r="G51">
        <f>'OECD EMPN'!J61</f>
        <v>195.5</v>
      </c>
      <c r="H51">
        <f>'OECD EMPN'!K61</f>
        <v>339.6</v>
      </c>
      <c r="I51">
        <f>'OECD EMPN'!M61</f>
        <v>79.7</v>
      </c>
      <c r="J51">
        <f>'OECD EMPN'!N61</f>
        <v>17.7</v>
      </c>
      <c r="K51">
        <f>'OECD EMPN'!P61</f>
        <v>8.9</v>
      </c>
      <c r="L51">
        <f>'OECD EMPN'!Q61</f>
        <v>41.4</v>
      </c>
      <c r="N51">
        <f>'OECD EMPN'!R61</f>
        <v>57.8</v>
      </c>
      <c r="O51">
        <f>'OECD EMPN'!S61</f>
        <v>53.1</v>
      </c>
      <c r="Q51">
        <f>'OECD EMPN'!U61</f>
        <v>47.5</v>
      </c>
      <c r="S51">
        <f>'OECD EMPN'!V61</f>
        <v>96.9</v>
      </c>
      <c r="T51">
        <f>'OECD EMPN'!X61</f>
        <v>47.2</v>
      </c>
      <c r="U51">
        <f>'OECD EMPN'!Y61</f>
        <v>86.4</v>
      </c>
      <c r="V51">
        <f>'OECD EMPN'!Z61</f>
        <v>64.099999999999994</v>
      </c>
      <c r="W51">
        <f>'OECD EMPN'!AB61</f>
        <v>187.3</v>
      </c>
      <c r="X51">
        <f>'OECD EMPN'!AC61</f>
        <v>42.1</v>
      </c>
      <c r="Y51">
        <f>'OECD EMPN'!AD61</f>
        <v>161.30000000000001</v>
      </c>
      <c r="Z51">
        <f>'OECD EMPN'!AE61</f>
        <v>176.4</v>
      </c>
      <c r="AC51">
        <f>'OECD EMPN'!AF61</f>
        <v>632.4</v>
      </c>
      <c r="AD51">
        <f>'OECD EMPN'!AI61</f>
        <v>1128.0999999999999</v>
      </c>
      <c r="AE51">
        <f>'OECD EMPN'!AJ61</f>
        <v>484.6</v>
      </c>
      <c r="AF51">
        <f>'OECD EMPN'!AK61</f>
        <v>181.5</v>
      </c>
      <c r="AG51">
        <f>'OECD EMPN'!AM61</f>
        <v>29</v>
      </c>
      <c r="AH51">
        <f>'OECD EMPN'!AN61</f>
        <v>65.900000000000006</v>
      </c>
      <c r="AI51">
        <f>'OECD EMPN'!AO61</f>
        <v>76.3</v>
      </c>
      <c r="AJ51">
        <f>'OECD EMPN'!AP61</f>
        <v>103.1</v>
      </c>
      <c r="AK51">
        <f>'OECD EMPN'!AQ61</f>
        <v>31.8</v>
      </c>
      <c r="AL51">
        <f>'OECD EMPN'!AR61</f>
        <v>363</v>
      </c>
      <c r="AM51">
        <f>'OECD EMPN'!AU61</f>
        <v>434.6</v>
      </c>
      <c r="AN51">
        <f>'OECD EMPN'!AV61</f>
        <v>347.1</v>
      </c>
      <c r="AO51">
        <f>'OECD EMPN'!AW61</f>
        <v>377.9</v>
      </c>
      <c r="AP51">
        <f>'OECD EMPN'!AY61</f>
        <v>236.5</v>
      </c>
      <c r="AQ51">
        <f>'OECD EMPN'!AZ61</f>
        <v>0</v>
      </c>
    </row>
    <row r="52" spans="1:43" x14ac:dyDescent="0.3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E52">
        <f>'OECD EMPN'!G62</f>
        <v>424.1</v>
      </c>
      <c r="F52">
        <f>'OECD EMPN'!H62</f>
        <v>384.3</v>
      </c>
      <c r="G52">
        <f>'OECD EMPN'!J62</f>
        <v>1659</v>
      </c>
      <c r="H52">
        <f>'OECD EMPN'!K62</f>
        <v>282.39999999999998</v>
      </c>
      <c r="I52">
        <f>'OECD EMPN'!M62</f>
        <v>223.1</v>
      </c>
      <c r="J52">
        <f>'OECD EMPN'!N62</f>
        <v>251.1</v>
      </c>
      <c r="K52">
        <f>'OECD EMPN'!P62</f>
        <v>241.1</v>
      </c>
      <c r="L52">
        <f>'OECD EMPN'!Q62</f>
        <v>673.3</v>
      </c>
      <c r="N52">
        <f>'OECD EMPN'!R62</f>
        <v>261.2</v>
      </c>
      <c r="O52">
        <f>'OECD EMPN'!S62</f>
        <v>713.4</v>
      </c>
      <c r="Q52">
        <f>'OECD EMPN'!U62</f>
        <v>1029.5</v>
      </c>
      <c r="S52">
        <f>'OECD EMPN'!V62</f>
        <v>476.5</v>
      </c>
      <c r="T52">
        <f>'OECD EMPN'!X62</f>
        <v>675.2</v>
      </c>
      <c r="U52">
        <f>'OECD EMPN'!Y62</f>
        <v>426.4</v>
      </c>
      <c r="V52">
        <f>'OECD EMPN'!Z62</f>
        <v>468.8</v>
      </c>
      <c r="W52">
        <f>'OECD EMPN'!AB62</f>
        <v>532.79999999999995</v>
      </c>
      <c r="X52">
        <f>'OECD EMPN'!AC62</f>
        <v>1264.2</v>
      </c>
      <c r="Y52">
        <f>'OECD EMPN'!AD62</f>
        <v>947.4</v>
      </c>
      <c r="Z52">
        <f>'OECD EMPN'!AE62</f>
        <v>2676</v>
      </c>
      <c r="AC52">
        <f>'OECD EMPN'!AF62</f>
        <v>5496.6</v>
      </c>
      <c r="AD52">
        <f>'OECD EMPN'!AI62</f>
        <v>11354.8</v>
      </c>
      <c r="AE52">
        <f>'OECD EMPN'!AJ62</f>
        <v>6147.5</v>
      </c>
      <c r="AF52">
        <f>'OECD EMPN'!AK62</f>
        <v>1808.1</v>
      </c>
      <c r="AG52">
        <f>'OECD EMPN'!AM62</f>
        <v>139.1</v>
      </c>
      <c r="AH52">
        <f>'OECD EMPN'!AN62</f>
        <v>666.4</v>
      </c>
      <c r="AI52">
        <f>'OECD EMPN'!AO62</f>
        <v>496.3</v>
      </c>
      <c r="AJ52">
        <f>'OECD EMPN'!AP62</f>
        <v>1591.1</v>
      </c>
      <c r="AK52">
        <f>'OECD EMPN'!AQ62</f>
        <v>1446.5</v>
      </c>
      <c r="AL52">
        <f>'OECD EMPN'!AR62</f>
        <v>3688.5</v>
      </c>
      <c r="AM52">
        <f>'OECD EMPN'!AU62</f>
        <v>5351.9</v>
      </c>
      <c r="AN52">
        <f>'OECD EMPN'!AV62</f>
        <v>6653.8</v>
      </c>
      <c r="AO52">
        <f>'OECD EMPN'!AW62</f>
        <v>5568.9</v>
      </c>
      <c r="AP52">
        <f>'OECD EMPN'!AY62</f>
        <v>2965.3</v>
      </c>
      <c r="AQ52">
        <f>'OECD EMPN'!AZ62</f>
        <v>0</v>
      </c>
    </row>
    <row r="53" spans="1:43" x14ac:dyDescent="0.35">
      <c r="A53" t="str">
        <f>'OECD EMPN'!A63</f>
        <v>SAU: Saudi Arabia</v>
      </c>
      <c r="B53">
        <f>'OECD EMPN'!D63</f>
        <v>673.4</v>
      </c>
      <c r="C53">
        <f>'OECD EMPN'!F63</f>
        <v>89</v>
      </c>
      <c r="E53">
        <f>'OECD EMPN'!G63</f>
        <v>19.7</v>
      </c>
      <c r="F53">
        <f>'OECD EMPN'!H63</f>
        <v>29.5</v>
      </c>
      <c r="G53">
        <f>'OECD EMPN'!J63</f>
        <v>144.1</v>
      </c>
      <c r="H53">
        <f>'OECD EMPN'!K63</f>
        <v>109.4</v>
      </c>
      <c r="I53">
        <f>'OECD EMPN'!M63</f>
        <v>29</v>
      </c>
      <c r="J53">
        <f>'OECD EMPN'!N63</f>
        <v>36.299999999999997</v>
      </c>
      <c r="K53">
        <f>'OECD EMPN'!P63</f>
        <v>19.100000000000001</v>
      </c>
      <c r="L53">
        <f>'OECD EMPN'!Q63</f>
        <v>105.5</v>
      </c>
      <c r="N53">
        <f>'OECD EMPN'!R63</f>
        <v>28.3</v>
      </c>
      <c r="O53">
        <f>'OECD EMPN'!S63</f>
        <v>138</v>
      </c>
      <c r="Q53">
        <f>'OECD EMPN'!U63</f>
        <v>49.5</v>
      </c>
      <c r="S53">
        <f>'OECD EMPN'!V63</f>
        <v>140.6</v>
      </c>
      <c r="T53">
        <f>'OECD EMPN'!X63</f>
        <v>2.9</v>
      </c>
      <c r="U53">
        <f>'OECD EMPN'!Y63</f>
        <v>23</v>
      </c>
      <c r="V53">
        <f>'OECD EMPN'!Z63</f>
        <v>26.8</v>
      </c>
      <c r="W53">
        <f>'OECD EMPN'!AB63</f>
        <v>8.1</v>
      </c>
      <c r="X53">
        <f>'OECD EMPN'!AC63</f>
        <v>2.9</v>
      </c>
      <c r="Y53">
        <f>'OECD EMPN'!AD63</f>
        <v>132.80000000000001</v>
      </c>
      <c r="Z53">
        <f>'OECD EMPN'!AE63</f>
        <v>154.5</v>
      </c>
      <c r="AC53">
        <f>'OECD EMPN'!AF63</f>
        <v>1409</v>
      </c>
      <c r="AD53">
        <f>'OECD EMPN'!AI63</f>
        <v>1499.2</v>
      </c>
      <c r="AE53">
        <f>'OECD EMPN'!AJ63</f>
        <v>398</v>
      </c>
      <c r="AF53">
        <f>'OECD EMPN'!AK63</f>
        <v>305.3</v>
      </c>
      <c r="AG53">
        <f>'OECD EMPN'!AM63</f>
        <v>17.5</v>
      </c>
      <c r="AH53">
        <f>'OECD EMPN'!AN63</f>
        <v>80.400000000000006</v>
      </c>
      <c r="AI53">
        <f>'OECD EMPN'!AO63</f>
        <v>11.4</v>
      </c>
      <c r="AJ53">
        <f>'OECD EMPN'!AP63</f>
        <v>140.80000000000001</v>
      </c>
      <c r="AK53">
        <f>'OECD EMPN'!AQ63</f>
        <v>108.9</v>
      </c>
      <c r="AL53">
        <f>'OECD EMPN'!AR63</f>
        <v>412.8</v>
      </c>
      <c r="AM53">
        <f>'OECD EMPN'!AU63</f>
        <v>1776.5</v>
      </c>
      <c r="AN53">
        <f>'OECD EMPN'!AV63</f>
        <v>1387.7</v>
      </c>
      <c r="AO53">
        <f>'OECD EMPN'!AW63</f>
        <v>568.5</v>
      </c>
      <c r="AP53">
        <f>'OECD EMPN'!AY63</f>
        <v>245</v>
      </c>
      <c r="AQ53">
        <f>'OECD EMPN'!AZ63</f>
        <v>1033.9000000000001</v>
      </c>
    </row>
    <row r="54" spans="1:43" x14ac:dyDescent="0.35">
      <c r="A54" t="str">
        <f>'OECD EMPN'!A64</f>
        <v>ZAF: South Africa</v>
      </c>
      <c r="B54">
        <f>'OECD EMPN'!D64</f>
        <v>892.7</v>
      </c>
      <c r="C54">
        <f>'OECD EMPN'!F64</f>
        <v>65.3</v>
      </c>
      <c r="E54">
        <f>'OECD EMPN'!G64</f>
        <v>372.4</v>
      </c>
      <c r="F54">
        <f>'OECD EMPN'!H64</f>
        <v>18.2</v>
      </c>
      <c r="G54">
        <f>'OECD EMPN'!J64</f>
        <v>382.6</v>
      </c>
      <c r="H54">
        <f>'OECD EMPN'!K64</f>
        <v>227.2</v>
      </c>
      <c r="I54">
        <f>'OECD EMPN'!M64</f>
        <v>77</v>
      </c>
      <c r="J54">
        <f>'OECD EMPN'!N64</f>
        <v>108.1</v>
      </c>
      <c r="K54">
        <f>'OECD EMPN'!P64</f>
        <v>45.2</v>
      </c>
      <c r="L54">
        <f>'OECD EMPN'!Q64</f>
        <v>111.3</v>
      </c>
      <c r="N54">
        <f>'OECD EMPN'!R64</f>
        <v>61.6</v>
      </c>
      <c r="O54">
        <f>'OECD EMPN'!S64</f>
        <v>108.4</v>
      </c>
      <c r="Q54">
        <f>'OECD EMPN'!U64</f>
        <v>119.8</v>
      </c>
      <c r="S54">
        <f>'OECD EMPN'!V64</f>
        <v>166.6</v>
      </c>
      <c r="T54">
        <f>'OECD EMPN'!X64</f>
        <v>28.3</v>
      </c>
      <c r="U54">
        <f>'OECD EMPN'!Y64</f>
        <v>43.2</v>
      </c>
      <c r="V54">
        <f>'OECD EMPN'!Z64</f>
        <v>70</v>
      </c>
      <c r="W54">
        <f>'OECD EMPN'!AB64</f>
        <v>90.9</v>
      </c>
      <c r="X54">
        <f>'OECD EMPN'!AC64</f>
        <v>16</v>
      </c>
      <c r="Y54">
        <f>'OECD EMPN'!AD64</f>
        <v>75.900000000000006</v>
      </c>
      <c r="Z54">
        <f>'OECD EMPN'!AE64</f>
        <v>462.4</v>
      </c>
      <c r="AC54">
        <f>'OECD EMPN'!AF64</f>
        <v>1420.7</v>
      </c>
      <c r="AD54">
        <f>'OECD EMPN'!AI64</f>
        <v>2555.1999999999998</v>
      </c>
      <c r="AE54">
        <f>'OECD EMPN'!AJ64</f>
        <v>818.4</v>
      </c>
      <c r="AF54">
        <f>'OECD EMPN'!AK64</f>
        <v>593.6</v>
      </c>
      <c r="AG54">
        <f>'OECD EMPN'!AM64</f>
        <v>64.7</v>
      </c>
      <c r="AH54">
        <f>'OECD EMPN'!AN64</f>
        <v>94.5</v>
      </c>
      <c r="AI54">
        <f>'OECD EMPN'!AO64</f>
        <v>126.3</v>
      </c>
      <c r="AJ54">
        <f>'OECD EMPN'!AP64</f>
        <v>431.7</v>
      </c>
      <c r="AK54">
        <f>'OECD EMPN'!AQ64</f>
        <v>111.2</v>
      </c>
      <c r="AL54">
        <f>'OECD EMPN'!AR64</f>
        <v>1567.2</v>
      </c>
      <c r="AM54">
        <f>'OECD EMPN'!AU64</f>
        <v>794.3</v>
      </c>
      <c r="AN54">
        <f>'OECD EMPN'!AV64</f>
        <v>972.4</v>
      </c>
      <c r="AO54">
        <f>'OECD EMPN'!AW64</f>
        <v>1010.5</v>
      </c>
      <c r="AP54">
        <f>'OECD EMPN'!AY64</f>
        <v>517.4</v>
      </c>
      <c r="AQ54">
        <f>'OECD EMPN'!AZ64</f>
        <v>1307.3</v>
      </c>
    </row>
    <row r="55" spans="1:43" x14ac:dyDescent="0.3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E55">
        <f>'OECD EMPN'!G65</f>
        <v>3184.9</v>
      </c>
      <c r="F55">
        <f>'OECD EMPN'!H65</f>
        <v>636.1</v>
      </c>
      <c r="G55">
        <f>'OECD EMPN'!J65</f>
        <v>14553.7</v>
      </c>
      <c r="H55">
        <f>'OECD EMPN'!K65</f>
        <v>19769.099999999999</v>
      </c>
      <c r="I55">
        <f>'OECD EMPN'!M65</f>
        <v>2625.3</v>
      </c>
      <c r="J55">
        <f>'OECD EMPN'!N65</f>
        <v>4485.1000000000004</v>
      </c>
      <c r="K55">
        <f>'OECD EMPN'!P65</f>
        <v>1445.6</v>
      </c>
      <c r="L55">
        <f>'OECD EMPN'!Q65</f>
        <v>12901.6</v>
      </c>
      <c r="N55">
        <f>'OECD EMPN'!R65</f>
        <v>6613.4</v>
      </c>
      <c r="O55">
        <f>'OECD EMPN'!S65</f>
        <v>9531.2999999999993</v>
      </c>
      <c r="Q55">
        <f>'OECD EMPN'!U65</f>
        <v>9412.2000000000007</v>
      </c>
      <c r="S55">
        <f>'OECD EMPN'!V65</f>
        <v>7692.3</v>
      </c>
      <c r="T55">
        <f>'OECD EMPN'!X65</f>
        <v>16528.8</v>
      </c>
      <c r="U55">
        <f>'OECD EMPN'!Y65</f>
        <v>10907.5</v>
      </c>
      <c r="V55">
        <f>'OECD EMPN'!Z65</f>
        <v>13443.9</v>
      </c>
      <c r="W55">
        <f>'OECD EMPN'!AB65</f>
        <v>8888.5</v>
      </c>
      <c r="X55">
        <f>'OECD EMPN'!AC65</f>
        <v>2767.6</v>
      </c>
      <c r="Y55">
        <f>'OECD EMPN'!AD65</f>
        <v>6459.5</v>
      </c>
      <c r="Z55">
        <f>'OECD EMPN'!AE65</f>
        <v>21304.6</v>
      </c>
      <c r="AC55">
        <f>'OECD EMPN'!AF65</f>
        <v>80414.3</v>
      </c>
      <c r="AD55">
        <f>'OECD EMPN'!AI65</f>
        <v>49991.7</v>
      </c>
      <c r="AE55">
        <f>'OECD EMPN'!AJ65</f>
        <v>38353.300000000003</v>
      </c>
      <c r="AF55">
        <f>'OECD EMPN'!AK65</f>
        <v>18105.599999999999</v>
      </c>
      <c r="AG55">
        <f>'OECD EMPN'!AM65</f>
        <v>3777.3</v>
      </c>
      <c r="AH55">
        <f>'OECD EMPN'!AN65</f>
        <v>5939.3</v>
      </c>
      <c r="AI55">
        <f>'OECD EMPN'!AO65</f>
        <v>5662.4</v>
      </c>
      <c r="AJ55">
        <f>'OECD EMPN'!AP65</f>
        <v>23394.2</v>
      </c>
      <c r="AK55">
        <f>'OECD EMPN'!AQ65</f>
        <v>16194</v>
      </c>
      <c r="AL55">
        <f>'OECD EMPN'!AR65</f>
        <v>23037.1</v>
      </c>
      <c r="AM55">
        <f>'OECD EMPN'!AU65</f>
        <v>58955.199999999997</v>
      </c>
      <c r="AN55">
        <f>'OECD EMPN'!AV65</f>
        <v>64106.5</v>
      </c>
      <c r="AO55">
        <f>'OECD EMPN'!AW65</f>
        <v>37556.5</v>
      </c>
      <c r="AP55">
        <f>'OECD EMPN'!AY65</f>
        <v>29492.9</v>
      </c>
      <c r="AQ55">
        <f>'OECD EMPN'!AZ65</f>
        <v>83</v>
      </c>
    </row>
    <row r="56" spans="1:43" x14ac:dyDescent="0.3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E56">
        <f>'OECD EMPN'!G66</f>
        <v>155.69999999999999</v>
      </c>
      <c r="F56">
        <f>'OECD EMPN'!H66</f>
        <v>46.5</v>
      </c>
      <c r="G56">
        <f>'OECD EMPN'!J66</f>
        <v>3554.8</v>
      </c>
      <c r="H56">
        <f>'OECD EMPN'!K66</f>
        <v>1345.9</v>
      </c>
      <c r="I56">
        <f>'OECD EMPN'!M66</f>
        <v>617.9</v>
      </c>
      <c r="J56">
        <f>'OECD EMPN'!N66</f>
        <v>1101.4000000000001</v>
      </c>
      <c r="K56">
        <f>'OECD EMPN'!P66</f>
        <v>86</v>
      </c>
      <c r="L56">
        <f>'OECD EMPN'!Q66</f>
        <v>1388.2</v>
      </c>
      <c r="N56">
        <f>'OECD EMPN'!R66</f>
        <v>1202.4000000000001</v>
      </c>
      <c r="O56">
        <f>'OECD EMPN'!S66</f>
        <v>874.3</v>
      </c>
      <c r="Q56">
        <f>'OECD EMPN'!U66</f>
        <v>781.5</v>
      </c>
      <c r="S56">
        <f>'OECD EMPN'!V66</f>
        <v>2733.9</v>
      </c>
      <c r="T56">
        <f>'OECD EMPN'!X66</f>
        <v>847.8</v>
      </c>
      <c r="U56">
        <f>'OECD EMPN'!Y66</f>
        <v>1047</v>
      </c>
      <c r="V56">
        <f>'OECD EMPN'!Z66</f>
        <v>2490.1999999999998</v>
      </c>
      <c r="W56">
        <f>'OECD EMPN'!AB66</f>
        <v>1644.5</v>
      </c>
      <c r="X56">
        <f>'OECD EMPN'!AC66</f>
        <v>552.20000000000005</v>
      </c>
      <c r="Y56">
        <f>'OECD EMPN'!AD66</f>
        <v>2531.6</v>
      </c>
      <c r="Z56">
        <f>'OECD EMPN'!AE66</f>
        <v>1981</v>
      </c>
      <c r="AC56">
        <f>'OECD EMPN'!AF66</f>
        <v>11300.9</v>
      </c>
      <c r="AD56">
        <f>'OECD EMPN'!AI66</f>
        <v>27142</v>
      </c>
      <c r="AE56">
        <f>'OECD EMPN'!AJ66</f>
        <v>8695.7999999999993</v>
      </c>
      <c r="AF56">
        <f>'OECD EMPN'!AK66</f>
        <v>9971.4</v>
      </c>
      <c r="AG56">
        <f>'OECD EMPN'!AM66</f>
        <v>1411.3</v>
      </c>
      <c r="AH56">
        <f>'OECD EMPN'!AN66</f>
        <v>792.5</v>
      </c>
      <c r="AI56">
        <f>'OECD EMPN'!AO66</f>
        <v>3355.1</v>
      </c>
      <c r="AJ56">
        <f>'OECD EMPN'!AP66</f>
        <v>5049.1000000000004</v>
      </c>
      <c r="AK56">
        <f>'OECD EMPN'!AQ66</f>
        <v>2075.3000000000002</v>
      </c>
      <c r="AL56">
        <f>'OECD EMPN'!AR66</f>
        <v>25449.9</v>
      </c>
      <c r="AM56">
        <f>'OECD EMPN'!AU66</f>
        <v>11598</v>
      </c>
      <c r="AN56">
        <f>'OECD EMPN'!AV66</f>
        <v>12608.8</v>
      </c>
      <c r="AO56">
        <f>'OECD EMPN'!AW66</f>
        <v>21452.5</v>
      </c>
      <c r="AP56">
        <f>'OECD EMPN'!AY66</f>
        <v>8858.7999999999993</v>
      </c>
      <c r="AQ56">
        <f>'OECD EMPN'!AZ66</f>
        <v>3631.9</v>
      </c>
    </row>
    <row r="57" spans="1:43" x14ac:dyDescent="0.3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E57">
        <f>'OECD EMPN'!G67</f>
        <v>270.60000000000002</v>
      </c>
      <c r="F57">
        <f>'OECD EMPN'!H67</f>
        <v>92.6</v>
      </c>
      <c r="G57">
        <f>'OECD EMPN'!J67</f>
        <v>4868.2</v>
      </c>
      <c r="H57">
        <f>'OECD EMPN'!K67</f>
        <v>2306.8000000000002</v>
      </c>
      <c r="I57">
        <f>'OECD EMPN'!M67</f>
        <v>1080.4000000000001</v>
      </c>
      <c r="J57">
        <f>'OECD EMPN'!N67</f>
        <v>1411.4</v>
      </c>
      <c r="K57">
        <f>'OECD EMPN'!P67</f>
        <v>136.19999999999999</v>
      </c>
      <c r="L57">
        <f>'OECD EMPN'!Q67</f>
        <v>1727.5</v>
      </c>
      <c r="N57">
        <f>'OECD EMPN'!R67</f>
        <v>1683.9</v>
      </c>
      <c r="O57">
        <f>'OECD EMPN'!S67</f>
        <v>1266.5999999999999</v>
      </c>
      <c r="Q57">
        <f>'OECD EMPN'!U67</f>
        <v>1041.8</v>
      </c>
      <c r="S57">
        <f>'OECD EMPN'!V67</f>
        <v>3665.3</v>
      </c>
      <c r="T57">
        <f>'OECD EMPN'!X67</f>
        <v>1145.9000000000001</v>
      </c>
      <c r="U57">
        <f>'OECD EMPN'!Y67</f>
        <v>1508.4</v>
      </c>
      <c r="V57">
        <f>'OECD EMPN'!Z67</f>
        <v>3031</v>
      </c>
      <c r="W57">
        <f>'OECD EMPN'!AB67</f>
        <v>2469.3000000000002</v>
      </c>
      <c r="X57">
        <f>'OECD EMPN'!AC67</f>
        <v>729.3</v>
      </c>
      <c r="Y57">
        <f>'OECD EMPN'!AD67</f>
        <v>3533.2</v>
      </c>
      <c r="Z57">
        <f>'OECD EMPN'!AE67</f>
        <v>2912.2</v>
      </c>
      <c r="AC57">
        <f>'OECD EMPN'!AF67</f>
        <v>14545.3</v>
      </c>
      <c r="AD57">
        <f>'OECD EMPN'!AI67</f>
        <v>33739.1</v>
      </c>
      <c r="AE57">
        <f>'OECD EMPN'!AJ67</f>
        <v>11405.9</v>
      </c>
      <c r="AF57">
        <f>'OECD EMPN'!AK67</f>
        <v>11367.3</v>
      </c>
      <c r="AG57">
        <f>'OECD EMPN'!AM67</f>
        <v>1664.6</v>
      </c>
      <c r="AH57">
        <f>'OECD EMPN'!AN67</f>
        <v>1068</v>
      </c>
      <c r="AI57">
        <f>'OECD EMPN'!AO67</f>
        <v>3946.1</v>
      </c>
      <c r="AJ57">
        <f>'OECD EMPN'!AP67</f>
        <v>5977.5</v>
      </c>
      <c r="AK57">
        <f>'OECD EMPN'!AQ67</f>
        <v>2550.8000000000002</v>
      </c>
      <c r="AL57">
        <f>'OECD EMPN'!AR67</f>
        <v>28660.799999999999</v>
      </c>
      <c r="AM57">
        <f>'OECD EMPN'!AU67</f>
        <v>14590.1</v>
      </c>
      <c r="AN57">
        <f>'OECD EMPN'!AV67</f>
        <v>15612</v>
      </c>
      <c r="AO57">
        <f>'OECD EMPN'!AW67</f>
        <v>24052.3</v>
      </c>
      <c r="AP57">
        <f>'OECD EMPN'!AY67</f>
        <v>10321.700000000001</v>
      </c>
      <c r="AQ57">
        <f>'OECD EMPN'!AZ67</f>
        <v>3693.7</v>
      </c>
    </row>
    <row r="58" spans="1:43" x14ac:dyDescent="0.3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E58">
        <f>'OECD EMPN'!G68</f>
        <v>115</v>
      </c>
      <c r="F58">
        <f>'OECD EMPN'!H68</f>
        <v>46.1</v>
      </c>
      <c r="G58">
        <f>'OECD EMPN'!J68</f>
        <v>1313.4</v>
      </c>
      <c r="H58">
        <f>'OECD EMPN'!K68</f>
        <v>960.8</v>
      </c>
      <c r="I58">
        <f>'OECD EMPN'!M68</f>
        <v>462.5</v>
      </c>
      <c r="J58">
        <f>'OECD EMPN'!N68</f>
        <v>310</v>
      </c>
      <c r="K58">
        <f>'OECD EMPN'!P68</f>
        <v>50.2</v>
      </c>
      <c r="L58">
        <f>'OECD EMPN'!Q68</f>
        <v>339.3</v>
      </c>
      <c r="N58">
        <f>'OECD EMPN'!R68</f>
        <v>481.5</v>
      </c>
      <c r="O58">
        <f>'OECD EMPN'!S68</f>
        <v>392.3</v>
      </c>
      <c r="Q58">
        <f>'OECD EMPN'!U68</f>
        <v>260.39999999999998</v>
      </c>
      <c r="S58">
        <f>'OECD EMPN'!V68</f>
        <v>931.4</v>
      </c>
      <c r="T58">
        <f>'OECD EMPN'!X68</f>
        <v>298.2</v>
      </c>
      <c r="U58">
        <f>'OECD EMPN'!Y68</f>
        <v>461.4</v>
      </c>
      <c r="V58">
        <f>'OECD EMPN'!Z68</f>
        <v>540.9</v>
      </c>
      <c r="W58">
        <f>'OECD EMPN'!AB68</f>
        <v>824.8</v>
      </c>
      <c r="X58">
        <f>'OECD EMPN'!AC68</f>
        <v>177.1</v>
      </c>
      <c r="Y58">
        <f>'OECD EMPN'!AD68</f>
        <v>1001.5</v>
      </c>
      <c r="Z58">
        <f>'OECD EMPN'!AE68</f>
        <v>931.3</v>
      </c>
      <c r="AC58">
        <f>'OECD EMPN'!AF68</f>
        <v>3244.4</v>
      </c>
      <c r="AD58">
        <f>'OECD EMPN'!AI68</f>
        <v>6597.1</v>
      </c>
      <c r="AE58">
        <f>'OECD EMPN'!AJ68</f>
        <v>2710.1</v>
      </c>
      <c r="AF58">
        <f>'OECD EMPN'!AK68</f>
        <v>1395.9</v>
      </c>
      <c r="AG58">
        <f>'OECD EMPN'!AM68</f>
        <v>253.3</v>
      </c>
      <c r="AH58">
        <f>'OECD EMPN'!AN68</f>
        <v>275.5</v>
      </c>
      <c r="AI58">
        <f>'OECD EMPN'!AO68</f>
        <v>591</v>
      </c>
      <c r="AJ58">
        <f>'OECD EMPN'!AP68</f>
        <v>928.4</v>
      </c>
      <c r="AK58">
        <f>'OECD EMPN'!AQ68</f>
        <v>475.5</v>
      </c>
      <c r="AL58">
        <f>'OECD EMPN'!AR68</f>
        <v>3210.9</v>
      </c>
      <c r="AM58">
        <f>'OECD EMPN'!AU68</f>
        <v>2992.1</v>
      </c>
      <c r="AN58">
        <f>'OECD EMPN'!AV68</f>
        <v>3003.2</v>
      </c>
      <c r="AO58">
        <f>'OECD EMPN'!AW68</f>
        <v>2599.8000000000002</v>
      </c>
      <c r="AP58">
        <f>'OECD EMPN'!AY68</f>
        <v>1462.9</v>
      </c>
      <c r="AQ58">
        <f>'OECD EMPN'!AZ68</f>
        <v>61.8</v>
      </c>
    </row>
    <row r="59" spans="1:43" x14ac:dyDescent="0.35">
      <c r="A59" t="str">
        <f>'OECD EMPN'!A69</f>
        <v>EA19: Euro area</v>
      </c>
      <c r="B59">
        <f>'OECD EMPN'!D69</f>
        <v>4995.2</v>
      </c>
      <c r="C59">
        <f>'OECD EMPN'!F69</f>
        <v>50.6</v>
      </c>
      <c r="E59">
        <f>'OECD EMPN'!G69</f>
        <v>133.4</v>
      </c>
      <c r="F59">
        <f>'OECD EMPN'!H69</f>
        <v>13.7</v>
      </c>
      <c r="G59">
        <f>'OECD EMPN'!J69</f>
        <v>3197.1</v>
      </c>
      <c r="H59">
        <f>'OECD EMPN'!K69</f>
        <v>1330.9</v>
      </c>
      <c r="I59">
        <f>'OECD EMPN'!M69</f>
        <v>599.6</v>
      </c>
      <c r="J59">
        <f>'OECD EMPN'!N69</f>
        <v>929.4</v>
      </c>
      <c r="K59">
        <f>'OECD EMPN'!P69</f>
        <v>78.400000000000006</v>
      </c>
      <c r="L59">
        <f>'OECD EMPN'!Q69</f>
        <v>1230.9000000000001</v>
      </c>
      <c r="N59">
        <f>'OECD EMPN'!R69</f>
        <v>1064.3</v>
      </c>
      <c r="O59">
        <f>'OECD EMPN'!S69</f>
        <v>804.8</v>
      </c>
      <c r="Q59">
        <f>'OECD EMPN'!U69</f>
        <v>716</v>
      </c>
      <c r="S59">
        <f>'OECD EMPN'!V69</f>
        <v>2474.6</v>
      </c>
      <c r="T59">
        <f>'OECD EMPN'!X69</f>
        <v>733.5</v>
      </c>
      <c r="U59">
        <f>'OECD EMPN'!Y69</f>
        <v>990.6</v>
      </c>
      <c r="V59">
        <f>'OECD EMPN'!Z69</f>
        <v>2248.4</v>
      </c>
      <c r="W59">
        <f>'OECD EMPN'!AB69</f>
        <v>1517.1</v>
      </c>
      <c r="X59">
        <f>'OECD EMPN'!AC69</f>
        <v>410</v>
      </c>
      <c r="Y59">
        <f>'OECD EMPN'!AD69</f>
        <v>2300</v>
      </c>
      <c r="Z59">
        <f>'OECD EMPN'!AE69</f>
        <v>1720.8</v>
      </c>
      <c r="AC59">
        <f>'OECD EMPN'!AF69</f>
        <v>9135.9</v>
      </c>
      <c r="AD59">
        <f>'OECD EMPN'!AI69</f>
        <v>22410.6</v>
      </c>
      <c r="AE59">
        <f>'OECD EMPN'!AJ69</f>
        <v>7293.4</v>
      </c>
      <c r="AF59">
        <f>'OECD EMPN'!AK69</f>
        <v>7898.8</v>
      </c>
      <c r="AG59">
        <f>'OECD EMPN'!AM69</f>
        <v>1000.3</v>
      </c>
      <c r="AH59">
        <f>'OECD EMPN'!AN69</f>
        <v>573.1</v>
      </c>
      <c r="AI59">
        <f>'OECD EMPN'!AO69</f>
        <v>2569</v>
      </c>
      <c r="AJ59">
        <f>'OECD EMPN'!AP69</f>
        <v>3964.9</v>
      </c>
      <c r="AK59">
        <f>'OECD EMPN'!AQ69</f>
        <v>1520</v>
      </c>
      <c r="AL59">
        <f>'OECD EMPN'!AR69</f>
        <v>20073.400000000001</v>
      </c>
      <c r="AM59">
        <f>'OECD EMPN'!AU69</f>
        <v>10254.799999999999</v>
      </c>
      <c r="AN59">
        <f>'OECD EMPN'!AV69</f>
        <v>9798</v>
      </c>
      <c r="AO59">
        <f>'OECD EMPN'!AW69</f>
        <v>16668.099999999999</v>
      </c>
      <c r="AP59">
        <f>'OECD EMPN'!AY69</f>
        <v>7060.5</v>
      </c>
      <c r="AQ59">
        <f>'OECD EMPN'!AZ69</f>
        <v>3571.4</v>
      </c>
    </row>
    <row r="60" spans="1:43" x14ac:dyDescent="0.3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E60">
        <f>'OECD EMPN'!G70</f>
        <v>124.4</v>
      </c>
      <c r="F60">
        <f>'OECD EMPN'!H70</f>
        <v>12.1</v>
      </c>
      <c r="G60">
        <f>'OECD EMPN'!J70</f>
        <v>3038.3</v>
      </c>
      <c r="H60">
        <f>'OECD EMPN'!K70</f>
        <v>1226.0999999999999</v>
      </c>
      <c r="I60">
        <f>'OECD EMPN'!M70</f>
        <v>497.9</v>
      </c>
      <c r="J60">
        <f>'OECD EMPN'!N70</f>
        <v>883.9</v>
      </c>
      <c r="K60">
        <f>'OECD EMPN'!P70</f>
        <v>72.400000000000006</v>
      </c>
      <c r="L60">
        <f>'OECD EMPN'!Q70</f>
        <v>1187.3</v>
      </c>
      <c r="N60">
        <f>'OECD EMPN'!R70</f>
        <v>1001.1</v>
      </c>
      <c r="O60">
        <f>'OECD EMPN'!S70</f>
        <v>758</v>
      </c>
      <c r="Q60">
        <f>'OECD EMPN'!U70</f>
        <v>682.1</v>
      </c>
      <c r="S60">
        <f>'OECD EMPN'!V70</f>
        <v>2322.1999999999998</v>
      </c>
      <c r="T60">
        <f>'OECD EMPN'!X70</f>
        <v>697.2</v>
      </c>
      <c r="U60">
        <f>'OECD EMPN'!Y70</f>
        <v>926.9</v>
      </c>
      <c r="V60">
        <f>'OECD EMPN'!Z70</f>
        <v>2177.3000000000002</v>
      </c>
      <c r="W60">
        <f>'OECD EMPN'!AB70</f>
        <v>1424.7</v>
      </c>
      <c r="X60">
        <f>'OECD EMPN'!AC70</f>
        <v>399.9</v>
      </c>
      <c r="Y60">
        <f>'OECD EMPN'!AD70</f>
        <v>2157.9</v>
      </c>
      <c r="Z60">
        <f>'OECD EMPN'!AE70</f>
        <v>1601.1</v>
      </c>
      <c r="AC60">
        <f>'OECD EMPN'!AF70</f>
        <v>8650.7999999999993</v>
      </c>
      <c r="AD60">
        <f>'OECD EMPN'!AI70</f>
        <v>21372.1</v>
      </c>
      <c r="AE60">
        <f>'OECD EMPN'!AJ70</f>
        <v>6866</v>
      </c>
      <c r="AF60">
        <f>'OECD EMPN'!AK70</f>
        <v>7628.3</v>
      </c>
      <c r="AG60">
        <f>'OECD EMPN'!AM70</f>
        <v>960.2</v>
      </c>
      <c r="AH60">
        <f>'OECD EMPN'!AN70</f>
        <v>533.4</v>
      </c>
      <c r="AI60">
        <f>'OECD EMPN'!AO70</f>
        <v>2460.1999999999998</v>
      </c>
      <c r="AJ60">
        <f>'OECD EMPN'!AP70</f>
        <v>3823.3</v>
      </c>
      <c r="AK60">
        <f>'OECD EMPN'!AQ70</f>
        <v>1442.3</v>
      </c>
      <c r="AL60">
        <f>'OECD EMPN'!AR70</f>
        <v>19443.8</v>
      </c>
      <c r="AM60">
        <f>'OECD EMPN'!AU70</f>
        <v>9815</v>
      </c>
      <c r="AN60">
        <f>'OECD EMPN'!AV70</f>
        <v>9239.7000000000007</v>
      </c>
      <c r="AO60">
        <f>'OECD EMPN'!AW70</f>
        <v>16269.4</v>
      </c>
      <c r="AP60">
        <f>'OECD EMPN'!AY70</f>
        <v>6813</v>
      </c>
      <c r="AQ60">
        <f>'OECD EMPN'!AZ70</f>
        <v>3546.8</v>
      </c>
    </row>
    <row r="61" spans="1:43" x14ac:dyDescent="0.3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E61">
        <f>'OECD EMPN'!G71</f>
        <v>7133</v>
      </c>
      <c r="F61">
        <f>'OECD EMPN'!H71</f>
        <v>2319.8000000000002</v>
      </c>
      <c r="G61">
        <f>'OECD EMPN'!J71</f>
        <v>41488.199999999997</v>
      </c>
      <c r="H61">
        <f>'OECD EMPN'!K71</f>
        <v>47156.4</v>
      </c>
      <c r="I61">
        <f>'OECD EMPN'!M71</f>
        <v>9040</v>
      </c>
      <c r="J61">
        <f>'OECD EMPN'!N71</f>
        <v>9773.1</v>
      </c>
      <c r="K61">
        <f>'OECD EMPN'!P71</f>
        <v>2287.6</v>
      </c>
      <c r="L61">
        <f>'OECD EMPN'!Q71</f>
        <v>19862.8</v>
      </c>
      <c r="N61">
        <f>'OECD EMPN'!R71</f>
        <v>12715.7</v>
      </c>
      <c r="O61">
        <f>'OECD EMPN'!S71</f>
        <v>18735.2</v>
      </c>
      <c r="Q61">
        <f>'OECD EMPN'!U71</f>
        <v>15043.7</v>
      </c>
      <c r="S61">
        <f>'OECD EMPN'!V71</f>
        <v>19370.7</v>
      </c>
      <c r="T61">
        <f>'OECD EMPN'!X71</f>
        <v>21289.8</v>
      </c>
      <c r="U61">
        <f>'OECD EMPN'!Y71</f>
        <v>15171</v>
      </c>
      <c r="V61">
        <f>'OECD EMPN'!Z71</f>
        <v>20345.7</v>
      </c>
      <c r="W61">
        <f>'OECD EMPN'!AB71</f>
        <v>15278.1</v>
      </c>
      <c r="X61">
        <f>'OECD EMPN'!AC71</f>
        <v>6800.8</v>
      </c>
      <c r="Y61">
        <f>'OECD EMPN'!AD71</f>
        <v>28287.4</v>
      </c>
      <c r="Z61">
        <f>'OECD EMPN'!AE71</f>
        <v>33291</v>
      </c>
      <c r="AC61">
        <f>'OECD EMPN'!AF71</f>
        <v>186587.1</v>
      </c>
      <c r="AD61">
        <f>'OECD EMPN'!AI71</f>
        <v>214961.2</v>
      </c>
      <c r="AE61">
        <f>'OECD EMPN'!AJ71</f>
        <v>97837.5</v>
      </c>
      <c r="AF61">
        <f>'OECD EMPN'!AK71</f>
        <v>66673.8</v>
      </c>
      <c r="AG61">
        <f>'OECD EMPN'!AM71</f>
        <v>8982.5</v>
      </c>
      <c r="AH61">
        <f>'OECD EMPN'!AN71</f>
        <v>10749.8</v>
      </c>
      <c r="AI61">
        <f>'OECD EMPN'!AO71</f>
        <v>16675.400000000001</v>
      </c>
      <c r="AJ61">
        <f>'OECD EMPN'!AP71</f>
        <v>47370.6</v>
      </c>
      <c r="AK61">
        <f>'OECD EMPN'!AQ71</f>
        <v>24753.7</v>
      </c>
      <c r="AL61">
        <f>'OECD EMPN'!AR71</f>
        <v>110077.1</v>
      </c>
      <c r="AM61">
        <f>'OECD EMPN'!AU71</f>
        <v>123009.8</v>
      </c>
      <c r="AN61">
        <f>'OECD EMPN'!AV71</f>
        <v>138328.29999999999</v>
      </c>
      <c r="AO61">
        <f>'OECD EMPN'!AW71</f>
        <v>107955.4</v>
      </c>
      <c r="AP61">
        <f>'OECD EMPN'!AY71</f>
        <v>97847.8</v>
      </c>
      <c r="AQ61">
        <f>'OECD EMPN'!AZ71</f>
        <v>23657.599999999999</v>
      </c>
    </row>
    <row r="62" spans="1:43" x14ac:dyDescent="0.3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E62">
        <f>'OECD EMPN'!G72</f>
        <v>361.7</v>
      </c>
      <c r="F62">
        <f>'OECD EMPN'!H72</f>
        <v>636.79999999999995</v>
      </c>
      <c r="G62">
        <f>'OECD EMPN'!J72</f>
        <v>3190.4</v>
      </c>
      <c r="H62">
        <f>'OECD EMPN'!K72</f>
        <v>1240.8</v>
      </c>
      <c r="I62">
        <f>'OECD EMPN'!M72</f>
        <v>608.1</v>
      </c>
      <c r="J62">
        <f>'OECD EMPN'!N72</f>
        <v>1144.7</v>
      </c>
      <c r="K62">
        <f>'OECD EMPN'!P72</f>
        <v>151.9</v>
      </c>
      <c r="L62">
        <f>'OECD EMPN'!Q72</f>
        <v>1173.2</v>
      </c>
      <c r="N62">
        <f>'OECD EMPN'!R72</f>
        <v>1033.4000000000001</v>
      </c>
      <c r="O62">
        <f>'OECD EMPN'!S72</f>
        <v>669.7</v>
      </c>
      <c r="Q62">
        <f>'OECD EMPN'!U72</f>
        <v>549.79999999999995</v>
      </c>
      <c r="S62">
        <f>'OECD EMPN'!V72</f>
        <v>1975</v>
      </c>
      <c r="T62">
        <f>'OECD EMPN'!X72</f>
        <v>1750</v>
      </c>
      <c r="U62">
        <f>'OECD EMPN'!Y72</f>
        <v>654.4</v>
      </c>
      <c r="V62">
        <f>'OECD EMPN'!Z72</f>
        <v>1571.1</v>
      </c>
      <c r="W62">
        <f>'OECD EMPN'!AB72</f>
        <v>1690.8</v>
      </c>
      <c r="X62">
        <f>'OECD EMPN'!AC72</f>
        <v>857.8</v>
      </c>
      <c r="Y62">
        <f>'OECD EMPN'!AD72</f>
        <v>2114.8000000000002</v>
      </c>
      <c r="Z62">
        <f>'OECD EMPN'!AE72</f>
        <v>1364.5</v>
      </c>
      <c r="AC62">
        <f>'OECD EMPN'!AF72</f>
        <v>14034.5</v>
      </c>
      <c r="AD62">
        <f>'OECD EMPN'!AI72</f>
        <v>31806.9</v>
      </c>
      <c r="AE62">
        <f>'OECD EMPN'!AJ72</f>
        <v>9165.6</v>
      </c>
      <c r="AF62">
        <f>'OECD EMPN'!AK72</f>
        <v>15959.6</v>
      </c>
      <c r="AG62">
        <f>'OECD EMPN'!AM72</f>
        <v>1940.4</v>
      </c>
      <c r="AH62">
        <f>'OECD EMPN'!AN72</f>
        <v>1040.5</v>
      </c>
      <c r="AI62">
        <f>'OECD EMPN'!AO72</f>
        <v>2836.9</v>
      </c>
      <c r="AJ62">
        <f>'OECD EMPN'!AP72</f>
        <v>7694.6</v>
      </c>
      <c r="AK62">
        <f>'OECD EMPN'!AQ72</f>
        <v>2689</v>
      </c>
      <c r="AL62">
        <f>'OECD EMPN'!AR72</f>
        <v>26845.5</v>
      </c>
      <c r="AM62">
        <f>'OECD EMPN'!AU72</f>
        <v>17147.3</v>
      </c>
      <c r="AN62">
        <f>'OECD EMPN'!AV72</f>
        <v>17795.7</v>
      </c>
      <c r="AO62">
        <f>'OECD EMPN'!AW72</f>
        <v>22584.9</v>
      </c>
      <c r="AP62">
        <f>'OECD EMPN'!AY72</f>
        <v>10250.6</v>
      </c>
      <c r="AQ62">
        <f>'OECD EMPN'!AZ72</f>
        <v>2928.1</v>
      </c>
    </row>
    <row r="63" spans="1:43" x14ac:dyDescent="0.35">
      <c r="A63" t="str">
        <f>'OECD EMPN'!A73</f>
        <v>ZEUR: Europe</v>
      </c>
      <c r="B63">
        <f>'OECD EMPN'!D73</f>
        <v>15983.5</v>
      </c>
      <c r="C63">
        <f>'OECD EMPN'!F73</f>
        <v>1045.3</v>
      </c>
      <c r="E63">
        <f>'OECD EMPN'!G73</f>
        <v>704.3</v>
      </c>
      <c r="F63">
        <f>'OECD EMPN'!H73</f>
        <v>507.5</v>
      </c>
      <c r="G63">
        <f>'OECD EMPN'!J73</f>
        <v>6677.9</v>
      </c>
      <c r="H63">
        <f>'OECD EMPN'!K73</f>
        <v>2607.5</v>
      </c>
      <c r="I63">
        <f>'OECD EMPN'!M73</f>
        <v>1354.1</v>
      </c>
      <c r="J63">
        <f>'OECD EMPN'!N73</f>
        <v>1700.5</v>
      </c>
      <c r="K63">
        <f>'OECD EMPN'!P73</f>
        <v>379.1</v>
      </c>
      <c r="L63">
        <f>'OECD EMPN'!Q73</f>
        <v>2489.1999999999998</v>
      </c>
      <c r="N63">
        <f>'OECD EMPN'!R73</f>
        <v>1972.8</v>
      </c>
      <c r="O63">
        <f>'OECD EMPN'!S73</f>
        <v>2008.7</v>
      </c>
      <c r="Q63">
        <f>'OECD EMPN'!U73</f>
        <v>2096.6</v>
      </c>
      <c r="S63">
        <f>'OECD EMPN'!V73</f>
        <v>4248.2</v>
      </c>
      <c r="T63">
        <f>'OECD EMPN'!X73</f>
        <v>1941.1</v>
      </c>
      <c r="U63">
        <f>'OECD EMPN'!Y73</f>
        <v>1976</v>
      </c>
      <c r="V63">
        <f>'OECD EMPN'!Z73</f>
        <v>3606.4</v>
      </c>
      <c r="W63">
        <f>'OECD EMPN'!AB73</f>
        <v>3009.5</v>
      </c>
      <c r="X63">
        <f>'OECD EMPN'!AC73</f>
        <v>2028.9</v>
      </c>
      <c r="Y63">
        <f>'OECD EMPN'!AD73</f>
        <v>4560.6000000000004</v>
      </c>
      <c r="Z63">
        <f>'OECD EMPN'!AE73</f>
        <v>5665.2</v>
      </c>
      <c r="AC63">
        <f>'OECD EMPN'!AF73</f>
        <v>20611.7</v>
      </c>
      <c r="AD63">
        <f>'OECD EMPN'!AI73</f>
        <v>46117.5</v>
      </c>
      <c r="AE63">
        <f>'OECD EMPN'!AJ73</f>
        <v>17972.8</v>
      </c>
      <c r="AF63">
        <f>'OECD EMPN'!AK73</f>
        <v>13518.9</v>
      </c>
      <c r="AG63">
        <f>'OECD EMPN'!AM73</f>
        <v>1876.8</v>
      </c>
      <c r="AH63">
        <f>'OECD EMPN'!AN73</f>
        <v>1778.8</v>
      </c>
      <c r="AI63">
        <f>'OECD EMPN'!AO73</f>
        <v>4581.8999999999996</v>
      </c>
      <c r="AJ63">
        <f>'OECD EMPN'!AP73</f>
        <v>7856</v>
      </c>
      <c r="AK63">
        <f>'OECD EMPN'!AQ73</f>
        <v>4078.1</v>
      </c>
      <c r="AL63">
        <f>'OECD EMPN'!AR73</f>
        <v>33312.6</v>
      </c>
      <c r="AM63">
        <f>'OECD EMPN'!AU73</f>
        <v>20342.599999999999</v>
      </c>
      <c r="AN63">
        <f>'OECD EMPN'!AV73</f>
        <v>22814.6</v>
      </c>
      <c r="AO63">
        <f>'OECD EMPN'!AW73</f>
        <v>30847.9</v>
      </c>
      <c r="AP63">
        <f>'OECD EMPN'!AY73</f>
        <v>13622.3</v>
      </c>
      <c r="AQ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11F1-98CB-476F-BC31-432A52636C7C}">
  <sheetPr>
    <tabColor theme="9" tint="0.59999389629810485"/>
  </sheetPr>
  <dimension ref="B2:M7"/>
  <sheetViews>
    <sheetView workbookViewId="0">
      <selection activeCell="C7" sqref="C7"/>
    </sheetView>
  </sheetViews>
  <sheetFormatPr defaultRowHeight="14.5" x14ac:dyDescent="0.35"/>
  <cols>
    <col min="2" max="2" width="23.26953125" customWidth="1"/>
  </cols>
  <sheetData>
    <row r="2" spans="2:13" x14ac:dyDescent="0.35">
      <c r="B2" t="s">
        <v>218</v>
      </c>
    </row>
    <row r="3" spans="2:13" x14ac:dyDescent="0.35">
      <c r="B3" t="s">
        <v>221</v>
      </c>
    </row>
    <row r="5" spans="2:13" ht="15" thickBot="1" x14ac:dyDescent="0.4"/>
    <row r="6" spans="2:13" x14ac:dyDescent="0.35">
      <c r="B6" s="4" t="s">
        <v>182</v>
      </c>
      <c r="C6" s="23" t="s">
        <v>183</v>
      </c>
      <c r="D6" s="24" t="s">
        <v>184</v>
      </c>
      <c r="E6" s="23" t="s">
        <v>177</v>
      </c>
      <c r="F6" s="24" t="s">
        <v>178</v>
      </c>
      <c r="G6" s="23" t="s">
        <v>211</v>
      </c>
      <c r="H6" s="24" t="s">
        <v>212</v>
      </c>
      <c r="I6" s="23" t="s">
        <v>213</v>
      </c>
      <c r="J6" s="24" t="s">
        <v>214</v>
      </c>
      <c r="K6" s="23" t="s">
        <v>215</v>
      </c>
      <c r="L6" s="25" t="s">
        <v>216</v>
      </c>
      <c r="M6" s="24" t="s">
        <v>217</v>
      </c>
    </row>
    <row r="7" spans="2:13" ht="15" thickBot="1" x14ac:dyDescent="0.4">
      <c r="B7" s="86" t="s">
        <v>1209</v>
      </c>
      <c r="C7" s="26">
        <v>291.86331525462441</v>
      </c>
      <c r="D7" s="27">
        <v>11580.30147261218</v>
      </c>
      <c r="E7" s="26"/>
      <c r="F7" s="28"/>
      <c r="G7" s="26">
        <v>687.41617037736182</v>
      </c>
      <c r="H7" s="27">
        <v>1873.4644560119536</v>
      </c>
      <c r="I7" s="26">
        <v>3079.1507638702215</v>
      </c>
      <c r="J7" s="27">
        <v>1904.5207355850353</v>
      </c>
      <c r="K7" s="26">
        <v>6018.6893053051244</v>
      </c>
      <c r="L7" s="29">
        <v>521.30073733073323</v>
      </c>
      <c r="M7" s="27">
        <v>8096.1080790295891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6E03-CDF4-40DB-85A2-72BED08E2927}">
  <sheetPr>
    <tabColor theme="9" tint="0.59999389629810485"/>
  </sheetPr>
  <dimension ref="C4:E12"/>
  <sheetViews>
    <sheetView workbookViewId="0">
      <selection activeCell="I30" sqref="I30"/>
    </sheetView>
  </sheetViews>
  <sheetFormatPr defaultRowHeight="14.5" x14ac:dyDescent="0.35"/>
  <cols>
    <col min="3" max="3" width="18.7265625" customWidth="1"/>
    <col min="4" max="5" width="20" customWidth="1"/>
  </cols>
  <sheetData>
    <row r="4" spans="3:5" x14ac:dyDescent="0.35">
      <c r="C4" t="s">
        <v>1202</v>
      </c>
    </row>
    <row r="5" spans="3:5" x14ac:dyDescent="0.35">
      <c r="C5" t="s">
        <v>1213</v>
      </c>
    </row>
    <row r="6" spans="3:5" x14ac:dyDescent="0.35">
      <c r="C6" t="s">
        <v>1214</v>
      </c>
    </row>
    <row r="7" spans="3:5" x14ac:dyDescent="0.35">
      <c r="C7" s="88" t="s">
        <v>1218</v>
      </c>
    </row>
    <row r="8" spans="3:5" x14ac:dyDescent="0.35">
      <c r="C8" s="88" t="s">
        <v>1228</v>
      </c>
    </row>
    <row r="10" spans="3:5" ht="72.5" x14ac:dyDescent="0.35">
      <c r="D10" s="53" t="s">
        <v>225</v>
      </c>
      <c r="E10" s="53" t="s">
        <v>226</v>
      </c>
    </row>
    <row r="11" spans="3:5" x14ac:dyDescent="0.35">
      <c r="C11" t="s">
        <v>1217</v>
      </c>
      <c r="D11" s="30">
        <v>38.682000000000002</v>
      </c>
      <c r="E11" s="30">
        <v>46.747</v>
      </c>
    </row>
    <row r="12" spans="3:5" x14ac:dyDescent="0.35">
      <c r="C12" t="s">
        <v>1215</v>
      </c>
      <c r="D12" s="87">
        <v>0.45279705954652405</v>
      </c>
      <c r="E12" s="87">
        <v>0.54720294045347595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3316-4488-4A5A-AD06-8A0A387023E7}">
  <sheetPr>
    <tabColor theme="9" tint="0.59999389629810485"/>
  </sheetPr>
  <dimension ref="A1:S458"/>
  <sheetViews>
    <sheetView workbookViewId="0">
      <pane xSplit="1" ySplit="3" topLeftCell="J4" activePane="bottomRight" state="frozen"/>
      <selection activeCell="K5" sqref="K5"/>
      <selection pane="topRight" activeCell="K5" sqref="K5"/>
      <selection pane="bottomLeft" activeCell="K5" sqref="K5"/>
      <selection pane="bottomRight" activeCell="P28" sqref="P28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1187</v>
      </c>
    </row>
    <row r="2" spans="1:19" x14ac:dyDescent="0.35">
      <c r="A2" s="22" t="s">
        <v>1186</v>
      </c>
    </row>
    <row r="3" spans="1:19" s="53" customFormat="1" ht="29.5" thickBot="1" x14ac:dyDescent="0.4">
      <c r="A3" s="56" t="s">
        <v>1185</v>
      </c>
      <c r="B3" s="57" t="s">
        <v>1184</v>
      </c>
      <c r="C3" s="56" t="s">
        <v>1183</v>
      </c>
      <c r="D3" s="55" t="s">
        <v>185</v>
      </c>
      <c r="E3" s="55" t="s">
        <v>186</v>
      </c>
      <c r="F3" s="54" t="s">
        <v>1182</v>
      </c>
      <c r="G3" s="55" t="s">
        <v>1181</v>
      </c>
      <c r="H3" s="55" t="s">
        <v>1180</v>
      </c>
      <c r="I3" s="54" t="s">
        <v>1179</v>
      </c>
      <c r="J3" s="55" t="s">
        <v>1178</v>
      </c>
      <c r="K3" s="55" t="s">
        <v>1177</v>
      </c>
      <c r="L3" s="54" t="s">
        <v>1176</v>
      </c>
      <c r="M3" s="55" t="s">
        <v>1175</v>
      </c>
      <c r="N3" s="55" t="s">
        <v>1174</v>
      </c>
      <c r="O3" s="54" t="s">
        <v>1173</v>
      </c>
      <c r="P3" s="55" t="s">
        <v>1172</v>
      </c>
      <c r="Q3" s="55" t="s">
        <v>1171</v>
      </c>
      <c r="R3" s="55" t="s">
        <v>1170</v>
      </c>
      <c r="S3" s="54" t="s">
        <v>1169</v>
      </c>
    </row>
    <row r="4" spans="1:19" ht="15" thickTop="1" x14ac:dyDescent="0.35">
      <c r="A4" s="47" t="s">
        <v>187</v>
      </c>
      <c r="C4" s="47"/>
      <c r="D4" s="18" t="s">
        <v>188</v>
      </c>
      <c r="E4" s="18" t="s">
        <v>189</v>
      </c>
      <c r="F4" s="52">
        <v>212</v>
      </c>
      <c r="G4" s="18" t="s">
        <v>1219</v>
      </c>
      <c r="H4" s="18">
        <v>3254</v>
      </c>
      <c r="I4" s="52">
        <v>325</v>
      </c>
      <c r="J4" s="4">
        <v>3272</v>
      </c>
      <c r="K4" s="4" t="s">
        <v>1168</v>
      </c>
      <c r="L4" s="51"/>
      <c r="O4" s="47"/>
      <c r="S4" s="47"/>
    </row>
    <row r="5" spans="1:19" x14ac:dyDescent="0.35">
      <c r="A5" s="47" t="s">
        <v>182</v>
      </c>
      <c r="C5" s="47"/>
      <c r="D5" s="18" t="s">
        <v>190</v>
      </c>
      <c r="E5" s="18" t="s">
        <v>191</v>
      </c>
      <c r="F5" s="52" t="s">
        <v>1167</v>
      </c>
      <c r="G5" s="18">
        <v>20</v>
      </c>
      <c r="H5" s="18">
        <v>21</v>
      </c>
      <c r="I5" s="52" t="s">
        <v>1166</v>
      </c>
      <c r="J5" s="4">
        <v>231</v>
      </c>
      <c r="K5" s="4">
        <v>239</v>
      </c>
      <c r="L5" s="51">
        <v>23</v>
      </c>
      <c r="M5">
        <v>241</v>
      </c>
      <c r="N5">
        <v>242</v>
      </c>
      <c r="O5" s="47">
        <v>24</v>
      </c>
      <c r="P5" s="4">
        <v>351</v>
      </c>
      <c r="Q5" s="4" t="s">
        <v>1220</v>
      </c>
      <c r="R5" s="4" t="s">
        <v>1165</v>
      </c>
      <c r="S5" s="51" t="s">
        <v>1164</v>
      </c>
    </row>
    <row r="6" spans="1:19" x14ac:dyDescent="0.35">
      <c r="A6" s="47" t="s">
        <v>192</v>
      </c>
      <c r="B6" s="3" t="s">
        <v>193</v>
      </c>
      <c r="C6" s="47" t="s">
        <v>1163</v>
      </c>
      <c r="D6">
        <v>64800</v>
      </c>
      <c r="E6">
        <v>185400</v>
      </c>
      <c r="F6" s="47"/>
      <c r="G6">
        <f>811600-284200</f>
        <v>527400</v>
      </c>
      <c r="H6">
        <v>284200</v>
      </c>
      <c r="I6" s="47"/>
      <c r="J6">
        <v>93600</v>
      </c>
      <c r="K6">
        <f>404500-93600</f>
        <v>310900</v>
      </c>
      <c r="L6" s="47"/>
      <c r="M6">
        <f>83700+59200+66600</f>
        <v>209500</v>
      </c>
      <c r="N6">
        <f>62100+62700+57600</f>
        <v>182400</v>
      </c>
      <c r="O6" s="47"/>
      <c r="P6">
        <v>397500</v>
      </c>
      <c r="Q6">
        <v>119700</v>
      </c>
      <c r="R6">
        <v>50300</v>
      </c>
      <c r="S6" s="47"/>
    </row>
    <row r="7" spans="1:19" x14ac:dyDescent="0.35">
      <c r="A7" s="49" t="s">
        <v>1162</v>
      </c>
      <c r="B7" s="3" t="s">
        <v>196</v>
      </c>
      <c r="C7" s="47" t="s">
        <v>1161</v>
      </c>
      <c r="D7" s="19">
        <f>D56*10^6</f>
        <v>40135000000</v>
      </c>
      <c r="E7" s="19">
        <f>D55*10^6</f>
        <v>268916000000</v>
      </c>
      <c r="F7" s="47"/>
      <c r="G7">
        <f>SUM(D293:D299,D304:D311)*10^6</f>
        <v>515925000000</v>
      </c>
      <c r="H7">
        <f>SUM(D300:D303)*10^6</f>
        <v>269601000000</v>
      </c>
      <c r="I7" s="47"/>
      <c r="J7" s="50">
        <f>D92*10^6</f>
        <v>25886000000</v>
      </c>
      <c r="K7" s="50">
        <f>SUM(D91,D93:D102)*10^6</f>
        <v>93232000000</v>
      </c>
      <c r="L7" s="58"/>
      <c r="M7" s="50">
        <f>SUM(D103:D104,D111)*10^6</f>
        <v>127020000000</v>
      </c>
      <c r="N7">
        <f>SUM(D105:D110,D112)*10^6</f>
        <v>100094000000</v>
      </c>
      <c r="O7" s="47"/>
      <c r="P7" s="50">
        <f>SUM(D63:D72)*10^6</f>
        <v>413205000000</v>
      </c>
      <c r="Q7" s="50">
        <f>D73*10^6</f>
        <v>86048000000</v>
      </c>
      <c r="R7" s="50">
        <f>D74*10^6</f>
        <v>14508000000</v>
      </c>
      <c r="S7" s="47"/>
    </row>
    <row r="8" spans="1:19" x14ac:dyDescent="0.35">
      <c r="A8" s="49" t="s">
        <v>195</v>
      </c>
      <c r="B8" s="3" t="s">
        <v>197</v>
      </c>
      <c r="C8" s="47" t="s">
        <v>208</v>
      </c>
      <c r="D8" s="19"/>
      <c r="E8" s="20">
        <v>268916000000</v>
      </c>
      <c r="F8" s="46">
        <v>106189000000</v>
      </c>
      <c r="G8" s="20"/>
      <c r="H8" s="20"/>
      <c r="I8" s="46">
        <v>785526000000</v>
      </c>
      <c r="L8" s="44">
        <v>119118000000</v>
      </c>
      <c r="O8" s="44">
        <v>227114000000</v>
      </c>
      <c r="S8" s="44">
        <v>513760000000</v>
      </c>
    </row>
    <row r="9" spans="1:19" x14ac:dyDescent="0.35">
      <c r="A9" s="49" t="s">
        <v>198</v>
      </c>
      <c r="B9" s="3" t="s">
        <v>199</v>
      </c>
      <c r="C9" s="47" t="str">
        <f>A9</f>
        <v>Value Added</v>
      </c>
      <c r="D9" s="21">
        <f>$F9*($D$7/$F$8)</f>
        <v>18895640697.24736</v>
      </c>
      <c r="E9" s="20">
        <f>I48*10^6</f>
        <v>158231000000</v>
      </c>
      <c r="F9" s="46">
        <f>I49*10^6</f>
        <v>49994000000</v>
      </c>
      <c r="G9" s="45">
        <f t="shared" ref="G9:H12" si="0">$I9*(G$7/$I$8)</f>
        <v>218698327521.9407</v>
      </c>
      <c r="H9" s="45">
        <f t="shared" si="0"/>
        <v>114282672478.05928</v>
      </c>
      <c r="I9" s="46">
        <f>I73*10^6</f>
        <v>332981000000</v>
      </c>
      <c r="J9" s="45">
        <f t="shared" ref="J9:K12" si="1">$L9*(J$7/$L$8)</f>
        <v>11878596400.208197</v>
      </c>
      <c r="K9" s="45">
        <f t="shared" si="1"/>
        <v>42782403599.791801</v>
      </c>
      <c r="L9" s="44">
        <f>I56*10^6</f>
        <v>54661000000</v>
      </c>
      <c r="M9" s="45">
        <f t="shared" ref="M9:N12" si="2">$O9*(M$7/$O$8)</f>
        <v>33593628398.073215</v>
      </c>
      <c r="N9" s="45">
        <f t="shared" si="2"/>
        <v>26472371601.926785</v>
      </c>
      <c r="O9" s="44">
        <f>I57*10^6</f>
        <v>60066000000</v>
      </c>
      <c r="P9" s="45">
        <f t="shared" ref="P9:R12" si="3">$S9*(P$7/$S$8)</f>
        <v>240665210526.3158</v>
      </c>
      <c r="Q9" s="45">
        <f t="shared" si="3"/>
        <v>50117399439.426971</v>
      </c>
      <c r="R9" s="45">
        <f t="shared" si="3"/>
        <v>8449972469.6356268</v>
      </c>
      <c r="S9" s="44">
        <f>I51*10^6</f>
        <v>299232000000</v>
      </c>
    </row>
    <row r="10" spans="1:19" x14ac:dyDescent="0.35">
      <c r="A10" s="48" t="s">
        <v>200</v>
      </c>
      <c r="C10" s="47" t="str">
        <f>A10</f>
        <v>Compensation of employees</v>
      </c>
      <c r="D10" s="21">
        <f>$F10*($D$7/$F$8)</f>
        <v>6824034739.9448147</v>
      </c>
      <c r="E10" s="20">
        <f>J48*10^6</f>
        <v>38814000000</v>
      </c>
      <c r="F10" s="46">
        <f>J49*10^6</f>
        <v>18055000000</v>
      </c>
      <c r="G10" s="45">
        <f t="shared" si="0"/>
        <v>65995493274.57016</v>
      </c>
      <c r="H10" s="45">
        <f t="shared" si="0"/>
        <v>34486506725.42984</v>
      </c>
      <c r="I10" s="46">
        <f>J73*10^6</f>
        <v>100482000000</v>
      </c>
      <c r="J10" s="45">
        <f t="shared" si="1"/>
        <v>5884861062.1400633</v>
      </c>
      <c r="K10" s="45">
        <f t="shared" si="1"/>
        <v>21195138937.859936</v>
      </c>
      <c r="L10" s="44">
        <f>J56*10^6</f>
        <v>27080000000</v>
      </c>
      <c r="M10" s="45">
        <f t="shared" si="2"/>
        <v>17693337795.116112</v>
      </c>
      <c r="N10" s="45">
        <f t="shared" si="2"/>
        <v>13942662204.883892</v>
      </c>
      <c r="O10" s="44">
        <f>J57*10^6</f>
        <v>31636000000</v>
      </c>
      <c r="P10" s="45">
        <f t="shared" si="3"/>
        <v>62434361842.105263</v>
      </c>
      <c r="Q10" s="45">
        <f t="shared" si="3"/>
        <v>13001662535.035814</v>
      </c>
      <c r="R10" s="45">
        <f t="shared" si="3"/>
        <v>2192126720.6477733</v>
      </c>
      <c r="S10" s="44">
        <f>J51*10^6</f>
        <v>77628000000</v>
      </c>
    </row>
    <row r="11" spans="1:19" x14ac:dyDescent="0.35">
      <c r="A11" s="48" t="s">
        <v>1151</v>
      </c>
      <c r="C11" s="47" t="str">
        <f>A11</f>
        <v>Taxes on production and imports, less subsidies</v>
      </c>
      <c r="D11" s="21">
        <f>$F11*($D$7/$F$8)</f>
        <v>1877696183.220484</v>
      </c>
      <c r="E11" s="20">
        <f>K48*10^6</f>
        <v>32690000000</v>
      </c>
      <c r="F11" s="46">
        <f>K49*10^6</f>
        <v>4968000000</v>
      </c>
      <c r="G11" s="45">
        <f t="shared" si="0"/>
        <v>10700409789.109463</v>
      </c>
      <c r="H11" s="45">
        <f t="shared" si="0"/>
        <v>5591590210.8905363</v>
      </c>
      <c r="I11" s="46">
        <f>K73*10^6</f>
        <v>16292000000</v>
      </c>
      <c r="J11" s="45">
        <f t="shared" si="1"/>
        <v>314235934.11575079</v>
      </c>
      <c r="K11" s="45">
        <f t="shared" si="1"/>
        <v>1131764065.8842492</v>
      </c>
      <c r="L11" s="44">
        <f>K56*10^6</f>
        <v>1446000000</v>
      </c>
      <c r="M11" s="45">
        <f t="shared" si="2"/>
        <v>1388688764.2329404</v>
      </c>
      <c r="N11" s="45">
        <f t="shared" si="2"/>
        <v>1094311235.7670598</v>
      </c>
      <c r="O11" s="44">
        <f>K57*10^6</f>
        <v>2483000000</v>
      </c>
      <c r="P11" s="45">
        <f t="shared" si="3"/>
        <v>47461149671.052628</v>
      </c>
      <c r="Q11" s="45">
        <f t="shared" si="3"/>
        <v>9883561445.0326996</v>
      </c>
      <c r="R11" s="45">
        <f t="shared" si="3"/>
        <v>1666403744.9392712</v>
      </c>
      <c r="S11" s="44">
        <f>K51*10^6</f>
        <v>59011000000</v>
      </c>
    </row>
    <row r="12" spans="1:19" x14ac:dyDescent="0.35">
      <c r="A12" s="48" t="s">
        <v>201</v>
      </c>
      <c r="C12" s="47" t="str">
        <f>A12</f>
        <v>Gross operating surplus</v>
      </c>
      <c r="D12" s="21">
        <f>$F12*($D$7/$F$8)</f>
        <v>10193909774.08206</v>
      </c>
      <c r="E12" s="20">
        <f>L48*10^6</f>
        <v>86727000000</v>
      </c>
      <c r="F12" s="46">
        <f>L49*10^6</f>
        <v>26971000000</v>
      </c>
      <c r="G12" s="45">
        <f t="shared" si="0"/>
        <v>142001767669.05234</v>
      </c>
      <c r="H12" s="45">
        <f t="shared" si="0"/>
        <v>74204232330.947662</v>
      </c>
      <c r="I12" s="46">
        <f>L73*10^6</f>
        <v>216206000000</v>
      </c>
      <c r="J12" s="45">
        <f t="shared" si="1"/>
        <v>5679499403.952384</v>
      </c>
      <c r="K12" s="45">
        <f t="shared" si="1"/>
        <v>20455500596.047615</v>
      </c>
      <c r="L12" s="44">
        <f>L56*10^6</f>
        <v>26135000000</v>
      </c>
      <c r="M12" s="45">
        <f t="shared" si="2"/>
        <v>14511601838.724167</v>
      </c>
      <c r="N12" s="45">
        <f t="shared" si="2"/>
        <v>11435398161.275835</v>
      </c>
      <c r="O12" s="44">
        <f>L57*10^6</f>
        <v>25947000000</v>
      </c>
      <c r="P12" s="45">
        <f t="shared" si="3"/>
        <v>130769699013.1579</v>
      </c>
      <c r="Q12" s="45">
        <f t="shared" si="3"/>
        <v>27232175459.358456</v>
      </c>
      <c r="R12" s="45">
        <f t="shared" si="3"/>
        <v>4591442004.048583</v>
      </c>
      <c r="S12" s="44">
        <f>L51*10^6</f>
        <v>162593000000</v>
      </c>
    </row>
    <row r="13" spans="1:19" x14ac:dyDescent="0.35">
      <c r="A13" s="77"/>
      <c r="C13" s="78"/>
      <c r="D13" s="21"/>
      <c r="E13" s="20"/>
      <c r="F13" s="79"/>
      <c r="G13" s="45"/>
      <c r="H13" s="45"/>
      <c r="I13" s="79"/>
      <c r="J13" s="45"/>
      <c r="K13" s="45"/>
      <c r="L13" s="80"/>
      <c r="M13" s="45"/>
      <c r="N13" s="45"/>
      <c r="O13" s="80"/>
      <c r="P13" s="45"/>
      <c r="Q13" s="45"/>
      <c r="R13" s="45"/>
      <c r="S13" s="80"/>
    </row>
    <row r="15" spans="1:19" s="22" customFormat="1" x14ac:dyDescent="0.35">
      <c r="C15" s="22" t="s">
        <v>1188</v>
      </c>
      <c r="D15" s="22">
        <f>D6</f>
        <v>64800</v>
      </c>
      <c r="E15" s="22">
        <f>E6</f>
        <v>185400</v>
      </c>
      <c r="G15" s="81"/>
      <c r="H15" s="81"/>
      <c r="I15" s="81"/>
      <c r="J15" s="22">
        <f>J6</f>
        <v>93600</v>
      </c>
      <c r="K15" s="22">
        <f>K6</f>
        <v>310900</v>
      </c>
      <c r="M15" s="22">
        <f>M6</f>
        <v>209500</v>
      </c>
      <c r="N15" s="22">
        <f>N6</f>
        <v>182400</v>
      </c>
      <c r="P15" s="22">
        <f>P6</f>
        <v>397500</v>
      </c>
      <c r="Q15" s="22">
        <f>Q6</f>
        <v>119700</v>
      </c>
      <c r="R15" s="22">
        <f>R6</f>
        <v>50300</v>
      </c>
    </row>
    <row r="16" spans="1:19" s="22" customFormat="1" x14ac:dyDescent="0.35">
      <c r="C16" s="22" t="s">
        <v>1191</v>
      </c>
      <c r="D16" s="68">
        <f>D15/SUM(D15:E15)</f>
        <v>0.25899280575539568</v>
      </c>
      <c r="E16" s="68">
        <f>E15/SUM(D15:E15)</f>
        <v>0.74100719424460426</v>
      </c>
      <c r="G16" s="81"/>
      <c r="H16" s="81"/>
      <c r="I16" s="81"/>
      <c r="J16" s="68">
        <f>J15/SUM(J15:K15)</f>
        <v>0.23139678615574782</v>
      </c>
      <c r="K16" s="68">
        <f>K15/SUM(J15:K15)</f>
        <v>0.76860321384425212</v>
      </c>
      <c r="M16" s="68">
        <f>M15/SUM(M15:N15)</f>
        <v>0.53457514672110229</v>
      </c>
      <c r="N16" s="68">
        <f>N15/SUM(M15:N15)</f>
        <v>0.46542485327889765</v>
      </c>
      <c r="P16" s="68">
        <f>P15/SUM(P15:R15)</f>
        <v>0.70044052863436124</v>
      </c>
      <c r="Q16" s="68">
        <f>Q15/SUM(P15:R15)</f>
        <v>0.21092511013215859</v>
      </c>
      <c r="R16" s="68">
        <f>R15/SUM(P15:R15)</f>
        <v>8.8634361233480174E-2</v>
      </c>
    </row>
    <row r="17" spans="3:18" s="61" customFormat="1" x14ac:dyDescent="0.35">
      <c r="C17" s="61" t="s">
        <v>1189</v>
      </c>
      <c r="D17" s="59">
        <f>'OECD EMPN'!F48*10^3</f>
        <v>262600</v>
      </c>
      <c r="G17" s="81"/>
      <c r="H17" s="81"/>
      <c r="I17" s="81"/>
      <c r="J17" s="59">
        <f>'OECD EMPN'!S48*10^3</f>
        <v>412000</v>
      </c>
      <c r="M17" s="59">
        <f>'OECD EMPN'!T48*10^3</f>
        <v>1878000</v>
      </c>
      <c r="P17" s="59">
        <f>'OECD EMPN'!W48*10^3</f>
        <v>1440000</v>
      </c>
    </row>
    <row r="18" spans="3:18" s="22" customFormat="1" x14ac:dyDescent="0.35">
      <c r="C18" s="22" t="s">
        <v>1190</v>
      </c>
      <c r="D18" s="69">
        <f>D17*D16</f>
        <v>68011.510791366905</v>
      </c>
      <c r="E18" s="69">
        <f>D17*E16</f>
        <v>194588.48920863308</v>
      </c>
      <c r="G18" s="81"/>
      <c r="H18" s="81"/>
      <c r="I18" s="81"/>
      <c r="J18" s="69">
        <f>J17*J16</f>
        <v>95335.475896168107</v>
      </c>
      <c r="K18" s="69">
        <f>J17*K16</f>
        <v>316664.52410383185</v>
      </c>
      <c r="M18" s="69">
        <f>M17*M16</f>
        <v>1003932.1255422301</v>
      </c>
      <c r="N18" s="69">
        <f>M17*N16</f>
        <v>874067.87445776979</v>
      </c>
      <c r="P18" s="69">
        <f>P17*P16</f>
        <v>1008634.3612334802</v>
      </c>
      <c r="Q18" s="69">
        <f>P17*Q16</f>
        <v>303732.15859030839</v>
      </c>
      <c r="R18" s="69">
        <f>R16*P17</f>
        <v>127633.48017621145</v>
      </c>
    </row>
    <row r="19" spans="3:18" s="22" customFormat="1" x14ac:dyDescent="0.35">
      <c r="C19" s="22" t="s">
        <v>219</v>
      </c>
      <c r="D19" s="21">
        <f>D10</f>
        <v>6824034739.9448147</v>
      </c>
      <c r="E19" s="21">
        <f>E10</f>
        <v>38814000000</v>
      </c>
      <c r="G19" s="81"/>
      <c r="H19" s="81"/>
      <c r="I19" s="81"/>
      <c r="J19" s="21">
        <f>J10</f>
        <v>5884861062.1400633</v>
      </c>
      <c r="K19" s="21">
        <f>K10</f>
        <v>21195138937.859936</v>
      </c>
      <c r="M19" s="21">
        <f>M10</f>
        <v>17693337795.116112</v>
      </c>
      <c r="N19" s="21">
        <f>N10</f>
        <v>13942662204.883892</v>
      </c>
      <c r="P19" s="21">
        <f>P10</f>
        <v>62434361842.105263</v>
      </c>
      <c r="Q19" s="21">
        <f>Q10</f>
        <v>13001662535.035814</v>
      </c>
      <c r="R19" s="21">
        <f>R10</f>
        <v>2192126720.6477733</v>
      </c>
    </row>
    <row r="20" spans="3:18" s="22" customFormat="1" x14ac:dyDescent="0.35">
      <c r="C20" s="22" t="s">
        <v>220</v>
      </c>
      <c r="D20" s="70">
        <f>D19/D18</f>
        <v>100336.46746766621</v>
      </c>
      <c r="E20" s="70">
        <f>E19/E18</f>
        <v>199467.09159340133</v>
      </c>
      <c r="G20" s="84"/>
      <c r="H20" s="84"/>
      <c r="I20" s="81"/>
      <c r="J20" s="70">
        <f>J19/J18</f>
        <v>61727.924540381908</v>
      </c>
      <c r="K20" s="70">
        <f>K19/K18</f>
        <v>66932.470562790972</v>
      </c>
      <c r="M20" s="70">
        <f>M19/M18</f>
        <v>17624.037865667291</v>
      </c>
      <c r="N20" s="70">
        <f>N19/N18</f>
        <v>15951.46396786778</v>
      </c>
      <c r="P20" s="70">
        <f>P19/P18</f>
        <v>61899.895781612053</v>
      </c>
      <c r="Q20" s="70">
        <f>Q19/Q18</f>
        <v>42806.341598398918</v>
      </c>
      <c r="R20" s="70">
        <f>R19/R18</f>
        <v>17175.170007284229</v>
      </c>
    </row>
    <row r="21" spans="3:18" x14ac:dyDescent="0.35">
      <c r="G21" s="81"/>
      <c r="H21" s="81"/>
      <c r="I21" s="81"/>
    </row>
    <row r="22" spans="3:18" s="61" customFormat="1" x14ac:dyDescent="0.35">
      <c r="C22" s="61" t="s">
        <v>1221</v>
      </c>
      <c r="D22" s="60">
        <f>'EXIOBASE EMP Splits'!C7</f>
        <v>291.86331525462441</v>
      </c>
      <c r="E22" s="60">
        <f>'EXIOBASE EMP Splits'!D7</f>
        <v>11580.30147261218</v>
      </c>
      <c r="G22" s="83"/>
      <c r="H22" s="83"/>
      <c r="I22" s="81"/>
      <c r="J22" s="60">
        <f>'EXIOBASE EMP Splits'!G7</f>
        <v>687.41617037736182</v>
      </c>
      <c r="K22" s="60">
        <f>'EXIOBASE EMP Splits'!H7</f>
        <v>1873.4644560119536</v>
      </c>
      <c r="M22" s="60">
        <f>'EXIOBASE EMP Splits'!I7</f>
        <v>3079.1507638702215</v>
      </c>
      <c r="N22" s="60">
        <f>'EXIOBASE EMP Splits'!J7</f>
        <v>1904.5207355850353</v>
      </c>
      <c r="P22" s="60">
        <f>'EXIOBASE EMP Splits'!K7</f>
        <v>6018.6893053051244</v>
      </c>
      <c r="Q22" s="60">
        <f>'EXIOBASE EMP Splits'!L7</f>
        <v>521.30073733073323</v>
      </c>
      <c r="R22" s="60">
        <f>'EXIOBASE EMP Splits'!M7</f>
        <v>8096.1080790295891</v>
      </c>
    </row>
    <row r="23" spans="3:18" s="22" customFormat="1" x14ac:dyDescent="0.35">
      <c r="C23" s="22" t="s">
        <v>222</v>
      </c>
      <c r="D23" s="22">
        <v>1.19</v>
      </c>
      <c r="E23" s="22">
        <v>1.19</v>
      </c>
      <c r="G23" s="81"/>
      <c r="H23" s="81"/>
      <c r="I23" s="81"/>
      <c r="J23" s="22">
        <v>1.19</v>
      </c>
      <c r="K23" s="22">
        <v>1.19</v>
      </c>
      <c r="M23" s="22">
        <v>1.19</v>
      </c>
      <c r="N23" s="22">
        <v>1.19</v>
      </c>
      <c r="P23" s="22">
        <v>1.19</v>
      </c>
      <c r="Q23" s="22">
        <v>1.19</v>
      </c>
      <c r="R23" s="22">
        <v>1.19</v>
      </c>
    </row>
    <row r="24" spans="3:18" s="22" customFormat="1" x14ac:dyDescent="0.35">
      <c r="C24" s="22" t="s">
        <v>1222</v>
      </c>
      <c r="D24" s="69">
        <f>D22*D23*10^6</f>
        <v>347317345.15300304</v>
      </c>
      <c r="E24" s="69">
        <f>E22*E23*10^6</f>
        <v>13780558752.408493</v>
      </c>
      <c r="G24" s="81"/>
      <c r="H24" s="81"/>
      <c r="I24" s="81"/>
      <c r="J24" s="69">
        <f>J22*J23*10^6</f>
        <v>818025242.74906051</v>
      </c>
      <c r="K24" s="69">
        <f>K22*K23*10^6</f>
        <v>2229422702.6542249</v>
      </c>
      <c r="M24" s="69">
        <f>M22*M23*10^6</f>
        <v>3664189409.0055633</v>
      </c>
      <c r="N24" s="69">
        <f>N22*N23*10^6</f>
        <v>2266379675.3461919</v>
      </c>
      <c r="P24" s="69">
        <f>P22*P23*10^6</f>
        <v>7162240273.313098</v>
      </c>
      <c r="Q24" s="69">
        <f>Q22*Q23*10^6</f>
        <v>620347877.42357254</v>
      </c>
      <c r="R24" s="69">
        <f>R22*R23*10^6</f>
        <v>9634368614.0452099</v>
      </c>
    </row>
    <row r="25" spans="3:18" s="22" customFormat="1" x14ac:dyDescent="0.35">
      <c r="C25" s="22" t="s">
        <v>1193</v>
      </c>
      <c r="D25" s="69">
        <f>D24/D20</f>
        <v>3461.5265408354876</v>
      </c>
      <c r="E25" s="69">
        <f>E24/E20</f>
        <v>69086.878654144748</v>
      </c>
      <c r="G25" s="85"/>
      <c r="H25" s="85"/>
      <c r="I25" s="81"/>
      <c r="J25" s="69">
        <f>J24/J20</f>
        <v>13252.109946024753</v>
      </c>
      <c r="K25" s="69">
        <f>K24/K20</f>
        <v>33308.537454369769</v>
      </c>
      <c r="M25" s="69">
        <f>M24/M20</f>
        <v>207908.62099449011</v>
      </c>
      <c r="N25" s="69">
        <f>N24/N20</f>
        <v>142079.72885194293</v>
      </c>
      <c r="P25" s="69">
        <f>P24/P20</f>
        <v>115706.82281246601</v>
      </c>
      <c r="Q25" s="69">
        <f>Q24/Q20</f>
        <v>14491.962037857853</v>
      </c>
      <c r="R25" s="69">
        <f>R24/R20</f>
        <v>560947.49629605643</v>
      </c>
    </row>
    <row r="26" spans="3:18" s="22" customFormat="1" x14ac:dyDescent="0.35">
      <c r="C26" s="22" t="s">
        <v>1192</v>
      </c>
      <c r="D26" s="71">
        <f>D25/SUM(D25:E25)</f>
        <v>4.7713337481814104E-2</v>
      </c>
      <c r="E26" s="71">
        <f>E25/SUM(D25:E25)</f>
        <v>0.95228666251818583</v>
      </c>
      <c r="G26" s="83"/>
      <c r="H26" s="84"/>
      <c r="I26" s="81"/>
      <c r="J26" s="71">
        <f>J25/SUM(J25:K25)</f>
        <v>0.28462039696450753</v>
      </c>
      <c r="K26" s="71">
        <f>K25/SUM(J25:K25)</f>
        <v>0.71537960303549253</v>
      </c>
      <c r="M26" s="71">
        <f>M25/SUM(M25:N25)</f>
        <v>0.59404440486580679</v>
      </c>
      <c r="N26" s="71">
        <f>N25/SUM(M25:N25)</f>
        <v>0.40595559513419316</v>
      </c>
      <c r="P26" s="71">
        <f>P25/SUM(P25:R25)</f>
        <v>0.16741292830303175</v>
      </c>
      <c r="Q26" s="71">
        <f>Q25/SUM(P25:R25)</f>
        <v>2.0968009860113171E-2</v>
      </c>
      <c r="R26" s="71">
        <f>R25/SUM(P25:R25)</f>
        <v>0.81161906183685495</v>
      </c>
    </row>
    <row r="27" spans="3:18" x14ac:dyDescent="0.35">
      <c r="G27" s="81"/>
      <c r="H27" s="81"/>
      <c r="I27" s="81"/>
    </row>
    <row r="28" spans="3:18" s="75" customFormat="1" x14ac:dyDescent="0.35">
      <c r="C28" s="75" t="s">
        <v>1223</v>
      </c>
      <c r="D28" s="76">
        <f>'OECD EMPN'!F16*10^3</f>
        <v>90100</v>
      </c>
      <c r="G28" s="82">
        <f>'Filtered EMPN OECD Data'!L6*10^3</f>
        <v>87800</v>
      </c>
      <c r="H28" s="82"/>
      <c r="I28" s="82"/>
      <c r="J28" s="76">
        <f>'OECD EMPN'!S16*10^3</f>
        <v>61000</v>
      </c>
      <c r="M28" s="76">
        <f>'OECD EMPN'!U16*10^3</f>
        <v>64700</v>
      </c>
      <c r="P28" s="76">
        <f>'OECD EMPN'!AE16*10^3</f>
        <v>151600</v>
      </c>
    </row>
    <row r="29" spans="3:18" s="72" customFormat="1" x14ac:dyDescent="0.35">
      <c r="C29" s="72" t="s">
        <v>223</v>
      </c>
      <c r="D29" s="73">
        <f>D28*D26</f>
        <v>4298.971707111451</v>
      </c>
      <c r="E29" s="73">
        <f>D28*E26</f>
        <v>85801.028292888543</v>
      </c>
      <c r="G29" s="74">
        <f>G28*'WIOD EMP Split'!D12</f>
        <v>39755.581828184811</v>
      </c>
      <c r="H29" s="74">
        <f>G28*'WIOD EMP Split'!E12</f>
        <v>48044.418171815189</v>
      </c>
      <c r="J29" s="73">
        <f>J28*J26</f>
        <v>17361.84421483496</v>
      </c>
      <c r="K29" s="73">
        <f>J28*K26</f>
        <v>43638.155785165043</v>
      </c>
      <c r="M29" s="73">
        <f>M28*M26</f>
        <v>38434.672994817702</v>
      </c>
      <c r="N29" s="73">
        <f>M28*N26</f>
        <v>26265.327005182298</v>
      </c>
      <c r="P29" s="73">
        <f>P28*P26</f>
        <v>25379.799930739613</v>
      </c>
      <c r="Q29" s="73">
        <f>P28*Q26</f>
        <v>3178.7502947931566</v>
      </c>
      <c r="R29" s="73">
        <f>P28*R26</f>
        <v>123041.44977446721</v>
      </c>
    </row>
    <row r="34" spans="2:14" x14ac:dyDescent="0.35">
      <c r="B34" s="1" t="s">
        <v>1161</v>
      </c>
    </row>
    <row r="35" spans="2:14" x14ac:dyDescent="0.35">
      <c r="B35" t="s">
        <v>1155</v>
      </c>
    </row>
    <row r="36" spans="2:14" x14ac:dyDescent="0.35">
      <c r="B36" t="s">
        <v>1160</v>
      </c>
    </row>
    <row r="37" spans="2:14" x14ac:dyDescent="0.35">
      <c r="B37" t="s">
        <v>1159</v>
      </c>
    </row>
    <row r="38" spans="2:14" x14ac:dyDescent="0.35">
      <c r="B38" t="s">
        <v>1158</v>
      </c>
    </row>
    <row r="39" spans="2:14" x14ac:dyDescent="0.35">
      <c r="B39" t="s">
        <v>1157</v>
      </c>
    </row>
    <row r="40" spans="2:14" x14ac:dyDescent="0.35">
      <c r="G40" s="1" t="s">
        <v>1156</v>
      </c>
      <c r="H40" s="1" t="s">
        <v>1155</v>
      </c>
    </row>
    <row r="41" spans="2:14" ht="29" x14ac:dyDescent="0.35">
      <c r="B41" s="17" t="s">
        <v>1153</v>
      </c>
      <c r="C41" s="42"/>
      <c r="D41" s="43" t="s">
        <v>7</v>
      </c>
      <c r="E41" s="17" t="s">
        <v>1154</v>
      </c>
      <c r="G41" s="42" t="s">
        <v>1153</v>
      </c>
      <c r="H41" s="42"/>
      <c r="I41" s="41" t="s">
        <v>198</v>
      </c>
      <c r="J41" s="41" t="s">
        <v>1152</v>
      </c>
      <c r="K41" s="41" t="s">
        <v>1151</v>
      </c>
      <c r="L41" s="40" t="s">
        <v>201</v>
      </c>
    </row>
    <row r="42" spans="2:14" x14ac:dyDescent="0.35">
      <c r="B42" t="s">
        <v>1149</v>
      </c>
      <c r="C42" t="s">
        <v>1150</v>
      </c>
      <c r="D42" s="31">
        <v>34314</v>
      </c>
      <c r="G42" t="s">
        <v>1149</v>
      </c>
      <c r="H42" t="s">
        <v>1148</v>
      </c>
      <c r="I42" s="31">
        <v>18238301</v>
      </c>
      <c r="J42" s="31">
        <v>9709165</v>
      </c>
      <c r="K42" s="31">
        <v>1217959</v>
      </c>
      <c r="L42" s="31">
        <v>7310806</v>
      </c>
    </row>
    <row r="43" spans="2:14" x14ac:dyDescent="0.35">
      <c r="B43" t="s">
        <v>1146</v>
      </c>
      <c r="C43" t="s">
        <v>1147</v>
      </c>
      <c r="D43" s="31">
        <v>61876</v>
      </c>
      <c r="G43" t="s">
        <v>1146</v>
      </c>
      <c r="H43" t="s">
        <v>1145</v>
      </c>
      <c r="I43" s="31">
        <v>15898859</v>
      </c>
      <c r="J43" s="31">
        <v>7863213</v>
      </c>
      <c r="K43" s="31">
        <v>1242490</v>
      </c>
      <c r="L43" s="31">
        <v>6793156</v>
      </c>
      <c r="N43" s="19"/>
    </row>
    <row r="44" spans="2:14" x14ac:dyDescent="0.35">
      <c r="B44" t="s">
        <v>1143</v>
      </c>
      <c r="C44" t="s">
        <v>1144</v>
      </c>
      <c r="D44" s="31">
        <v>19404</v>
      </c>
      <c r="G44" t="s">
        <v>1143</v>
      </c>
      <c r="H44" t="s">
        <v>1142</v>
      </c>
      <c r="I44" s="31">
        <v>182283</v>
      </c>
      <c r="J44" s="31">
        <v>50616</v>
      </c>
      <c r="K44" s="31">
        <v>2314</v>
      </c>
      <c r="L44" s="31">
        <v>129354</v>
      </c>
      <c r="N44" s="19"/>
    </row>
    <row r="45" spans="2:14" x14ac:dyDescent="0.35">
      <c r="B45" t="s">
        <v>1140</v>
      </c>
      <c r="C45" t="s">
        <v>1141</v>
      </c>
      <c r="D45" s="31">
        <v>28308</v>
      </c>
      <c r="G45" t="s">
        <v>1140</v>
      </c>
      <c r="H45" t="s">
        <v>1139</v>
      </c>
      <c r="I45" s="31">
        <v>147384</v>
      </c>
      <c r="J45" s="31">
        <v>27205</v>
      </c>
      <c r="K45" s="31">
        <v>789</v>
      </c>
      <c r="L45" s="31">
        <v>119390</v>
      </c>
      <c r="N45" s="19"/>
    </row>
    <row r="46" spans="2:14" x14ac:dyDescent="0.35">
      <c r="B46" t="s">
        <v>1137</v>
      </c>
      <c r="C46" t="s">
        <v>1138</v>
      </c>
      <c r="D46" s="31">
        <v>22098</v>
      </c>
      <c r="G46" t="s">
        <v>1137</v>
      </c>
      <c r="H46" t="s">
        <v>1136</v>
      </c>
      <c r="I46" s="31">
        <v>34899</v>
      </c>
      <c r="J46" s="31">
        <v>23410</v>
      </c>
      <c r="K46" s="31">
        <v>1525</v>
      </c>
      <c r="L46" s="31">
        <v>9964</v>
      </c>
    </row>
    <row r="47" spans="2:14" x14ac:dyDescent="0.35">
      <c r="B47" t="s">
        <v>1134</v>
      </c>
      <c r="C47" t="s">
        <v>1135</v>
      </c>
      <c r="D47" s="31">
        <v>22767</v>
      </c>
      <c r="G47" t="s">
        <v>1134</v>
      </c>
      <c r="H47" t="s">
        <v>1133</v>
      </c>
      <c r="I47" s="31">
        <v>261774</v>
      </c>
      <c r="J47" s="31">
        <v>91867</v>
      </c>
      <c r="K47" s="31">
        <v>40072</v>
      </c>
      <c r="L47" s="31">
        <v>129835</v>
      </c>
    </row>
    <row r="48" spans="2:14" x14ac:dyDescent="0.35">
      <c r="B48" t="s">
        <v>1131</v>
      </c>
      <c r="C48" t="s">
        <v>1132</v>
      </c>
      <c r="D48" s="31">
        <v>36867</v>
      </c>
      <c r="G48" t="s">
        <v>1131</v>
      </c>
      <c r="H48" s="32" t="s">
        <v>1130</v>
      </c>
      <c r="I48" s="31">
        <v>158231</v>
      </c>
      <c r="J48" s="31">
        <v>38814</v>
      </c>
      <c r="K48" s="31">
        <v>32690</v>
      </c>
      <c r="L48" s="31">
        <v>86727</v>
      </c>
    </row>
    <row r="49" spans="2:12" x14ac:dyDescent="0.35">
      <c r="B49" t="s">
        <v>1128</v>
      </c>
      <c r="C49" t="s">
        <v>1129</v>
      </c>
      <c r="D49" s="31">
        <v>93695</v>
      </c>
      <c r="G49" t="s">
        <v>1128</v>
      </c>
      <c r="H49" s="32" t="s">
        <v>1127</v>
      </c>
      <c r="I49" s="31">
        <v>49994</v>
      </c>
      <c r="J49" s="31">
        <v>18055</v>
      </c>
      <c r="K49" s="31">
        <v>4968</v>
      </c>
      <c r="L49" s="31">
        <v>26971</v>
      </c>
    </row>
    <row r="50" spans="2:12" x14ac:dyDescent="0.35">
      <c r="B50" t="s">
        <v>1125</v>
      </c>
      <c r="C50" t="s">
        <v>1126</v>
      </c>
      <c r="D50" s="31">
        <v>50423</v>
      </c>
      <c r="G50" t="s">
        <v>1125</v>
      </c>
      <c r="H50" t="s">
        <v>1124</v>
      </c>
      <c r="I50" s="31">
        <v>16550</v>
      </c>
      <c r="J50" s="31">
        <v>34998</v>
      </c>
      <c r="K50" s="31">
        <v>2415</v>
      </c>
      <c r="L50" s="31">
        <v>16137</v>
      </c>
    </row>
    <row r="51" spans="2:12" x14ac:dyDescent="0.35">
      <c r="B51" t="s">
        <v>1122</v>
      </c>
      <c r="C51" t="s">
        <v>1123</v>
      </c>
      <c r="D51" s="31">
        <v>36649</v>
      </c>
      <c r="G51" t="s">
        <v>1122</v>
      </c>
      <c r="H51" s="32" t="s">
        <v>1121</v>
      </c>
      <c r="I51" s="31">
        <v>299232</v>
      </c>
      <c r="J51" s="31">
        <v>77628</v>
      </c>
      <c r="K51" s="31">
        <v>59011</v>
      </c>
      <c r="L51" s="31">
        <v>162593</v>
      </c>
    </row>
    <row r="52" spans="2:12" x14ac:dyDescent="0.35">
      <c r="B52" t="s">
        <v>1120</v>
      </c>
      <c r="C52" t="s">
        <v>224</v>
      </c>
      <c r="D52" s="31">
        <v>21437</v>
      </c>
      <c r="G52" t="s">
        <v>1120</v>
      </c>
      <c r="H52" t="s">
        <v>1119</v>
      </c>
      <c r="I52" s="31">
        <v>694943</v>
      </c>
      <c r="J52" s="31">
        <v>458477</v>
      </c>
      <c r="K52" s="31">
        <v>8976</v>
      </c>
      <c r="L52" s="31">
        <v>227490</v>
      </c>
    </row>
    <row r="53" spans="2:12" x14ac:dyDescent="0.35">
      <c r="B53" t="s">
        <v>1117</v>
      </c>
      <c r="C53" t="s">
        <v>1118</v>
      </c>
      <c r="D53" s="31">
        <v>8667</v>
      </c>
      <c r="G53" t="s">
        <v>1117</v>
      </c>
      <c r="H53" t="s">
        <v>1116</v>
      </c>
      <c r="I53" s="31">
        <v>2129592</v>
      </c>
      <c r="J53" s="31">
        <v>1006425</v>
      </c>
      <c r="K53" s="31">
        <v>85526</v>
      </c>
      <c r="L53" s="31">
        <v>1037641</v>
      </c>
    </row>
    <row r="54" spans="2:12" x14ac:dyDescent="0.35">
      <c r="B54" t="s">
        <v>1114</v>
      </c>
      <c r="C54" t="s">
        <v>1115</v>
      </c>
      <c r="D54" s="31">
        <v>23422</v>
      </c>
      <c r="G54" t="s">
        <v>1114</v>
      </c>
      <c r="H54" t="s">
        <v>1113</v>
      </c>
      <c r="I54" s="31">
        <v>1183755</v>
      </c>
      <c r="J54" s="31">
        <v>662696</v>
      </c>
      <c r="K54" s="31">
        <v>30260</v>
      </c>
      <c r="L54" s="31">
        <v>490800</v>
      </c>
    </row>
    <row r="55" spans="2:12" x14ac:dyDescent="0.35">
      <c r="B55" t="s">
        <v>1111</v>
      </c>
      <c r="C55" s="39" t="s">
        <v>186</v>
      </c>
      <c r="D55" s="31">
        <v>268916</v>
      </c>
      <c r="E55" t="s">
        <v>1112</v>
      </c>
      <c r="G55" t="s">
        <v>1111</v>
      </c>
      <c r="H55" t="s">
        <v>1110</v>
      </c>
      <c r="I55" s="31">
        <v>32485</v>
      </c>
      <c r="J55" s="31">
        <v>20428</v>
      </c>
      <c r="K55" s="31">
        <v>704</v>
      </c>
      <c r="L55" s="31">
        <v>11316</v>
      </c>
    </row>
    <row r="56" spans="2:12" x14ac:dyDescent="0.35">
      <c r="B56" t="s">
        <v>1107</v>
      </c>
      <c r="C56" s="36" t="s">
        <v>1109</v>
      </c>
      <c r="D56" s="31">
        <v>40135</v>
      </c>
      <c r="E56" t="s">
        <v>1108</v>
      </c>
      <c r="G56" t="s">
        <v>1107</v>
      </c>
      <c r="H56" s="32" t="s">
        <v>1106</v>
      </c>
      <c r="I56" s="31">
        <v>54661</v>
      </c>
      <c r="J56" s="31">
        <v>27080</v>
      </c>
      <c r="K56" s="31">
        <v>1446</v>
      </c>
      <c r="L56" s="31">
        <v>26135</v>
      </c>
    </row>
    <row r="57" spans="2:12" x14ac:dyDescent="0.35">
      <c r="B57" t="s">
        <v>1104</v>
      </c>
      <c r="C57" t="s">
        <v>1105</v>
      </c>
      <c r="D57" s="31">
        <v>11643</v>
      </c>
      <c r="G57" t="s">
        <v>1104</v>
      </c>
      <c r="H57" s="32" t="s">
        <v>1103</v>
      </c>
      <c r="I57" s="31">
        <v>60066</v>
      </c>
      <c r="J57" s="31">
        <v>31636</v>
      </c>
      <c r="K57" s="31">
        <v>2483</v>
      </c>
      <c r="L57" s="31">
        <v>25947</v>
      </c>
    </row>
    <row r="58" spans="2:12" x14ac:dyDescent="0.35">
      <c r="B58" t="s">
        <v>1101</v>
      </c>
      <c r="C58" t="s">
        <v>1102</v>
      </c>
      <c r="D58" s="31">
        <v>14089</v>
      </c>
      <c r="G58" t="s">
        <v>1101</v>
      </c>
      <c r="H58" t="s">
        <v>1100</v>
      </c>
      <c r="I58" s="31">
        <v>147361</v>
      </c>
      <c r="J58" s="31">
        <v>97092</v>
      </c>
      <c r="K58" s="31">
        <v>3374</v>
      </c>
      <c r="L58" s="31">
        <v>46896</v>
      </c>
    </row>
    <row r="59" spans="2:12" x14ac:dyDescent="0.35">
      <c r="B59" t="s">
        <v>1098</v>
      </c>
      <c r="C59" t="s">
        <v>1099</v>
      </c>
      <c r="D59" s="31">
        <v>19415</v>
      </c>
      <c r="G59" t="s">
        <v>1098</v>
      </c>
      <c r="H59" t="s">
        <v>1097</v>
      </c>
      <c r="I59" s="31">
        <v>152472</v>
      </c>
      <c r="J59" s="31">
        <v>94664</v>
      </c>
      <c r="K59" s="31">
        <v>3548</v>
      </c>
      <c r="L59" s="31">
        <v>54260</v>
      </c>
    </row>
    <row r="60" spans="2:12" x14ac:dyDescent="0.35">
      <c r="B60" t="s">
        <v>1095</v>
      </c>
      <c r="C60" t="s">
        <v>1096</v>
      </c>
      <c r="D60" s="31">
        <v>20908</v>
      </c>
      <c r="G60" t="s">
        <v>1095</v>
      </c>
      <c r="H60" t="s">
        <v>1094</v>
      </c>
      <c r="I60" s="31">
        <v>267323</v>
      </c>
      <c r="J60" s="31">
        <v>137529</v>
      </c>
      <c r="K60" s="31">
        <v>8570</v>
      </c>
      <c r="L60" s="31">
        <v>121224</v>
      </c>
    </row>
    <row r="61" spans="2:12" x14ac:dyDescent="0.35">
      <c r="B61" t="s">
        <v>1092</v>
      </c>
      <c r="C61" t="s">
        <v>1093</v>
      </c>
      <c r="D61" s="31">
        <v>32318</v>
      </c>
      <c r="G61" t="s">
        <v>1092</v>
      </c>
      <c r="H61" t="s">
        <v>1091</v>
      </c>
      <c r="I61" s="31">
        <v>63631</v>
      </c>
      <c r="J61" s="31">
        <v>34671</v>
      </c>
      <c r="K61" s="31">
        <v>879</v>
      </c>
      <c r="L61" s="31">
        <v>28080</v>
      </c>
    </row>
    <row r="62" spans="2:12" x14ac:dyDescent="0.35">
      <c r="B62" t="s">
        <v>1089</v>
      </c>
      <c r="C62" t="s">
        <v>1090</v>
      </c>
      <c r="D62" s="31">
        <v>88512</v>
      </c>
      <c r="G62" t="s">
        <v>1089</v>
      </c>
      <c r="H62" t="s">
        <v>1088</v>
      </c>
      <c r="I62" s="31">
        <v>146240</v>
      </c>
      <c r="J62" s="31">
        <v>69905</v>
      </c>
      <c r="K62" s="31">
        <v>3414</v>
      </c>
      <c r="L62" s="31">
        <v>72921</v>
      </c>
    </row>
    <row r="63" spans="2:12" x14ac:dyDescent="0.35">
      <c r="B63" t="s">
        <v>1086</v>
      </c>
      <c r="C63" s="38" t="s">
        <v>1087</v>
      </c>
      <c r="D63" s="31">
        <v>3124</v>
      </c>
      <c r="E63" t="s">
        <v>1059</v>
      </c>
      <c r="G63" t="s">
        <v>1086</v>
      </c>
      <c r="H63" t="s">
        <v>1085</v>
      </c>
      <c r="I63" s="31">
        <v>149076</v>
      </c>
      <c r="J63" s="31">
        <v>77790</v>
      </c>
      <c r="K63" s="31">
        <v>2485</v>
      </c>
      <c r="L63" s="31">
        <v>68800</v>
      </c>
    </row>
    <row r="64" spans="2:12" x14ac:dyDescent="0.35">
      <c r="B64" t="s">
        <v>1083</v>
      </c>
      <c r="C64" s="38" t="s">
        <v>1084</v>
      </c>
      <c r="D64" s="31">
        <v>103566</v>
      </c>
      <c r="E64" t="s">
        <v>1059</v>
      </c>
      <c r="G64" t="s">
        <v>1083</v>
      </c>
      <c r="H64" t="s">
        <v>1082</v>
      </c>
      <c r="I64" s="31">
        <v>29141</v>
      </c>
      <c r="J64" s="31">
        <v>20277</v>
      </c>
      <c r="K64" s="31">
        <v>387</v>
      </c>
      <c r="L64" s="31">
        <v>8477</v>
      </c>
    </row>
    <row r="65" spans="2:12" x14ac:dyDescent="0.35">
      <c r="B65" t="s">
        <v>1080</v>
      </c>
      <c r="C65" s="38" t="s">
        <v>1081</v>
      </c>
      <c r="D65" s="31">
        <v>36820</v>
      </c>
      <c r="E65" t="s">
        <v>1059</v>
      </c>
      <c r="G65" t="s">
        <v>1080</v>
      </c>
      <c r="H65" t="s">
        <v>1079</v>
      </c>
      <c r="I65" s="31">
        <v>81299</v>
      </c>
      <c r="J65" s="31">
        <v>51622</v>
      </c>
      <c r="K65" s="31">
        <v>2969</v>
      </c>
      <c r="L65" s="31">
        <v>26708</v>
      </c>
    </row>
    <row r="66" spans="2:12" x14ac:dyDescent="0.35">
      <c r="B66" t="s">
        <v>1077</v>
      </c>
      <c r="C66" s="38" t="s">
        <v>1078</v>
      </c>
      <c r="D66" s="31">
        <v>749</v>
      </c>
      <c r="E66" t="s">
        <v>1059</v>
      </c>
      <c r="G66" t="s">
        <v>1077</v>
      </c>
      <c r="H66" t="s">
        <v>1076</v>
      </c>
      <c r="I66" s="31">
        <v>945837</v>
      </c>
      <c r="J66" s="31">
        <v>343730</v>
      </c>
      <c r="K66" s="31">
        <v>55266</v>
      </c>
      <c r="L66" s="31">
        <v>546841</v>
      </c>
    </row>
    <row r="67" spans="2:12" x14ac:dyDescent="0.35">
      <c r="B67" t="s">
        <v>1074</v>
      </c>
      <c r="C67" s="38" t="s">
        <v>1075</v>
      </c>
      <c r="D67" s="31">
        <v>6621</v>
      </c>
      <c r="E67" t="s">
        <v>1059</v>
      </c>
      <c r="G67" t="s">
        <v>1074</v>
      </c>
      <c r="H67" t="s">
        <v>1073</v>
      </c>
      <c r="I67" s="31">
        <v>261724</v>
      </c>
      <c r="J67" s="31">
        <v>103480</v>
      </c>
      <c r="K67" s="31">
        <v>30122</v>
      </c>
      <c r="L67" s="31">
        <v>128122</v>
      </c>
    </row>
    <row r="68" spans="2:12" x14ac:dyDescent="0.35">
      <c r="B68" t="s">
        <v>1071</v>
      </c>
      <c r="C68" s="38" t="s">
        <v>1072</v>
      </c>
      <c r="D68" s="31">
        <v>1416</v>
      </c>
      <c r="E68" t="s">
        <v>1059</v>
      </c>
      <c r="G68" t="s">
        <v>1071</v>
      </c>
      <c r="H68" t="s">
        <v>1070</v>
      </c>
      <c r="I68" s="31">
        <v>17936</v>
      </c>
      <c r="J68" s="31">
        <v>12017</v>
      </c>
      <c r="K68" s="31">
        <v>571</v>
      </c>
      <c r="L68" s="31">
        <v>1648</v>
      </c>
    </row>
    <row r="69" spans="2:12" x14ac:dyDescent="0.35">
      <c r="B69" t="s">
        <v>1068</v>
      </c>
      <c r="C69" s="38" t="s">
        <v>1069</v>
      </c>
      <c r="D69" s="31">
        <v>1101</v>
      </c>
      <c r="E69" t="s">
        <v>1059</v>
      </c>
      <c r="G69" t="s">
        <v>1068</v>
      </c>
      <c r="H69" t="s">
        <v>1067</v>
      </c>
      <c r="I69" s="31">
        <v>9694</v>
      </c>
      <c r="J69" s="31">
        <v>8174</v>
      </c>
      <c r="K69" s="31">
        <v>290</v>
      </c>
      <c r="L69" s="31">
        <v>1230</v>
      </c>
    </row>
    <row r="70" spans="2:12" x14ac:dyDescent="0.35">
      <c r="B70" t="s">
        <v>1065</v>
      </c>
      <c r="C70" s="38" t="s">
        <v>1066</v>
      </c>
      <c r="D70" s="31">
        <v>228</v>
      </c>
      <c r="E70" t="s">
        <v>1059</v>
      </c>
      <c r="G70" t="s">
        <v>1065</v>
      </c>
      <c r="H70" t="s">
        <v>1064</v>
      </c>
      <c r="I70" s="31">
        <v>59668</v>
      </c>
      <c r="J70" s="31">
        <v>30172</v>
      </c>
      <c r="K70" s="31">
        <v>1736</v>
      </c>
      <c r="L70" s="31">
        <v>27760</v>
      </c>
    </row>
    <row r="71" spans="2:12" x14ac:dyDescent="0.35">
      <c r="B71" t="s">
        <v>1062</v>
      </c>
      <c r="C71" s="38" t="s">
        <v>1063</v>
      </c>
      <c r="D71" s="31">
        <v>12770</v>
      </c>
      <c r="E71" t="s">
        <v>1059</v>
      </c>
      <c r="G71" t="s">
        <v>1062</v>
      </c>
      <c r="H71" t="s">
        <v>1061</v>
      </c>
      <c r="I71" s="31">
        <v>40211</v>
      </c>
      <c r="J71" s="31">
        <v>26028</v>
      </c>
      <c r="K71" s="31">
        <v>762</v>
      </c>
      <c r="L71" s="31">
        <v>13421</v>
      </c>
    </row>
    <row r="72" spans="2:12" x14ac:dyDescent="0.35">
      <c r="B72" t="s">
        <v>1058</v>
      </c>
      <c r="C72" s="38" t="s">
        <v>1060</v>
      </c>
      <c r="D72" s="31">
        <v>246810</v>
      </c>
      <c r="E72" t="s">
        <v>1059</v>
      </c>
      <c r="G72" t="s">
        <v>1058</v>
      </c>
      <c r="H72" t="s">
        <v>1057</v>
      </c>
      <c r="I72" s="31">
        <v>141671</v>
      </c>
      <c r="J72" s="31">
        <v>19815</v>
      </c>
      <c r="K72" s="31">
        <v>3677</v>
      </c>
      <c r="L72" s="31">
        <v>121879</v>
      </c>
    </row>
    <row r="73" spans="2:12" x14ac:dyDescent="0.35">
      <c r="B73" t="s">
        <v>1054</v>
      </c>
      <c r="C73" s="37" t="s">
        <v>1056</v>
      </c>
      <c r="D73" s="31">
        <v>86048</v>
      </c>
      <c r="E73" t="s">
        <v>1055</v>
      </c>
      <c r="G73" t="s">
        <v>1054</v>
      </c>
      <c r="H73" s="32" t="s">
        <v>1053</v>
      </c>
      <c r="I73" s="31">
        <v>332981</v>
      </c>
      <c r="J73" s="31">
        <v>100482</v>
      </c>
      <c r="K73" s="31">
        <v>16292</v>
      </c>
      <c r="L73" s="31">
        <v>216206</v>
      </c>
    </row>
    <row r="74" spans="2:12" x14ac:dyDescent="0.35">
      <c r="B74" t="s">
        <v>1050</v>
      </c>
      <c r="C74" s="34" t="s">
        <v>1052</v>
      </c>
      <c r="D74" s="31">
        <v>14508</v>
      </c>
      <c r="E74" t="s">
        <v>1051</v>
      </c>
      <c r="G74" t="s">
        <v>1050</v>
      </c>
      <c r="H74" t="s">
        <v>1049</v>
      </c>
      <c r="I74" s="31">
        <v>78252</v>
      </c>
      <c r="J74" s="31">
        <v>43560</v>
      </c>
      <c r="K74" s="31">
        <v>1817</v>
      </c>
      <c r="L74" s="31">
        <v>32875</v>
      </c>
    </row>
    <row r="75" spans="2:12" x14ac:dyDescent="0.35">
      <c r="B75" t="s">
        <v>1047</v>
      </c>
      <c r="C75" t="s">
        <v>1048</v>
      </c>
      <c r="D75" s="31">
        <v>40117</v>
      </c>
      <c r="G75" t="s">
        <v>1047</v>
      </c>
      <c r="H75" t="s">
        <v>1046</v>
      </c>
      <c r="I75" s="31">
        <v>1142867</v>
      </c>
      <c r="J75" s="31">
        <v>509809</v>
      </c>
      <c r="K75" s="31">
        <v>210383</v>
      </c>
      <c r="L75" s="31">
        <v>422674</v>
      </c>
    </row>
    <row r="76" spans="2:12" x14ac:dyDescent="0.35">
      <c r="B76" t="s">
        <v>1044</v>
      </c>
      <c r="C76" t="s">
        <v>1045</v>
      </c>
      <c r="D76" s="31">
        <v>88209</v>
      </c>
      <c r="G76" t="s">
        <v>1044</v>
      </c>
      <c r="H76" t="s">
        <v>1043</v>
      </c>
      <c r="I76" s="31">
        <v>1020079</v>
      </c>
      <c r="J76" s="31">
        <v>573627</v>
      </c>
      <c r="K76" s="31">
        <v>216863</v>
      </c>
      <c r="L76" s="31">
        <v>229589</v>
      </c>
    </row>
    <row r="77" spans="2:12" x14ac:dyDescent="0.35">
      <c r="B77" t="s">
        <v>1041</v>
      </c>
      <c r="C77" t="s">
        <v>1042</v>
      </c>
      <c r="D77" s="31">
        <v>191101</v>
      </c>
      <c r="G77" t="s">
        <v>1041</v>
      </c>
      <c r="H77" t="s">
        <v>1040</v>
      </c>
      <c r="I77" s="31">
        <v>565836</v>
      </c>
      <c r="J77" s="31">
        <v>320031</v>
      </c>
      <c r="K77" s="31">
        <v>34977</v>
      </c>
      <c r="L77" s="31">
        <v>210828</v>
      </c>
    </row>
    <row r="78" spans="2:12" x14ac:dyDescent="0.35">
      <c r="B78" t="s">
        <v>1038</v>
      </c>
      <c r="C78" t="s">
        <v>1039</v>
      </c>
      <c r="D78" s="31">
        <v>76959</v>
      </c>
      <c r="G78" t="s">
        <v>1038</v>
      </c>
      <c r="H78" t="s">
        <v>1037</v>
      </c>
      <c r="I78" s="31">
        <v>117693</v>
      </c>
      <c r="J78" s="31">
        <v>48445</v>
      </c>
      <c r="K78" s="31">
        <v>22055</v>
      </c>
      <c r="L78" s="31">
        <v>47193</v>
      </c>
    </row>
    <row r="79" spans="2:12" x14ac:dyDescent="0.35">
      <c r="B79" t="s">
        <v>1035</v>
      </c>
      <c r="C79" t="s">
        <v>1036</v>
      </c>
      <c r="D79" s="31">
        <v>112928</v>
      </c>
      <c r="G79" t="s">
        <v>1035</v>
      </c>
      <c r="H79" t="s">
        <v>1034</v>
      </c>
      <c r="I79" s="31">
        <v>44301</v>
      </c>
      <c r="J79" s="31">
        <v>24226</v>
      </c>
      <c r="K79" s="31">
        <v>208</v>
      </c>
      <c r="L79" s="31">
        <v>19867</v>
      </c>
    </row>
    <row r="80" spans="2:12" x14ac:dyDescent="0.35">
      <c r="B80" t="s">
        <v>1032</v>
      </c>
      <c r="C80" t="s">
        <v>1033</v>
      </c>
      <c r="D80" s="31">
        <v>55962</v>
      </c>
      <c r="G80" t="s">
        <v>1032</v>
      </c>
      <c r="H80" t="s">
        <v>1031</v>
      </c>
      <c r="I80" s="31">
        <v>15792</v>
      </c>
      <c r="J80" s="31">
        <v>7322</v>
      </c>
      <c r="K80" s="31">
        <v>867</v>
      </c>
      <c r="L80" s="31">
        <v>7603</v>
      </c>
    </row>
    <row r="81" spans="2:12" x14ac:dyDescent="0.35">
      <c r="B81" t="s">
        <v>1029</v>
      </c>
      <c r="C81" t="s">
        <v>1030</v>
      </c>
      <c r="D81" s="31">
        <v>212844</v>
      </c>
      <c r="G81" t="s">
        <v>1029</v>
      </c>
      <c r="H81" t="s">
        <v>1028</v>
      </c>
      <c r="I81" s="31">
        <v>149029</v>
      </c>
      <c r="J81" s="31">
        <v>92014</v>
      </c>
      <c r="K81" s="31">
        <v>4144</v>
      </c>
      <c r="L81" s="31">
        <v>52871</v>
      </c>
    </row>
    <row r="82" spans="2:12" x14ac:dyDescent="0.35">
      <c r="B82" t="s">
        <v>1026</v>
      </c>
      <c r="C82" t="s">
        <v>1027</v>
      </c>
      <c r="D82" s="31">
        <v>69028</v>
      </c>
      <c r="G82" t="s">
        <v>1026</v>
      </c>
      <c r="H82" t="s">
        <v>1025</v>
      </c>
      <c r="I82" s="31">
        <v>42197</v>
      </c>
      <c r="J82" s="31">
        <v>19815</v>
      </c>
      <c r="K82" s="31">
        <v>1708</v>
      </c>
      <c r="L82" s="31">
        <v>20673</v>
      </c>
    </row>
    <row r="83" spans="2:12" x14ac:dyDescent="0.35">
      <c r="B83" t="s">
        <v>1023</v>
      </c>
      <c r="C83" t="s">
        <v>1024</v>
      </c>
      <c r="D83" s="31">
        <v>105415</v>
      </c>
      <c r="G83" t="s">
        <v>1023</v>
      </c>
      <c r="H83" t="s">
        <v>1022</v>
      </c>
      <c r="I83" s="31">
        <v>36810</v>
      </c>
      <c r="J83" s="31">
        <v>7146</v>
      </c>
      <c r="K83" s="31">
        <v>2951</v>
      </c>
      <c r="L83" s="31">
        <v>26712</v>
      </c>
    </row>
    <row r="84" spans="2:12" x14ac:dyDescent="0.35">
      <c r="B84" t="s">
        <v>1020</v>
      </c>
      <c r="C84" t="s">
        <v>1021</v>
      </c>
      <c r="D84" s="31">
        <v>111108</v>
      </c>
      <c r="G84" t="s">
        <v>1020</v>
      </c>
      <c r="H84" t="s">
        <v>1019</v>
      </c>
      <c r="I84" s="31">
        <v>108074</v>
      </c>
      <c r="J84" s="31">
        <v>77801</v>
      </c>
      <c r="K84" s="31">
        <v>2263</v>
      </c>
      <c r="L84" s="31">
        <v>28010</v>
      </c>
    </row>
    <row r="85" spans="2:12" x14ac:dyDescent="0.35">
      <c r="B85" t="s">
        <v>1017</v>
      </c>
      <c r="C85" t="s">
        <v>1018</v>
      </c>
      <c r="D85" s="31">
        <v>209093</v>
      </c>
      <c r="G85" t="s">
        <v>1017</v>
      </c>
      <c r="H85" t="s">
        <v>1016</v>
      </c>
      <c r="I85" s="31">
        <v>51940</v>
      </c>
      <c r="J85" s="31">
        <v>43261</v>
      </c>
      <c r="K85" s="31">
        <v>781</v>
      </c>
      <c r="L85" s="31">
        <v>7898</v>
      </c>
    </row>
    <row r="86" spans="2:12" x14ac:dyDescent="0.35">
      <c r="B86" t="s">
        <v>1014</v>
      </c>
      <c r="C86" t="s">
        <v>1015</v>
      </c>
      <c r="D86" s="31">
        <v>113347</v>
      </c>
      <c r="G86" t="s">
        <v>1014</v>
      </c>
      <c r="H86" t="s">
        <v>1013</v>
      </c>
      <c r="I86" s="31">
        <v>906938</v>
      </c>
      <c r="J86" s="31">
        <v>318675</v>
      </c>
      <c r="K86" s="31">
        <v>55293</v>
      </c>
      <c r="L86" s="31">
        <v>162970</v>
      </c>
    </row>
    <row r="87" spans="2:12" x14ac:dyDescent="0.35">
      <c r="B87" t="s">
        <v>1011</v>
      </c>
      <c r="C87" t="s">
        <v>1012</v>
      </c>
      <c r="D87" s="31">
        <v>29072</v>
      </c>
      <c r="G87" t="s">
        <v>1011</v>
      </c>
      <c r="H87" t="s">
        <v>1010</v>
      </c>
      <c r="I87" s="31">
        <v>223597</v>
      </c>
      <c r="J87" s="31">
        <v>114787</v>
      </c>
      <c r="K87" s="31">
        <v>5467</v>
      </c>
      <c r="L87" s="31">
        <v>103343</v>
      </c>
    </row>
    <row r="88" spans="2:12" x14ac:dyDescent="0.35">
      <c r="B88" t="s">
        <v>1008</v>
      </c>
      <c r="C88" t="s">
        <v>1009</v>
      </c>
      <c r="D88" s="31">
        <v>20986</v>
      </c>
      <c r="G88" t="s">
        <v>1008</v>
      </c>
      <c r="H88" t="s">
        <v>1007</v>
      </c>
      <c r="I88" s="31">
        <v>87592</v>
      </c>
      <c r="J88" s="31">
        <v>34244</v>
      </c>
      <c r="K88" s="31">
        <v>6467</v>
      </c>
      <c r="L88" s="31">
        <v>46882</v>
      </c>
    </row>
    <row r="89" spans="2:12" x14ac:dyDescent="0.35">
      <c r="B89" t="s">
        <v>1005</v>
      </c>
      <c r="C89" t="s">
        <v>1006</v>
      </c>
      <c r="D89" s="31">
        <v>25586</v>
      </c>
      <c r="G89" t="s">
        <v>1005</v>
      </c>
      <c r="H89" t="s">
        <v>1004</v>
      </c>
      <c r="I89" s="31">
        <v>426113</v>
      </c>
      <c r="J89" s="31">
        <v>112649</v>
      </c>
      <c r="K89" s="31">
        <v>39472</v>
      </c>
      <c r="L89" s="31">
        <v>273993</v>
      </c>
    </row>
    <row r="90" spans="2:12" x14ac:dyDescent="0.35">
      <c r="B90" t="s">
        <v>1002</v>
      </c>
      <c r="C90" t="s">
        <v>1003</v>
      </c>
      <c r="D90" s="31">
        <v>21664</v>
      </c>
      <c r="G90" t="s">
        <v>1002</v>
      </c>
      <c r="H90" t="s">
        <v>1001</v>
      </c>
      <c r="I90" s="31">
        <v>169636</v>
      </c>
      <c r="J90" s="31">
        <v>56995</v>
      </c>
      <c r="K90" s="31">
        <v>3888</v>
      </c>
      <c r="L90" s="31">
        <v>108752</v>
      </c>
    </row>
    <row r="91" spans="2:12" x14ac:dyDescent="0.35">
      <c r="B91" t="s">
        <v>999</v>
      </c>
      <c r="C91" s="35" t="s">
        <v>1000</v>
      </c>
      <c r="D91" s="31">
        <v>8343</v>
      </c>
      <c r="E91" t="s">
        <v>967</v>
      </c>
      <c r="G91" t="s">
        <v>999</v>
      </c>
      <c r="H91" t="s">
        <v>998</v>
      </c>
      <c r="I91" s="31">
        <v>3749038</v>
      </c>
      <c r="J91" s="31">
        <v>852412</v>
      </c>
      <c r="K91" s="31">
        <v>319509</v>
      </c>
      <c r="L91" s="31">
        <v>2577118</v>
      </c>
    </row>
    <row r="92" spans="2:12" x14ac:dyDescent="0.35">
      <c r="B92" t="s">
        <v>995</v>
      </c>
      <c r="C92" s="36" t="s">
        <v>997</v>
      </c>
      <c r="D92" s="31">
        <v>25886</v>
      </c>
      <c r="E92" t="s">
        <v>996</v>
      </c>
      <c r="G92" t="s">
        <v>995</v>
      </c>
      <c r="H92" t="s">
        <v>994</v>
      </c>
      <c r="I92" s="31">
        <v>1363092</v>
      </c>
      <c r="J92" s="31">
        <v>715705</v>
      </c>
      <c r="K92" s="31">
        <v>63497</v>
      </c>
      <c r="L92" s="31">
        <v>583890</v>
      </c>
    </row>
    <row r="93" spans="2:12" x14ac:dyDescent="0.35">
      <c r="B93" t="s">
        <v>992</v>
      </c>
      <c r="C93" s="35" t="s">
        <v>993</v>
      </c>
      <c r="D93" s="31">
        <v>8215</v>
      </c>
      <c r="E93" t="s">
        <v>967</v>
      </c>
      <c r="G93" t="s">
        <v>992</v>
      </c>
      <c r="H93" t="s">
        <v>991</v>
      </c>
      <c r="I93" s="31">
        <v>560763</v>
      </c>
      <c r="J93" s="31">
        <v>236473</v>
      </c>
      <c r="K93" s="31">
        <v>17390</v>
      </c>
      <c r="L93" s="31">
        <v>306900</v>
      </c>
    </row>
    <row r="94" spans="2:12" x14ac:dyDescent="0.35">
      <c r="B94">
        <v>16</v>
      </c>
      <c r="C94" s="35" t="s">
        <v>990</v>
      </c>
      <c r="D94" s="31">
        <v>27726</v>
      </c>
      <c r="E94" t="s">
        <v>967</v>
      </c>
      <c r="G94">
        <v>16</v>
      </c>
      <c r="H94" t="s">
        <v>989</v>
      </c>
      <c r="I94" s="31">
        <v>230878</v>
      </c>
      <c r="J94" s="31">
        <v>227418</v>
      </c>
      <c r="K94" s="31">
        <v>5065</v>
      </c>
      <c r="L94" s="31">
        <v>-1604</v>
      </c>
    </row>
    <row r="95" spans="2:12" x14ac:dyDescent="0.35">
      <c r="B95" t="s">
        <v>987</v>
      </c>
      <c r="C95" s="35" t="s">
        <v>988</v>
      </c>
      <c r="D95" s="31">
        <v>6454</v>
      </c>
      <c r="E95" t="s">
        <v>967</v>
      </c>
      <c r="G95" t="s">
        <v>987</v>
      </c>
      <c r="H95" t="s">
        <v>986</v>
      </c>
      <c r="I95" s="31">
        <v>554081</v>
      </c>
      <c r="J95" s="31">
        <v>250693</v>
      </c>
      <c r="K95" s="31">
        <v>40312</v>
      </c>
      <c r="L95" s="31">
        <v>263076</v>
      </c>
    </row>
    <row r="96" spans="2:12" x14ac:dyDescent="0.35">
      <c r="B96" t="s">
        <v>984</v>
      </c>
      <c r="C96" s="35" t="s">
        <v>985</v>
      </c>
      <c r="D96" s="31">
        <v>11048</v>
      </c>
      <c r="E96" t="s">
        <v>967</v>
      </c>
      <c r="G96" t="s">
        <v>984</v>
      </c>
      <c r="H96" t="s">
        <v>983</v>
      </c>
      <c r="I96" s="31">
        <v>17371</v>
      </c>
      <c r="J96" s="31">
        <v>1121</v>
      </c>
      <c r="K96" s="31">
        <v>731</v>
      </c>
      <c r="L96" s="31">
        <v>15519</v>
      </c>
    </row>
    <row r="97" spans="2:12" x14ac:dyDescent="0.35">
      <c r="B97" t="s">
        <v>981</v>
      </c>
      <c r="C97" s="35" t="s">
        <v>982</v>
      </c>
      <c r="D97" s="31">
        <v>7478</v>
      </c>
      <c r="E97" t="s">
        <v>967</v>
      </c>
      <c r="G97" t="s">
        <v>981</v>
      </c>
      <c r="H97" t="s">
        <v>980</v>
      </c>
      <c r="I97" s="31">
        <v>2385946</v>
      </c>
      <c r="J97" s="31">
        <v>136707</v>
      </c>
      <c r="K97" s="31">
        <v>256012</v>
      </c>
      <c r="L97" s="31">
        <v>1993228</v>
      </c>
    </row>
    <row r="98" spans="2:12" x14ac:dyDescent="0.35">
      <c r="B98" t="s">
        <v>978</v>
      </c>
      <c r="C98" s="35" t="s">
        <v>979</v>
      </c>
      <c r="D98" s="31">
        <v>5424</v>
      </c>
      <c r="E98" t="s">
        <v>967</v>
      </c>
      <c r="G98" t="s">
        <v>978</v>
      </c>
      <c r="H98" t="s">
        <v>977</v>
      </c>
      <c r="I98" s="31">
        <v>2180002</v>
      </c>
      <c r="J98" s="31">
        <v>102208</v>
      </c>
      <c r="K98" s="31">
        <v>237200</v>
      </c>
      <c r="L98" s="31">
        <v>1840595</v>
      </c>
    </row>
    <row r="99" spans="2:12" x14ac:dyDescent="0.35">
      <c r="B99" t="s">
        <v>975</v>
      </c>
      <c r="C99" s="35" t="s">
        <v>976</v>
      </c>
      <c r="D99" s="31">
        <v>4452</v>
      </c>
      <c r="E99" t="s">
        <v>967</v>
      </c>
      <c r="G99" t="s">
        <v>975</v>
      </c>
      <c r="H99" t="s">
        <v>974</v>
      </c>
      <c r="I99" s="31">
        <v>205944</v>
      </c>
      <c r="J99" s="31">
        <v>34499</v>
      </c>
      <c r="K99" s="31">
        <v>18812</v>
      </c>
      <c r="L99" s="31">
        <v>152633</v>
      </c>
    </row>
    <row r="100" spans="2:12" x14ac:dyDescent="0.35">
      <c r="B100" t="s">
        <v>972</v>
      </c>
      <c r="C100" s="35" t="s">
        <v>973</v>
      </c>
      <c r="D100" s="31">
        <v>3903</v>
      </c>
      <c r="E100" t="s">
        <v>967</v>
      </c>
      <c r="G100" t="s">
        <v>972</v>
      </c>
      <c r="H100" t="s">
        <v>971</v>
      </c>
      <c r="I100" s="31">
        <v>2236932</v>
      </c>
      <c r="J100" s="31">
        <v>1609923</v>
      </c>
      <c r="K100" s="31">
        <v>55918</v>
      </c>
      <c r="L100" s="31">
        <v>571091</v>
      </c>
    </row>
    <row r="101" spans="2:12" x14ac:dyDescent="0.35">
      <c r="B101" t="s">
        <v>969</v>
      </c>
      <c r="C101" s="35" t="s">
        <v>970</v>
      </c>
      <c r="D101" s="31">
        <v>5966</v>
      </c>
      <c r="E101" t="s">
        <v>967</v>
      </c>
      <c r="G101" t="s">
        <v>969</v>
      </c>
      <c r="H101" t="s">
        <v>1224</v>
      </c>
      <c r="I101" s="31">
        <v>1348595</v>
      </c>
      <c r="J101" s="31">
        <v>909431</v>
      </c>
      <c r="K101" s="31">
        <v>35128</v>
      </c>
      <c r="L101" s="31">
        <v>404035</v>
      </c>
    </row>
    <row r="102" spans="2:12" x14ac:dyDescent="0.35">
      <c r="B102" t="s">
        <v>966</v>
      </c>
      <c r="C102" s="35" t="s">
        <v>968</v>
      </c>
      <c r="D102" s="31">
        <v>4223</v>
      </c>
      <c r="E102" t="s">
        <v>967</v>
      </c>
      <c r="G102" t="s">
        <v>966</v>
      </c>
      <c r="H102" t="s">
        <v>965</v>
      </c>
      <c r="I102" s="31">
        <v>238595</v>
      </c>
      <c r="J102" s="31">
        <v>122863</v>
      </c>
      <c r="K102" s="31">
        <v>15945</v>
      </c>
      <c r="L102" s="31">
        <v>99788</v>
      </c>
    </row>
    <row r="103" spans="2:12" x14ac:dyDescent="0.35">
      <c r="B103" t="s">
        <v>963</v>
      </c>
      <c r="C103" s="32" t="s">
        <v>964</v>
      </c>
      <c r="D103" s="31">
        <v>88262</v>
      </c>
      <c r="E103" t="s">
        <v>940</v>
      </c>
      <c r="G103" t="s">
        <v>963</v>
      </c>
      <c r="H103" t="s">
        <v>962</v>
      </c>
      <c r="I103" s="31">
        <v>284785</v>
      </c>
      <c r="J103" s="31">
        <v>234630</v>
      </c>
      <c r="K103" s="31">
        <v>5942</v>
      </c>
      <c r="L103" s="31">
        <v>44213</v>
      </c>
    </row>
    <row r="104" spans="2:12" x14ac:dyDescent="0.35">
      <c r="B104" t="s">
        <v>960</v>
      </c>
      <c r="C104" s="32" t="s">
        <v>961</v>
      </c>
      <c r="D104" s="31">
        <v>20810</v>
      </c>
      <c r="E104" t="s">
        <v>940</v>
      </c>
      <c r="G104" t="s">
        <v>960</v>
      </c>
      <c r="H104" t="s">
        <v>1225</v>
      </c>
      <c r="I104" s="31">
        <v>825215</v>
      </c>
      <c r="J104" s="31">
        <v>551939</v>
      </c>
      <c r="K104" s="31">
        <v>13242</v>
      </c>
      <c r="L104" s="31">
        <v>260034</v>
      </c>
    </row>
    <row r="105" spans="2:12" x14ac:dyDescent="0.35">
      <c r="B105" t="s">
        <v>958</v>
      </c>
      <c r="C105" s="34" t="s">
        <v>959</v>
      </c>
      <c r="D105" s="31">
        <v>6183</v>
      </c>
      <c r="E105" t="s">
        <v>936</v>
      </c>
      <c r="G105" t="s">
        <v>958</v>
      </c>
      <c r="H105" t="s">
        <v>957</v>
      </c>
      <c r="I105" s="31">
        <v>347961</v>
      </c>
      <c r="J105" s="31">
        <v>302345</v>
      </c>
      <c r="K105" s="31">
        <v>8494</v>
      </c>
      <c r="L105" s="31">
        <v>37122</v>
      </c>
    </row>
    <row r="106" spans="2:12" x14ac:dyDescent="0.35">
      <c r="B106" t="s">
        <v>955</v>
      </c>
      <c r="C106" s="34" t="s">
        <v>956</v>
      </c>
      <c r="D106" s="31">
        <v>5743</v>
      </c>
      <c r="E106" t="s">
        <v>936</v>
      </c>
      <c r="G106" t="s">
        <v>955</v>
      </c>
      <c r="H106" t="s">
        <v>954</v>
      </c>
      <c r="I106" s="31">
        <v>540376</v>
      </c>
      <c r="J106" s="31">
        <v>398148</v>
      </c>
      <c r="K106" s="31">
        <v>12295</v>
      </c>
      <c r="L106" s="31">
        <v>129933</v>
      </c>
    </row>
    <row r="107" spans="2:12" x14ac:dyDescent="0.35">
      <c r="B107" t="s">
        <v>952</v>
      </c>
      <c r="C107" s="34" t="s">
        <v>953</v>
      </c>
      <c r="D107" s="31">
        <v>25691</v>
      </c>
      <c r="E107" t="s">
        <v>936</v>
      </c>
      <c r="G107" t="s">
        <v>952</v>
      </c>
      <c r="H107" t="s">
        <v>951</v>
      </c>
      <c r="I107" s="31">
        <v>492465</v>
      </c>
      <c r="J107" s="31">
        <v>371169</v>
      </c>
      <c r="K107" s="31">
        <v>8972</v>
      </c>
      <c r="L107" s="31">
        <v>111954</v>
      </c>
    </row>
    <row r="108" spans="2:12" x14ac:dyDescent="0.35">
      <c r="B108" t="s">
        <v>949</v>
      </c>
      <c r="C108" s="34" t="s">
        <v>950</v>
      </c>
      <c r="D108" s="31">
        <v>10560</v>
      </c>
      <c r="E108" t="s">
        <v>936</v>
      </c>
      <c r="G108" t="s">
        <v>949</v>
      </c>
      <c r="H108" t="s">
        <v>948</v>
      </c>
      <c r="I108" s="31">
        <v>47911</v>
      </c>
      <c r="J108" s="31">
        <v>26608</v>
      </c>
      <c r="K108" s="31">
        <v>3323</v>
      </c>
      <c r="L108" s="31">
        <v>17979</v>
      </c>
    </row>
    <row r="109" spans="2:12" x14ac:dyDescent="0.35">
      <c r="B109" t="s">
        <v>946</v>
      </c>
      <c r="C109" s="34" t="s">
        <v>947</v>
      </c>
      <c r="D109" s="31">
        <v>19585</v>
      </c>
      <c r="E109" t="s">
        <v>936</v>
      </c>
      <c r="G109" t="s">
        <v>946</v>
      </c>
      <c r="H109" t="s">
        <v>945</v>
      </c>
      <c r="I109" s="31">
        <v>1571003</v>
      </c>
      <c r="J109" s="31">
        <v>1265582</v>
      </c>
      <c r="K109" s="31">
        <v>35545</v>
      </c>
      <c r="L109" s="31">
        <v>269876</v>
      </c>
    </row>
    <row r="110" spans="2:12" x14ac:dyDescent="0.35">
      <c r="B110" t="s">
        <v>943</v>
      </c>
      <c r="C110" s="34" t="s">
        <v>944</v>
      </c>
      <c r="D110" s="31">
        <v>18298</v>
      </c>
      <c r="E110" t="s">
        <v>936</v>
      </c>
      <c r="G110" t="s">
        <v>943</v>
      </c>
      <c r="H110" t="s">
        <v>942</v>
      </c>
      <c r="I110" s="31">
        <v>233438</v>
      </c>
      <c r="J110" s="31">
        <v>180447</v>
      </c>
      <c r="K110" s="31">
        <v>8387</v>
      </c>
      <c r="L110" s="31">
        <v>44604</v>
      </c>
    </row>
    <row r="111" spans="2:12" x14ac:dyDescent="0.35">
      <c r="B111" t="s">
        <v>939</v>
      </c>
      <c r="C111" s="32" t="s">
        <v>941</v>
      </c>
      <c r="D111" s="31">
        <v>17948</v>
      </c>
      <c r="E111" t="s">
        <v>940</v>
      </c>
      <c r="G111" t="s">
        <v>939</v>
      </c>
      <c r="H111" t="s">
        <v>938</v>
      </c>
      <c r="I111" s="31">
        <v>1337565</v>
      </c>
      <c r="J111" s="31">
        <v>1085134</v>
      </c>
      <c r="K111" s="31">
        <v>27158</v>
      </c>
      <c r="L111" s="31">
        <v>225272</v>
      </c>
    </row>
    <row r="112" spans="2:12" x14ac:dyDescent="0.35">
      <c r="B112" t="s">
        <v>935</v>
      </c>
      <c r="C112" s="34" t="s">
        <v>937</v>
      </c>
      <c r="D112" s="31">
        <v>14034</v>
      </c>
      <c r="E112" t="s">
        <v>936</v>
      </c>
      <c r="G112" t="s">
        <v>935</v>
      </c>
      <c r="H112" t="s">
        <v>934</v>
      </c>
      <c r="I112" s="31">
        <v>644175</v>
      </c>
      <c r="J112" s="31">
        <v>494895</v>
      </c>
      <c r="K112" s="31">
        <v>8566</v>
      </c>
      <c r="L112" s="31">
        <v>140714</v>
      </c>
    </row>
    <row r="113" spans="2:12" x14ac:dyDescent="0.35">
      <c r="B113" t="s">
        <v>932</v>
      </c>
      <c r="C113" t="s">
        <v>933</v>
      </c>
      <c r="D113" s="31">
        <v>7884</v>
      </c>
      <c r="G113" t="s">
        <v>932</v>
      </c>
      <c r="H113" t="s">
        <v>931</v>
      </c>
      <c r="I113" s="31">
        <v>581331</v>
      </c>
      <c r="J113" s="31">
        <v>489855</v>
      </c>
      <c r="K113" s="31">
        <v>16768</v>
      </c>
      <c r="L113" s="31">
        <v>74709</v>
      </c>
    </row>
    <row r="114" spans="2:12" x14ac:dyDescent="0.35">
      <c r="B114" t="s">
        <v>929</v>
      </c>
      <c r="C114" t="s">
        <v>930</v>
      </c>
      <c r="D114" s="31">
        <v>13425</v>
      </c>
      <c r="G114" t="s">
        <v>929</v>
      </c>
      <c r="H114" t="s">
        <v>928</v>
      </c>
      <c r="I114" s="31">
        <v>112058</v>
      </c>
      <c r="J114" s="31">
        <v>100385</v>
      </c>
      <c r="K114" s="31">
        <v>1824</v>
      </c>
      <c r="L114" s="31">
        <v>9849</v>
      </c>
    </row>
    <row r="115" spans="2:12" x14ac:dyDescent="0.35">
      <c r="B115" t="s">
        <v>926</v>
      </c>
      <c r="C115" t="s">
        <v>927</v>
      </c>
      <c r="D115" s="31">
        <v>11837</v>
      </c>
      <c r="G115" t="s">
        <v>926</v>
      </c>
      <c r="H115" t="s">
        <v>925</v>
      </c>
      <c r="I115" s="31">
        <v>746773</v>
      </c>
      <c r="J115" s="31">
        <v>441746</v>
      </c>
      <c r="K115" s="31">
        <v>96713</v>
      </c>
      <c r="L115" s="31">
        <v>208314</v>
      </c>
    </row>
    <row r="116" spans="2:12" x14ac:dyDescent="0.35">
      <c r="B116" t="s">
        <v>923</v>
      </c>
      <c r="C116" t="s">
        <v>924</v>
      </c>
      <c r="D116" s="31">
        <v>10007</v>
      </c>
      <c r="G116" t="s">
        <v>923</v>
      </c>
      <c r="H116" t="s">
        <v>922</v>
      </c>
      <c r="I116" s="31">
        <v>193468</v>
      </c>
      <c r="J116" s="31">
        <v>100888</v>
      </c>
      <c r="K116" s="31">
        <v>19506</v>
      </c>
      <c r="L116" s="31">
        <v>73075</v>
      </c>
    </row>
    <row r="117" spans="2:12" x14ac:dyDescent="0.35">
      <c r="B117" t="s">
        <v>920</v>
      </c>
      <c r="C117" t="s">
        <v>921</v>
      </c>
      <c r="D117" s="31">
        <v>45291</v>
      </c>
      <c r="G117" t="s">
        <v>920</v>
      </c>
      <c r="H117" t="s">
        <v>919</v>
      </c>
      <c r="I117" s="31">
        <v>112849</v>
      </c>
      <c r="J117" s="31">
        <v>52218</v>
      </c>
      <c r="K117" s="31">
        <v>8029</v>
      </c>
      <c r="L117" s="31">
        <v>52602</v>
      </c>
    </row>
    <row r="118" spans="2:12" x14ac:dyDescent="0.35">
      <c r="B118" t="s">
        <v>917</v>
      </c>
      <c r="C118" t="s">
        <v>918</v>
      </c>
      <c r="D118" s="31">
        <v>40189</v>
      </c>
      <c r="G118" t="s">
        <v>917</v>
      </c>
      <c r="H118" t="s">
        <v>916</v>
      </c>
      <c r="I118" s="31">
        <v>80619</v>
      </c>
      <c r="J118" s="31">
        <v>48669</v>
      </c>
      <c r="K118" s="31">
        <v>11476</v>
      </c>
      <c r="L118" s="31">
        <v>20473</v>
      </c>
    </row>
    <row r="119" spans="2:12" x14ac:dyDescent="0.35">
      <c r="B119" t="s">
        <v>914</v>
      </c>
      <c r="C119" t="s">
        <v>915</v>
      </c>
      <c r="D119" s="31">
        <v>7166</v>
      </c>
      <c r="G119" t="s">
        <v>914</v>
      </c>
      <c r="H119" t="s">
        <v>913</v>
      </c>
      <c r="I119" s="31">
        <v>516304</v>
      </c>
      <c r="J119" s="31">
        <v>340858</v>
      </c>
      <c r="K119" s="31">
        <v>77207</v>
      </c>
      <c r="L119" s="31">
        <v>135239</v>
      </c>
    </row>
    <row r="120" spans="2:12" x14ac:dyDescent="0.35">
      <c r="B120" t="s">
        <v>911</v>
      </c>
      <c r="C120" t="s">
        <v>912</v>
      </c>
      <c r="D120" s="31">
        <v>9269</v>
      </c>
      <c r="G120" t="s">
        <v>911</v>
      </c>
      <c r="H120" t="s">
        <v>910</v>
      </c>
      <c r="I120" s="31">
        <v>157517</v>
      </c>
      <c r="J120" s="31">
        <v>77673</v>
      </c>
      <c r="K120" s="31">
        <v>26513</v>
      </c>
      <c r="L120" s="31">
        <v>16331</v>
      </c>
    </row>
    <row r="121" spans="2:12" x14ac:dyDescent="0.35">
      <c r="B121" t="s">
        <v>908</v>
      </c>
      <c r="C121" t="s">
        <v>909</v>
      </c>
      <c r="D121" s="31">
        <v>18380</v>
      </c>
      <c r="G121" t="s">
        <v>908</v>
      </c>
      <c r="H121" t="s">
        <v>907</v>
      </c>
      <c r="I121" s="31">
        <v>395787</v>
      </c>
      <c r="J121" s="31">
        <v>263185</v>
      </c>
      <c r="K121" s="31">
        <v>50694</v>
      </c>
      <c r="L121" s="31">
        <v>81908</v>
      </c>
    </row>
    <row r="122" spans="2:12" x14ac:dyDescent="0.35">
      <c r="B122" t="s">
        <v>905</v>
      </c>
      <c r="C122" t="s">
        <v>906</v>
      </c>
      <c r="D122" s="31">
        <v>8216</v>
      </c>
      <c r="G122" t="s">
        <v>905</v>
      </c>
      <c r="H122" t="s">
        <v>904</v>
      </c>
      <c r="I122" s="31">
        <v>391569</v>
      </c>
      <c r="J122" s="31">
        <v>286397</v>
      </c>
      <c r="K122" s="31">
        <v>21390</v>
      </c>
      <c r="L122" s="31">
        <v>83782</v>
      </c>
    </row>
    <row r="123" spans="2:12" x14ac:dyDescent="0.35">
      <c r="B123" t="s">
        <v>902</v>
      </c>
      <c r="C123" t="s">
        <v>903</v>
      </c>
      <c r="D123" s="31">
        <v>8828</v>
      </c>
      <c r="G123" t="s">
        <v>902</v>
      </c>
      <c r="H123" t="s">
        <v>901</v>
      </c>
      <c r="I123" s="31">
        <v>2339442</v>
      </c>
      <c r="J123" s="31">
        <v>1846322</v>
      </c>
      <c r="K123" s="31">
        <v>-24161</v>
      </c>
      <c r="L123" s="31">
        <v>517651</v>
      </c>
    </row>
    <row r="124" spans="2:12" x14ac:dyDescent="0.35">
      <c r="B124" t="s">
        <v>899</v>
      </c>
      <c r="C124" t="s">
        <v>900</v>
      </c>
      <c r="D124" s="31">
        <v>39168</v>
      </c>
      <c r="G124" t="s">
        <v>899</v>
      </c>
      <c r="H124" t="s">
        <v>898</v>
      </c>
      <c r="I124" s="31">
        <v>731280</v>
      </c>
      <c r="J124" s="31">
        <v>469030</v>
      </c>
      <c r="K124" s="31">
        <v>-6001</v>
      </c>
      <c r="L124" s="31">
        <v>268250</v>
      </c>
    </row>
    <row r="125" spans="2:12" x14ac:dyDescent="0.35">
      <c r="B125" t="s">
        <v>896</v>
      </c>
      <c r="C125" t="s">
        <v>897</v>
      </c>
      <c r="D125" s="31">
        <v>28288</v>
      </c>
      <c r="G125" t="s">
        <v>896</v>
      </c>
      <c r="H125" t="s">
        <v>895</v>
      </c>
      <c r="I125" s="31">
        <v>673658</v>
      </c>
      <c r="J125" s="31">
        <v>409923</v>
      </c>
      <c r="K125" s="31" t="s">
        <v>885</v>
      </c>
      <c r="L125" s="31">
        <v>263735</v>
      </c>
    </row>
    <row r="126" spans="2:12" x14ac:dyDescent="0.35">
      <c r="B126" t="s">
        <v>893</v>
      </c>
      <c r="C126" t="s">
        <v>894</v>
      </c>
      <c r="D126" s="31">
        <v>27221</v>
      </c>
      <c r="G126" t="s">
        <v>893</v>
      </c>
      <c r="H126" t="s">
        <v>892</v>
      </c>
      <c r="I126" s="31">
        <v>57621</v>
      </c>
      <c r="J126" s="31">
        <v>59107</v>
      </c>
      <c r="K126" s="31">
        <v>-6001</v>
      </c>
      <c r="L126" s="31">
        <v>4515</v>
      </c>
    </row>
    <row r="127" spans="2:12" x14ac:dyDescent="0.35">
      <c r="B127" t="s">
        <v>890</v>
      </c>
      <c r="C127" t="s">
        <v>891</v>
      </c>
      <c r="D127" s="31">
        <v>4004</v>
      </c>
      <c r="G127" t="s">
        <v>890</v>
      </c>
      <c r="H127" t="s">
        <v>889</v>
      </c>
      <c r="I127" s="31">
        <v>1608162</v>
      </c>
      <c r="J127" s="31">
        <v>1377292</v>
      </c>
      <c r="K127" s="31">
        <v>-18160</v>
      </c>
      <c r="L127" s="31">
        <v>249400</v>
      </c>
    </row>
    <row r="128" spans="2:12" x14ac:dyDescent="0.35">
      <c r="B128" t="s">
        <v>887</v>
      </c>
      <c r="C128" t="s">
        <v>888</v>
      </c>
      <c r="D128" s="31">
        <v>28050</v>
      </c>
      <c r="G128" t="s">
        <v>887</v>
      </c>
      <c r="H128" t="s">
        <v>886</v>
      </c>
      <c r="I128" s="31">
        <v>1467317</v>
      </c>
      <c r="J128" s="31">
        <v>1275273</v>
      </c>
      <c r="K128" s="31" t="s">
        <v>885</v>
      </c>
      <c r="L128" s="31">
        <v>192044</v>
      </c>
    </row>
    <row r="129" spans="2:12" x14ac:dyDescent="0.35">
      <c r="B129" t="s">
        <v>883</v>
      </c>
      <c r="C129" t="s">
        <v>884</v>
      </c>
      <c r="D129" s="31">
        <v>6997</v>
      </c>
      <c r="G129" t="s">
        <v>883</v>
      </c>
      <c r="H129" t="s">
        <v>882</v>
      </c>
      <c r="I129" s="31">
        <v>140845</v>
      </c>
      <c r="J129" s="31">
        <v>102019</v>
      </c>
      <c r="K129" s="31">
        <v>-18160</v>
      </c>
      <c r="L129" s="31">
        <v>57356</v>
      </c>
    </row>
    <row r="130" spans="2:12" x14ac:dyDescent="0.35">
      <c r="B130" t="s">
        <v>878</v>
      </c>
      <c r="C130" t="s">
        <v>881</v>
      </c>
      <c r="D130" s="31">
        <v>7632</v>
      </c>
      <c r="H130" t="s">
        <v>880</v>
      </c>
      <c r="I130" s="31"/>
    </row>
    <row r="131" spans="2:12" x14ac:dyDescent="0.35">
      <c r="B131" t="s">
        <v>874</v>
      </c>
      <c r="C131" t="s">
        <v>879</v>
      </c>
      <c r="D131" s="31">
        <v>13831</v>
      </c>
      <c r="G131" t="s">
        <v>878</v>
      </c>
      <c r="H131" t="s">
        <v>877</v>
      </c>
      <c r="I131" s="31">
        <v>3268592</v>
      </c>
    </row>
    <row r="132" spans="2:12" x14ac:dyDescent="0.35">
      <c r="B132" t="s">
        <v>876</v>
      </c>
      <c r="C132" t="s">
        <v>875</v>
      </c>
      <c r="D132" s="31">
        <v>15876</v>
      </c>
      <c r="G132" t="s">
        <v>874</v>
      </c>
      <c r="H132" t="s">
        <v>873</v>
      </c>
      <c r="I132" s="31">
        <v>12630266</v>
      </c>
    </row>
    <row r="133" spans="2:12" x14ac:dyDescent="0.35">
      <c r="B133" t="s">
        <v>872</v>
      </c>
      <c r="C133" t="s">
        <v>871</v>
      </c>
      <c r="D133" s="31">
        <v>30700</v>
      </c>
    </row>
    <row r="134" spans="2:12" x14ac:dyDescent="0.35">
      <c r="B134" t="s">
        <v>870</v>
      </c>
      <c r="C134" t="s">
        <v>869</v>
      </c>
      <c r="D134" s="31">
        <v>9198</v>
      </c>
    </row>
    <row r="135" spans="2:12" x14ac:dyDescent="0.35">
      <c r="B135" t="s">
        <v>868</v>
      </c>
      <c r="C135" t="s">
        <v>867</v>
      </c>
      <c r="D135" s="31">
        <v>28981</v>
      </c>
    </row>
    <row r="136" spans="2:12" x14ac:dyDescent="0.35">
      <c r="B136" t="s">
        <v>866</v>
      </c>
      <c r="C136" t="s">
        <v>865</v>
      </c>
      <c r="D136" s="31">
        <v>21607</v>
      </c>
    </row>
    <row r="137" spans="2:12" x14ac:dyDescent="0.35">
      <c r="B137" t="s">
        <v>864</v>
      </c>
      <c r="C137" t="s">
        <v>863</v>
      </c>
      <c r="D137" s="31">
        <v>6176</v>
      </c>
    </row>
    <row r="138" spans="2:12" x14ac:dyDescent="0.35">
      <c r="B138" t="s">
        <v>862</v>
      </c>
      <c r="C138" t="s">
        <v>861</v>
      </c>
      <c r="D138" s="31">
        <v>26748</v>
      </c>
    </row>
    <row r="139" spans="2:12" x14ac:dyDescent="0.35">
      <c r="B139" t="s">
        <v>860</v>
      </c>
      <c r="C139" t="s">
        <v>859</v>
      </c>
      <c r="D139" s="31">
        <v>4893</v>
      </c>
    </row>
    <row r="140" spans="2:12" x14ac:dyDescent="0.35">
      <c r="B140" t="s">
        <v>858</v>
      </c>
      <c r="C140" t="s">
        <v>857</v>
      </c>
      <c r="D140" s="31">
        <v>2064</v>
      </c>
    </row>
    <row r="141" spans="2:12" x14ac:dyDescent="0.35">
      <c r="B141" t="s">
        <v>856</v>
      </c>
      <c r="C141" t="s">
        <v>855</v>
      </c>
      <c r="D141" s="31">
        <v>21334</v>
      </c>
    </row>
    <row r="142" spans="2:12" x14ac:dyDescent="0.35">
      <c r="B142" t="s">
        <v>854</v>
      </c>
      <c r="C142" t="s">
        <v>853</v>
      </c>
      <c r="D142" s="31">
        <v>4558</v>
      </c>
    </row>
    <row r="143" spans="2:12" x14ac:dyDescent="0.35">
      <c r="B143" t="s">
        <v>852</v>
      </c>
      <c r="C143" t="s">
        <v>851</v>
      </c>
      <c r="D143" s="31">
        <v>32747</v>
      </c>
    </row>
    <row r="144" spans="2:12" x14ac:dyDescent="0.35">
      <c r="B144" t="s">
        <v>850</v>
      </c>
      <c r="C144" t="s">
        <v>849</v>
      </c>
      <c r="D144" s="31">
        <v>6678</v>
      </c>
    </row>
    <row r="145" spans="2:4" x14ac:dyDescent="0.35">
      <c r="B145" t="s">
        <v>848</v>
      </c>
      <c r="C145" t="s">
        <v>847</v>
      </c>
      <c r="D145" s="31">
        <v>6497</v>
      </c>
    </row>
    <row r="146" spans="2:4" x14ac:dyDescent="0.35">
      <c r="B146" t="s">
        <v>846</v>
      </c>
      <c r="C146" t="s">
        <v>845</v>
      </c>
      <c r="D146" s="31">
        <v>8423</v>
      </c>
    </row>
    <row r="147" spans="2:4" x14ac:dyDescent="0.35">
      <c r="B147" t="s">
        <v>844</v>
      </c>
      <c r="C147" t="s">
        <v>843</v>
      </c>
      <c r="D147" s="31">
        <v>8202</v>
      </c>
    </row>
    <row r="148" spans="2:4" x14ac:dyDescent="0.35">
      <c r="B148" t="s">
        <v>842</v>
      </c>
      <c r="C148" t="s">
        <v>841</v>
      </c>
      <c r="D148" s="31">
        <v>9125</v>
      </c>
    </row>
    <row r="149" spans="2:4" x14ac:dyDescent="0.35">
      <c r="B149" t="s">
        <v>840</v>
      </c>
      <c r="C149" t="s">
        <v>839</v>
      </c>
      <c r="D149" s="31">
        <v>15140</v>
      </c>
    </row>
    <row r="150" spans="2:4" x14ac:dyDescent="0.35">
      <c r="B150" t="s">
        <v>838</v>
      </c>
      <c r="C150" t="s">
        <v>837</v>
      </c>
      <c r="D150" s="31">
        <v>3683</v>
      </c>
    </row>
    <row r="151" spans="2:4" x14ac:dyDescent="0.35">
      <c r="B151" t="s">
        <v>836</v>
      </c>
      <c r="C151" t="s">
        <v>835</v>
      </c>
      <c r="D151" s="31">
        <v>4321</v>
      </c>
    </row>
    <row r="152" spans="2:4" x14ac:dyDescent="0.35">
      <c r="B152" t="s">
        <v>834</v>
      </c>
      <c r="C152" t="s">
        <v>833</v>
      </c>
      <c r="D152" s="31">
        <v>27555</v>
      </c>
    </row>
    <row r="153" spans="2:4" x14ac:dyDescent="0.35">
      <c r="B153" t="s">
        <v>832</v>
      </c>
      <c r="C153" t="s">
        <v>831</v>
      </c>
      <c r="D153" s="31">
        <v>10106</v>
      </c>
    </row>
    <row r="154" spans="2:4" x14ac:dyDescent="0.35">
      <c r="B154" t="s">
        <v>830</v>
      </c>
      <c r="C154" t="s">
        <v>829</v>
      </c>
      <c r="D154" s="31">
        <v>16822</v>
      </c>
    </row>
    <row r="155" spans="2:4" x14ac:dyDescent="0.35">
      <c r="B155" t="s">
        <v>828</v>
      </c>
      <c r="C155" t="s">
        <v>827</v>
      </c>
      <c r="D155" s="31">
        <v>27754</v>
      </c>
    </row>
    <row r="156" spans="2:4" x14ac:dyDescent="0.35">
      <c r="B156" t="s">
        <v>826</v>
      </c>
      <c r="C156" t="s">
        <v>825</v>
      </c>
      <c r="D156" s="31">
        <v>3250</v>
      </c>
    </row>
    <row r="157" spans="2:4" x14ac:dyDescent="0.35">
      <c r="B157" t="s">
        <v>824</v>
      </c>
      <c r="C157" t="s">
        <v>823</v>
      </c>
      <c r="D157" s="31">
        <v>5866</v>
      </c>
    </row>
    <row r="158" spans="2:4" x14ac:dyDescent="0.35">
      <c r="B158" t="s">
        <v>822</v>
      </c>
      <c r="C158" t="s">
        <v>821</v>
      </c>
      <c r="D158" s="31">
        <v>2845</v>
      </c>
    </row>
    <row r="159" spans="2:4" x14ac:dyDescent="0.35">
      <c r="B159" t="s">
        <v>820</v>
      </c>
      <c r="C159" t="s">
        <v>819</v>
      </c>
      <c r="D159" s="31">
        <v>22220</v>
      </c>
    </row>
    <row r="160" spans="2:4" x14ac:dyDescent="0.35">
      <c r="B160" t="s">
        <v>818</v>
      </c>
      <c r="C160" t="s">
        <v>817</v>
      </c>
      <c r="D160" s="31">
        <v>11611</v>
      </c>
    </row>
    <row r="161" spans="2:4" x14ac:dyDescent="0.35">
      <c r="B161" t="s">
        <v>816</v>
      </c>
      <c r="C161" t="s">
        <v>815</v>
      </c>
      <c r="D161" s="31">
        <v>12846</v>
      </c>
    </row>
    <row r="162" spans="2:4" x14ac:dyDescent="0.35">
      <c r="B162" t="s">
        <v>814</v>
      </c>
      <c r="C162" t="s">
        <v>813</v>
      </c>
      <c r="D162" s="31">
        <v>8291</v>
      </c>
    </row>
    <row r="163" spans="2:4" x14ac:dyDescent="0.35">
      <c r="B163" t="s">
        <v>812</v>
      </c>
      <c r="C163" t="s">
        <v>811</v>
      </c>
      <c r="D163" s="31">
        <v>10778</v>
      </c>
    </row>
    <row r="164" spans="2:4" x14ac:dyDescent="0.35">
      <c r="B164" t="s">
        <v>810</v>
      </c>
      <c r="C164" t="s">
        <v>809</v>
      </c>
      <c r="D164" s="31">
        <v>11850</v>
      </c>
    </row>
    <row r="165" spans="2:4" x14ac:dyDescent="0.35">
      <c r="B165" t="s">
        <v>808</v>
      </c>
      <c r="C165" t="s">
        <v>807</v>
      </c>
      <c r="D165" s="31">
        <v>33887</v>
      </c>
    </row>
    <row r="166" spans="2:4" x14ac:dyDescent="0.35">
      <c r="B166" t="s">
        <v>806</v>
      </c>
      <c r="C166" t="s">
        <v>805</v>
      </c>
      <c r="D166" s="31">
        <v>6694</v>
      </c>
    </row>
    <row r="167" spans="2:4" x14ac:dyDescent="0.35">
      <c r="B167" t="s">
        <v>804</v>
      </c>
      <c r="C167" t="s">
        <v>803</v>
      </c>
      <c r="D167" s="31">
        <v>57088</v>
      </c>
    </row>
    <row r="168" spans="2:4" x14ac:dyDescent="0.35">
      <c r="B168" t="s">
        <v>802</v>
      </c>
      <c r="C168" t="s">
        <v>801</v>
      </c>
      <c r="D168" s="31">
        <v>20663</v>
      </c>
    </row>
    <row r="169" spans="2:4" x14ac:dyDescent="0.35">
      <c r="B169" t="s">
        <v>800</v>
      </c>
      <c r="C169" t="s">
        <v>799</v>
      </c>
      <c r="D169" s="31">
        <v>32586</v>
      </c>
    </row>
    <row r="170" spans="2:4" x14ac:dyDescent="0.35">
      <c r="B170" t="s">
        <v>798</v>
      </c>
      <c r="C170" t="s">
        <v>797</v>
      </c>
      <c r="D170" s="31">
        <v>28912</v>
      </c>
    </row>
    <row r="171" spans="2:4" x14ac:dyDescent="0.35">
      <c r="B171" t="s">
        <v>796</v>
      </c>
      <c r="C171" t="s">
        <v>795</v>
      </c>
      <c r="D171" s="31">
        <v>47917</v>
      </c>
    </row>
    <row r="172" spans="2:4" x14ac:dyDescent="0.35">
      <c r="B172" t="s">
        <v>794</v>
      </c>
      <c r="C172" t="s">
        <v>793</v>
      </c>
      <c r="D172" s="31">
        <v>2618</v>
      </c>
    </row>
    <row r="173" spans="2:4" x14ac:dyDescent="0.35">
      <c r="B173" t="s">
        <v>792</v>
      </c>
      <c r="C173" t="s">
        <v>791</v>
      </c>
      <c r="D173" s="31">
        <v>11888</v>
      </c>
    </row>
    <row r="174" spans="2:4" x14ac:dyDescent="0.35">
      <c r="B174" t="s">
        <v>790</v>
      </c>
      <c r="C174" t="s">
        <v>789</v>
      </c>
      <c r="D174" s="31">
        <v>5417</v>
      </c>
    </row>
    <row r="175" spans="2:4" x14ac:dyDescent="0.35">
      <c r="B175" t="s">
        <v>788</v>
      </c>
      <c r="C175" t="s">
        <v>787</v>
      </c>
      <c r="D175" s="31">
        <v>11523</v>
      </c>
    </row>
    <row r="176" spans="2:4" x14ac:dyDescent="0.35">
      <c r="B176" t="s">
        <v>786</v>
      </c>
      <c r="C176" t="s">
        <v>785</v>
      </c>
      <c r="D176" s="31">
        <v>17491</v>
      </c>
    </row>
    <row r="177" spans="2:4" x14ac:dyDescent="0.35">
      <c r="B177" t="s">
        <v>784</v>
      </c>
      <c r="C177" t="s">
        <v>783</v>
      </c>
      <c r="D177" s="31">
        <v>10002</v>
      </c>
    </row>
    <row r="178" spans="2:4" x14ac:dyDescent="0.35">
      <c r="B178" t="s">
        <v>782</v>
      </c>
      <c r="C178" t="s">
        <v>781</v>
      </c>
      <c r="D178" s="31">
        <v>12072</v>
      </c>
    </row>
    <row r="179" spans="2:4" x14ac:dyDescent="0.35">
      <c r="B179" t="s">
        <v>780</v>
      </c>
      <c r="C179" t="s">
        <v>779</v>
      </c>
      <c r="D179" s="31">
        <v>2914</v>
      </c>
    </row>
    <row r="180" spans="2:4" x14ac:dyDescent="0.35">
      <c r="B180" t="s">
        <v>778</v>
      </c>
      <c r="C180" t="s">
        <v>777</v>
      </c>
      <c r="D180" s="31">
        <v>2916</v>
      </c>
    </row>
    <row r="181" spans="2:4" x14ac:dyDescent="0.35">
      <c r="B181" t="s">
        <v>776</v>
      </c>
      <c r="C181" t="s">
        <v>775</v>
      </c>
      <c r="D181" s="31">
        <v>1052</v>
      </c>
    </row>
    <row r="182" spans="2:4" x14ac:dyDescent="0.35">
      <c r="B182" t="s">
        <v>774</v>
      </c>
      <c r="C182" t="s">
        <v>773</v>
      </c>
      <c r="D182" s="31">
        <v>11324</v>
      </c>
    </row>
    <row r="183" spans="2:4" x14ac:dyDescent="0.35">
      <c r="B183" t="s">
        <v>772</v>
      </c>
      <c r="C183" t="s">
        <v>771</v>
      </c>
      <c r="D183" s="31">
        <v>3169</v>
      </c>
    </row>
    <row r="184" spans="2:4" x14ac:dyDescent="0.35">
      <c r="B184" t="s">
        <v>770</v>
      </c>
      <c r="C184" t="s">
        <v>769</v>
      </c>
      <c r="D184" s="31">
        <v>4775</v>
      </c>
    </row>
    <row r="185" spans="2:4" x14ac:dyDescent="0.35">
      <c r="B185" t="s">
        <v>768</v>
      </c>
      <c r="C185" t="s">
        <v>767</v>
      </c>
      <c r="D185" s="31">
        <v>3881</v>
      </c>
    </row>
    <row r="186" spans="2:4" x14ac:dyDescent="0.35">
      <c r="B186" t="s">
        <v>766</v>
      </c>
      <c r="C186" t="s">
        <v>765</v>
      </c>
      <c r="D186" s="31">
        <v>3862</v>
      </c>
    </row>
    <row r="187" spans="2:4" x14ac:dyDescent="0.35">
      <c r="B187" t="s">
        <v>764</v>
      </c>
      <c r="C187" t="s">
        <v>763</v>
      </c>
      <c r="D187" s="31">
        <v>5125</v>
      </c>
    </row>
    <row r="188" spans="2:4" x14ac:dyDescent="0.35">
      <c r="B188" t="s">
        <v>762</v>
      </c>
      <c r="C188" t="s">
        <v>761</v>
      </c>
      <c r="D188" s="31">
        <v>5491</v>
      </c>
    </row>
    <row r="189" spans="2:4" x14ac:dyDescent="0.35">
      <c r="B189" t="s">
        <v>760</v>
      </c>
      <c r="C189" t="s">
        <v>759</v>
      </c>
      <c r="D189" s="31">
        <v>10506</v>
      </c>
    </row>
    <row r="190" spans="2:4" x14ac:dyDescent="0.35">
      <c r="B190" t="s">
        <v>758</v>
      </c>
      <c r="C190" t="s">
        <v>757</v>
      </c>
      <c r="D190" s="31">
        <v>11675</v>
      </c>
    </row>
    <row r="191" spans="2:4" x14ac:dyDescent="0.35">
      <c r="B191" t="s">
        <v>756</v>
      </c>
      <c r="C191" t="s">
        <v>755</v>
      </c>
      <c r="D191" s="31">
        <v>10352</v>
      </c>
    </row>
    <row r="192" spans="2:4" x14ac:dyDescent="0.35">
      <c r="B192" t="s">
        <v>754</v>
      </c>
      <c r="C192" t="s">
        <v>753</v>
      </c>
      <c r="D192" s="31">
        <v>8071</v>
      </c>
    </row>
    <row r="193" spans="2:4" x14ac:dyDescent="0.35">
      <c r="B193" t="s">
        <v>752</v>
      </c>
      <c r="C193" t="s">
        <v>751</v>
      </c>
      <c r="D193" s="31">
        <v>3739</v>
      </c>
    </row>
    <row r="194" spans="2:4" x14ac:dyDescent="0.35">
      <c r="B194">
        <v>116</v>
      </c>
      <c r="C194" t="s">
        <v>750</v>
      </c>
      <c r="D194" s="31">
        <v>14491</v>
      </c>
    </row>
    <row r="195" spans="2:4" x14ac:dyDescent="0.35">
      <c r="B195" t="s">
        <v>749</v>
      </c>
      <c r="C195" t="s">
        <v>748</v>
      </c>
      <c r="D195" s="31">
        <v>13999</v>
      </c>
    </row>
    <row r="196" spans="2:4" x14ac:dyDescent="0.35">
      <c r="B196" t="s">
        <v>747</v>
      </c>
      <c r="C196" t="s">
        <v>746</v>
      </c>
      <c r="D196" s="31">
        <v>3310</v>
      </c>
    </row>
    <row r="197" spans="2:4" x14ac:dyDescent="0.35">
      <c r="B197" t="s">
        <v>745</v>
      </c>
      <c r="C197" t="s">
        <v>744</v>
      </c>
      <c r="D197" s="31">
        <v>10808</v>
      </c>
    </row>
    <row r="198" spans="2:4" x14ac:dyDescent="0.35">
      <c r="B198" t="s">
        <v>743</v>
      </c>
      <c r="C198" t="s">
        <v>742</v>
      </c>
      <c r="D198" s="31">
        <v>67427</v>
      </c>
    </row>
    <row r="199" spans="2:4" x14ac:dyDescent="0.35">
      <c r="B199" t="s">
        <v>741</v>
      </c>
      <c r="C199" t="s">
        <v>740</v>
      </c>
      <c r="D199" s="31">
        <v>267597</v>
      </c>
    </row>
    <row r="200" spans="2:4" x14ac:dyDescent="0.35">
      <c r="B200" t="s">
        <v>739</v>
      </c>
      <c r="C200" t="s">
        <v>738</v>
      </c>
      <c r="D200" s="31">
        <v>35528</v>
      </c>
    </row>
    <row r="201" spans="2:4" x14ac:dyDescent="0.35">
      <c r="B201" t="s">
        <v>737</v>
      </c>
      <c r="C201" t="s">
        <v>736</v>
      </c>
      <c r="D201" s="31">
        <v>14072</v>
      </c>
    </row>
    <row r="202" spans="2:4" x14ac:dyDescent="0.35">
      <c r="B202" t="s">
        <v>735</v>
      </c>
      <c r="C202" t="s">
        <v>734</v>
      </c>
      <c r="D202" s="31">
        <v>10276</v>
      </c>
    </row>
    <row r="203" spans="2:4" x14ac:dyDescent="0.35">
      <c r="B203" t="s">
        <v>733</v>
      </c>
      <c r="C203" t="s">
        <v>732</v>
      </c>
      <c r="D203" s="31">
        <v>4256</v>
      </c>
    </row>
    <row r="204" spans="2:4" x14ac:dyDescent="0.35">
      <c r="B204" t="s">
        <v>731</v>
      </c>
      <c r="C204" t="s">
        <v>730</v>
      </c>
      <c r="D204" s="31">
        <v>14299</v>
      </c>
    </row>
    <row r="205" spans="2:4" x14ac:dyDescent="0.35">
      <c r="B205" t="s">
        <v>729</v>
      </c>
      <c r="C205" t="s">
        <v>728</v>
      </c>
      <c r="D205" s="31">
        <v>34899</v>
      </c>
    </row>
    <row r="206" spans="2:4" x14ac:dyDescent="0.35">
      <c r="B206" t="s">
        <v>727</v>
      </c>
      <c r="C206" t="s">
        <v>726</v>
      </c>
      <c r="D206" s="31">
        <v>25216</v>
      </c>
    </row>
    <row r="207" spans="2:4" x14ac:dyDescent="0.35">
      <c r="B207" t="s">
        <v>725</v>
      </c>
      <c r="C207" t="s">
        <v>724</v>
      </c>
      <c r="D207" s="31">
        <v>38361</v>
      </c>
    </row>
    <row r="208" spans="2:4" x14ac:dyDescent="0.35">
      <c r="B208" t="s">
        <v>723</v>
      </c>
      <c r="C208" t="s">
        <v>722</v>
      </c>
      <c r="D208" s="31">
        <v>32361</v>
      </c>
    </row>
    <row r="209" spans="2:4" x14ac:dyDescent="0.35">
      <c r="B209" t="s">
        <v>721</v>
      </c>
      <c r="C209" t="s">
        <v>720</v>
      </c>
      <c r="D209" s="31">
        <v>37764</v>
      </c>
    </row>
    <row r="210" spans="2:4" x14ac:dyDescent="0.35">
      <c r="B210" t="s">
        <v>719</v>
      </c>
      <c r="C210" t="s">
        <v>718</v>
      </c>
      <c r="D210" s="31">
        <v>68959</v>
      </c>
    </row>
    <row r="211" spans="2:4" x14ac:dyDescent="0.35">
      <c r="B211" t="s">
        <v>717</v>
      </c>
      <c r="C211" t="s">
        <v>716</v>
      </c>
      <c r="D211" s="31">
        <v>26026</v>
      </c>
    </row>
    <row r="212" spans="2:4" x14ac:dyDescent="0.35">
      <c r="B212" t="s">
        <v>715</v>
      </c>
      <c r="C212" t="s">
        <v>714</v>
      </c>
      <c r="D212" s="31">
        <v>137164</v>
      </c>
    </row>
    <row r="213" spans="2:4" x14ac:dyDescent="0.35">
      <c r="B213" t="s">
        <v>713</v>
      </c>
      <c r="C213" t="s">
        <v>712</v>
      </c>
      <c r="D213" s="31">
        <v>50032</v>
      </c>
    </row>
    <row r="214" spans="2:4" x14ac:dyDescent="0.35">
      <c r="B214" t="s">
        <v>711</v>
      </c>
      <c r="C214" t="s">
        <v>710</v>
      </c>
      <c r="D214" s="31">
        <v>40127</v>
      </c>
    </row>
    <row r="215" spans="2:4" x14ac:dyDescent="0.35">
      <c r="B215" t="s">
        <v>709</v>
      </c>
      <c r="C215" t="s">
        <v>708</v>
      </c>
      <c r="D215" s="31">
        <v>21738</v>
      </c>
    </row>
    <row r="216" spans="2:4" x14ac:dyDescent="0.35">
      <c r="B216" t="s">
        <v>707</v>
      </c>
      <c r="C216" t="s">
        <v>706</v>
      </c>
      <c r="D216" s="31">
        <v>5902</v>
      </c>
    </row>
    <row r="217" spans="2:4" x14ac:dyDescent="0.35">
      <c r="B217" t="s">
        <v>705</v>
      </c>
      <c r="C217" t="s">
        <v>704</v>
      </c>
      <c r="D217" s="31">
        <v>21968</v>
      </c>
    </row>
    <row r="218" spans="2:4" x14ac:dyDescent="0.35">
      <c r="B218" t="s">
        <v>703</v>
      </c>
      <c r="C218" t="s">
        <v>702</v>
      </c>
      <c r="D218" s="31">
        <v>26079</v>
      </c>
    </row>
    <row r="219" spans="2:4" x14ac:dyDescent="0.35">
      <c r="B219" t="s">
        <v>701</v>
      </c>
      <c r="C219" t="s">
        <v>700</v>
      </c>
      <c r="D219" s="31">
        <v>9645</v>
      </c>
    </row>
    <row r="220" spans="2:4" x14ac:dyDescent="0.35">
      <c r="B220" t="s">
        <v>699</v>
      </c>
      <c r="C220" t="s">
        <v>698</v>
      </c>
      <c r="D220" s="31">
        <v>6712</v>
      </c>
    </row>
    <row r="221" spans="2:4" x14ac:dyDescent="0.35">
      <c r="B221" t="s">
        <v>697</v>
      </c>
      <c r="C221" t="s">
        <v>696</v>
      </c>
      <c r="D221" s="31">
        <v>4176</v>
      </c>
    </row>
    <row r="222" spans="2:4" x14ac:dyDescent="0.35">
      <c r="B222" t="s">
        <v>695</v>
      </c>
      <c r="C222" t="s">
        <v>694</v>
      </c>
      <c r="D222" s="31">
        <v>9213</v>
      </c>
    </row>
    <row r="223" spans="2:4" x14ac:dyDescent="0.35">
      <c r="B223" t="s">
        <v>693</v>
      </c>
      <c r="C223" t="s">
        <v>692</v>
      </c>
      <c r="D223" s="31">
        <v>15041</v>
      </c>
    </row>
    <row r="224" spans="2:4" x14ac:dyDescent="0.35">
      <c r="B224" t="s">
        <v>691</v>
      </c>
      <c r="C224" t="s">
        <v>690</v>
      </c>
      <c r="D224" s="31">
        <v>11419</v>
      </c>
    </row>
    <row r="225" spans="2:4" x14ac:dyDescent="0.35">
      <c r="B225" t="s">
        <v>689</v>
      </c>
      <c r="C225" t="s">
        <v>688</v>
      </c>
      <c r="D225" s="31">
        <v>4252</v>
      </c>
    </row>
    <row r="226" spans="2:4" x14ac:dyDescent="0.35">
      <c r="B226" t="s">
        <v>687</v>
      </c>
      <c r="C226" t="s">
        <v>686</v>
      </c>
      <c r="D226" s="31">
        <v>4806</v>
      </c>
    </row>
    <row r="227" spans="2:4" x14ac:dyDescent="0.35">
      <c r="B227" t="s">
        <v>685</v>
      </c>
      <c r="C227" t="s">
        <v>684</v>
      </c>
      <c r="D227" s="31">
        <v>3237</v>
      </c>
    </row>
    <row r="228" spans="2:4" x14ac:dyDescent="0.35">
      <c r="B228" t="s">
        <v>683</v>
      </c>
      <c r="C228" t="s">
        <v>682</v>
      </c>
      <c r="D228" s="31">
        <v>7431</v>
      </c>
    </row>
    <row r="229" spans="2:4" x14ac:dyDescent="0.35">
      <c r="B229" t="s">
        <v>681</v>
      </c>
      <c r="C229" t="s">
        <v>680</v>
      </c>
      <c r="D229" s="31">
        <v>17274</v>
      </c>
    </row>
    <row r="230" spans="2:4" x14ac:dyDescent="0.35">
      <c r="B230" t="s">
        <v>679</v>
      </c>
      <c r="C230" t="s">
        <v>678</v>
      </c>
      <c r="D230" s="31">
        <v>10328</v>
      </c>
    </row>
    <row r="231" spans="2:4" x14ac:dyDescent="0.35">
      <c r="B231" t="s">
        <v>677</v>
      </c>
      <c r="C231" t="s">
        <v>676</v>
      </c>
      <c r="D231" s="31">
        <v>43172</v>
      </c>
    </row>
    <row r="232" spans="2:4" x14ac:dyDescent="0.35">
      <c r="B232" t="s">
        <v>675</v>
      </c>
      <c r="C232" t="s">
        <v>674</v>
      </c>
      <c r="D232" s="31">
        <v>36144</v>
      </c>
    </row>
    <row r="233" spans="2:4" x14ac:dyDescent="0.35">
      <c r="B233" t="s">
        <v>673</v>
      </c>
      <c r="C233" t="s">
        <v>672</v>
      </c>
      <c r="D233" s="31">
        <v>4994</v>
      </c>
    </row>
    <row r="234" spans="2:4" x14ac:dyDescent="0.35">
      <c r="B234" t="s">
        <v>671</v>
      </c>
      <c r="C234" t="s">
        <v>670</v>
      </c>
      <c r="D234" s="31">
        <v>8110</v>
      </c>
    </row>
    <row r="235" spans="2:4" x14ac:dyDescent="0.35">
      <c r="B235" t="s">
        <v>669</v>
      </c>
      <c r="C235" t="s">
        <v>668</v>
      </c>
      <c r="D235" s="31">
        <v>5774</v>
      </c>
    </row>
    <row r="236" spans="2:4" x14ac:dyDescent="0.35">
      <c r="B236" t="s">
        <v>667</v>
      </c>
      <c r="C236" t="s">
        <v>666</v>
      </c>
      <c r="D236" s="31">
        <v>8080</v>
      </c>
    </row>
    <row r="237" spans="2:4" x14ac:dyDescent="0.35">
      <c r="B237" t="s">
        <v>665</v>
      </c>
      <c r="C237" t="s">
        <v>664</v>
      </c>
      <c r="D237" s="31">
        <v>10355</v>
      </c>
    </row>
    <row r="238" spans="2:4" x14ac:dyDescent="0.35">
      <c r="B238" t="s">
        <v>663</v>
      </c>
      <c r="C238" t="s">
        <v>662</v>
      </c>
      <c r="D238" s="31">
        <v>1624</v>
      </c>
    </row>
    <row r="239" spans="2:4" x14ac:dyDescent="0.35">
      <c r="B239" t="s">
        <v>661</v>
      </c>
      <c r="C239" t="s">
        <v>660</v>
      </c>
      <c r="D239" s="31">
        <v>3179</v>
      </c>
    </row>
    <row r="240" spans="2:4" x14ac:dyDescent="0.35">
      <c r="B240" t="s">
        <v>659</v>
      </c>
      <c r="C240" t="s">
        <v>658</v>
      </c>
      <c r="D240" s="31">
        <v>13946</v>
      </c>
    </row>
    <row r="241" spans="2:4" x14ac:dyDescent="0.35">
      <c r="B241" t="s">
        <v>657</v>
      </c>
      <c r="C241" t="s">
        <v>656</v>
      </c>
      <c r="D241" s="31">
        <v>30899</v>
      </c>
    </row>
    <row r="242" spans="2:4" x14ac:dyDescent="0.35">
      <c r="B242" t="s">
        <v>655</v>
      </c>
      <c r="C242" t="s">
        <v>654</v>
      </c>
      <c r="D242" s="31">
        <v>22672</v>
      </c>
    </row>
    <row r="243" spans="2:4" x14ac:dyDescent="0.35">
      <c r="B243" t="s">
        <v>653</v>
      </c>
      <c r="C243" t="s">
        <v>652</v>
      </c>
      <c r="D243" s="31">
        <v>34308</v>
      </c>
    </row>
    <row r="244" spans="2:4" x14ac:dyDescent="0.35">
      <c r="B244" t="s">
        <v>651</v>
      </c>
      <c r="C244" t="s">
        <v>650</v>
      </c>
      <c r="D244" s="31">
        <v>19639</v>
      </c>
    </row>
    <row r="245" spans="2:4" x14ac:dyDescent="0.35">
      <c r="B245" t="s">
        <v>649</v>
      </c>
      <c r="C245" t="s">
        <v>648</v>
      </c>
      <c r="D245" s="31">
        <v>10510</v>
      </c>
    </row>
    <row r="246" spans="2:4" x14ac:dyDescent="0.35">
      <c r="B246" t="s">
        <v>647</v>
      </c>
      <c r="C246" t="s">
        <v>646</v>
      </c>
      <c r="D246" s="31">
        <v>12012</v>
      </c>
    </row>
    <row r="247" spans="2:4" x14ac:dyDescent="0.35">
      <c r="B247" t="s">
        <v>645</v>
      </c>
      <c r="C247" t="s">
        <v>644</v>
      </c>
      <c r="D247" s="31">
        <v>31690</v>
      </c>
    </row>
    <row r="248" spans="2:4" x14ac:dyDescent="0.35">
      <c r="B248" t="s">
        <v>643</v>
      </c>
      <c r="C248" t="s">
        <v>642</v>
      </c>
      <c r="D248" s="31">
        <v>9839</v>
      </c>
    </row>
    <row r="249" spans="2:4" x14ac:dyDescent="0.35">
      <c r="B249" t="s">
        <v>641</v>
      </c>
      <c r="C249" t="s">
        <v>640</v>
      </c>
      <c r="D249" s="31">
        <v>34461</v>
      </c>
    </row>
    <row r="250" spans="2:4" x14ac:dyDescent="0.35">
      <c r="B250" t="s">
        <v>639</v>
      </c>
      <c r="C250" t="s">
        <v>638</v>
      </c>
      <c r="D250" s="31">
        <v>32490</v>
      </c>
    </row>
    <row r="251" spans="2:4" x14ac:dyDescent="0.35">
      <c r="B251" t="s">
        <v>637</v>
      </c>
      <c r="C251" t="s">
        <v>636</v>
      </c>
      <c r="D251" s="31">
        <v>35271</v>
      </c>
    </row>
    <row r="252" spans="2:4" x14ac:dyDescent="0.35">
      <c r="B252" t="s">
        <v>189</v>
      </c>
      <c r="C252" t="s">
        <v>635</v>
      </c>
      <c r="D252" s="31">
        <v>44820</v>
      </c>
    </row>
    <row r="253" spans="2:4" x14ac:dyDescent="0.35">
      <c r="B253" t="s">
        <v>634</v>
      </c>
      <c r="C253" t="s">
        <v>633</v>
      </c>
      <c r="D253" s="31">
        <v>24834</v>
      </c>
    </row>
    <row r="254" spans="2:4" x14ac:dyDescent="0.35">
      <c r="B254" t="s">
        <v>632</v>
      </c>
      <c r="C254" t="s">
        <v>631</v>
      </c>
      <c r="D254" s="31">
        <v>42935</v>
      </c>
    </row>
    <row r="255" spans="2:4" x14ac:dyDescent="0.35">
      <c r="B255" t="s">
        <v>630</v>
      </c>
      <c r="C255" t="s">
        <v>629</v>
      </c>
      <c r="D255" s="31">
        <v>7409</v>
      </c>
    </row>
    <row r="256" spans="2:4" x14ac:dyDescent="0.35">
      <c r="B256" t="s">
        <v>628</v>
      </c>
      <c r="C256" t="s">
        <v>627</v>
      </c>
      <c r="D256" s="31">
        <v>63516</v>
      </c>
    </row>
    <row r="257" spans="2:4" x14ac:dyDescent="0.35">
      <c r="B257" t="s">
        <v>626</v>
      </c>
      <c r="C257" t="s">
        <v>625</v>
      </c>
      <c r="D257" s="31">
        <v>151763</v>
      </c>
    </row>
    <row r="258" spans="2:4" x14ac:dyDescent="0.35">
      <c r="B258" t="s">
        <v>624</v>
      </c>
      <c r="C258" t="s">
        <v>623</v>
      </c>
      <c r="D258" s="31">
        <v>13437</v>
      </c>
    </row>
    <row r="259" spans="2:4" x14ac:dyDescent="0.35">
      <c r="B259" t="s">
        <v>622</v>
      </c>
      <c r="C259" t="s">
        <v>621</v>
      </c>
      <c r="D259" s="31">
        <v>41588</v>
      </c>
    </row>
    <row r="260" spans="2:4" x14ac:dyDescent="0.35">
      <c r="B260" t="s">
        <v>620</v>
      </c>
      <c r="C260" t="s">
        <v>619</v>
      </c>
      <c r="D260" s="31">
        <v>28299</v>
      </c>
    </row>
    <row r="261" spans="2:4" x14ac:dyDescent="0.35">
      <c r="B261" t="s">
        <v>618</v>
      </c>
      <c r="C261" t="s">
        <v>617</v>
      </c>
      <c r="D261" s="31">
        <v>35923</v>
      </c>
    </row>
    <row r="262" spans="2:4" x14ac:dyDescent="0.35">
      <c r="B262" t="s">
        <v>616</v>
      </c>
      <c r="C262" t="s">
        <v>615</v>
      </c>
      <c r="D262" s="31">
        <v>13989</v>
      </c>
    </row>
    <row r="263" spans="2:4" x14ac:dyDescent="0.35">
      <c r="B263" t="s">
        <v>614</v>
      </c>
      <c r="C263" t="s">
        <v>613</v>
      </c>
      <c r="D263" s="31">
        <v>10059</v>
      </c>
    </row>
    <row r="264" spans="2:4" x14ac:dyDescent="0.35">
      <c r="B264" t="s">
        <v>612</v>
      </c>
      <c r="C264" t="s">
        <v>611</v>
      </c>
      <c r="D264" s="31">
        <v>18967</v>
      </c>
    </row>
    <row r="265" spans="2:4" x14ac:dyDescent="0.35">
      <c r="B265" t="s">
        <v>610</v>
      </c>
      <c r="C265" t="s">
        <v>609</v>
      </c>
      <c r="D265" s="31">
        <v>26996</v>
      </c>
    </row>
    <row r="266" spans="2:4" x14ac:dyDescent="0.35">
      <c r="B266" t="s">
        <v>608</v>
      </c>
      <c r="C266" t="s">
        <v>607</v>
      </c>
      <c r="D266" s="31">
        <v>47738</v>
      </c>
    </row>
    <row r="267" spans="2:4" x14ac:dyDescent="0.35">
      <c r="B267" t="s">
        <v>606</v>
      </c>
      <c r="C267" t="s">
        <v>605</v>
      </c>
      <c r="D267" s="31">
        <v>33801</v>
      </c>
    </row>
    <row r="268" spans="2:4" x14ac:dyDescent="0.35">
      <c r="B268" t="s">
        <v>604</v>
      </c>
      <c r="C268" t="s">
        <v>603</v>
      </c>
      <c r="D268" s="31">
        <v>20987</v>
      </c>
    </row>
    <row r="269" spans="2:4" x14ac:dyDescent="0.35">
      <c r="B269" t="s">
        <v>602</v>
      </c>
      <c r="C269" t="s">
        <v>601</v>
      </c>
      <c r="D269" s="31">
        <v>17027</v>
      </c>
    </row>
    <row r="270" spans="2:4" x14ac:dyDescent="0.35">
      <c r="B270" t="s">
        <v>600</v>
      </c>
      <c r="C270" t="s">
        <v>599</v>
      </c>
      <c r="D270" s="31">
        <v>55163</v>
      </c>
    </row>
    <row r="271" spans="2:4" x14ac:dyDescent="0.35">
      <c r="B271" t="s">
        <v>598</v>
      </c>
      <c r="C271" t="s">
        <v>597</v>
      </c>
      <c r="D271" s="31">
        <v>7797</v>
      </c>
    </row>
    <row r="272" spans="2:4" x14ac:dyDescent="0.35">
      <c r="B272" t="s">
        <v>596</v>
      </c>
      <c r="C272" t="s">
        <v>595</v>
      </c>
      <c r="D272" s="31">
        <v>13469</v>
      </c>
    </row>
    <row r="273" spans="2:4" x14ac:dyDescent="0.35">
      <c r="B273" t="s">
        <v>594</v>
      </c>
      <c r="C273" t="s">
        <v>593</v>
      </c>
      <c r="D273" s="31">
        <v>7913</v>
      </c>
    </row>
    <row r="274" spans="2:4" x14ac:dyDescent="0.35">
      <c r="B274" t="s">
        <v>592</v>
      </c>
      <c r="C274" t="s">
        <v>591</v>
      </c>
      <c r="D274" s="31">
        <v>9793</v>
      </c>
    </row>
    <row r="275" spans="2:4" x14ac:dyDescent="0.35">
      <c r="B275" t="s">
        <v>590</v>
      </c>
      <c r="C275" t="s">
        <v>589</v>
      </c>
      <c r="D275" s="31">
        <v>4432</v>
      </c>
    </row>
    <row r="276" spans="2:4" x14ac:dyDescent="0.35">
      <c r="B276" t="s">
        <v>588</v>
      </c>
      <c r="C276" t="s">
        <v>587</v>
      </c>
      <c r="D276" s="31">
        <v>10139</v>
      </c>
    </row>
    <row r="277" spans="2:4" x14ac:dyDescent="0.35">
      <c r="B277" t="s">
        <v>586</v>
      </c>
      <c r="C277" t="s">
        <v>585</v>
      </c>
      <c r="D277" s="31">
        <v>11575</v>
      </c>
    </row>
    <row r="278" spans="2:4" x14ac:dyDescent="0.35">
      <c r="B278" t="s">
        <v>584</v>
      </c>
      <c r="C278" t="s">
        <v>583</v>
      </c>
      <c r="D278" s="31">
        <v>7059</v>
      </c>
    </row>
    <row r="279" spans="2:4" x14ac:dyDescent="0.35">
      <c r="B279" t="s">
        <v>582</v>
      </c>
      <c r="C279" t="s">
        <v>581</v>
      </c>
      <c r="D279" s="31">
        <v>6202</v>
      </c>
    </row>
    <row r="280" spans="2:4" x14ac:dyDescent="0.35">
      <c r="B280" t="s">
        <v>580</v>
      </c>
      <c r="C280" t="s">
        <v>579</v>
      </c>
      <c r="D280" s="31">
        <v>44437</v>
      </c>
    </row>
    <row r="281" spans="2:4" x14ac:dyDescent="0.35">
      <c r="B281" t="s">
        <v>578</v>
      </c>
      <c r="C281" t="s">
        <v>577</v>
      </c>
      <c r="D281" s="31">
        <v>29952</v>
      </c>
    </row>
    <row r="282" spans="2:4" x14ac:dyDescent="0.35">
      <c r="B282" t="s">
        <v>576</v>
      </c>
      <c r="C282" t="s">
        <v>575</v>
      </c>
      <c r="D282" s="31">
        <v>59159</v>
      </c>
    </row>
    <row r="283" spans="2:4" x14ac:dyDescent="0.35">
      <c r="B283" t="s">
        <v>574</v>
      </c>
      <c r="C283" t="s">
        <v>573</v>
      </c>
      <c r="D283" s="31">
        <v>20873</v>
      </c>
    </row>
    <row r="284" spans="2:4" x14ac:dyDescent="0.35">
      <c r="B284" t="s">
        <v>572</v>
      </c>
      <c r="C284" t="s">
        <v>571</v>
      </c>
      <c r="D284" s="31">
        <v>6152</v>
      </c>
    </row>
    <row r="285" spans="2:4" x14ac:dyDescent="0.35">
      <c r="B285" t="s">
        <v>570</v>
      </c>
      <c r="C285" t="s">
        <v>569</v>
      </c>
      <c r="D285" s="31">
        <v>11383</v>
      </c>
    </row>
    <row r="286" spans="2:4" x14ac:dyDescent="0.35">
      <c r="B286" t="s">
        <v>568</v>
      </c>
      <c r="C286" t="s">
        <v>567</v>
      </c>
      <c r="D286" s="31">
        <v>4732</v>
      </c>
    </row>
    <row r="287" spans="2:4" x14ac:dyDescent="0.35">
      <c r="B287" t="s">
        <v>566</v>
      </c>
      <c r="C287" t="s">
        <v>565</v>
      </c>
      <c r="D287" s="31">
        <v>78433</v>
      </c>
    </row>
    <row r="288" spans="2:4" x14ac:dyDescent="0.35">
      <c r="B288" t="s">
        <v>564</v>
      </c>
      <c r="C288" t="s">
        <v>563</v>
      </c>
      <c r="D288" s="31">
        <v>3763</v>
      </c>
    </row>
    <row r="289" spans="2:4" x14ac:dyDescent="0.35">
      <c r="B289" t="s">
        <v>562</v>
      </c>
      <c r="C289" t="s">
        <v>561</v>
      </c>
      <c r="D289" s="31">
        <v>457760</v>
      </c>
    </row>
    <row r="290" spans="2:4" x14ac:dyDescent="0.35">
      <c r="B290" t="s">
        <v>560</v>
      </c>
      <c r="C290" t="s">
        <v>559</v>
      </c>
      <c r="D290" s="31">
        <v>13419</v>
      </c>
    </row>
    <row r="291" spans="2:4" x14ac:dyDescent="0.35">
      <c r="B291" t="s">
        <v>558</v>
      </c>
      <c r="C291" t="s">
        <v>557</v>
      </c>
      <c r="D291" s="31">
        <v>9115</v>
      </c>
    </row>
    <row r="292" spans="2:4" x14ac:dyDescent="0.35">
      <c r="B292" t="s">
        <v>556</v>
      </c>
      <c r="C292" t="s">
        <v>555</v>
      </c>
      <c r="D292" s="31">
        <v>20551</v>
      </c>
    </row>
    <row r="293" spans="2:4" x14ac:dyDescent="0.35">
      <c r="B293" t="s">
        <v>554</v>
      </c>
      <c r="C293" s="32" t="s">
        <v>553</v>
      </c>
      <c r="D293" s="31">
        <v>49895</v>
      </c>
    </row>
    <row r="294" spans="2:4" x14ac:dyDescent="0.35">
      <c r="B294">
        <v>216</v>
      </c>
      <c r="C294" s="32" t="s">
        <v>552</v>
      </c>
      <c r="D294" s="31">
        <v>7020</v>
      </c>
    </row>
    <row r="295" spans="2:4" x14ac:dyDescent="0.35">
      <c r="B295" t="s">
        <v>551</v>
      </c>
      <c r="C295" s="32" t="s">
        <v>550</v>
      </c>
      <c r="D295" s="31">
        <v>6964</v>
      </c>
    </row>
    <row r="296" spans="2:4" x14ac:dyDescent="0.35">
      <c r="B296" t="s">
        <v>549</v>
      </c>
      <c r="C296" s="32" t="s">
        <v>548</v>
      </c>
      <c r="D296" s="31">
        <v>31879</v>
      </c>
    </row>
    <row r="297" spans="2:4" x14ac:dyDescent="0.35">
      <c r="B297" t="s">
        <v>547</v>
      </c>
      <c r="C297" s="32" t="s">
        <v>546</v>
      </c>
      <c r="D297" s="31">
        <v>117887</v>
      </c>
    </row>
    <row r="298" spans="2:4" x14ac:dyDescent="0.35">
      <c r="B298" t="s">
        <v>545</v>
      </c>
      <c r="C298" s="32" t="s">
        <v>544</v>
      </c>
      <c r="D298" s="31">
        <v>85442</v>
      </c>
    </row>
    <row r="299" spans="2:4" x14ac:dyDescent="0.35">
      <c r="B299" t="s">
        <v>543</v>
      </c>
      <c r="C299" s="32" t="s">
        <v>542</v>
      </c>
      <c r="D299" s="31">
        <v>14641</v>
      </c>
    </row>
    <row r="300" spans="2:4" x14ac:dyDescent="0.35">
      <c r="B300" t="s">
        <v>541</v>
      </c>
      <c r="C300" s="33" t="s">
        <v>540</v>
      </c>
      <c r="D300" s="31">
        <v>14749</v>
      </c>
    </row>
    <row r="301" spans="2:4" x14ac:dyDescent="0.35">
      <c r="B301" t="s">
        <v>539</v>
      </c>
      <c r="C301" s="33" t="s">
        <v>538</v>
      </c>
      <c r="D301" s="31">
        <v>208145</v>
      </c>
    </row>
    <row r="302" spans="2:4" x14ac:dyDescent="0.35">
      <c r="B302" t="s">
        <v>537</v>
      </c>
      <c r="C302" s="33" t="s">
        <v>536</v>
      </c>
      <c r="D302" s="31">
        <v>15995</v>
      </c>
    </row>
    <row r="303" spans="2:4" x14ac:dyDescent="0.35">
      <c r="B303" t="s">
        <v>535</v>
      </c>
      <c r="C303" s="33" t="s">
        <v>534</v>
      </c>
      <c r="D303" s="31">
        <v>30712</v>
      </c>
    </row>
    <row r="304" spans="2:4" x14ac:dyDescent="0.35">
      <c r="B304" t="s">
        <v>533</v>
      </c>
      <c r="C304" s="32" t="s">
        <v>532</v>
      </c>
      <c r="D304" s="31">
        <v>19911</v>
      </c>
    </row>
    <row r="305" spans="2:4" x14ac:dyDescent="0.35">
      <c r="B305" t="s">
        <v>531</v>
      </c>
      <c r="C305" s="32" t="s">
        <v>530</v>
      </c>
      <c r="D305" s="31">
        <v>15067</v>
      </c>
    </row>
    <row r="306" spans="2:4" x14ac:dyDescent="0.35">
      <c r="B306" t="s">
        <v>529</v>
      </c>
      <c r="C306" s="32" t="s">
        <v>528</v>
      </c>
      <c r="D306" s="31">
        <v>27773</v>
      </c>
    </row>
    <row r="307" spans="2:4" x14ac:dyDescent="0.35">
      <c r="B307" t="s">
        <v>527</v>
      </c>
      <c r="C307" s="32" t="s">
        <v>526</v>
      </c>
      <c r="D307" s="31">
        <v>12847</v>
      </c>
    </row>
    <row r="308" spans="2:4" x14ac:dyDescent="0.35">
      <c r="B308" t="s">
        <v>525</v>
      </c>
      <c r="C308" s="32" t="s">
        <v>524</v>
      </c>
      <c r="D308" s="31">
        <v>38140</v>
      </c>
    </row>
    <row r="309" spans="2:4" x14ac:dyDescent="0.35">
      <c r="B309" t="s">
        <v>523</v>
      </c>
      <c r="C309" s="32" t="s">
        <v>522</v>
      </c>
      <c r="D309" s="31">
        <v>42475</v>
      </c>
    </row>
    <row r="310" spans="2:4" x14ac:dyDescent="0.35">
      <c r="B310" t="s">
        <v>521</v>
      </c>
      <c r="C310" s="32" t="s">
        <v>520</v>
      </c>
      <c r="D310" s="31">
        <v>5006</v>
      </c>
    </row>
    <row r="311" spans="2:4" x14ac:dyDescent="0.35">
      <c r="B311" t="s">
        <v>519</v>
      </c>
      <c r="C311" s="32" t="s">
        <v>518</v>
      </c>
      <c r="D311" s="31">
        <v>40978</v>
      </c>
    </row>
    <row r="312" spans="2:4" x14ac:dyDescent="0.35">
      <c r="B312" t="s">
        <v>517</v>
      </c>
      <c r="C312" t="s">
        <v>516</v>
      </c>
      <c r="D312" s="31">
        <v>40444</v>
      </c>
    </row>
    <row r="313" spans="2:4" x14ac:dyDescent="0.35">
      <c r="B313" t="s">
        <v>515</v>
      </c>
      <c r="C313" t="s">
        <v>514</v>
      </c>
      <c r="D313" s="31">
        <v>17716</v>
      </c>
    </row>
    <row r="314" spans="2:4" x14ac:dyDescent="0.35">
      <c r="B314" t="s">
        <v>513</v>
      </c>
      <c r="C314" t="s">
        <v>512</v>
      </c>
      <c r="D314" s="31">
        <v>3844</v>
      </c>
    </row>
    <row r="315" spans="2:4" x14ac:dyDescent="0.35">
      <c r="B315" t="s">
        <v>511</v>
      </c>
      <c r="C315" t="s">
        <v>510</v>
      </c>
      <c r="D315" s="31">
        <v>8354</v>
      </c>
    </row>
    <row r="316" spans="2:4" x14ac:dyDescent="0.35">
      <c r="B316" t="s">
        <v>509</v>
      </c>
      <c r="C316" t="s">
        <v>508</v>
      </c>
      <c r="D316" s="31">
        <v>10613</v>
      </c>
    </row>
    <row r="317" spans="2:4" x14ac:dyDescent="0.35">
      <c r="B317" t="s">
        <v>507</v>
      </c>
      <c r="C317" t="s">
        <v>506</v>
      </c>
      <c r="D317" s="31">
        <v>11961</v>
      </c>
    </row>
    <row r="318" spans="2:4" x14ac:dyDescent="0.35">
      <c r="B318" t="s">
        <v>505</v>
      </c>
      <c r="C318" t="s">
        <v>504</v>
      </c>
      <c r="D318" s="31">
        <v>96787</v>
      </c>
    </row>
    <row r="319" spans="2:4" x14ac:dyDescent="0.35">
      <c r="B319" t="s">
        <v>503</v>
      </c>
      <c r="C319" t="s">
        <v>502</v>
      </c>
      <c r="D319" s="31">
        <v>20488</v>
      </c>
    </row>
    <row r="320" spans="2:4" x14ac:dyDescent="0.35">
      <c r="B320" t="s">
        <v>501</v>
      </c>
      <c r="C320" t="s">
        <v>500</v>
      </c>
      <c r="D320" s="31">
        <v>1669</v>
      </c>
    </row>
    <row r="321" spans="2:4" x14ac:dyDescent="0.35">
      <c r="B321" t="s">
        <v>499</v>
      </c>
      <c r="C321" t="s">
        <v>498</v>
      </c>
      <c r="D321" s="31">
        <v>17928</v>
      </c>
    </row>
    <row r="322" spans="2:4" x14ac:dyDescent="0.35">
      <c r="B322" t="s">
        <v>497</v>
      </c>
      <c r="C322" t="s">
        <v>496</v>
      </c>
      <c r="D322" s="31">
        <v>124484</v>
      </c>
    </row>
    <row r="323" spans="2:4" x14ac:dyDescent="0.35">
      <c r="B323" t="s">
        <v>495</v>
      </c>
      <c r="C323" t="s">
        <v>494</v>
      </c>
      <c r="D323" s="31">
        <v>219016</v>
      </c>
    </row>
    <row r="324" spans="2:4" x14ac:dyDescent="0.35">
      <c r="B324" t="s">
        <v>493</v>
      </c>
      <c r="C324" t="s">
        <v>492</v>
      </c>
      <c r="D324" s="31">
        <v>171121</v>
      </c>
    </row>
    <row r="325" spans="2:4" x14ac:dyDescent="0.35">
      <c r="B325" t="s">
        <v>491</v>
      </c>
      <c r="C325" t="s">
        <v>490</v>
      </c>
      <c r="D325" s="31">
        <v>179070</v>
      </c>
    </row>
    <row r="326" spans="2:4" x14ac:dyDescent="0.35">
      <c r="B326" t="s">
        <v>489</v>
      </c>
      <c r="C326" t="s">
        <v>488</v>
      </c>
      <c r="D326" s="31">
        <v>242634</v>
      </c>
    </row>
    <row r="327" spans="2:4" x14ac:dyDescent="0.35">
      <c r="B327" t="s">
        <v>487</v>
      </c>
      <c r="C327" t="s">
        <v>486</v>
      </c>
      <c r="D327" s="31">
        <v>176440</v>
      </c>
    </row>
    <row r="328" spans="2:4" x14ac:dyDescent="0.35">
      <c r="B328" t="s">
        <v>485</v>
      </c>
      <c r="C328" t="s">
        <v>484</v>
      </c>
      <c r="D328" s="31">
        <v>148392</v>
      </c>
    </row>
    <row r="329" spans="2:4" x14ac:dyDescent="0.35">
      <c r="B329" t="s">
        <v>483</v>
      </c>
      <c r="C329" t="s">
        <v>482</v>
      </c>
      <c r="D329" s="31">
        <v>146367</v>
      </c>
    </row>
    <row r="330" spans="2:4" x14ac:dyDescent="0.35">
      <c r="B330" t="s">
        <v>481</v>
      </c>
      <c r="C330" t="s">
        <v>480</v>
      </c>
      <c r="D330" s="31">
        <v>322061</v>
      </c>
    </row>
    <row r="331" spans="2:4" x14ac:dyDescent="0.35">
      <c r="B331" t="s">
        <v>479</v>
      </c>
      <c r="C331" t="s">
        <v>478</v>
      </c>
      <c r="D331" s="31">
        <v>83011</v>
      </c>
    </row>
    <row r="332" spans="2:4" x14ac:dyDescent="0.35">
      <c r="B332" t="s">
        <v>477</v>
      </c>
      <c r="C332" t="s">
        <v>476</v>
      </c>
      <c r="D332" s="31">
        <v>38123</v>
      </c>
    </row>
    <row r="333" spans="2:4" x14ac:dyDescent="0.35">
      <c r="B333" t="s">
        <v>475</v>
      </c>
      <c r="C333" t="s">
        <v>474</v>
      </c>
      <c r="D333" s="31">
        <v>279078</v>
      </c>
    </row>
    <row r="334" spans="2:4" x14ac:dyDescent="0.35">
      <c r="B334" t="s">
        <v>473</v>
      </c>
      <c r="C334" t="s">
        <v>472</v>
      </c>
      <c r="D334" s="31">
        <v>227964</v>
      </c>
    </row>
    <row r="335" spans="2:4" x14ac:dyDescent="0.35">
      <c r="B335" t="s">
        <v>471</v>
      </c>
      <c r="C335" t="s">
        <v>470</v>
      </c>
      <c r="D335" s="31">
        <v>230215</v>
      </c>
    </row>
    <row r="336" spans="2:4" x14ac:dyDescent="0.35">
      <c r="B336" t="s">
        <v>469</v>
      </c>
      <c r="C336" t="s">
        <v>468</v>
      </c>
      <c r="D336" s="31">
        <v>140227</v>
      </c>
    </row>
    <row r="337" spans="2:4" x14ac:dyDescent="0.35">
      <c r="B337" t="s">
        <v>467</v>
      </c>
      <c r="C337" t="s">
        <v>466</v>
      </c>
      <c r="D337" s="31">
        <v>101522</v>
      </c>
    </row>
    <row r="338" spans="2:4" x14ac:dyDescent="0.35">
      <c r="B338" t="s">
        <v>465</v>
      </c>
      <c r="C338" t="s">
        <v>464</v>
      </c>
      <c r="D338" s="31">
        <v>92474</v>
      </c>
    </row>
    <row r="339" spans="2:4" x14ac:dyDescent="0.35">
      <c r="B339" t="s">
        <v>463</v>
      </c>
      <c r="C339" t="s">
        <v>462</v>
      </c>
      <c r="D339" s="31">
        <v>137915</v>
      </c>
    </row>
    <row r="340" spans="2:4" x14ac:dyDescent="0.35">
      <c r="B340" t="s">
        <v>461</v>
      </c>
      <c r="C340" t="s">
        <v>460</v>
      </c>
      <c r="D340" s="31">
        <v>229646</v>
      </c>
    </row>
    <row r="341" spans="2:4" x14ac:dyDescent="0.35">
      <c r="B341" t="s">
        <v>459</v>
      </c>
      <c r="C341" t="s">
        <v>458</v>
      </c>
      <c r="D341" s="31">
        <v>57722</v>
      </c>
    </row>
    <row r="342" spans="2:4" x14ac:dyDescent="0.35">
      <c r="B342" t="s">
        <v>457</v>
      </c>
      <c r="C342" t="s">
        <v>456</v>
      </c>
      <c r="D342" s="31">
        <v>35581</v>
      </c>
    </row>
    <row r="343" spans="2:4" x14ac:dyDescent="0.35">
      <c r="B343" t="s">
        <v>455</v>
      </c>
      <c r="C343" t="s">
        <v>454</v>
      </c>
      <c r="D343" s="31">
        <v>43933</v>
      </c>
    </row>
    <row r="344" spans="2:4" x14ac:dyDescent="0.35">
      <c r="B344" t="s">
        <v>453</v>
      </c>
      <c r="C344" t="s">
        <v>452</v>
      </c>
      <c r="D344" s="31">
        <v>68922</v>
      </c>
    </row>
    <row r="345" spans="2:4" x14ac:dyDescent="0.35">
      <c r="B345" t="s">
        <v>451</v>
      </c>
      <c r="C345" t="s">
        <v>450</v>
      </c>
      <c r="D345" s="31">
        <v>211318</v>
      </c>
    </row>
    <row r="346" spans="2:4" x14ac:dyDescent="0.35">
      <c r="B346" t="s">
        <v>449</v>
      </c>
      <c r="C346" t="s">
        <v>448</v>
      </c>
      <c r="D346" s="31">
        <v>82025</v>
      </c>
    </row>
    <row r="347" spans="2:4" x14ac:dyDescent="0.35">
      <c r="B347" t="s">
        <v>447</v>
      </c>
      <c r="C347" t="s">
        <v>446</v>
      </c>
      <c r="D347" s="31">
        <v>47194</v>
      </c>
    </row>
    <row r="348" spans="2:4" x14ac:dyDescent="0.35">
      <c r="B348" t="s">
        <v>445</v>
      </c>
      <c r="C348" t="s">
        <v>444</v>
      </c>
      <c r="D348" s="31">
        <v>332550</v>
      </c>
    </row>
    <row r="349" spans="2:4" x14ac:dyDescent="0.35">
      <c r="B349" t="s">
        <v>443</v>
      </c>
      <c r="C349" t="s">
        <v>442</v>
      </c>
      <c r="D349" s="31">
        <v>65769</v>
      </c>
    </row>
    <row r="350" spans="2:4" x14ac:dyDescent="0.35">
      <c r="B350" t="s">
        <v>441</v>
      </c>
      <c r="C350" t="s">
        <v>440</v>
      </c>
      <c r="D350" s="31">
        <v>43699</v>
      </c>
    </row>
    <row r="351" spans="2:4" x14ac:dyDescent="0.35">
      <c r="B351" t="s">
        <v>439</v>
      </c>
      <c r="C351" t="s">
        <v>438</v>
      </c>
      <c r="D351" s="31">
        <v>137416</v>
      </c>
    </row>
    <row r="352" spans="2:4" x14ac:dyDescent="0.35">
      <c r="B352" t="s">
        <v>437</v>
      </c>
      <c r="C352" t="s">
        <v>436</v>
      </c>
      <c r="D352" s="31">
        <v>80430</v>
      </c>
    </row>
    <row r="353" spans="2:4" x14ac:dyDescent="0.35">
      <c r="B353" t="s">
        <v>435</v>
      </c>
      <c r="C353" t="s">
        <v>434</v>
      </c>
      <c r="D353" s="31">
        <v>120074</v>
      </c>
    </row>
    <row r="354" spans="2:4" x14ac:dyDescent="0.35">
      <c r="B354" t="s">
        <v>433</v>
      </c>
      <c r="C354" t="s">
        <v>432</v>
      </c>
      <c r="D354" s="31">
        <v>27110</v>
      </c>
    </row>
    <row r="355" spans="2:4" x14ac:dyDescent="0.35">
      <c r="B355" t="s">
        <v>431</v>
      </c>
      <c r="C355" t="s">
        <v>430</v>
      </c>
      <c r="D355" s="31">
        <v>29340</v>
      </c>
    </row>
    <row r="356" spans="2:4" x14ac:dyDescent="0.35">
      <c r="B356" t="s">
        <v>429</v>
      </c>
      <c r="C356" t="s">
        <v>428</v>
      </c>
      <c r="D356" s="31">
        <v>38375</v>
      </c>
    </row>
    <row r="357" spans="2:4" x14ac:dyDescent="0.35">
      <c r="B357" t="s">
        <v>427</v>
      </c>
      <c r="C357" t="s">
        <v>426</v>
      </c>
      <c r="D357" s="31">
        <v>14438</v>
      </c>
    </row>
    <row r="358" spans="2:4" x14ac:dyDescent="0.35">
      <c r="B358" t="s">
        <v>425</v>
      </c>
      <c r="C358" t="s">
        <v>424</v>
      </c>
      <c r="D358" s="31">
        <v>212383</v>
      </c>
    </row>
    <row r="359" spans="2:4" x14ac:dyDescent="0.35">
      <c r="B359" t="s">
        <v>423</v>
      </c>
      <c r="C359" t="s">
        <v>422</v>
      </c>
      <c r="D359" s="31">
        <v>126697</v>
      </c>
    </row>
    <row r="360" spans="2:4" x14ac:dyDescent="0.35">
      <c r="B360" t="s">
        <v>421</v>
      </c>
      <c r="C360" t="s">
        <v>420</v>
      </c>
      <c r="D360" s="31">
        <v>16643</v>
      </c>
    </row>
    <row r="361" spans="2:4" x14ac:dyDescent="0.35">
      <c r="B361" t="s">
        <v>419</v>
      </c>
      <c r="C361" t="s">
        <v>418</v>
      </c>
      <c r="D361" s="31">
        <v>83920</v>
      </c>
    </row>
    <row r="362" spans="2:4" x14ac:dyDescent="0.35">
      <c r="B362" t="s">
        <v>417</v>
      </c>
      <c r="C362" t="s">
        <v>416</v>
      </c>
      <c r="D362" s="31">
        <v>97373</v>
      </c>
    </row>
    <row r="363" spans="2:4" x14ac:dyDescent="0.35">
      <c r="B363" t="s">
        <v>415</v>
      </c>
      <c r="C363" t="s">
        <v>414</v>
      </c>
      <c r="D363" s="31">
        <v>334092</v>
      </c>
    </row>
    <row r="364" spans="2:4" x14ac:dyDescent="0.35">
      <c r="B364" t="s">
        <v>413</v>
      </c>
      <c r="C364" t="s">
        <v>412</v>
      </c>
      <c r="D364" s="31">
        <v>261627</v>
      </c>
    </row>
    <row r="365" spans="2:4" x14ac:dyDescent="0.35">
      <c r="B365" t="s">
        <v>411</v>
      </c>
      <c r="C365" t="s">
        <v>410</v>
      </c>
      <c r="D365" s="31">
        <v>45066</v>
      </c>
    </row>
    <row r="366" spans="2:4" x14ac:dyDescent="0.35">
      <c r="B366" t="s">
        <v>409</v>
      </c>
      <c r="C366" t="s">
        <v>408</v>
      </c>
      <c r="D366" s="31">
        <v>148620</v>
      </c>
    </row>
    <row r="367" spans="2:4" x14ac:dyDescent="0.35">
      <c r="B367" t="s">
        <v>407</v>
      </c>
      <c r="C367" t="s">
        <v>406</v>
      </c>
      <c r="D367" s="31">
        <v>132937</v>
      </c>
    </row>
    <row r="368" spans="2:4" x14ac:dyDescent="0.35">
      <c r="B368" t="s">
        <v>405</v>
      </c>
      <c r="C368" t="s">
        <v>404</v>
      </c>
      <c r="D368" s="31">
        <v>9245</v>
      </c>
    </row>
    <row r="369" spans="2:4" x14ac:dyDescent="0.35">
      <c r="B369" t="s">
        <v>403</v>
      </c>
      <c r="C369" t="s">
        <v>402</v>
      </c>
      <c r="D369" s="31">
        <v>296293</v>
      </c>
    </row>
    <row r="370" spans="2:4" x14ac:dyDescent="0.35">
      <c r="B370" t="s">
        <v>401</v>
      </c>
      <c r="C370" t="s">
        <v>400</v>
      </c>
      <c r="D370" s="31">
        <v>520425</v>
      </c>
    </row>
    <row r="371" spans="2:4" x14ac:dyDescent="0.35">
      <c r="B371" t="s">
        <v>399</v>
      </c>
      <c r="C371" t="s">
        <v>398</v>
      </c>
      <c r="D371" s="31">
        <v>349439</v>
      </c>
    </row>
    <row r="372" spans="2:4" x14ac:dyDescent="0.35">
      <c r="B372" t="s">
        <v>397</v>
      </c>
      <c r="C372" t="s">
        <v>396</v>
      </c>
      <c r="D372" s="31">
        <v>218793</v>
      </c>
    </row>
    <row r="373" spans="2:4" x14ac:dyDescent="0.35">
      <c r="B373" t="s">
        <v>395</v>
      </c>
      <c r="C373" t="s">
        <v>394</v>
      </c>
      <c r="D373" s="31">
        <v>88034</v>
      </c>
    </row>
    <row r="374" spans="2:4" x14ac:dyDescent="0.35">
      <c r="B374" t="s">
        <v>393</v>
      </c>
      <c r="C374" t="s">
        <v>392</v>
      </c>
      <c r="D374" s="31">
        <v>586732</v>
      </c>
    </row>
    <row r="375" spans="2:4" x14ac:dyDescent="0.35">
      <c r="B375" t="s">
        <v>391</v>
      </c>
      <c r="C375" t="s">
        <v>390</v>
      </c>
      <c r="D375" s="31">
        <v>344723</v>
      </c>
    </row>
    <row r="376" spans="2:4" x14ac:dyDescent="0.35">
      <c r="B376" t="s">
        <v>389</v>
      </c>
      <c r="C376" t="s">
        <v>388</v>
      </c>
      <c r="D376" s="31">
        <v>163544</v>
      </c>
    </row>
    <row r="377" spans="2:4" x14ac:dyDescent="0.35">
      <c r="B377" t="s">
        <v>387</v>
      </c>
      <c r="C377" t="s">
        <v>386</v>
      </c>
      <c r="D377" s="31">
        <v>1416584</v>
      </c>
    </row>
    <row r="378" spans="2:4" x14ac:dyDescent="0.35">
      <c r="B378" t="s">
        <v>385</v>
      </c>
      <c r="C378" t="s">
        <v>384</v>
      </c>
      <c r="D378" s="31">
        <v>160391</v>
      </c>
    </row>
    <row r="379" spans="2:4" x14ac:dyDescent="0.35">
      <c r="B379" t="s">
        <v>383</v>
      </c>
      <c r="C379" t="s">
        <v>382</v>
      </c>
      <c r="D379" s="31">
        <v>1123901</v>
      </c>
    </row>
    <row r="380" spans="2:4" x14ac:dyDescent="0.35">
      <c r="B380" t="s">
        <v>381</v>
      </c>
      <c r="C380" t="s">
        <v>380</v>
      </c>
      <c r="D380" s="31">
        <v>61256</v>
      </c>
    </row>
    <row r="381" spans="2:4" x14ac:dyDescent="0.35">
      <c r="B381" t="s">
        <v>379</v>
      </c>
      <c r="C381" t="s">
        <v>378</v>
      </c>
      <c r="D381" s="31">
        <v>77621</v>
      </c>
    </row>
    <row r="382" spans="2:4" x14ac:dyDescent="0.35">
      <c r="B382" t="s">
        <v>377</v>
      </c>
      <c r="C382" t="s">
        <v>376</v>
      </c>
      <c r="D382" s="31">
        <v>29242</v>
      </c>
    </row>
    <row r="383" spans="2:4" x14ac:dyDescent="0.35">
      <c r="B383" t="s">
        <v>375</v>
      </c>
      <c r="C383" t="s">
        <v>374</v>
      </c>
      <c r="D383" s="31">
        <v>161188</v>
      </c>
    </row>
    <row r="384" spans="2:4" x14ac:dyDescent="0.35">
      <c r="B384" t="s">
        <v>373</v>
      </c>
      <c r="C384" t="s">
        <v>372</v>
      </c>
      <c r="D384" s="31">
        <v>331383</v>
      </c>
    </row>
    <row r="385" spans="2:4" x14ac:dyDescent="0.35">
      <c r="B385" t="s">
        <v>371</v>
      </c>
      <c r="C385" t="s">
        <v>370</v>
      </c>
      <c r="D385" s="31">
        <v>155017</v>
      </c>
    </row>
    <row r="386" spans="2:4" x14ac:dyDescent="0.35">
      <c r="B386" t="s">
        <v>369</v>
      </c>
      <c r="C386" t="s">
        <v>368</v>
      </c>
      <c r="D386" s="31">
        <v>163308</v>
      </c>
    </row>
    <row r="387" spans="2:4" x14ac:dyDescent="0.35">
      <c r="B387" t="s">
        <v>367</v>
      </c>
      <c r="C387" t="s">
        <v>366</v>
      </c>
      <c r="D387" s="31">
        <v>63364</v>
      </c>
    </row>
    <row r="388" spans="2:4" x14ac:dyDescent="0.35">
      <c r="B388" t="s">
        <v>365</v>
      </c>
      <c r="C388" t="s">
        <v>364</v>
      </c>
      <c r="D388" s="31">
        <v>193482</v>
      </c>
    </row>
    <row r="389" spans="2:4" x14ac:dyDescent="0.35">
      <c r="B389" t="s">
        <v>363</v>
      </c>
      <c r="C389" t="s">
        <v>362</v>
      </c>
      <c r="D389" s="31">
        <v>311584</v>
      </c>
    </row>
    <row r="390" spans="2:4" x14ac:dyDescent="0.35">
      <c r="B390" t="s">
        <v>361</v>
      </c>
      <c r="C390" t="s">
        <v>360</v>
      </c>
      <c r="D390" s="31">
        <v>232966</v>
      </c>
    </row>
    <row r="391" spans="2:4" x14ac:dyDescent="0.35">
      <c r="B391" t="s">
        <v>359</v>
      </c>
      <c r="C391" t="s">
        <v>1226</v>
      </c>
      <c r="D391" s="31">
        <v>49844</v>
      </c>
    </row>
    <row r="392" spans="2:4" x14ac:dyDescent="0.35">
      <c r="B392" t="s">
        <v>358</v>
      </c>
      <c r="C392" t="s">
        <v>357</v>
      </c>
      <c r="D392" s="31">
        <v>202086</v>
      </c>
    </row>
    <row r="393" spans="2:4" x14ac:dyDescent="0.35">
      <c r="B393" t="s">
        <v>356</v>
      </c>
      <c r="C393" t="s">
        <v>355</v>
      </c>
      <c r="D393" s="31">
        <v>125875</v>
      </c>
    </row>
    <row r="394" spans="2:4" x14ac:dyDescent="0.35">
      <c r="B394">
        <v>316</v>
      </c>
      <c r="C394" t="s">
        <v>354</v>
      </c>
      <c r="D394" s="31">
        <v>33044</v>
      </c>
    </row>
    <row r="395" spans="2:4" x14ac:dyDescent="0.35">
      <c r="B395" t="s">
        <v>353</v>
      </c>
      <c r="C395" t="s">
        <v>352</v>
      </c>
      <c r="D395" s="31">
        <v>11848</v>
      </c>
    </row>
    <row r="396" spans="2:4" x14ac:dyDescent="0.35">
      <c r="B396" t="s">
        <v>351</v>
      </c>
      <c r="C396" t="s">
        <v>350</v>
      </c>
      <c r="D396" s="31">
        <v>36577</v>
      </c>
    </row>
    <row r="397" spans="2:4" x14ac:dyDescent="0.35">
      <c r="B397" t="s">
        <v>349</v>
      </c>
      <c r="C397" t="s">
        <v>1227</v>
      </c>
      <c r="D397" s="31">
        <v>88795</v>
      </c>
    </row>
    <row r="398" spans="2:4" x14ac:dyDescent="0.35">
      <c r="B398" t="s">
        <v>348</v>
      </c>
      <c r="C398" t="s">
        <v>347</v>
      </c>
      <c r="D398" s="31">
        <v>561730</v>
      </c>
    </row>
    <row r="399" spans="2:4" x14ac:dyDescent="0.35">
      <c r="B399" t="s">
        <v>346</v>
      </c>
      <c r="C399" t="s">
        <v>345</v>
      </c>
      <c r="D399" s="31">
        <v>330772</v>
      </c>
    </row>
    <row r="400" spans="2:4" x14ac:dyDescent="0.35">
      <c r="B400" t="s">
        <v>344</v>
      </c>
      <c r="C400" t="s">
        <v>343</v>
      </c>
      <c r="D400" s="31">
        <v>171767</v>
      </c>
    </row>
    <row r="401" spans="2:4" x14ac:dyDescent="0.35">
      <c r="B401" t="s">
        <v>342</v>
      </c>
      <c r="C401" t="s">
        <v>341</v>
      </c>
      <c r="D401" s="31">
        <v>56592</v>
      </c>
    </row>
    <row r="402" spans="2:4" x14ac:dyDescent="0.35">
      <c r="B402" t="s">
        <v>340</v>
      </c>
      <c r="C402" t="s">
        <v>339</v>
      </c>
      <c r="D402" s="31">
        <v>28243</v>
      </c>
    </row>
    <row r="403" spans="2:4" x14ac:dyDescent="0.35">
      <c r="B403" t="s">
        <v>338</v>
      </c>
      <c r="C403" t="s">
        <v>337</v>
      </c>
      <c r="D403" s="31">
        <v>71905</v>
      </c>
    </row>
    <row r="404" spans="2:4" x14ac:dyDescent="0.35">
      <c r="B404" t="s">
        <v>336</v>
      </c>
      <c r="C404" t="s">
        <v>335</v>
      </c>
      <c r="D404" s="31">
        <v>44806</v>
      </c>
    </row>
    <row r="405" spans="2:4" x14ac:dyDescent="0.35">
      <c r="B405" t="s">
        <v>334</v>
      </c>
      <c r="C405" t="s">
        <v>333</v>
      </c>
      <c r="D405" s="31">
        <v>56610</v>
      </c>
    </row>
    <row r="406" spans="2:4" x14ac:dyDescent="0.35">
      <c r="B406" t="s">
        <v>332</v>
      </c>
      <c r="C406" t="s">
        <v>331</v>
      </c>
      <c r="D406" s="31">
        <v>47162</v>
      </c>
    </row>
    <row r="407" spans="2:4" x14ac:dyDescent="0.35">
      <c r="B407" t="s">
        <v>330</v>
      </c>
      <c r="C407" t="s">
        <v>329</v>
      </c>
      <c r="D407" s="31">
        <v>89811</v>
      </c>
    </row>
    <row r="408" spans="2:4" x14ac:dyDescent="0.35">
      <c r="B408" t="s">
        <v>328</v>
      </c>
      <c r="C408" t="s">
        <v>327</v>
      </c>
      <c r="D408" s="31">
        <v>43618</v>
      </c>
    </row>
    <row r="409" spans="2:4" x14ac:dyDescent="0.35">
      <c r="B409" t="s">
        <v>326</v>
      </c>
      <c r="C409" t="s">
        <v>325</v>
      </c>
      <c r="D409" s="31">
        <v>221644</v>
      </c>
    </row>
    <row r="410" spans="2:4" x14ac:dyDescent="0.35">
      <c r="B410" t="s">
        <v>324</v>
      </c>
      <c r="C410" t="s">
        <v>323</v>
      </c>
      <c r="D410" s="31">
        <v>72133</v>
      </c>
    </row>
    <row r="411" spans="2:4" x14ac:dyDescent="0.35">
      <c r="B411" t="s">
        <v>322</v>
      </c>
      <c r="C411" t="s">
        <v>321</v>
      </c>
      <c r="D411" s="31">
        <v>465471</v>
      </c>
    </row>
    <row r="412" spans="2:4" x14ac:dyDescent="0.35">
      <c r="B412" t="s">
        <v>320</v>
      </c>
      <c r="C412" t="s">
        <v>319</v>
      </c>
      <c r="D412" s="31">
        <v>116720</v>
      </c>
    </row>
    <row r="413" spans="2:4" x14ac:dyDescent="0.35">
      <c r="B413" t="s">
        <v>318</v>
      </c>
      <c r="C413" t="s">
        <v>317</v>
      </c>
      <c r="D413" s="31">
        <v>99000</v>
      </c>
    </row>
    <row r="414" spans="2:4" x14ac:dyDescent="0.35">
      <c r="B414" t="s">
        <v>316</v>
      </c>
      <c r="C414" t="s">
        <v>315</v>
      </c>
      <c r="D414" s="31">
        <v>110970</v>
      </c>
    </row>
    <row r="415" spans="2:4" x14ac:dyDescent="0.35">
      <c r="B415" t="s">
        <v>314</v>
      </c>
      <c r="C415" t="s">
        <v>313</v>
      </c>
      <c r="D415" s="31">
        <v>16964</v>
      </c>
    </row>
    <row r="416" spans="2:4" x14ac:dyDescent="0.35">
      <c r="B416" t="s">
        <v>312</v>
      </c>
      <c r="C416" t="s">
        <v>311</v>
      </c>
      <c r="D416" s="31">
        <v>75155</v>
      </c>
    </row>
    <row r="417" spans="2:4" x14ac:dyDescent="0.35">
      <c r="B417" t="s">
        <v>310</v>
      </c>
      <c r="C417" t="s">
        <v>309</v>
      </c>
      <c r="D417" s="31">
        <v>31696</v>
      </c>
    </row>
    <row r="418" spans="2:4" x14ac:dyDescent="0.35">
      <c r="B418" t="s">
        <v>308</v>
      </c>
      <c r="C418" t="s">
        <v>307</v>
      </c>
      <c r="D418" s="31">
        <v>813054</v>
      </c>
    </row>
    <row r="419" spans="2:4" x14ac:dyDescent="0.35">
      <c r="B419" t="s">
        <v>306</v>
      </c>
      <c r="C419" t="s">
        <v>305</v>
      </c>
      <c r="D419" s="31">
        <v>184319</v>
      </c>
    </row>
    <row r="420" spans="2:4" x14ac:dyDescent="0.35">
      <c r="B420" t="s">
        <v>304</v>
      </c>
      <c r="C420" t="s">
        <v>303</v>
      </c>
      <c r="D420" s="31">
        <v>46401</v>
      </c>
    </row>
    <row r="421" spans="2:4" x14ac:dyDescent="0.35">
      <c r="B421" t="s">
        <v>302</v>
      </c>
      <c r="C421" t="s">
        <v>301</v>
      </c>
      <c r="D421" s="31">
        <v>93433</v>
      </c>
    </row>
    <row r="422" spans="2:4" x14ac:dyDescent="0.35">
      <c r="B422" t="s">
        <v>300</v>
      </c>
      <c r="C422" t="s">
        <v>299</v>
      </c>
      <c r="D422" s="31">
        <v>48681</v>
      </c>
    </row>
    <row r="423" spans="2:4" x14ac:dyDescent="0.35">
      <c r="B423" t="s">
        <v>298</v>
      </c>
      <c r="C423" t="s">
        <v>297</v>
      </c>
      <c r="D423" s="31">
        <v>45458</v>
      </c>
    </row>
    <row r="424" spans="2:4" x14ac:dyDescent="0.35">
      <c r="B424" t="s">
        <v>296</v>
      </c>
      <c r="C424" t="s">
        <v>295</v>
      </c>
      <c r="D424" s="31">
        <v>22884</v>
      </c>
    </row>
    <row r="425" spans="2:4" x14ac:dyDescent="0.35">
      <c r="B425" t="s">
        <v>294</v>
      </c>
      <c r="C425" t="s">
        <v>293</v>
      </c>
      <c r="D425" s="31">
        <v>45096</v>
      </c>
    </row>
    <row r="426" spans="2:4" x14ac:dyDescent="0.35">
      <c r="B426" t="s">
        <v>292</v>
      </c>
      <c r="C426" t="s">
        <v>291</v>
      </c>
      <c r="D426" s="31">
        <v>41997</v>
      </c>
    </row>
    <row r="427" spans="2:4" x14ac:dyDescent="0.35">
      <c r="B427" t="s">
        <v>290</v>
      </c>
      <c r="C427" t="s">
        <v>289</v>
      </c>
      <c r="D427" s="31">
        <v>44265</v>
      </c>
    </row>
    <row r="428" spans="2:4" x14ac:dyDescent="0.35">
      <c r="B428" t="s">
        <v>288</v>
      </c>
      <c r="C428" t="s">
        <v>287</v>
      </c>
      <c r="D428" s="31">
        <v>14730</v>
      </c>
    </row>
    <row r="429" spans="2:4" x14ac:dyDescent="0.35">
      <c r="B429" t="s">
        <v>286</v>
      </c>
      <c r="C429" t="s">
        <v>285</v>
      </c>
      <c r="D429" s="31">
        <v>18301</v>
      </c>
    </row>
    <row r="430" spans="2:4" x14ac:dyDescent="0.35">
      <c r="B430" t="s">
        <v>284</v>
      </c>
      <c r="C430" t="s">
        <v>283</v>
      </c>
      <c r="D430" s="31">
        <v>35926</v>
      </c>
    </row>
    <row r="431" spans="2:4" x14ac:dyDescent="0.35">
      <c r="B431" t="s">
        <v>282</v>
      </c>
      <c r="C431" t="s">
        <v>281</v>
      </c>
      <c r="D431" s="31">
        <v>81758</v>
      </c>
    </row>
    <row r="432" spans="2:4" x14ac:dyDescent="0.35">
      <c r="B432" t="s">
        <v>280</v>
      </c>
      <c r="C432" t="s">
        <v>279</v>
      </c>
      <c r="D432" s="31">
        <v>258628</v>
      </c>
    </row>
    <row r="433" spans="2:4" x14ac:dyDescent="0.35">
      <c r="B433" t="s">
        <v>278</v>
      </c>
      <c r="C433" t="s">
        <v>277</v>
      </c>
      <c r="D433" s="31">
        <v>336211</v>
      </c>
    </row>
    <row r="434" spans="2:4" x14ac:dyDescent="0.35">
      <c r="B434" t="s">
        <v>276</v>
      </c>
      <c r="C434" t="s">
        <v>275</v>
      </c>
      <c r="D434" s="31">
        <v>303694</v>
      </c>
    </row>
    <row r="435" spans="2:4" x14ac:dyDescent="0.35">
      <c r="B435" t="s">
        <v>274</v>
      </c>
      <c r="C435" t="s">
        <v>273</v>
      </c>
      <c r="D435" s="31">
        <v>98573</v>
      </c>
    </row>
    <row r="436" spans="2:4" x14ac:dyDescent="0.35">
      <c r="B436" t="s">
        <v>272</v>
      </c>
      <c r="C436" t="s">
        <v>271</v>
      </c>
      <c r="D436" s="31">
        <v>120747</v>
      </c>
    </row>
    <row r="437" spans="2:4" x14ac:dyDescent="0.35">
      <c r="B437" t="s">
        <v>270</v>
      </c>
      <c r="C437" t="s">
        <v>269</v>
      </c>
      <c r="D437" s="31">
        <v>22166</v>
      </c>
    </row>
    <row r="438" spans="2:4" x14ac:dyDescent="0.35">
      <c r="B438" t="s">
        <v>268</v>
      </c>
      <c r="C438" t="s">
        <v>267</v>
      </c>
      <c r="D438" s="31">
        <v>37604</v>
      </c>
    </row>
    <row r="439" spans="2:4" x14ac:dyDescent="0.35">
      <c r="B439" t="s">
        <v>266</v>
      </c>
      <c r="C439" t="s">
        <v>265</v>
      </c>
      <c r="D439" s="31">
        <v>22329</v>
      </c>
    </row>
    <row r="440" spans="2:4" x14ac:dyDescent="0.35">
      <c r="B440" t="s">
        <v>264</v>
      </c>
      <c r="C440" t="s">
        <v>263</v>
      </c>
      <c r="D440" s="31">
        <v>80111</v>
      </c>
    </row>
    <row r="441" spans="2:4" x14ac:dyDescent="0.35">
      <c r="B441" t="s">
        <v>262</v>
      </c>
      <c r="C441" t="s">
        <v>261</v>
      </c>
      <c r="D441" s="31">
        <v>20088</v>
      </c>
    </row>
    <row r="442" spans="2:4" x14ac:dyDescent="0.35">
      <c r="B442" t="s">
        <v>260</v>
      </c>
      <c r="C442" t="s">
        <v>259</v>
      </c>
      <c r="D442" s="31">
        <v>28962</v>
      </c>
    </row>
    <row r="443" spans="2:4" x14ac:dyDescent="0.35">
      <c r="B443" t="s">
        <v>258</v>
      </c>
      <c r="C443" t="s">
        <v>257</v>
      </c>
      <c r="D443" s="31">
        <v>62899</v>
      </c>
    </row>
    <row r="444" spans="2:4" x14ac:dyDescent="0.35">
      <c r="B444" t="s">
        <v>256</v>
      </c>
      <c r="C444" t="s">
        <v>255</v>
      </c>
      <c r="D444" s="31">
        <v>93020</v>
      </c>
    </row>
    <row r="445" spans="2:4" x14ac:dyDescent="0.35">
      <c r="B445" t="s">
        <v>254</v>
      </c>
      <c r="C445" t="s">
        <v>253</v>
      </c>
      <c r="D445" s="31">
        <v>57520</v>
      </c>
    </row>
    <row r="446" spans="2:4" x14ac:dyDescent="0.35">
      <c r="B446" t="s">
        <v>252</v>
      </c>
      <c r="C446" t="s">
        <v>251</v>
      </c>
      <c r="D446" s="31">
        <v>75682</v>
      </c>
    </row>
    <row r="447" spans="2:4" x14ac:dyDescent="0.35">
      <c r="B447" t="s">
        <v>250</v>
      </c>
      <c r="C447" t="s">
        <v>249</v>
      </c>
      <c r="D447" s="31">
        <v>21314</v>
      </c>
    </row>
    <row r="448" spans="2:4" x14ac:dyDescent="0.35">
      <c r="B448" t="s">
        <v>248</v>
      </c>
      <c r="C448" t="s">
        <v>247</v>
      </c>
      <c r="D448" s="31">
        <v>613306</v>
      </c>
    </row>
    <row r="449" spans="2:4" x14ac:dyDescent="0.35">
      <c r="B449" t="s">
        <v>246</v>
      </c>
      <c r="C449" t="s">
        <v>245</v>
      </c>
      <c r="D449" s="31">
        <v>390322</v>
      </c>
    </row>
    <row r="450" spans="2:4" x14ac:dyDescent="0.35">
      <c r="B450" t="s">
        <v>244</v>
      </c>
      <c r="C450" t="s">
        <v>243</v>
      </c>
      <c r="D450" s="31">
        <v>62768</v>
      </c>
    </row>
    <row r="451" spans="2:4" x14ac:dyDescent="0.35">
      <c r="B451" t="s">
        <v>242</v>
      </c>
      <c r="C451" t="s">
        <v>241</v>
      </c>
      <c r="D451" s="31">
        <v>13843</v>
      </c>
    </row>
    <row r="452" spans="2:4" x14ac:dyDescent="0.35">
      <c r="B452" t="s">
        <v>240</v>
      </c>
      <c r="C452" t="s">
        <v>239</v>
      </c>
      <c r="D452" s="31">
        <v>17451</v>
      </c>
    </row>
    <row r="453" spans="2:4" x14ac:dyDescent="0.35">
      <c r="B453" t="s">
        <v>238</v>
      </c>
      <c r="C453" t="s">
        <v>237</v>
      </c>
      <c r="D453" s="31">
        <v>974593</v>
      </c>
    </row>
    <row r="454" spans="2:4" x14ac:dyDescent="0.35">
      <c r="B454" t="s">
        <v>236</v>
      </c>
      <c r="C454" t="s">
        <v>235</v>
      </c>
      <c r="D454" s="31">
        <v>286138</v>
      </c>
    </row>
    <row r="455" spans="2:4" x14ac:dyDescent="0.35">
      <c r="B455" t="s">
        <v>234</v>
      </c>
      <c r="C455" t="s">
        <v>233</v>
      </c>
      <c r="D455" s="31">
        <v>879668</v>
      </c>
    </row>
    <row r="456" spans="2:4" x14ac:dyDescent="0.35">
      <c r="B456" t="s">
        <v>232</v>
      </c>
      <c r="C456" t="s">
        <v>231</v>
      </c>
      <c r="D456" s="31">
        <v>16399</v>
      </c>
    </row>
    <row r="457" spans="2:4" x14ac:dyDescent="0.35">
      <c r="B457" t="s">
        <v>230</v>
      </c>
      <c r="C457" t="s">
        <v>229</v>
      </c>
      <c r="D457" s="31">
        <v>62898</v>
      </c>
    </row>
    <row r="458" spans="2:4" x14ac:dyDescent="0.35">
      <c r="B458" t="s">
        <v>228</v>
      </c>
      <c r="C458" t="s">
        <v>227</v>
      </c>
      <c r="D458" s="31">
        <v>248131</v>
      </c>
    </row>
  </sheetData>
  <hyperlinks>
    <hyperlink ref="B6" r:id="rId1" xr:uid="{1255E495-D845-4909-8D04-ED6895558FB2}"/>
    <hyperlink ref="B9" r:id="rId2" xr:uid="{C1E344C7-2441-4A7F-BFA9-78C5131A20BF}"/>
    <hyperlink ref="B7" r:id="rId3" xr:uid="{63DEA045-C4E2-41B6-B8B9-370DD0D884C2}"/>
    <hyperlink ref="B8" r:id="rId4" xr:uid="{386465AB-53FC-4D58-89C8-95B0B1E4B741}"/>
  </hyperlinks>
  <pageMargins left="0.7" right="0.7" top="0.75" bottom="0.75" header="0.3" footer="0.3"/>
  <pageSetup orientation="portrait" horizontalDpi="0" verticalDpi="0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Q2"/>
  <sheetViews>
    <sheetView tabSelected="1" workbookViewId="0">
      <selection activeCell="H13" sqref="H13"/>
    </sheetView>
  </sheetViews>
  <sheetFormatPr defaultRowHeight="14.5" x14ac:dyDescent="0.35"/>
  <cols>
    <col min="1" max="1" width="20.1796875" customWidth="1"/>
    <col min="2" max="43" width="12.54296875" style="30" customWidth="1"/>
  </cols>
  <sheetData>
    <row r="1" spans="1:43" s="4" customFormat="1" x14ac:dyDescent="0.35">
      <c r="A1" s="16" t="s">
        <v>172</v>
      </c>
      <c r="B1" s="63" t="s">
        <v>10</v>
      </c>
      <c r="C1" s="64" t="s">
        <v>183</v>
      </c>
      <c r="D1" s="65" t="s">
        <v>184</v>
      </c>
      <c r="E1" s="63" t="s">
        <v>12</v>
      </c>
      <c r="F1" s="63" t="s">
        <v>13</v>
      </c>
      <c r="G1" s="63" t="s">
        <v>14</v>
      </c>
      <c r="H1" s="63" t="s">
        <v>15</v>
      </c>
      <c r="I1" s="63" t="s">
        <v>16</v>
      </c>
      <c r="J1" s="63" t="s">
        <v>17</v>
      </c>
      <c r="K1" s="63" t="s">
        <v>18</v>
      </c>
      <c r="L1" s="64" t="s">
        <v>177</v>
      </c>
      <c r="M1" s="65" t="s">
        <v>178</v>
      </c>
      <c r="N1" s="63" t="s">
        <v>20</v>
      </c>
      <c r="O1" s="64" t="s">
        <v>211</v>
      </c>
      <c r="P1" s="65" t="s">
        <v>212</v>
      </c>
      <c r="Q1" s="64" t="s">
        <v>213</v>
      </c>
      <c r="R1" s="65" t="s">
        <v>214</v>
      </c>
      <c r="S1" s="63" t="s">
        <v>23</v>
      </c>
      <c r="T1" s="63" t="s">
        <v>24</v>
      </c>
      <c r="U1" s="63" t="s">
        <v>25</v>
      </c>
      <c r="V1" s="63" t="s">
        <v>26</v>
      </c>
      <c r="W1" s="63" t="s">
        <v>27</v>
      </c>
      <c r="X1" s="63" t="s">
        <v>28</v>
      </c>
      <c r="Y1" s="63" t="s">
        <v>29</v>
      </c>
      <c r="Z1" s="64" t="s">
        <v>215</v>
      </c>
      <c r="AA1" s="66" t="s">
        <v>216</v>
      </c>
      <c r="AB1" s="65" t="s">
        <v>217</v>
      </c>
      <c r="AC1" s="63" t="s">
        <v>31</v>
      </c>
      <c r="AD1" s="63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63" t="s">
        <v>37</v>
      </c>
      <c r="AJ1" s="63" t="s">
        <v>38</v>
      </c>
      <c r="AK1" s="63" t="s">
        <v>39</v>
      </c>
      <c r="AL1" s="63" t="s">
        <v>40</v>
      </c>
      <c r="AM1" s="63" t="s">
        <v>41</v>
      </c>
      <c r="AN1" s="63" t="s">
        <v>42</v>
      </c>
      <c r="AO1" s="63" t="s">
        <v>43</v>
      </c>
      <c r="AP1" s="63" t="s">
        <v>44</v>
      </c>
      <c r="AQ1" s="63" t="s">
        <v>45</v>
      </c>
    </row>
    <row r="2" spans="1:43" ht="15" thickBot="1" x14ac:dyDescent="0.4">
      <c r="A2" t="str">
        <f>'OECD EMPN'!A16</f>
        <v>CAN: Canada</v>
      </c>
      <c r="B2" s="112">
        <f>'Filtered EMPN OECD Data'!B6*10^3</f>
        <v>284100</v>
      </c>
      <c r="C2" s="113">
        <f>'Summary ISIC Splits'!D29</f>
        <v>4298.971707111451</v>
      </c>
      <c r="D2" s="114">
        <f>'Summary ISIC Splits'!E29</f>
        <v>85801.028292888543</v>
      </c>
      <c r="E2" s="112">
        <f>'Filtered EMPN OECD Data'!E6*10^3</f>
        <v>65700</v>
      </c>
      <c r="F2" s="112">
        <f>'Filtered EMPN OECD Data'!F6*10^3</f>
        <v>97300</v>
      </c>
      <c r="G2" s="112">
        <f>'Filtered EMPN OECD Data'!G6*10^3</f>
        <v>281000</v>
      </c>
      <c r="H2" s="112">
        <f>'Filtered EMPN OECD Data'!H6*10^3</f>
        <v>42600</v>
      </c>
      <c r="I2" s="112">
        <f>'Filtered EMPN OECD Data'!I6*10^3</f>
        <v>96200</v>
      </c>
      <c r="J2" s="112">
        <f>'Filtered EMPN OECD Data'!J6*10^3</f>
        <v>118900</v>
      </c>
      <c r="K2" s="112">
        <f>'Filtered EMPN OECD Data'!K6*10^3</f>
        <v>8500</v>
      </c>
      <c r="L2" s="113">
        <f>'Summary ISIC Splits'!G29</f>
        <v>39755.581828184811</v>
      </c>
      <c r="M2" s="114">
        <f>'Summary ISIC Splits'!H29</f>
        <v>48044.418171815189</v>
      </c>
      <c r="N2" s="112">
        <f>'Filtered EMPN OECD Data'!N6*10^3</f>
        <v>100000</v>
      </c>
      <c r="O2" s="113">
        <f>'Summary ISIC Splits'!J29</f>
        <v>17361.84421483496</v>
      </c>
      <c r="P2" s="114">
        <f>'Summary ISIC Splits'!K29</f>
        <v>43638.155785165043</v>
      </c>
      <c r="Q2" s="113">
        <f>'Summary ISIC Splits'!M29</f>
        <v>38434.672994817702</v>
      </c>
      <c r="R2" s="114">
        <f>'Summary ISIC Splits'!N29</f>
        <v>26265.327005182298</v>
      </c>
      <c r="S2" s="112">
        <f>'Filtered EMPN OECD Data'!S6*10^3</f>
        <v>162000</v>
      </c>
      <c r="T2" s="112">
        <f>'Filtered EMPN OECD Data'!T6*10^3</f>
        <v>51200</v>
      </c>
      <c r="U2" s="112">
        <f>'Filtered EMPN OECD Data'!U6*10^3</f>
        <v>34500</v>
      </c>
      <c r="V2" s="112">
        <f>'Filtered EMPN OECD Data'!V6*10^3</f>
        <v>143000</v>
      </c>
      <c r="W2" s="112">
        <f>'Filtered EMPN OECD Data'!W6*10^3</f>
        <v>114900</v>
      </c>
      <c r="X2" s="112">
        <f>'Filtered EMPN OECD Data'!X6*10^3</f>
        <v>78500</v>
      </c>
      <c r="Y2" s="112">
        <f>'Filtered EMPN OECD Data'!Y6*10^3</f>
        <v>236800</v>
      </c>
      <c r="Z2" s="113">
        <f>'Summary ISIC Splits'!P29</f>
        <v>25379.799930739613</v>
      </c>
      <c r="AA2" s="115">
        <f>'Summary ISIC Splits'!Q29</f>
        <v>3178.7502947931566</v>
      </c>
      <c r="AB2" s="114">
        <f>'Summary ISIC Splits'!R29</f>
        <v>123041.44977446721</v>
      </c>
      <c r="AC2" s="112">
        <f>'Filtered EMPN OECD Data'!AC6*10^3</f>
        <v>1393400</v>
      </c>
      <c r="AD2" s="112">
        <f>'Filtered EMPN OECD Data'!AD6*10^3</f>
        <v>3113500</v>
      </c>
      <c r="AE2" s="112">
        <f>'Filtered EMPN OECD Data'!AE6*10^3</f>
        <v>845700</v>
      </c>
      <c r="AF2" s="112">
        <f>'Filtered EMPN OECD Data'!AF6*10^3</f>
        <v>1287500</v>
      </c>
      <c r="AG2" s="112">
        <f>'Filtered EMPN OECD Data'!AG6*10^3</f>
        <v>175900</v>
      </c>
      <c r="AH2" s="112">
        <f>'Filtered EMPN OECD Data'!AH6*10^3</f>
        <v>124800</v>
      </c>
      <c r="AI2" s="112">
        <f>'Filtered EMPN OECD Data'!AI6*10^3</f>
        <v>332200</v>
      </c>
      <c r="AJ2" s="112">
        <f>'Filtered EMPN OECD Data'!AJ6*10^3</f>
        <v>1083300</v>
      </c>
      <c r="AK2" s="112">
        <f>'Filtered EMPN OECD Data'!AK6*10^3</f>
        <v>285600</v>
      </c>
      <c r="AL2" s="112">
        <f>'Filtered EMPN OECD Data'!AL6*10^3</f>
        <v>1900200</v>
      </c>
      <c r="AM2" s="112">
        <f>'Filtered EMPN OECD Data'!AM6*10^3</f>
        <v>1069100</v>
      </c>
      <c r="AN2" s="112">
        <f>'Filtered EMPN OECD Data'!AN6*10^3</f>
        <v>1328200</v>
      </c>
      <c r="AO2" s="112">
        <f>'Filtered EMPN OECD Data'!AO6*10^3</f>
        <v>1945900</v>
      </c>
      <c r="AP2" s="112">
        <f>'Filtered EMPN OECD Data'!AP6*10^3</f>
        <v>882600</v>
      </c>
      <c r="AQ2" s="112">
        <f>'Filtered EMPN OECD Data'!AQ6*10^3</f>
        <v>123500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</vt:lpstr>
      <vt:lpstr>Filtered EMPN OECD Data</vt:lpstr>
      <vt:lpstr>EXIOBASE EMP Splits</vt:lpstr>
      <vt:lpstr>WIOD EMP Split</vt:lpstr>
      <vt:lpstr>Summary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2021-05-14T05:50:36Z</dcterms:modified>
</cp:coreProperties>
</file>