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drawings/drawing1.xml" ContentType="application/vnd.openxmlformats-officedocument.drawing+xml"/>
  <Override PartName="/xl/pivotTables/pivotTable1.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Olivia Ashmoore\Documents\EPS_Models by Region\Canada\eps-canada\"/>
    </mc:Choice>
  </mc:AlternateContent>
  <xr:revisionPtr revIDLastSave="0" documentId="13_ncr:1_{C9EDDD20-3CC3-426E-831A-8D4FD69926E7}" xr6:coauthVersionLast="47" xr6:coauthVersionMax="47" xr10:uidLastSave="{00000000-0000-0000-0000-000000000000}"/>
  <bookViews>
    <workbookView xWindow="285" yWindow="120" windowWidth="16335" windowHeight="17250" tabRatio="859" firstSheet="2"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 name="Checks" sheetId="20" r:id="rId10"/>
    <sheet name="Sheet2" sheetId="21" r:id="rId11"/>
  </sheets>
  <definedNames>
    <definedName name="_xlnm._FilterDatabase" localSheetId="2" hidden="1">PolicyLevers!$O$1:$O$1280</definedName>
  </definedNames>
  <calcPr calcId="191028"/>
  <pivotCaches>
    <pivotCache cacheId="1"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2" i="19" l="1"/>
  <c r="C13" i="20"/>
  <c r="C4" i="20"/>
  <c r="C3" i="20"/>
  <c r="F151" i="8"/>
  <c r="F150" i="8"/>
  <c r="F149" i="8"/>
  <c r="B32" i="18"/>
  <c r="C5" i="20" l="1"/>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F100" i="8"/>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s="1"/>
  <c r="J95" i="19"/>
  <c r="P1254" i="1" s="1"/>
  <c r="J94" i="19"/>
  <c r="P1249" i="1" s="1"/>
  <c r="J93" i="19"/>
  <c r="P1244" i="1" s="1"/>
  <c r="J92" i="19"/>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s="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s="1"/>
  <c r="A90" i="19"/>
  <c r="A1227" i="1" s="1"/>
  <c r="A87" i="19"/>
  <c r="A1190" i="1" s="1"/>
  <c r="L84" i="19"/>
  <c r="R1176" i="1" s="1"/>
  <c r="K84" i="19"/>
  <c r="Q1176" i="1" s="1"/>
  <c r="J84" i="19"/>
  <c r="P1176" i="1" s="1"/>
  <c r="I84" i="19"/>
  <c r="O1176" i="1" s="1"/>
  <c r="H84" i="19"/>
  <c r="N1176" i="1"/>
  <c r="G84" i="19"/>
  <c r="M1176" i="1"/>
  <c r="F84" i="19"/>
  <c r="L1176" i="1" s="1"/>
  <c r="D84" i="19"/>
  <c r="J1176" i="1" s="1"/>
  <c r="L83" i="19"/>
  <c r="K83" i="19"/>
  <c r="J83" i="19"/>
  <c r="P1151" i="1" s="1"/>
  <c r="I83" i="19"/>
  <c r="O1151" i="1"/>
  <c r="H83" i="19"/>
  <c r="N1167" i="1" s="1"/>
  <c r="G83" i="19"/>
  <c r="M1151" i="1"/>
  <c r="F83" i="19"/>
  <c r="L1151" i="1" s="1"/>
  <c r="D83" i="19"/>
  <c r="J1151" i="1" s="1"/>
  <c r="L82" i="19"/>
  <c r="R1140" i="1" s="1"/>
  <c r="K82" i="19"/>
  <c r="Q1140" i="1" s="1"/>
  <c r="J82" i="19"/>
  <c r="P1140" i="1" s="1"/>
  <c r="I82" i="19"/>
  <c r="O1140" i="1"/>
  <c r="H82" i="19"/>
  <c r="N1140" i="1"/>
  <c r="G82" i="19"/>
  <c r="M1140" i="1" s="1"/>
  <c r="F82" i="19"/>
  <c r="L1140" i="1" s="1"/>
  <c r="D82" i="19"/>
  <c r="J1140" i="1" s="1"/>
  <c r="L81" i="19"/>
  <c r="R1139" i="1" s="1"/>
  <c r="K81" i="19"/>
  <c r="Q1139" i="1" s="1"/>
  <c r="J81" i="19"/>
  <c r="P1139" i="1" s="1"/>
  <c r="I81" i="19"/>
  <c r="O1139" i="1" s="1"/>
  <c r="H81" i="19"/>
  <c r="N1139" i="1"/>
  <c r="G81" i="19"/>
  <c r="M1139" i="1"/>
  <c r="F81" i="19"/>
  <c r="L1139" i="1" s="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C1162" i="1"/>
  <c r="L1162" i="1" s="1"/>
  <c r="C1163" i="1"/>
  <c r="B1163" i="1" s="1"/>
  <c r="C1164" i="1"/>
  <c r="L1164" i="1" s="1"/>
  <c r="C1165" i="1"/>
  <c r="L1165" i="1" s="1"/>
  <c r="C1166" i="1"/>
  <c r="B1166" i="1" s="1"/>
  <c r="C1167" i="1"/>
  <c r="C1168" i="1"/>
  <c r="C1169" i="1"/>
  <c r="L1169" i="1" s="1"/>
  <c r="C1170" i="1"/>
  <c r="C1171" i="1"/>
  <c r="C1172" i="1"/>
  <c r="L1172" i="1" s="1"/>
  <c r="C1173" i="1"/>
  <c r="C1174" i="1"/>
  <c r="Q1174" i="1" s="1"/>
  <c r="C1175" i="1"/>
  <c r="Q1213"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F44" i="8"/>
  <c r="B11" i="18"/>
  <c r="F78" i="8" s="1"/>
  <c r="F76" i="8"/>
  <c r="B12" i="18"/>
  <c r="F77" i="8" s="1"/>
  <c r="F64" i="8"/>
  <c r="B10" i="18"/>
  <c r="F50" i="8" s="1"/>
  <c r="F59" i="8"/>
  <c r="F145" i="8"/>
  <c r="F31" i="8"/>
  <c r="F7" i="8"/>
  <c r="B48" i="18"/>
  <c r="I40" i="19" s="1"/>
  <c r="B47" i="18"/>
  <c r="I72" i="19" s="1"/>
  <c r="F191" i="8"/>
  <c r="F188" i="8"/>
  <c r="F187" i="8"/>
  <c r="F186" i="8"/>
  <c r="F185" i="8"/>
  <c r="F183" i="8"/>
  <c r="F181" i="8"/>
  <c r="F179" i="8"/>
  <c r="F182" i="8"/>
  <c r="F162" i="8"/>
  <c r="F153" i="8"/>
  <c r="F152" i="8"/>
  <c r="F142" i="8"/>
  <c r="F139" i="8"/>
  <c r="B27" i="18"/>
  <c r="F113" i="8"/>
  <c r="B26" i="18"/>
  <c r="F112" i="8"/>
  <c r="B25" i="18"/>
  <c r="F107" i="8" s="1"/>
  <c r="B24" i="18"/>
  <c r="F106" i="8"/>
  <c r="F123" i="8"/>
  <c r="F122" i="8"/>
  <c r="B21" i="18"/>
  <c r="F105" i="8" s="1"/>
  <c r="F101" i="8"/>
  <c r="B19" i="18"/>
  <c r="F96" i="8"/>
  <c r="B15" i="18"/>
  <c r="F146" i="8"/>
  <c r="B14" i="18"/>
  <c r="F73"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P1239" i="1" l="1"/>
  <c r="C7" i="20"/>
  <c r="C9" i="20" s="1"/>
  <c r="C14" i="20" s="1"/>
  <c r="N1151" i="1"/>
  <c r="Q1143" i="1"/>
  <c r="J1167" i="1"/>
  <c r="N1175" i="1"/>
  <c r="N1161" i="1"/>
  <c r="F40" i="8"/>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tc={09AB21E9-D298-40DC-9514-27F5A6CDF500}</author>
    <author>tc={9BFE3C23-48E7-41A7-BD9D-05D162A317A1}</author>
    <author>tc={6CF11626-A855-4522-AD8B-0D6E1D78D242}</author>
    <author>tc={B7CCC003-2C10-4898-8F53-A175F0163389}</author>
    <author>tc={10E8C1BD-9CC0-498C-A5E7-41F298FE2D0A}</author>
    <author>tc={B9752D50-687F-417B-A0F0-BC9D5C951DBF}</author>
    <author>tc={06000DCA-228E-4D9C-9C74-E359F36B50DB}</author>
    <author>tc={2292DDF2-2FF1-4A55-A9BF-295D7704895C}</author>
    <author>tc={2874C40A-CEBE-4B62-A331-8F42CFEEF852}</author>
    <author>tc={19777683-0E7F-4DAF-955F-A7EBAC7AAEEA}</author>
    <author>tc={E8514BC7-0FB1-440F-88FB-46BB5A09BA84}</author>
    <author>tc={A2328F4B-C3F9-4761-BF76-1D4F4D6A14B6}</author>
    <author>tc={C5F44CF8-866C-472E-9742-625F69821D93}</author>
    <author>tc={04090EBC-06B2-44BE-9D7C-A2CA88A88E4C}</author>
    <author>tc={3224698C-8114-49BB-A425-26AE0DED31AE}</author>
    <author>tc={BEF665C4-3E17-438B-B0A7-428A70CFD4A2}</author>
    <author>tc={7F277DCC-EC22-4959-8909-C332B7864A7E}</author>
    <author>tc={665654FC-F39F-453B-870A-55D04739B622}</author>
    <author>tc={E19EA1A9-863C-4181-A221-B16F7D2F30B2}</author>
    <author>tc={E2106FC3-386C-4714-B306-9BA0FD425274}</author>
    <author>tc={533ED9E9-6679-4F87-8334-34B20092FA20}</author>
    <author>tc={B76EBD6A-8F59-41F4-8AAB-26AA7A625F0C}</author>
    <author>tc={E8911680-E731-4D67-9690-17976D3FED66}</author>
    <author>tc={89802AF0-411E-44DF-A381-801DED750DC0}</author>
    <author>tc={5B177B48-17FC-4889-93EE-8CEBBC9D67A1}</author>
    <author>tc={FC0E8780-2055-48EE-B42B-F31936B1D4FF}</author>
    <author>tc={9E6238C4-2B41-4F84-9F69-94DEF5E3EB8C}</author>
    <author>tc={6E9F8D40-752E-4116-9D9F-F74F76285640}</author>
    <author>tc={1117B5CA-95D6-4BF1-8A1F-1A941588168E}</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I14" authorId="1" shapeId="0" xr:uid="{09AB21E9-D298-40DC-9514-27F5A6CDF500}">
      <text>
        <t>[Threaded comment]
Your version of Excel allows you to read this threaded comment; however, any edits to it will get removed if the file is opened in a newer version of Excel. Learn more: https://go.microsoft.com/fwlink/?linkid=870924
Comment:
    Coleman to look for Canada reference?
Reply:
    Could try asking Betsy for a potential reference here
Reply:
    Since the description is based on model results it may be possible to leave as is.</t>
      </text>
    </comment>
    <comment ref="J14" authorId="2" shapeId="0" xr:uid="{9BFE3C23-48E7-41A7-BD9D-05D162A317A1}">
      <text>
        <t>[Threaded comment]
Your version of Excel allows you to read this threaded comment; however, any edits to it will get removed if the file is opened in a newer version of Excel. Learn more: https://go.microsoft.com/fwlink/?linkid=870924
Comment:
    Which file does this correspond to? BCEU?</t>
      </text>
    </comment>
    <comment ref="I20" authorId="3" shapeId="0" xr:uid="{6CF11626-A855-4522-AD8B-0D6E1D78D242}">
      <text>
        <t>[Threaded comment]
Your version of Excel allows you to read this threaded comment; however, any edits to it will get removed if the file is opened in a newer version of Excel. Learn more: https://go.microsoft.com/fwlink/?linkid=870924
Comment:
    Coleman, find canadian statistic for building longevity
Reply:
    Updated.</t>
      </text>
    </comment>
    <comment ref="J20" authorId="4" shapeId="0" xr:uid="{B7CCC003-2C10-4898-8F53-A175F0163389}">
      <text>
        <t xml:space="preserve">[Threaded comment]
Your version of Excel allows you to read this threaded comment; however, any edits to it will get removed if the file is opened in a newer version of Excel. Learn more: https://go.microsoft.com/fwlink/?linkid=870924
Comment:
    Update based on model results </t>
      </text>
    </comment>
    <comment ref="J21" authorId="5" shapeId="0" xr:uid="{10E8C1BD-9CC0-498C-A5E7-41F298FE2D0A}">
      <text>
        <t>[Threaded comment]
Your version of Excel allows you to read this threaded comment; however, any edits to it will get removed if the file is opened in a newer version of Excel. Learn more: https://go.microsoft.com/fwlink/?linkid=870924
Comment:
    Used some values from here to update description
https://www.energyhub.org/incentives/#canada-wide</t>
      </text>
    </comment>
    <comment ref="I25" authorId="6" shapeId="0" xr:uid="{B9752D50-687F-417B-A0F0-BC9D5C951DBF}">
      <text>
        <t>[Threaded comment]
Your version of Excel allows you to read this threaded comment; however, any edits to it will get removed if the file is opened in a newer version of Excel. Learn more: https://go.microsoft.com/fwlink/?linkid=870924
Comment:
    Update description with:
https://www.cer-rec.gc.ca/en/data-analysis/energy-commodities/electricity/statistics/electricity-trade-summary/index.html#a1</t>
      </text>
    </comment>
    <comment ref="J25" authorId="7" shapeId="0" xr:uid="{06000DCA-228E-4D9C-9C74-E359F36B50DB}">
      <text>
        <t>[Threaded comment]
Your version of Excel allows you to read this threaded comment; however, any edits to it will get removed if the file is opened in a newer version of Excel. Learn more: https://go.microsoft.com/fwlink/?linkid=870924
Comment:
    Used EIaE; Elec Imports and Exports</t>
      </text>
    </comment>
    <comment ref="J29" authorId="8" shapeId="0" xr:uid="{2292DDF2-2FF1-4A55-A9BF-295D7704895C}">
      <text>
        <t>[Threaded comment]
Your version of Excel allows you to read this threaded comment; however, any edits to it will get removed if the file is opened in a newer version of Excel. Learn more: https://go.microsoft.com/fwlink/?linkid=870924
Comment:
    File BCRbQ; check</t>
      </text>
    </comment>
    <comment ref="J31" authorId="9" shapeId="0" xr:uid="{2874C40A-CEBE-4B62-A331-8F42CFEEF852}">
      <text>
        <t>[Threaded comment]
Your version of Excel allows you to read this threaded comment; however, any edits to it will get removed if the file is opened in a newer version of Excel. Learn more: https://go.microsoft.com/fwlink/?linkid=870924
Comment:
    used BTC file</t>
      </text>
    </comment>
    <comment ref="E32" authorId="10"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2" authorId="11" shapeId="0" xr:uid="{E8514BC7-0FB1-440F-88FB-46BB5A09BA84}">
      <text>
        <t>[Threaded comment]
Your version of Excel allows you to read this threaded comment; however, any edits to it will get removed if the file is opened in a newer version of Excel. Learn more: https://go.microsoft.com/fwlink/?linkid=870924
Comment:
    Coleman, see what the Canadian BAU uses here and insert reference if possible.  Otherwise edit descriptor to say it uses USA data without better Canadian research
Reply:
    Updated. Leaving the U.S. data in but specifying it is used in the absence of Canadian data.</t>
      </text>
    </comment>
    <comment ref="E33" authorId="1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3" authorId="13" shapeId="0" xr:uid="{C5F44CF8-866C-472E-9742-625F69821D93}">
      <text>
        <t>[Threaded comment]
Your version of Excel allows you to read this threaded comment; however, any edits to it will get removed if the file is opened in a newer version of Excel. Learn more: https://go.microsoft.com/fwlink/?linkid=870924
Comment:
    Coleman, see how much NG Nonpeaker is forecast and affected by this policy.  Same with offshore wind
Reply:
    It looks like these values are based on model results. Updating to the red text may be required after a final model run.</t>
      </text>
    </comment>
    <comment ref="J33" authorId="14" shapeId="0" xr:uid="{04090EBC-06B2-44BE-9D7C-A2CA88A88E4C}">
      <text>
        <t>[Threaded comment]
Your version of Excel allows you to read this threaded comment; however, any edits to it will get removed if the file is opened in a newer version of Excel. Learn more: https://go.microsoft.com/fwlink/?linkid=870924
Comment:
    Currently have no effect on model</t>
      </text>
    </comment>
    <comment ref="E35" authorId="15"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6" authorId="16" shapeId="0" xr:uid="{BEF665C4-3E17-438B-B0A7-428A70CFD4A2}">
      <text>
        <t>[Threaded comment]
Your version of Excel allows you to read this threaded comment; however, any edits to it will get removed if the file is opened in a newer version of Excel. Learn more: https://go.microsoft.com/fwlink/?linkid=870924
Comment:
    Find Canadian references if possible
Reply:
    Could not find Canadian equivalents of references - description updated to reflect this.</t>
      </text>
    </comment>
    <comment ref="J36" authorId="17" shapeId="0" xr:uid="{7F277DCC-EC22-4959-8909-C332B7864A7E}">
      <text>
        <t>[Threaded comment]
Your version of Excel allows you to read this threaded comment; however, any edits to it will get removed if the file is opened in a newer version of Excel. Learn more: https://go.microsoft.com/fwlink/?linkid=870924
Comment:
    Not sure where nonpeaker capacity factors found for Canada. Eyab/Electicity team</t>
      </text>
    </comment>
    <comment ref="J38" authorId="18" shapeId="0" xr:uid="{665654FC-F39F-453B-870A-55D04739B622}">
      <text>
        <t>[Threaded comment]
Your version of Excel allows you to read this threaded comment; however, any edits to it will get removed if the file is opened in a newer version of Excel. Learn more: https://go.microsoft.com/fwlink/?linkid=870924
Comment:
    BTaDLP</t>
      </text>
    </comment>
    <comment ref="I39" authorId="19" shapeId="0" xr:uid="{E19EA1A9-863C-4181-A221-B16F7D2F30B2}">
      <text>
        <t>[Threaded comment]
Your version of Excel allows you to read this threaded comment; however, any edits to it will get removed if the file is opened in a newer version of Excel. Learn more: https://go.microsoft.com/fwlink/?linkid=870924
Comment:
    Perhaps Coleman can fact check these?
Reply:
    Fact check these last if done everything else
Reply:
    Fact checked and cleaned up some of the $ statistics. Canadian refs are in column M - there were only U.S. refs before.</t>
      </text>
    </comment>
    <comment ref="I40" authorId="20"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J58" authorId="21" shapeId="0" xr:uid="{533ED9E9-6679-4F87-8334-34B20092FA20}">
      <text>
        <t>[Threaded comment]
Your version of Excel allows you to read this threaded comment; however, any edits to it will get removed if the file is opened in a newer version of Excel. Learn more: https://go.microsoft.com/fwlink/?linkid=870924
Comment:
    Double check-model has only thermal coal</t>
      </text>
    </comment>
    <comment ref="J64" authorId="22" shapeId="0" xr:uid="{B76EBD6A-8F59-41F4-8AAB-26AA7A625F0C}">
      <text>
        <t>[Threaded comment]
Your version of Excel allows you to read this threaded comment; however, any edits to it will get removed if the file is opened in a newer version of Excel. Learn more: https://go.microsoft.com/fwlink/?linkid=870924
Comment:
    Has no impact in BAU scenario</t>
      </text>
    </comment>
    <comment ref="I72" authorId="23"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3" authorId="24" shapeId="0" xr:uid="{89802AF0-411E-44DF-A381-801DED750DC0}">
      <text>
        <t>[Threaded comment]
Your version of Excel allows you to read this threaded comment; however, any edits to it will get removed if the file is opened in a newer version of Excel. Learn more: https://go.microsoft.com/fwlink/?linkid=870924
Comment:
    Find Canadian general data for different fuels if possible
Reply:
    Could not easily find Canadian data on this - updated the description accordingly since the values are calculated with the model.</t>
      </text>
    </comment>
    <comment ref="D74" authorId="25"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26"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27"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28"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6" authorId="29" shapeId="0" xr:uid="{1117B5CA-95D6-4BF1-8A1F-1A941588168E}">
      <text>
        <t>[Threaded comment]
Your version of Excel allows you to read this threaded comment; however, any edits to it will get removed if the file is opened in a newer version of Excel. Learn more: https://go.microsoft.com/fwlink/?linkid=870924
Comment:
    Eyab will need to confirm the settings we use for EPS</t>
      </text>
    </comment>
    <comment ref="B80" authorId="3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3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3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3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3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3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3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3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3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4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4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4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tc={F741F172-9C9D-4704-8D51-BA51E5D76D6A}</author>
    <author>tc={960770A4-80E0-40B0-97E5-FD88A660CB19}</author>
    <author>tc={48FDD5F9-9A99-403E-8F9C-2370722ACC25}</author>
  </authors>
  <commentList>
    <comment ref="I244" authorId="0" shapeId="0" xr:uid="{F741F172-9C9D-4704-8D51-BA51E5D76D6A}">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 ref="I259" authorId="1" shapeId="0" xr:uid="{960770A4-80E0-40B0-97E5-FD88A660CB19}">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 ref="I270" authorId="2" shapeId="0" xr:uid="{48FDD5F9-9A99-403E-8F9C-2370722ACC25}">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tc={EA7B1A3A-0673-401D-AA12-81F9A13AD71A}</author>
    <author>Eyab Al-Aini</author>
  </authors>
  <commentList>
    <comment ref="C145" authorId="0" shapeId="0" xr:uid="{EA7B1A3A-0673-401D-AA12-81F9A13AD71A}">
      <text>
        <t>[Threaded comment]
Your version of Excel allows you to read this threaded comment; however, any edits to it will get removed if the file is opened in a newer version of Excel. Learn more: https://go.microsoft.com/fwlink/?linkid=870924
Comment:
    @Andre Dixon, let's enable this and use the units that yield a number between 1-100 (PJ/$ million or billion  )</t>
      </text>
    </comment>
    <comment ref="F149" authorId="1" shapeId="0" xr:uid="{5C63D7D8-DFE3-4E52-8A79-AB1650E2878B}">
      <text>
        <r>
          <rPr>
            <b/>
            <sz val="9"/>
            <color indexed="81"/>
            <rFont val="Tahoma"/>
            <family val="2"/>
          </rPr>
          <t>Eyab Al-Aini:</t>
        </r>
        <r>
          <rPr>
            <sz val="9"/>
            <color indexed="81"/>
            <rFont val="Tahoma"/>
            <family val="2"/>
          </rPr>
          <t xml:space="preserve">
use PJ
(previously 'billion cubic meters / year', 
=UnitControlCenter!$B$31)</t>
        </r>
      </text>
    </comment>
    <comment ref="F150" authorId="1" shapeId="0" xr:uid="{A61272E7-06C2-4B2E-9630-0BAE62246E13}">
      <text>
        <r>
          <rPr>
            <b/>
            <sz val="9"/>
            <color indexed="81"/>
            <rFont val="Tahoma"/>
            <family val="2"/>
          </rPr>
          <t>Eyab Al-Aini:</t>
        </r>
        <r>
          <rPr>
            <sz val="9"/>
            <color indexed="81"/>
            <rFont val="Tahoma"/>
            <family val="2"/>
          </rPr>
          <t xml:space="preserve">
Use million Liters 
(previously 'million barrels of oil / year',
=UnitControlCenter!$B$32)</t>
        </r>
      </text>
    </comment>
    <comment ref="F151" authorId="1" shapeId="0" xr:uid="{1CF63890-4226-4BEB-81C1-12FC6DD28825}">
      <text>
        <r>
          <rPr>
            <b/>
            <sz val="9"/>
            <color indexed="81"/>
            <rFont val="Tahoma"/>
            <family val="2"/>
          </rPr>
          <t>Eyab Al-Aini:</t>
        </r>
        <r>
          <rPr>
            <sz val="9"/>
            <color indexed="81"/>
            <rFont val="Tahoma"/>
            <family val="2"/>
          </rPr>
          <t xml:space="preserve">
Use million Liters 
(previously 'million barrels of oil / year',
=UnitControlCenter!$B$32)</t>
        </r>
      </text>
    </comment>
    <comment ref="F177" authorId="1" shapeId="0" xr:uid="{04EF1CF4-8BF9-4C09-A83F-0CD383F8A370}">
      <text>
        <r>
          <rPr>
            <b/>
            <sz val="9"/>
            <color indexed="81"/>
            <rFont val="Tahoma"/>
            <family val="2"/>
          </rPr>
          <t>Eyab Al-Aini:</t>
        </r>
        <r>
          <rPr>
            <sz val="9"/>
            <color indexed="81"/>
            <rFont val="Tahoma"/>
            <family val="2"/>
          </rPr>
          <t xml:space="preserve">
convert short ton to metric tonnes </t>
        </r>
      </text>
    </comment>
    <comment ref="F179" authorId="1" shapeId="0" xr:uid="{5B4B3DBF-4C7B-4275-AFAC-A1C596B88906}">
      <text>
        <r>
          <rPr>
            <b/>
            <sz val="9"/>
            <color indexed="81"/>
            <rFont val="Tahoma"/>
            <family val="2"/>
          </rPr>
          <t>Eyab Al-Aini:</t>
        </r>
        <r>
          <rPr>
            <sz val="9"/>
            <color indexed="81"/>
            <rFont val="Tahoma"/>
            <family val="2"/>
          </rPr>
          <t xml:space="preserve">
Change to GJ</t>
        </r>
      </text>
    </comment>
    <comment ref="F183" authorId="1" shapeId="0" xr:uid="{C1EBF222-99CE-4054-BBDB-2EE5F6E73C54}">
      <text>
        <r>
          <rPr>
            <b/>
            <sz val="9"/>
            <color indexed="81"/>
            <rFont val="Tahoma"/>
            <family val="2"/>
          </rPr>
          <t>Eyab Al-Aini:
Change to $/L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<sst xmlns="http://schemas.openxmlformats.org/spreadsheetml/2006/main" count="15361" uniqueCount="3655">
  <si>
    <t>Web App Data</t>
  </si>
  <si>
    <t>This spreadsheet contains data that is used to populate the web application interface</t>
  </si>
  <si>
    <t>for the Energy Policy Simulator.  The data in other tabs in this spreadsheet are used</t>
  </si>
  <si>
    <t>to establish the policy levers, lever bounds, descriptive text for pop-over</t>
  </si>
  <si>
    <t>panels, output graphs, and reference scenarios available in the web app.</t>
  </si>
  <si>
    <t>A live version of the web application interface powered by a copy of this model</t>
  </si>
  <si>
    <t>can be found at:</t>
  </si>
  <si>
    <t>https://www.energypolicy.solutions</t>
  </si>
  <si>
    <t>You are unlikely to need to use or change the contents of this spreadsheet, unless</t>
  </si>
  <si>
    <t>you are adapting the Energy Policy Simulator to a new country and desire</t>
  </si>
  <si>
    <t>a web application interface customized for your country-specific model version.</t>
  </si>
  <si>
    <t>Checks for Policy ID Number Validity</t>
  </si>
  <si>
    <t>Max policy ID number in use</t>
  </si>
  <si>
    <t>Lowest duplicate ID number</t>
  </si>
  <si>
    <t>Row of first policy missing a valid ID number</t>
  </si>
  <si>
    <t>Customizing Policy Levers</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</si>
  <si>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</si>
  <si>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</si>
  <si>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</si>
  <si>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</si>
  <si>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</si>
  <si>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r>
      <t>Leave the "</t>
    </r>
    <r>
      <rPr>
        <b/>
        <sz val="11"/>
        <color rgb="FF740000"/>
        <rFont val="Calibri"/>
        <family val="2"/>
        <scheme val="minor"/>
      </rPr>
      <t>Policy Schedule Subscript</t>
    </r>
    <r>
      <rPr>
        <sz val="11"/>
        <rFont val="Calibri"/>
        <family val="2"/>
        <scheme val="minor"/>
      </rPr>
      <t>" cell blank to deny the ability to edit the implementation</t>
    </r>
  </si>
  <si>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</si>
  <si>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</si>
  <si>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</si>
  <si>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</si>
  <si>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r>
      <t>Leave the "</t>
    </r>
    <r>
      <rPr>
        <b/>
        <sz val="11"/>
        <color rgb="FF740000"/>
        <rFont val="Calibri"/>
        <family val="2"/>
        <scheme val="minor"/>
      </rPr>
      <t>Policy Group</t>
    </r>
    <r>
      <rPr>
        <sz val="11"/>
        <rFont val="Calibri"/>
        <family val="2"/>
        <scheme val="minor"/>
      </rPr>
      <t>" cell blank to exclude a lever from wedge diagrams and abatement cost curves.</t>
    </r>
  </si>
  <si>
    <t>This should always be done for "Control Settings" (which affect both the BAU and policy cases),</t>
  </si>
  <si>
    <t>and should generally never be done for actual policy levers.</t>
  </si>
  <si>
    <r>
      <t>Leave the "</t>
    </r>
    <r>
      <rPr>
        <b/>
        <sz val="11"/>
        <color rgb="FF740000"/>
        <rFont val="Calibri"/>
        <family val="2"/>
        <scheme val="minor"/>
      </rPr>
      <t>URL for "How the model handles this policy" links</t>
    </r>
    <r>
      <rPr>
        <sz val="11"/>
        <rFont val="Calibri"/>
        <family val="2"/>
        <scheme val="minor"/>
      </rPr>
      <t>" cell blank to exclude this link from</t>
    </r>
  </si>
  <si>
    <t>the policy's pop-over pane.  You should generally do this whenever there is no on-topic place</t>
  </si>
  <si>
    <t>in the documentation to which to send a user.</t>
  </si>
  <si>
    <r>
      <t>Leave the "</t>
    </r>
    <r>
      <rPr>
        <b/>
        <sz val="11"/>
        <color rgb="FF740000"/>
        <rFont val="Calibri"/>
        <family val="2"/>
        <scheme val="minor"/>
      </rPr>
      <t>URL for "How to design this policy well" links</t>
    </r>
    <r>
      <rPr>
        <sz val="11"/>
        <rFont val="Calibri"/>
        <family val="2"/>
        <scheme val="minor"/>
      </rPr>
      <t>" cell blank to exclude this link from</t>
    </r>
  </si>
  <si>
    <t>the policy's pop-over pane.  You should generally do this whenever no documentation page</t>
  </si>
  <si>
    <t>for that policy exists.</t>
  </si>
  <si>
    <t>Notes on Unit Formatting on Policy Characteristics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</si>
  <si>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</si>
  <si>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</si>
  <si>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</si>
  <si>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r>
      <t>policy settings based on the "</t>
    </r>
    <r>
      <rPr>
        <b/>
        <sz val="11"/>
        <color rgb="FF740000"/>
        <rFont val="Calibri"/>
        <family val="2"/>
        <scheme val="minor"/>
      </rPr>
      <t>Slider Step Size</t>
    </r>
    <r>
      <rPr>
        <sz val="11"/>
        <rFont val="Calibri"/>
        <family val="2"/>
        <scheme val="minor"/>
      </rPr>
      <t>."  Up to 2 decimal places (e.g. showing values as</t>
    </r>
  </si>
  <si>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</si>
  <si>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</si>
  <si>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t>This tab contains information about each policy that does not vary by subscripted element of that policy.</t>
  </si>
  <si>
    <t>It matches policies to the listing in the "PolicyLevers" tab using the "Vensim Variable Name" column.</t>
  </si>
  <si>
    <t>Sector</t>
  </si>
  <si>
    <t>Short Name</t>
  </si>
  <si>
    <t>Vensim Variable Name</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</si>
  <si>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</si>
  <si>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</si>
  <si>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</si>
  <si>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</si>
  <si>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</si>
  <si>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</si>
  <si>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</si>
  <si>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</si>
  <si>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</si>
  <si>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</si>
  <si>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</si>
  <si>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Transportation</t>
  </si>
  <si>
    <t>Conventional Pollutant Standards</t>
  </si>
  <si>
    <t>Percentage Reduction of Separately Regulated Pollutants</t>
  </si>
  <si>
    <t>Conventional Pollutant Standard</t>
  </si>
  <si>
    <t>trans reduce regulated pollutants</t>
  </si>
  <si>
    <t>% reduction in emissions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</si>
  <si>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t>
  </si>
  <si>
    <t>transportation-sector-main.html#conv-pol-stds</t>
  </si>
  <si>
    <t>conventional-pollutant-standards.html</t>
  </si>
  <si>
    <t>Electric Vehicle Charger Deployment</t>
  </si>
  <si>
    <t>EV Charger Deployment</t>
  </si>
  <si>
    <t>trans EV charger deployment</t>
  </si>
  <si>
    <t>chargers / 100k pop</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</si>
  <si>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t>
  </si>
  <si>
    <t>ev-charger-deployment.html</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</si>
  <si>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</si>
  <si>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</si>
  <si>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</si>
  <si>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</si>
  <si>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</si>
  <si>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</si>
  <si>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t>
  </si>
  <si>
    <t>reduce-range-anxiety-charging-time.html</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</si>
  <si>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</si>
  <si>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Electric Vehicle Sales Standard</t>
  </si>
  <si>
    <t>Additional Minimum Required EV Sales Percentage</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</si>
  <si>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</si>
  <si>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</si>
  <si>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</si>
  <si>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</si>
  <si>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</si>
  <si>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</si>
  <si>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Electric Vehicle Subsidy</t>
  </si>
  <si>
    <t>Additional EV Subsidy Percentage</t>
  </si>
  <si>
    <t>EV Subsidy</t>
  </si>
  <si>
    <t>trans EV subsidy</t>
  </si>
  <si>
    <t>% of vehicle cost</t>
  </si>
  <si>
    <t>**Description:**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</si>
  <si>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</si>
  <si>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</si>
  <si>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</si>
  <si>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</si>
  <si>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</si>
  <si>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</si>
  <si>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</si>
  <si>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</si>
  <si>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</si>
  <si>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</si>
  <si>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</si>
  <si>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</si>
  <si>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</si>
  <si>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</si>
  <si>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</si>
  <si>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</si>
  <si>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</si>
  <si>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</si>
  <si>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</si>
  <si>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
Govt of Canada, "Canada Gazette, Part I, Volume 146, Number 49: Regulations Amending the Passenger Automobile and Light Truck Greenhouse Gas Emission Regulations" https://canadagazette.gc.ca/rp-pr/p1/2012/2012-12-08/html/reg1-eng.html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</si>
  <si>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</si>
  <si>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Hydrogen Vehicle Sales Standard</t>
  </si>
  <si>
    <t>Minimum Required Hydrogen Vehicle Sales Percentage</t>
  </si>
  <si>
    <t>Hydrogen Veh Sales Standard</t>
  </si>
  <si>
    <t>trans hydrogen vehicle minimum</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</si>
  <si>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</si>
  <si>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hydrogen-vehicle-mandate.html</t>
  </si>
  <si>
    <t>https://wamu.org/story/19/03/18/japan-is-betting-big-on-the-future-of-hydrogen-cars/</t>
  </si>
  <si>
    <t>Low Carbon Fuel Standard</t>
  </si>
  <si>
    <t>Additional LCFS Percentage</t>
  </si>
  <si>
    <t>trans LCFS</t>
  </si>
  <si>
    <t>% reduction in carbon emissions</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</si>
  <si>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</si>
  <si>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</si>
  <si>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</si>
  <si>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</si>
  <si>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</si>
  <si>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</si>
  <si>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</si>
  <si>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transportation-sector-main.html#tdm</t>
  </si>
  <si>
    <t>transportation-demand-management.html</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</si>
  <si>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</si>
  <si>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Buildings and Appliances</t>
  </si>
  <si>
    <t>Building Component Electrification</t>
  </si>
  <si>
    <t>Fraction of New Bldg Components Shifted to Other Fuels</t>
  </si>
  <si>
    <t>bldgs new component fuel shifting</t>
  </si>
  <si>
    <t>% of newly sold non-electric building components</t>
  </si>
  <si>
    <t>**Description:**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t>
  </si>
  <si>
    <t>buildings-sector-main.html#component-elec</t>
  </si>
  <si>
    <t>building-component-electrification.html</t>
  </si>
  <si>
    <t>EIA AEO</t>
  </si>
  <si>
    <t>Building Energy Efficiency Standards</t>
  </si>
  <si>
    <t>Reduction in E Use Allowed by Component Eff Std</t>
  </si>
  <si>
    <t>bldgs efficiency standards</t>
  </si>
  <si>
    <t>% reduction in energy use</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</si>
  <si>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</si>
  <si>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</si>
  <si>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</si>
  <si>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</si>
  <si>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</si>
  <si>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Contractor Training</t>
  </si>
  <si>
    <t>Boolean Improved Contractor Edu and Training</t>
  </si>
  <si>
    <t>bldgs contractor training</t>
  </si>
  <si>
    <t>on/off</t>
  </si>
  <si>
    <t>buildings-sector-main.html#contractor-ed</t>
  </si>
  <si>
    <t>contractor-training.html</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</si>
  <si>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</si>
  <si>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</si>
  <si>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</si>
  <si>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</si>
  <si>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</si>
  <si>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</si>
  <si>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</si>
  <si>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</si>
  <si>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</si>
  <si>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</si>
  <si>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</si>
  <si>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</si>
  <si>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</si>
  <si>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</si>
  <si>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</si>
  <si>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</si>
  <si>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</si>
  <si>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</si>
  <si>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</si>
  <si>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</si>
  <si>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</si>
  <si>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</si>
  <si>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</si>
  <si>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none</t>
  </si>
  <si>
    <t>Retrofit Existing Buildings</t>
  </si>
  <si>
    <t>Share of Preexisting Buildings Subject to Retrofitting</t>
  </si>
  <si>
    <t>Increased Retrofitting</t>
  </si>
  <si>
    <t>bldgs retrofitting</t>
  </si>
  <si>
    <t>% of existing buildings</t>
  </si>
  <si>
    <r>
      <rPr>
        <sz val="11"/>
        <color rgb="FF000000"/>
        <rFont val="Calibri"/>
        <family val="2"/>
      </rPr>
      <t>**Description:**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t>
    </r>
    <r>
      <rPr>
        <sz val="11"/>
        <color rgb="FFFF0000"/>
        <rFont val="Calibri"/>
        <family val="2"/>
      </rPr>
      <t xml:space="preserve"> </t>
    </r>
    <r>
      <rPr>
        <sz val="11"/>
        <color rgb="FF000000"/>
        <rFont val="Calibri"/>
        <family val="2"/>
      </rPr>
      <t>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t>
    </r>
  </si>
  <si>
    <t>buildings-sector-main.html#retrofitting</t>
  </si>
  <si>
    <t>increased-retrofitting.html</t>
  </si>
  <si>
    <t>Efficiency Canada report: https://www.efficiencycanada.org/wp-content/uploads/2021/06/Retrofit-Mission-FINAL-2021-06-16.pdf,
Homes and Buildings: https://www.canada.ca/en/services/environment/weather/climatechange/climate-action/federal-actions-clean-growth-economy/homes-buildings.html 75% of Canada's buildings in 2030 will be buildings standing today</t>
  </si>
  <si>
    <t>Rebate for Efficient Products</t>
  </si>
  <si>
    <t>Boolean Rebate Program for Efficient Components</t>
  </si>
  <si>
    <t>bldgs rebate</t>
  </si>
  <si>
    <t>**Description:**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t>
  </si>
  <si>
    <t>buildings-sector-main.html#rebate</t>
  </si>
  <si>
    <t>rebate-for-efficient-products.html</t>
  </si>
  <si>
    <t>Electricity Supply</t>
  </si>
  <si>
    <t>Ban New Power Plants</t>
  </si>
  <si>
    <t>Boolean Ban New Power Plants</t>
  </si>
  <si>
    <t>elec ban new power plants</t>
  </si>
  <si>
    <t>**Description:** This policy prevents new capacity of the selected type(s) from being built or deployed.</t>
  </si>
  <si>
    <t>electricity-sector-main.html#ban</t>
  </si>
  <si>
    <t>ban-new-capacity.html</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</si>
  <si>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</si>
  <si>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</si>
  <si>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</si>
  <si>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</si>
  <si>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</si>
  <si>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</si>
  <si>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</si>
  <si>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</si>
  <si>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Clean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</si>
  <si>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</si>
  <si>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</si>
  <si>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</si>
  <si>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</si>
  <si>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</si>
  <si>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</si>
  <si>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</si>
  <si>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</si>
  <si>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</si>
  <si>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</si>
  <si>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</si>
  <si>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t>
  </si>
  <si>
    <t>electricity-sector-main.html#elec-exports</t>
  </si>
  <si>
    <t>electricity-imports-exports.html</t>
  </si>
  <si>
    <t>Energy Information Administation.  2016.  Electric Power Annual.  Table 2.13.
https://www.cer-rec.gc.ca/en/data-analysis/energy-commodities/electricity/statistics/electricity-trade-summary/index.html#a1</t>
  </si>
  <si>
    <t>Change Electricity Imports</t>
  </si>
  <si>
    <t>Percent Change in Electricity Imports</t>
  </si>
  <si>
    <t>elec change imports</t>
  </si>
  <si>
    <t>% change in imports</t>
  </si>
  <si>
    <t>**Description:**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t>
  </si>
  <si>
    <t>electricity-sector-main.html#elec-imports</t>
  </si>
  <si>
    <t>Energy Information Administation.  2016.  Electric Power Annual.  Table 2.13.</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</si>
  <si>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</si>
  <si>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</si>
  <si>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</si>
  <si>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</si>
  <si>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</si>
  <si>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</si>
  <si>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</si>
  <si>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t>
  </si>
  <si>
    <t>electricity-sector-main.html#dr</t>
  </si>
  <si>
    <t>demand-response.html</t>
  </si>
  <si>
    <t>Calculated from model data; see the relevant variable(s) in the InputData folder for source information.</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</si>
  <si>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</si>
  <si>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</si>
  <si>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</si>
  <si>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</si>
  <si>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</si>
  <si>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</si>
  <si>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</si>
  <si>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</si>
  <si>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</si>
  <si>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</si>
  <si>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</si>
  <si>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</si>
  <si>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</si>
  <si>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</si>
  <si>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</si>
  <si>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</si>
  <si>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</si>
  <si>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</si>
  <si>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</si>
  <si>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</si>
  <si>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</si>
  <si>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</si>
  <si>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</si>
  <si>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Non BAU Capacity Retirement Schedule</t>
  </si>
  <si>
    <t>Boolean Use Non BAU Capacity Retirement Schedule</t>
  </si>
  <si>
    <t>Non BAU Mandated Capacity Construction</t>
  </si>
  <si>
    <t>Boolean Use Non BAU Mandated Capacity Construction Schedule</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</si>
  <si>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</si>
  <si>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</si>
  <si>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</si>
  <si>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</si>
  <si>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</si>
  <si>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</si>
  <si>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</si>
  <si>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</si>
  <si>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</si>
  <si>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</si>
  <si>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</si>
  <si>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</si>
  <si>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</si>
  <si>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elec reduce plant downtime</t>
  </si>
  <si>
    <t>% reduction in downtime</t>
  </si>
  <si>
    <t>electricity-sector-main.html#red-downtime</t>
  </si>
  <si>
    <t>reduce-downtime.html</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</si>
  <si>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</si>
  <si>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Reduce Soft Costs</t>
  </si>
  <si>
    <t>Percent Reduction in Soft Costs of Capacity Construction</t>
  </si>
  <si>
    <t>elec reduce soft costs</t>
  </si>
  <si>
    <t>% reduction in soft costs</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</si>
  <si>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</si>
  <si>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</si>
  <si>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</si>
  <si>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</si>
  <si>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</si>
  <si>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</si>
  <si>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</si>
  <si>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</si>
  <si>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</si>
  <si>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</si>
  <si>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</si>
  <si>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</si>
  <si>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</si>
  <si>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</si>
  <si>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</si>
  <si>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</si>
  <si>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t>
  </si>
  <si>
    <t>electricity-sector-main.html#subsidies</t>
  </si>
  <si>
    <t xml:space="preserve">https://www.canada.ca/en/innovation-science-economic-development/news/2022/03/government-of-canada-invests-in-small-modular-reactor-technology-to-help-transition-canada-to-net-zero-with-cleaner-sources-of-energy.html,
https://www.frederictonchamber.ca/insight/2021/04/25/an-update-on-advanced-small-modular-reactor-smr-in-new-brunswick/,
https://natural-resources.canada.ca/climate-change/green-infrastructure-programs/emerging-renewable-power/20502
</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</si>
  <si>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</si>
  <si>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</si>
  <si>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</si>
  <si>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</si>
  <si>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</si>
  <si>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Industry</t>
  </si>
  <si>
    <t>Buy In-Region Products</t>
  </si>
  <si>
    <t>Fraction of Imported Industrial Outputs Shifted to In Region Suppliers</t>
  </si>
  <si>
    <t>indst buy in region outputs</t>
  </si>
  <si>
    <t>% of imports shifted</t>
  </si>
  <si>
    <t>Industry Sector Fraction of Potential Additional CCS Achieved</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</si>
  <si>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</si>
  <si>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</si>
  <si>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t>
  </si>
  <si>
    <t>https://globalnews.ca/news/9199357/pathways-alliance-oilsands-carbon-capture-2030/</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</si>
  <si>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</si>
  <si>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</si>
  <si>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</si>
  <si>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</si>
  <si>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</si>
  <si>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</si>
  <si>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</si>
  <si>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</si>
  <si>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</si>
  <si>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</si>
  <si>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</si>
  <si>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</si>
  <si>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</si>
  <si>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</si>
  <si>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</si>
  <si>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</si>
  <si>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t>
  </si>
  <si>
    <t>industry-ag-main.html#early-ret</t>
  </si>
  <si>
    <t>early-retirement-of-industrial-facilities.html</t>
  </si>
  <si>
    <t>Industry Energy Efficiency Standards</t>
  </si>
  <si>
    <t>Percentage Improvement in Eqpt Efficiency Standards above BAU</t>
  </si>
  <si>
    <t>indst efficiency standards</t>
  </si>
  <si>
    <t>industry-ag-main.html#eff-stds</t>
  </si>
  <si>
    <t>industry-energy-efficiency-standards.html</t>
  </si>
  <si>
    <t>U.S. DOE, 2016, Industrial Energy Efficiency Potential Analysis, https://energy.gov/sites/prod/files/2017/04/f34/energy-savings-by-state-industrial-methodology.pdf</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</si>
  <si>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</si>
  <si>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</si>
  <si>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</si>
  <si>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t>
  </si>
  <si>
    <t>industry-ag-main.html#system-integ</t>
  </si>
  <si>
    <t>improved-system-design.html</t>
  </si>
  <si>
    <t>Electrification + Hydrogen (Med &amp; High Temp)</t>
  </si>
  <si>
    <t>Fraction of Med and High Temp Industrial Heat Shifted to Other Fuels</t>
  </si>
  <si>
    <t>Electrification + Hydrogen</t>
  </si>
  <si>
    <t>indst med and high temp fuel type shifting</t>
  </si>
  <si>
    <t>% of fuel shifted</t>
  </si>
  <si>
    <t>industry-ag-main.html#fuel-switching</t>
  </si>
  <si>
    <t>industry-elec-and-hydrogen.html</t>
  </si>
  <si>
    <t>Electrification (Low Temp)</t>
  </si>
  <si>
    <t>Fraction of Low Temp Industrial Heat Shifted to Other Fuels</t>
  </si>
  <si>
    <t>indst low temp fuel type shifting</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</si>
  <si>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</si>
  <si>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</si>
  <si>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</si>
  <si>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</si>
  <si>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63% relative to BAU.</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</si>
  <si>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</si>
  <si>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</si>
  <si>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</si>
  <si>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</si>
  <si>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</si>
  <si>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</si>
  <si>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</si>
  <si>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</si>
  <si>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</si>
  <si>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</si>
  <si>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</si>
  <si>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</si>
  <si>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</si>
  <si>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t>
  </si>
  <si>
    <t>Material Efficiency, Longevity, &amp; Re-Use</t>
  </si>
  <si>
    <t>Percent Reduction in Nonenergy Nonagriculture Industry Product Demand</t>
  </si>
  <si>
    <t>indst reduce nonenergy product demand</t>
  </si>
  <si>
    <t>% demand reduction</t>
  </si>
  <si>
    <t>material-efficiency-longevity-reuse.html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</si>
  <si>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</si>
  <si>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</si>
  <si>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</si>
  <si>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</si>
  <si>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</si>
  <si>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t>
  </si>
  <si>
    <t>industry-ag-main.html#methane-capture</t>
  </si>
  <si>
    <t>methane-capture.html</t>
  </si>
  <si>
    <t>Methane Destruction</t>
  </si>
  <si>
    <t>Fraction of Methane Destruction Opportunities Achieved</t>
  </si>
  <si>
    <t>indst methane destruction</t>
  </si>
  <si>
    <t>**Description:**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t>
  </si>
  <si>
    <t>industry-ag-main.html#methane-destr</t>
  </si>
  <si>
    <t>methane-destruction.html</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</si>
  <si>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</si>
  <si>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</si>
  <si>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</si>
  <si>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t>
  </si>
  <si>
    <t>Reduce Fossil Fuel Exports</t>
  </si>
  <si>
    <t>Percent Reduction in Fossil Fuel Exports</t>
  </si>
  <si>
    <t>indst reduce fossil fuel exports</t>
  </si>
  <si>
    <t>% reduction in exports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</si>
  <si>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t>
  </si>
  <si>
    <t>reduce-fuel-exports.html</t>
  </si>
  <si>
    <t>Agriculture, Land Use, and Forestry</t>
  </si>
  <si>
    <t>Afforestation and Reforestation</t>
  </si>
  <si>
    <t>Fraction of Afforestation and Reforestation Achieved</t>
  </si>
  <si>
    <t>land afforestation and reforestation</t>
  </si>
  <si>
    <t>**Description:**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</si>
  <si>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</si>
  <si>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</si>
  <si>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</si>
  <si>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</si>
  <si>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</si>
  <si>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</si>
  <si>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t>
  </si>
  <si>
    <t>lulucf.html#avoid-def</t>
  </si>
  <si>
    <t>avoid-deforestation.html</t>
  </si>
  <si>
    <t>Grassland Restoration and Avoided Conversion</t>
  </si>
  <si>
    <t>Fraction of Forest Restoration Achieved</t>
  </si>
  <si>
    <t>land forest restoration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</si>
  <si>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</si>
  <si>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forest-restoration.html</t>
  </si>
  <si>
    <t>See file PLANAbPiaSY</t>
  </si>
  <si>
    <t>Forest Set-Asides</t>
  </si>
  <si>
    <t>Fraction of Forest Set Asides Achieved</t>
  </si>
  <si>
    <t>land forest set asides</t>
  </si>
  <si>
    <t>lulucf.html#set-asides</t>
  </si>
  <si>
    <t>forest-set-asides.html</t>
  </si>
  <si>
    <t>Cropland and Rice Measures</t>
  </si>
  <si>
    <t>Fraction of Cropland and Rice Measures Achieved</t>
  </si>
  <si>
    <t>indst cropland and rice measures</t>
  </si>
  <si>
    <t>industry-ag-main.html#cropland</t>
  </si>
  <si>
    <t>cropland-management.html</t>
  </si>
  <si>
    <t>Improved Soil Measures</t>
  </si>
  <si>
    <t>Fraction of CO2 Storage Through Tillage Practices</t>
  </si>
  <si>
    <t>indst tillage</t>
  </si>
  <si>
    <t>Improved Forest Management</t>
  </si>
  <si>
    <t>Fraction of Improved Forest Management Achieved</t>
  </si>
  <si>
    <t>land forest management</t>
  </si>
  <si>
    <t>lulucf.html#forest-mgmt</t>
  </si>
  <si>
    <t>improved-forest-management.html</t>
  </si>
  <si>
    <t>Livestock Measures</t>
  </si>
  <si>
    <t>Fraction of Livestock Measures Achieved</t>
  </si>
  <si>
    <t>indst livestock measures</t>
  </si>
  <si>
    <t>industry-ag-main.html#livestock</t>
  </si>
  <si>
    <t>livestock-measures.html</t>
  </si>
  <si>
    <t>Wetland Restoration</t>
  </si>
  <si>
    <t>Fraction of Peatland Restoration Achieved</t>
  </si>
  <si>
    <t>land peatland restoration</t>
  </si>
  <si>
    <t>peatland-restoration.html</t>
  </si>
  <si>
    <t>https://www.usda.gov/sites/default/files/documents/White_Paper_WEB71816.pdf</t>
  </si>
  <si>
    <t>Shift to Non-Animal Products</t>
  </si>
  <si>
    <t>Percent Animal Products Shifted to Nonanimal Products</t>
  </si>
  <si>
    <t>indst shift to nonanimal products</t>
  </si>
  <si>
    <t>% reduction in animal products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</si>
  <si>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</si>
  <si>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</si>
  <si>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</si>
  <si>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</si>
  <si>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</si>
  <si>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</si>
  <si>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</si>
  <si>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</si>
  <si>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</si>
  <si>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</si>
  <si>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</si>
  <si>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</si>
  <si>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</si>
  <si>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</si>
  <si>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</si>
  <si>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</si>
  <si>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</si>
  <si>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</si>
  <si>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</si>
  <si>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</si>
  <si>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</si>
  <si>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</si>
  <si>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</si>
  <si>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</si>
  <si>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</si>
  <si>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t>
  </si>
  <si>
    <t>switch-hydrogen-production-pathway.html</t>
  </si>
  <si>
    <t>Cross-Sector</t>
  </si>
  <si>
    <t>Additional Carbon Tax Rate</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</si>
  <si>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</si>
  <si>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</si>
  <si>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</si>
  <si>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</si>
  <si>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</si>
  <si>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End Existing Subsidies</t>
  </si>
  <si>
    <t>Percent Reduction in BAU Subsidies</t>
  </si>
  <si>
    <t>cross reduce BAU subsidies</t>
  </si>
  <si>
    <t>% reduction in BAU subsidies</t>
  </si>
  <si>
    <t>**Description:**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</si>
  <si>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fuels.html#end-subsidies</t>
  </si>
  <si>
    <t>end-existing-subsidies.html</t>
  </si>
  <si>
    <t>Exempt Non-CO2 Emissions from C Tax</t>
  </si>
  <si>
    <t>Toggle Whether Carbon Tax Affects Non CO2 Emissions</t>
  </si>
  <si>
    <t>cross toggle whether carbon tax affects non CO2 emissions</t>
  </si>
  <si>
    <t>**Description:** By default, the carbon tax applies to CO2 and non-CO2 emissions. This policy exempts non-CO2 emissions, meaning the carbon tax will only apply to CO2 emissions.</t>
  </si>
  <si>
    <t>Exempt Process Emissions from C Tax</t>
  </si>
  <si>
    <t>BEPEfCT Boolean Exempt Process Emissions from Carbon Tax</t>
  </si>
  <si>
    <t>cross toggle whether carbon tax affects process emissions</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</si>
  <si>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</si>
  <si>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Toggle Carbon Tax Border Adjustment</t>
  </si>
  <si>
    <t>BDCTBA Boolean Disable Carbon Tax Border Adjustment</t>
  </si>
  <si>
    <t>Fixed Energy Prices</t>
  </si>
  <si>
    <t>Toggle Whether Policies Affect Energy Prices</t>
  </si>
  <si>
    <t>cross toggle whether policies affect energy prices</t>
  </si>
  <si>
    <t>Fuel Price Deregulation</t>
  </si>
  <si>
    <t>cross fuel price deregulation</t>
  </si>
  <si>
    <t>% of price deregulated</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</si>
  <si>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</si>
  <si>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fuels.html#fuel-price-deregulation</t>
  </si>
  <si>
    <t>Fuel Taxes or Subsidies</t>
  </si>
  <si>
    <t>Additional Fuel Tax or Subsidy Rate by Fuel</t>
  </si>
  <si>
    <t>cross fuel tax</t>
  </si>
  <si>
    <t>% of BAU price</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</si>
  <si>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</si>
  <si>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</si>
  <si>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</si>
  <si>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</si>
  <si>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Research and Development</t>
  </si>
  <si>
    <t>Capital Cost Reduction</t>
  </si>
  <si>
    <t>RnD Building Capital Cost Perc Reduction</t>
  </si>
  <si>
    <t>R&amp;D Capital Cost Reductions</t>
  </si>
  <si>
    <t>RnD building capital cost reduction</t>
  </si>
  <si>
    <t>% reduction in cost</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</si>
  <si>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</si>
  <si>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</si>
  <si>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</si>
  <si>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RnD CCS Capital Cost Perc Reduction</t>
  </si>
  <si>
    <t>RnD CCS capital cost reduction</t>
  </si>
  <si>
    <t>RnD Electricity Capital Cost Perc Reduction</t>
  </si>
  <si>
    <t>RnD electricity capital cost reduction</t>
  </si>
  <si>
    <t>RnD Industry Capital Cost Perc Reduction</t>
  </si>
  <si>
    <t>RnD industry capital cost reduction</t>
  </si>
  <si>
    <t>RnD Transportation Capital Cost Perc Reduction</t>
  </si>
  <si>
    <t>RnD transportation capital cost reduction</t>
  </si>
  <si>
    <t>Direct Air Capture</t>
  </si>
  <si>
    <t>Fraction of Direct Air Capture Potential Achieved</t>
  </si>
  <si>
    <t>geoeng direct air capture</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</si>
  <si>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</si>
  <si>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</si>
  <si>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</si>
  <si>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</si>
  <si>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</si>
  <si>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</si>
  <si>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</si>
  <si>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</si>
  <si>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</si>
  <si>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</si>
  <si>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</si>
  <si>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RnD Electricity Fuel Use Perc Reduction</t>
  </si>
  <si>
    <t>RnD electricity fuel use reduction</t>
  </si>
  <si>
    <t>RnD Industry Fuel Use Perc Reduction</t>
  </si>
  <si>
    <t>RnD industry fuel use reduction</t>
  </si>
  <si>
    <t>RnD Transportation Fuel Use Perc Reduction</t>
  </si>
  <si>
    <t>RnD transportation fuel use reduction</t>
  </si>
  <si>
    <t>Government Revenue Accounting</t>
  </si>
  <si>
    <t>Carbon Tax Revenue</t>
  </si>
  <si>
    <t>GRA for Carbon Tax Revenue</t>
  </si>
  <si>
    <t>GRA carbon tax revenue</t>
  </si>
  <si>
    <t>weight</t>
  </si>
  <si>
    <t>io-model.html</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</si>
  <si>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</si>
  <si>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</si>
  <si>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</si>
  <si>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</si>
  <si>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</si>
  <si>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</si>
  <si>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</si>
  <si>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</si>
  <si>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</si>
  <si>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</si>
  <si>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</si>
  <si>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</si>
  <si>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</si>
  <si>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</si>
  <si>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</si>
  <si>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</si>
  <si>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</si>
  <si>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</si>
  <si>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</si>
  <si>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</si>
  <si>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</si>
  <si>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</si>
  <si>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Control Settings</t>
  </si>
  <si>
    <t>COVID-19 Recession</t>
  </si>
  <si>
    <t>EGGRA Boolean Use Exogenous GDP Growth Rate Adjustment</t>
  </si>
  <si>
    <t>settings exogenous GDP adjustment</t>
  </si>
  <si>
    <t>**Description:**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t>
  </si>
  <si>
    <t>Use 20-Year GWP Values</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</si>
  <si>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</si>
  <si>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</si>
  <si>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Subscript 1 Value</t>
  </si>
  <si>
    <t>Subscript 2 Value</t>
  </si>
  <si>
    <t>Subscript 1 Display Name</t>
  </si>
  <si>
    <t>Subscript 2 Display Name</t>
  </si>
  <si>
    <t>Policy ID Number</t>
  </si>
  <si>
    <t>Include in Web App</t>
  </si>
  <si>
    <t>LDVs</t>
  </si>
  <si>
    <t>VOC</t>
  </si>
  <si>
    <t>Passenger cars, SUVs, Light and Medium Commercial and Heavy Duty Trucks</t>
  </si>
  <si>
    <t>VOCs</t>
  </si>
  <si>
    <t>Yes</t>
  </si>
  <si>
    <t>CO</t>
  </si>
  <si>
    <t>NOx</t>
  </si>
  <si>
    <t>PM10</t>
  </si>
  <si>
    <t>PM25</t>
  </si>
  <si>
    <t>PM2.5</t>
  </si>
  <si>
    <t>SOx</t>
  </si>
  <si>
    <t>BC</t>
  </si>
  <si>
    <t>OC</t>
  </si>
  <si>
    <t>CH4</t>
  </si>
  <si>
    <t>No</t>
  </si>
  <si>
    <t>N2O</t>
  </si>
  <si>
    <t>HDVs</t>
  </si>
  <si>
    <t>Buses and Heavy Heavy Duty Trucks</t>
  </si>
  <si>
    <t>aircraft</t>
  </si>
  <si>
    <t>Commercial passenger and freight flights</t>
  </si>
  <si>
    <t>rail</t>
  </si>
  <si>
    <t>Passenger and freight rail</t>
  </si>
  <si>
    <t>ships</t>
  </si>
  <si>
    <t>Recreational boats and cargo ships</t>
  </si>
  <si>
    <t>motorbikes</t>
  </si>
  <si>
    <t>Passenger motorbikes</t>
  </si>
  <si>
    <t>passenger</t>
  </si>
  <si>
    <t>Passenger</t>
  </si>
  <si>
    <t>Cars and SUVs</t>
  </si>
  <si>
    <t>freight</t>
  </si>
  <si>
    <t>Freight</t>
  </si>
  <si>
    <t>Light Commercial Trucks</t>
  </si>
  <si>
    <t>Buses</t>
  </si>
  <si>
    <t>Heavy Heavy Duty Trucks</t>
  </si>
  <si>
    <t>Commercial flights</t>
  </si>
  <si>
    <t>Rail</t>
  </si>
  <si>
    <t>Recreational boats</t>
  </si>
  <si>
    <t>Cargo ships</t>
  </si>
  <si>
    <t>Motorbikes</t>
  </si>
  <si>
    <t>Light-Medium Heavy Duty Trucks</t>
  </si>
  <si>
    <t>heating</t>
  </si>
  <si>
    <t>urban residential</t>
  </si>
  <si>
    <t>Heating</t>
  </si>
  <si>
    <t>Urban Residential</t>
  </si>
  <si>
    <t>cooling and ventilation</t>
  </si>
  <si>
    <t>Cooling and Ventilation</t>
  </si>
  <si>
    <t>lighting</t>
  </si>
  <si>
    <t>Lighting</t>
  </si>
  <si>
    <t>appliances</t>
  </si>
  <si>
    <t>Appliances</t>
  </si>
  <si>
    <t>other component</t>
  </si>
  <si>
    <t>Other Components</t>
  </si>
  <si>
    <t>rural residential</t>
  </si>
  <si>
    <t>Rural Residential</t>
  </si>
  <si>
    <t>commercial</t>
  </si>
  <si>
    <t>Commercial</t>
  </si>
  <si>
    <t>envelope</t>
  </si>
  <si>
    <t>Envelope</t>
  </si>
  <si>
    <t>hard coal es</t>
  </si>
  <si>
    <t>Hard Coal</t>
  </si>
  <si>
    <t>natural gas nonpeaker es</t>
  </si>
  <si>
    <t>Natural Gas Nonpeaker</t>
  </si>
  <si>
    <t>nuclear es</t>
  </si>
  <si>
    <t>Nuclear</t>
  </si>
  <si>
    <t>hydro es</t>
  </si>
  <si>
    <t>Hydro</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</si>
  <si>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</si>
  <si>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</si>
  <si>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</si>
  <si>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</si>
  <si>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</si>
  <si>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</si>
  <si>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</si>
  <si>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</si>
  <si>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</si>
  <si>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</si>
  <si>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</si>
  <si>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</si>
  <si>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</si>
  <si>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</si>
  <si>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</si>
  <si>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</si>
  <si>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no</t>
  </si>
  <si>
    <t>offshore wind es</t>
  </si>
  <si>
    <t>Offshore Wind</t>
  </si>
  <si>
    <t>crude oil es</t>
  </si>
  <si>
    <t>Crude Oil</t>
  </si>
  <si>
    <t>heavy or residual fuel oil es</t>
  </si>
  <si>
    <t>Heavy or Residual Fuel Oil</t>
  </si>
  <si>
    <t>municipal solid waste es</t>
  </si>
  <si>
    <t>Municipal Solid Waste</t>
  </si>
  <si>
    <t>preexisting retiring</t>
  </si>
  <si>
    <t>preexisting nonretiring</t>
  </si>
  <si>
    <t>newly built</t>
  </si>
  <si>
    <t>Preexisting</t>
  </si>
  <si>
    <t>New</t>
  </si>
  <si>
    <t>agriculture and forestry 01T03</t>
  </si>
  <si>
    <t>Agriculture and Forestry</t>
  </si>
  <si>
    <t>coal mining 05</t>
  </si>
  <si>
    <t>Coal Mining</t>
  </si>
  <si>
    <t>oil and gas extraction 06</t>
  </si>
  <si>
    <t>Oil and Gas Extraction</t>
  </si>
  <si>
    <t>other mining and quarrying 07T08</t>
  </si>
  <si>
    <t>Other Mining and Quarrying</t>
  </si>
  <si>
    <t>food beverage and tobacco 10T12</t>
  </si>
  <si>
    <t>Food Beverage and Tobacco</t>
  </si>
  <si>
    <t>textiles apparel and leather 13T15</t>
  </si>
  <si>
    <t>Textiles Apparel and Leather</t>
  </si>
  <si>
    <t>wood products 16</t>
  </si>
  <si>
    <t>Wood Products</t>
  </si>
  <si>
    <t>pulp paper and printing 17T18</t>
  </si>
  <si>
    <t>Pulp Paper and Printing</t>
  </si>
  <si>
    <t>refined petroleum and coke 19</t>
  </si>
  <si>
    <t>Refined Petroleum and Coke</t>
  </si>
  <si>
    <t>chemicals 20</t>
  </si>
  <si>
    <t>Chemicals</t>
  </si>
  <si>
    <t>rubber and plastic products 22</t>
  </si>
  <si>
    <t>Rubber and Plastic Products</t>
  </si>
  <si>
    <t>glass and glass products 231</t>
  </si>
  <si>
    <t>Glass and Glass Products</t>
  </si>
  <si>
    <t>cement and other nonmetallic minerals 239</t>
  </si>
  <si>
    <t>Cement and Other Nonmetallic Minerals</t>
  </si>
  <si>
    <t>iron and steel 241</t>
  </si>
  <si>
    <t>Iron and Steel</t>
  </si>
  <si>
    <t>other metals 242</t>
  </si>
  <si>
    <t>Other Metals</t>
  </si>
  <si>
    <t>metal products except machinery and vehicles 25</t>
  </si>
  <si>
    <t>Metal Products Except Machinery and Vehicles</t>
  </si>
  <si>
    <t>computers and electronics 26</t>
  </si>
  <si>
    <t>Computers and Electronics</t>
  </si>
  <si>
    <t>appliances and electrical equipment 27</t>
  </si>
  <si>
    <t>Appliances and Electrical Equipment</t>
  </si>
  <si>
    <t>other machinery 28</t>
  </si>
  <si>
    <t>Other Machinery</t>
  </si>
  <si>
    <t>road vehicles 29</t>
  </si>
  <si>
    <t>Road Vehicles</t>
  </si>
  <si>
    <t>nonroad vehicles 30</t>
  </si>
  <si>
    <t>Nonroad Vehicles</t>
  </si>
  <si>
    <t>other manufacturing 31T33</t>
  </si>
  <si>
    <t>Other Manufacturing</t>
  </si>
  <si>
    <t>energy pipelines and gas processing 352T353</t>
  </si>
  <si>
    <t>Energy Pipelines and Gas Processing</t>
  </si>
  <si>
    <t>water and waste 36T39</t>
  </si>
  <si>
    <t>Water and Waste</t>
  </si>
  <si>
    <t>construction 41T43</t>
  </si>
  <si>
    <t>Construction</t>
  </si>
  <si>
    <t>energy related emissions</t>
  </si>
  <si>
    <t>Energy Related Emissions</t>
  </si>
  <si>
    <t>process emissions</t>
  </si>
  <si>
    <t>Process Emissions</t>
  </si>
  <si>
    <t>electricity if</t>
  </si>
  <si>
    <t>Shift to Electricity</t>
  </si>
  <si>
    <t>hard coal if</t>
  </si>
  <si>
    <t>Shift to Coal</t>
  </si>
  <si>
    <t>natural gas if</t>
  </si>
  <si>
    <t>Shift to Natural Gas</t>
  </si>
  <si>
    <t>biomass if</t>
  </si>
  <si>
    <t>Shift to Biomass</t>
  </si>
  <si>
    <t>petroleum diesel if</t>
  </si>
  <si>
    <t>Shift to Petroleum</t>
  </si>
  <si>
    <t>heat if</t>
  </si>
  <si>
    <t>Shift to Purchased Heat</t>
  </si>
  <si>
    <t>crude oil if</t>
  </si>
  <si>
    <t>Shift to Crude Oil</t>
  </si>
  <si>
    <t>heavy or residual fuel oil if</t>
  </si>
  <si>
    <t>Shift to Heavy or Residual Oil</t>
  </si>
  <si>
    <t>LPG propane or butane if</t>
  </si>
  <si>
    <t>Shift to LPG Propane or Butane</t>
  </si>
  <si>
    <t>hydrogen if</t>
  </si>
  <si>
    <t>Shift to Hydrogen</t>
  </si>
  <si>
    <t>Electricity Use</t>
  </si>
  <si>
    <t>Coal Use</t>
  </si>
  <si>
    <t>Natural Gas Use</t>
  </si>
  <si>
    <t>Biomass Use</t>
  </si>
  <si>
    <t>Petroleum Use</t>
  </si>
  <si>
    <t>Purchased Heat Use</t>
  </si>
  <si>
    <t>Crude Oil Use</t>
  </si>
  <si>
    <t>Heavy or Residual Fuel Oil Use</t>
  </si>
  <si>
    <t>LPG Propane or Butane Use</t>
  </si>
  <si>
    <t>Hydrogen Use</t>
  </si>
  <si>
    <t>hard coal</t>
  </si>
  <si>
    <t>natural gas</t>
  </si>
  <si>
    <t>Natural Gas</t>
  </si>
  <si>
    <t>petroleum gasoline</t>
  </si>
  <si>
    <t>Petroleum Gasoline</t>
  </si>
  <si>
    <t>petroleum diesel</t>
  </si>
  <si>
    <t>Petroleum Diesel</t>
  </si>
  <si>
    <t>jet fuel or kerosene</t>
  </si>
  <si>
    <t>Jet Fuel/Kerosene</t>
  </si>
  <si>
    <t>lignite</t>
  </si>
  <si>
    <t>crude oil</t>
  </si>
  <si>
    <t>heavy or residual fuel oil</t>
  </si>
  <si>
    <t>Heavy/Residual Fuel Oil</t>
  </si>
  <si>
    <t>LPG propane or butane</t>
  </si>
  <si>
    <t>LPG/Propane/Butane</t>
  </si>
  <si>
    <t>transportation sector</t>
  </si>
  <si>
    <t>Transportation Sector</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</si>
  <si>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</si>
  <si>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</si>
  <si>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</si>
  <si>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</si>
  <si>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</si>
  <si>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</si>
  <si>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</si>
  <si>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</si>
  <si>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</si>
  <si>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</si>
  <si>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electricity</t>
  </si>
  <si>
    <t>Electricity</t>
  </si>
  <si>
    <t>nuclear</t>
  </si>
  <si>
    <t>hydro</t>
  </si>
  <si>
    <t>wind</t>
  </si>
  <si>
    <t>solar</t>
  </si>
  <si>
    <t>Solar</t>
  </si>
  <si>
    <t>biomass</t>
  </si>
  <si>
    <t>biofuel gasoline</t>
  </si>
  <si>
    <t>Biofuel Gasoline</t>
  </si>
  <si>
    <t>biofuel diesel</t>
  </si>
  <si>
    <t>Biofuel Diesel</t>
  </si>
  <si>
    <t>heat</t>
  </si>
  <si>
    <t>Heat</t>
  </si>
  <si>
    <t>geothermal</t>
  </si>
  <si>
    <t>municipal solid waste</t>
  </si>
  <si>
    <t>hydrogen</t>
  </si>
  <si>
    <t>Hydrogen</t>
  </si>
  <si>
    <t>Buildings: Heating</t>
  </si>
  <si>
    <t>Buildings: Cooling and Ventilation</t>
  </si>
  <si>
    <t>Buildings: Envelope</t>
  </si>
  <si>
    <t>Buildings: Lighting</t>
  </si>
  <si>
    <t>Buildings: Appliances</t>
  </si>
  <si>
    <t>Buildings: Other Components</t>
  </si>
  <si>
    <t>Electricity: Hard Coal</t>
  </si>
  <si>
    <t>Electricity: Natural Gas Nonpeaker</t>
  </si>
  <si>
    <t>Electricity: Nuclear</t>
  </si>
  <si>
    <t>Electricity: Hydro</t>
  </si>
  <si>
    <t>Electricity: Onshore Wind</t>
  </si>
  <si>
    <t>Electricity: Solar PV</t>
  </si>
  <si>
    <t>Electricity: Solar Thermal</t>
  </si>
  <si>
    <t>Electricity: Biomass</t>
  </si>
  <si>
    <t>Electricity: Natural Gas Peaker</t>
  </si>
  <si>
    <t>Electricity: Lignite</t>
  </si>
  <si>
    <t>Electricity: Offshore Wind</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</si>
  <si>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</si>
  <si>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</si>
  <si>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</si>
  <si>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</si>
  <si>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</si>
  <si>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</si>
  <si>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</si>
  <si>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</si>
  <si>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</si>
  <si>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Chemicals</t>
  </si>
  <si>
    <t>Industry: Rubber and Plastic Products</t>
  </si>
  <si>
    <t>Industry: Glass and Glass Products</t>
  </si>
  <si>
    <t>Industry: Cement and Other Nonmetallic Minerals</t>
  </si>
  <si>
    <t>Industry: Iron and Steel</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</si>
  <si>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</si>
  <si>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</si>
  <si>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</si>
  <si>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</si>
  <si>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</si>
  <si>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</si>
  <si>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</si>
  <si>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</si>
  <si>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</si>
  <si>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</si>
  <si>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</si>
  <si>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battery electric vehicle</t>
  </si>
  <si>
    <t>Vehicles: Battery Electric</t>
  </si>
  <si>
    <t>natural gas vehicle</t>
  </si>
  <si>
    <t>Vehicles: Natural Gas</t>
  </si>
  <si>
    <t>gasoline vehicle</t>
  </si>
  <si>
    <t>Vehicles: Gasoline Engine</t>
  </si>
  <si>
    <t>diesel vehicle</t>
  </si>
  <si>
    <t>Vehicles: Diesel Engine</t>
  </si>
  <si>
    <t>plugin hybrid vehicle</t>
  </si>
  <si>
    <t>Vehicles: Plug-in Hybrid</t>
  </si>
  <si>
    <t>LPG vehicle</t>
  </si>
  <si>
    <t>Vehicles: LPG</t>
  </si>
  <si>
    <t>hydrogen vehicle</t>
  </si>
  <si>
    <t>Vehicles: Hydrogen</t>
  </si>
  <si>
    <t>regular spending</t>
  </si>
  <si>
    <t>Regular Spending</t>
  </si>
  <si>
    <t>deficit spending</t>
  </si>
  <si>
    <t>Budget Deficit</t>
  </si>
  <si>
    <t>household taxes</t>
  </si>
  <si>
    <t>Household Taxes</t>
  </si>
  <si>
    <t>payroll taxes</t>
  </si>
  <si>
    <t>Payroll Taxes</t>
  </si>
  <si>
    <t>corporate taxes</t>
  </si>
  <si>
    <t>Corporate Income Taxes</t>
  </si>
  <si>
    <t>Graph Units</t>
  </si>
  <si>
    <t>Default Unit</t>
  </si>
  <si>
    <t>New Unit</t>
  </si>
  <si>
    <t>million metric tons / year</t>
  </si>
  <si>
    <t>g CO2e / 2020 dollar</t>
  </si>
  <si>
    <t>g CO2e / 2021 CAD</t>
  </si>
  <si>
    <t>thousand metric tons / year</t>
  </si>
  <si>
    <t>g CO2 / 2020 dollar</t>
  </si>
  <si>
    <t>g CO2 / 2021 CAD</t>
  </si>
  <si>
    <t>2020 dollars / metric ton CO2e abated, Annual average abatement (million metric tons CO2e)</t>
  </si>
  <si>
    <t>$/ t CO2e (Annual averave abatement in Canadian 2021 dollars)</t>
  </si>
  <si>
    <t>billion 2020 dollars / year</t>
  </si>
  <si>
    <t>billion 2021 CAD / year</t>
  </si>
  <si>
    <t>billion 2020 dollars</t>
  </si>
  <si>
    <t>billion 2021 CAD</t>
  </si>
  <si>
    <t>jobs</t>
  </si>
  <si>
    <t>incidents / year</t>
  </si>
  <si>
    <t>% change</t>
  </si>
  <si>
    <t>2020 dollars / employee-year</t>
  </si>
  <si>
    <t>2021 CAD / employee-year</t>
  </si>
  <si>
    <t>lives / year</t>
  </si>
  <si>
    <t>terawatt-hours (TWh) / year</t>
  </si>
  <si>
    <t>%</t>
  </si>
  <si>
    <t>metric tons CO2e / megawatt-hour (MWh)</t>
  </si>
  <si>
    <t>kilowatt-hour / 2020 dollar</t>
  </si>
  <si>
    <t>kilowatt-hour / 2021 CAD</t>
  </si>
  <si>
    <t>gigawatts (GW) / year</t>
  </si>
  <si>
    <t>2020 dollars / megawatt-hour (MWh)</t>
  </si>
  <si>
    <t>2021 CAD / megawatt-hour (MWh)</t>
  </si>
  <si>
    <t>cubic km / yr</t>
  </si>
  <si>
    <t>trillion passenger-miles / year</t>
  </si>
  <si>
    <t>trillion passenger-km / year</t>
  </si>
  <si>
    <t>trillion freight ton-miles / year</t>
  </si>
  <si>
    <t>trillion freight tonne-km / year</t>
  </si>
  <si>
    <t>million vehicles / year</t>
  </si>
  <si>
    <t>thousand vehicles / year</t>
  </si>
  <si>
    <t>million vehicles</t>
  </si>
  <si>
    <t>thousand vehicles</t>
  </si>
  <si>
    <t>quads / year</t>
  </si>
  <si>
    <t>petajoules / year</t>
  </si>
  <si>
    <t>thousand BTU / 2020 dollar</t>
  </si>
  <si>
    <t>megajoules / 2021 CAD</t>
  </si>
  <si>
    <t>millions of short tons / year</t>
  </si>
  <si>
    <t>millions of metric tons / year</t>
  </si>
  <si>
    <t>trillion cubic feet / year</t>
  </si>
  <si>
    <t>billion cubic meters / year</t>
  </si>
  <si>
    <t>million barrels of oil / year</t>
  </si>
  <si>
    <t>million gallons / year</t>
  </si>
  <si>
    <t>million liters / year</t>
  </si>
  <si>
    <t>trillion BTU / year</t>
  </si>
  <si>
    <t>2020 dollars / short ton</t>
  </si>
  <si>
    <t>2021 CAD / metric ton</t>
  </si>
  <si>
    <t>2020 dollars / thousand cubic feet</t>
  </si>
  <si>
    <t>2021 CAD / cubic meter</t>
  </si>
  <si>
    <t>2020 dollars / gallon</t>
  </si>
  <si>
    <t>2021 CAD / liter</t>
  </si>
  <si>
    <t>2020 dollars / barrel of oil</t>
  </si>
  <si>
    <t>2020 dollars / kg</t>
  </si>
  <si>
    <t>2021 CAD / kg</t>
  </si>
  <si>
    <t>2020 dollars / kilowatt-hour (kWh)</t>
  </si>
  <si>
    <t>2021 CAD / kilowatt-hour (kWh)</t>
  </si>
  <si>
    <t>cost of eqpt. to capture 1 metric ton CO2e/yr (2020 dollars)</t>
  </si>
  <si>
    <t>cost of eqpt. to capture 1 metric ton CO2e/yr (2021 CAD)</t>
  </si>
  <si>
    <t>million 2020 dollars / megawatt (MW)</t>
  </si>
  <si>
    <t>million 2021 CAD / megawatt (MW)</t>
  </si>
  <si>
    <t>cost of eqpt. to produce 1 kg H2/yr (2020 dollars)</t>
  </si>
  <si>
    <t>cost of eqpt. to produce 1 kg H2/yr (2021 CAD)</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</si>
  <si>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</si>
  <si>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</si>
  <si>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</si>
  <si>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</si>
  <si>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</si>
  <si>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</si>
  <si>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</si>
  <si>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</si>
  <si>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</si>
  <si>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</si>
  <si>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</si>
  <si>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</si>
  <si>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</si>
  <si>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</si>
  <si>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</si>
  <si>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</si>
  <si>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</si>
  <si>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</si>
  <si>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</si>
  <si>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</si>
  <si>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</si>
  <si>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</si>
  <si>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</si>
  <si>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</si>
  <si>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</si>
  <si>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</si>
  <si>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</si>
  <si>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ERP 2030 Target 40-45%</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</si>
  <si>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</si>
  <si>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</si>
  <si>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</si>
  <si>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</si>
  <si>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</si>
  <si>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</si>
  <si>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</si>
  <si>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</si>
  <si>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</si>
  <si>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</si>
  <si>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</si>
  <si>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</si>
  <si>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</si>
  <si>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</si>
  <si>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</si>
  <si>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</si>
  <si>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</si>
  <si>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</si>
  <si>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Agriculture</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</si>
  <si>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</si>
  <si>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</si>
  <si>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</si>
  <si>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</si>
  <si>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</si>
  <si>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</si>
  <si>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</si>
  <si>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</si>
  <si>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</si>
  <si>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</si>
  <si>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Water &amp; Waste</t>
  </si>
  <si>
    <t>Output Waste Management CO2e Emissions</t>
  </si>
  <si>
    <t>Emissions (by Pollutant)</t>
  </si>
  <si>
    <t>CO2</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</si>
  <si>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</si>
  <si>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</si>
  <si>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620e7a, f593e0, 04ffaf, 087bf1, c01b00, f1bb18, 969696, ad6600, 00b051</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</si>
  <si>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</si>
  <si>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620e7a, f593e0, 04ffaf, 087bf1, c01b00, f1bb18, 969696, ad6600, 00b052</t>
  </si>
  <si>
    <t>F-gases (in CO2e)</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</si>
  <si>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</si>
  <si>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620e7a, f593e0, 04ffaf, 087bf1, c01b00, f1bb18, 969696, ad6600, 00b053</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</si>
  <si>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</si>
  <si>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620e7a, f593e0, 04ffaf, 087bf1, c01b00, f1bb18, 969696, ad6600, 00b054</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</si>
  <si>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</si>
  <si>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620e7a, f593e0, 04ffaf, 087bf1, c01b00, f1bb18, 969696, ad6600, 00b055</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</si>
  <si>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</si>
  <si>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620e7a, f593e0, 04ffaf, 087bf1, c01b00, f1bb18, 969696, ad6600, 00b056</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</si>
  <si>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</si>
  <si>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620e7a, f593e0, 04ffaf, 087bf1, c01b00, f1bb18, 969696, ad6600, 00b057</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</si>
  <si>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</si>
  <si>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620e7a, f593e0, 04ffaf, 087bf1, c01b00, f1bb18, 969696, ad6600, 00b058</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</si>
  <si>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</si>
  <si>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620e7a, f593e0, 04ffaf, 087bf1, c01b00, f1bb18, 969696, ad6600, 00b059</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</si>
  <si>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</si>
  <si>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620e7a, f593e0, 04ffaf, 087bf1, c01b00, f1bb18, 969696, ad6600, 00b060</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</si>
  <si>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</si>
  <si>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620e7a, f593e0, 04ffaf, 087bf1, c01b00, f1bb18, 969696, ad6600, 00b061</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</si>
  <si>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</si>
  <si>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</si>
  <si>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</si>
  <si>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</si>
  <si>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</si>
  <si>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</si>
  <si>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</si>
  <si>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</si>
  <si>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</si>
  <si>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</si>
  <si>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</si>
  <si>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</si>
  <si>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</si>
  <si>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</si>
  <si>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</si>
  <si>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</si>
  <si>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</si>
  <si>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</si>
  <si>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</si>
  <si>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</si>
  <si>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</si>
  <si>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</si>
  <si>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</si>
  <si>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</si>
  <si>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</si>
  <si>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</si>
  <si>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</si>
  <si>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</si>
  <si>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</si>
  <si>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</si>
  <si>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</si>
  <si>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</si>
  <si>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</si>
  <si>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</si>
  <si>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</si>
  <si>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</si>
  <si>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</si>
  <si>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</si>
  <si>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</si>
  <si>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</si>
  <si>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</si>
  <si>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</si>
  <si>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</si>
  <si>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</si>
  <si>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</si>
  <si>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</si>
  <si>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</si>
  <si>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Jobs by Gender</t>
  </si>
  <si>
    <t>Output Change in Domestic Jobs by Demographic Trait[female]; Output Change in Domestic Jobs by Demographic Trait[male]</t>
  </si>
  <si>
    <t>Female, Male</t>
  </si>
  <si>
    <t>00b050, ff6400</t>
  </si>
  <si>
    <t>Percent Change in Jobs by Gender</t>
  </si>
  <si>
    <t>Output Percent Change in Employment by Demographic Trait[female]; Output Percent Change in Employment by Demographic Trait[male]</t>
  </si>
  <si>
    <t>Change in Jobs by Race</t>
  </si>
  <si>
    <t>Output Change in Domestic Jobs by Demographic Trait[other race]; Output Change in Domestic Jobs by Demographic Trait[asian]; Output Change in Domestic Jobs by Demographic Trait[black]; Output Change in Domestic Jobs by Demographic Trait[white]</t>
  </si>
  <si>
    <t>Other Race or Multiple Races, Asian, Black, White</t>
  </si>
  <si>
    <t>087bf1, 00b050, f1bb18, c01b00</t>
  </si>
  <si>
    <t>Percent Change in Jobs by Race</t>
  </si>
  <si>
    <t>Output Percent Change in Employment by Demographic Trait[other race]; Output Percent Change in Employment by Demographic Trait[asian]; Output Percent Change in Employment by Demographic Trait[black]; Output Percent Change in Employment by Demographic Trait[white]</t>
  </si>
  <si>
    <t>Change in Jobs by Hispanic or Latino Status</t>
  </si>
  <si>
    <t>Output Change in Domestic Jobs by Demographic Trait[hispanic]; Output Change in Domestic Jobs by Demographic Trait[nonhispanic]</t>
  </si>
  <si>
    <t>Hispanic or Latino, Not Hispanic or Latino</t>
  </si>
  <si>
    <t>af64ff, 04ffaf</t>
  </si>
  <si>
    <t>Perc Change in Jobs by Hispanic or Latino Status</t>
  </si>
  <si>
    <t>Output Percent Change in Employment by Demographic Trait[hispanic]; Output Percent Change in Employment by Demographic Trait[nonhispanic]</t>
  </si>
  <si>
    <t>Change in Jobs by Age Bracket</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</si>
  <si>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</si>
  <si>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</si>
  <si>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</si>
  <si>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Percent Change in Jobs by Age Bracket</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</si>
  <si>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</si>
  <si>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</si>
  <si>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</si>
  <si>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</si>
  <si>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</si>
  <si>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</si>
  <si>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</si>
  <si>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</si>
  <si>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</si>
  <si>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</si>
  <si>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</si>
  <si>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</si>
  <si>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</si>
  <si>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</si>
  <si>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</si>
  <si>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</si>
  <si>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</si>
  <si>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</si>
  <si>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</si>
  <si>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</si>
  <si>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</si>
  <si>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</si>
  <si>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</si>
  <si>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</si>
  <si>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</si>
  <si>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</si>
  <si>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</si>
  <si>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</si>
  <si>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</si>
  <si>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</si>
  <si>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</si>
  <si>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</si>
  <si>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</si>
  <si>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</si>
  <si>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</si>
  <si>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</si>
  <si>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</si>
  <si>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</si>
  <si>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</si>
  <si>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</si>
  <si>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</si>
  <si>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</si>
  <si>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</si>
  <si>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</si>
  <si>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</si>
  <si>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</si>
  <si>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</si>
  <si>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</si>
  <si>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</si>
  <si>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</si>
  <si>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</si>
  <si>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</si>
  <si>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</si>
  <si>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</si>
  <si>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</si>
  <si>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</si>
  <si>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</si>
  <si>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</si>
  <si>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</si>
  <si>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</si>
  <si>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</si>
  <si>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</si>
  <si>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Percent Change in Deaths</t>
  </si>
  <si>
    <t>Output Percent Change in Deaths</t>
  </si>
  <si>
    <t>Avoided Deaths by Gender</t>
  </si>
  <si>
    <t>Output Avoided Premature Mortality by Demographic Trait[female]; Output Avoided Premature Mortality by Demographic Trait[male]</t>
  </si>
  <si>
    <t>Percent Change in Deaths by Gender</t>
  </si>
  <si>
    <t>Output Percent Change in Deaths by Demographic Trait[female]; Output Percent Change in Deaths by Demographic Trait[male]</t>
  </si>
  <si>
    <t>Avoided Deaths by Race</t>
  </si>
  <si>
    <t>Output Avoided Premature Mortality by Demographic Trait[other race]; Output Avoided Premature Mortality by Demographic Trait[asian]; Output Avoided Premature Mortality by Demographic Trait[black]; Output Avoided Premature Mortality by Demographic Trait[white]</t>
  </si>
  <si>
    <t>Percent Change in Deaths by Race</t>
  </si>
  <si>
    <t>Output Percent Change in Deaths by Demographic Trait[other race]; Output Percent Change in Deaths by Demographic Trait[asian]; Output Percent Change in Deaths by Demographic Trait[black]; Output Percent Change in Deaths by Demographic Trait[white]</t>
  </si>
  <si>
    <t>Avoided Deaths by Hispanic or Latino Status</t>
  </si>
  <si>
    <t>Output Avoided Premature Mortality by Demographic Trait[hispanic]; Output Avoided Premature Mortality by Demographic Trait[nonhispanic]</t>
  </si>
  <si>
    <t>Perc Change in Deaths by Hispanic or Latino Status</t>
  </si>
  <si>
    <t>Output Percent Change in Deaths by Demographic Trait[hispanic]; Output Percent Change in Deaths by Demographic Trait[nonhispanic]</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</si>
  <si>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</si>
  <si>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</si>
  <si>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</si>
  <si>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</si>
  <si>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</si>
  <si>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</si>
  <si>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</si>
  <si>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</si>
  <si>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</si>
  <si>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</si>
  <si>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</si>
  <si>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</si>
  <si>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</si>
  <si>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</si>
  <si>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</si>
  <si>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</si>
  <si>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</si>
  <si>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</si>
  <si>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</si>
  <si>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</si>
  <si>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Hard Coal, Imported Electricity</t>
  </si>
  <si>
    <t>620e7a, 00b050, ff6400, f1bb18, ffff00, c2dffd, 087bf1, 004185, 04ffaf, bfb088, ff00ff, 000000, f593e0, c01b00,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</si>
  <si>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</si>
  <si>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</si>
  <si>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Hard Coal, Imported Electricity</t>
  </si>
  <si>
    <t>620e7a, 00b050, ff6400, f1bb18, ffff00, c2dffd, 087bf1, 004185, 04ffaf, ff00ff, 000000, f593e0, c01b00,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</si>
  <si>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</si>
  <si>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Capacity[hard coal es]</t>
  </si>
  <si>
    <t>Geothermal, Biomass, Solar Thermal, Distributed Solar PV, Utility Solar PV, Onshore Wind, Offshore Wind, Hydro, Nuclear, Distributed Non-Solar, Municipal Solid Waste, Petroleum, Natural Gas Peaker, Natural Gas Nonpeaker, Hard Coal</t>
  </si>
  <si>
    <t>620e7a, 00b050, ff6400, f1bb18, ffff00, c2dffd, 087bf1, 004185, 04ffaf, bfb088, ff00ff, 000000, f593e0, c01b00,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</si>
  <si>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</si>
  <si>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Capacity[hard coal es]</t>
  </si>
  <si>
    <t>Geothermal, Biomass, Solar Thermal, Distributed Solar PV, Utility Solar PV, Onshore Wind, Offshore Wind, Hydro, Nuclear, Municipal Solid Waste, Petroleum, Natural Gas Peaker, Natural Gas Nonpeaker, Hard Coal</t>
  </si>
  <si>
    <t>620e7a, 00b050, ff6400, f1bb18, ffff00, c2dffd, 087bf1, 004185, 04ffaf, ff00ff, 000000, f593e0, c01b00,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</si>
  <si>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</si>
  <si>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</si>
  <si>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</si>
  <si>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</si>
  <si>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Share of Generation from Clean Sources</t>
  </si>
  <si>
    <t>Output Share of Generation from Clean Sources</t>
  </si>
  <si>
    <t>Carbon Intensity of Electricity Generation</t>
  </si>
  <si>
    <t>Output Carbon Intensity of Electricity Generation</t>
  </si>
  <si>
    <t>Electricity Intensity per Unit GDP</t>
  </si>
  <si>
    <t>Output Electricity Intensity per Unit GDP</t>
  </si>
  <si>
    <t>Electricity: Levelized Costs, Curtailment, Emissions and Water Use</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</si>
  <si>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</si>
  <si>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</si>
  <si>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Output[hard coal es]</t>
  </si>
  <si>
    <t>Geothermal, Biomass, Solar Thermal, Utility Solar PV, Onshore Wind, Offshore Wind, Hydro, Nuclear, Municipal Solid Waste, Petroleum, Natural Gas Peaker, Natural Gas Nonpeaker, Hard Coal</t>
  </si>
  <si>
    <t>620e7a, 00b050, ff6400, ffff00, c2dffd, 087bf1, 004185, 04ffaf, ff00ff, 000000, f593e0, c01b00,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</si>
  <si>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</si>
  <si>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</si>
  <si>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</si>
  <si>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</si>
  <si>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</si>
  <si>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Emissions[hard coal es]</t>
  </si>
  <si>
    <t>Biomass, Municipal Solid Waste, Petroleum, Natural Gas Peaker, Natural Gas Nonpeaker, Hard Coal</t>
  </si>
  <si>
    <t>00b050, ff00ff, 000000, f593e0, c01b00, 969696</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</si>
  <si>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</si>
  <si>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Plants[hard coal es]</t>
  </si>
  <si>
    <t>Geothermal, Biomass, Solar Thermal, Utility Solar PV, Nuclear, Municipal Solid Waste, Petroleum, Natural Gas Peaker, Natural Gas Nonpeaker, Hard Coal</t>
  </si>
  <si>
    <t>620e7a, 00b050, ff6400, ffff00, 04ffaf, ff00ff, 000000, f593e0, c01b00,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</si>
  <si>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</si>
  <si>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Plants[hard coal es]</t>
  </si>
  <si>
    <t>Geothermal, Biomass, Solar Thermal, Utility Solar PV, Hydro, Nuclear, Municipal Solid Waste, Petroleum, Natural Gas Peaker, Natural Gas Nonpeaker, Hard Coal</t>
  </si>
  <si>
    <t>620e7a, 00b050, ff6400, ffff00, 004185, 04ffaf, ff00ff, 000000, f593e0, c01b00,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</si>
  <si>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</si>
  <si>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</si>
  <si>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</si>
  <si>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</si>
  <si>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</si>
  <si>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</si>
  <si>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</si>
  <si>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</si>
  <si>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</si>
  <si>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Sales: Light Commercial Trucks</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</si>
  <si>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</si>
  <si>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Sales: Heavy Freight Trucks</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</si>
  <si>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</si>
  <si>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Passenger Motorbikes</t>
  </si>
  <si>
    <t>Output New Vehicles in Thousands[motorbikes,passenger,battery electric vehicle]; Output New Vehicles in Thousands[motorbikes,passenger,gasoline vehicle]</t>
  </si>
  <si>
    <t>Battery Electric Vehicle, Gasoline Engine Vehicle</t>
  </si>
  <si>
    <t>f1bb18, 969696</t>
  </si>
  <si>
    <t>Sales: Medium Freight Trucks</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</si>
  <si>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</si>
  <si>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</si>
  <si>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</si>
  <si>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</si>
  <si>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</si>
  <si>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Fleet Composition: Light Commercial Trucks</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</si>
  <si>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</si>
  <si>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Fleet Composition: Heavy Freight Trucks</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</si>
  <si>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</si>
  <si>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Passenger Motorbikes</t>
  </si>
  <si>
    <t>Output Vehicles in Millions[motorbikes,passenger,battery electric vehicle]; Output Vehicles in Millions[motorbikes,passenger,gasoline vehicle]</t>
  </si>
  <si>
    <t>Fleet Composition: Medium Freight Trucks</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</si>
  <si>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</si>
  <si>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</si>
  <si>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</si>
  <si>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</si>
  <si>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Motorbikes, Freight Ships, Recreational Boats, Freight Rail, Passenger Rail, Freight Aircraft, Passenger Aircraft, Heavy Trucks, Buses, Light &amp; Medium Freight Trucks, Cars and SUVs</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</si>
  <si>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</si>
  <si>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</si>
  <si>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</si>
  <si>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</si>
  <si>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</si>
  <si>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</si>
  <si>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</si>
  <si>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Fuel Use (Total)</t>
  </si>
  <si>
    <t>Output Transportation Sector Fuel Used</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</si>
  <si>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</si>
  <si>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</si>
  <si>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</si>
  <si>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</si>
  <si>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</si>
  <si>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</si>
  <si>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Freight Aircraft, Light &amp; Medium Freight Trucks, Freight Ships, Freight Rail, Heavy Trucks</t>
  </si>
  <si>
    <t>087bf1, f593e0, 004185, 00b050, 000000</t>
  </si>
  <si>
    <t>Industry: Fuel Use</t>
  </si>
  <si>
    <t>By Industry (Excluding Feedstocks)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</si>
  <si>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</si>
  <si>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</si>
  <si>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</si>
  <si>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</si>
  <si>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</si>
  <si>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Hydrogen, District Heat, Biomass, Electricity, Natural Gas, LPG Propane and Butane, Hard Coal, Heavy or Residual Fuel Oil, Crude Oil, Other Petroleum</t>
  </si>
  <si>
    <t>620e7a, f593e0, 00b050, f1bb18, c01b00, 087bf1, 969696, ad6600, 740000, 000000</t>
  </si>
  <si>
    <t>Total (Excluding Feedstocks)</t>
  </si>
  <si>
    <t>Output Total Industrial Fuel Use for Energy Purposes</t>
  </si>
  <si>
    <t>By Industry (Including Feedstocks)</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</si>
  <si>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</si>
  <si>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</si>
  <si>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</si>
  <si>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Total (Including Feedstocks)</t>
  </si>
  <si>
    <t>Output Total Industrial Fuel Use</t>
  </si>
  <si>
    <t>Industry: CO2e Emissions</t>
  </si>
  <si>
    <t>Total by Industry</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</si>
  <si>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</si>
  <si>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</si>
  <si>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</si>
  <si>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</si>
  <si>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</si>
  <si>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</si>
  <si>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</si>
  <si>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</si>
  <si>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</si>
  <si>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</si>
  <si>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</si>
  <si>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</si>
  <si>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</si>
  <si>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CO2 Emissions by Source Type</t>
  </si>
  <si>
    <t>Output Process CO2 Emissions; Output Industry Sector Energy Related CO2 Emissions</t>
  </si>
  <si>
    <t>Process Emissions, Energy-Related Emissions</t>
  </si>
  <si>
    <t>969696, c01b00</t>
  </si>
  <si>
    <t>Process CO2 Emissions by Industry</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</si>
  <si>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</si>
  <si>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Energy-Related CO2 Emissions by Industry</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</si>
  <si>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</si>
  <si>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</si>
  <si>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</si>
  <si>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</si>
  <si>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</si>
  <si>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</si>
  <si>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</si>
  <si>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</si>
  <si>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</si>
  <si>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</si>
  <si>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</si>
  <si>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</si>
  <si>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</si>
  <si>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</si>
  <si>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Output Total Buildings Energy Use</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</si>
  <si>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</si>
  <si>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</si>
  <si>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Type[hard coal]</t>
  </si>
  <si>
    <t>Geothermal, Liquid Biofuels, Municipal Solid Waste, Biomass, Solar, Wind, Hydro, Nuclear, Refined Petroleum Fuels, Crude Oil, Natural Gas, Hard Coal</t>
  </si>
  <si>
    <t>620e7a, af64ff, ff00ff, 00b050, f1bb18, c2dffd, 004185, 04ffaf, 000000, 740000, c01b00, 969696</t>
  </si>
  <si>
    <t>Primary Energy by End Use Sector</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</si>
  <si>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</si>
  <si>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</si>
  <si>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</si>
  <si>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</si>
  <si>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</si>
  <si>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</si>
  <si>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</si>
  <si>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</si>
  <si>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</si>
  <si>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</si>
  <si>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</si>
  <si>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</si>
  <si>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</si>
  <si>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</si>
  <si>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</si>
  <si>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</si>
  <si>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</si>
  <si>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</si>
  <si>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</si>
  <si>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</si>
  <si>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</si>
  <si>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</si>
  <si>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</si>
  <si>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</si>
  <si>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Exports, Imports, Production, and Consumption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</si>
  <si>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</si>
  <si>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</si>
  <si>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</si>
  <si>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</si>
  <si>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Energy: Change in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</si>
  <si>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</si>
  <si>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</si>
  <si>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</si>
  <si>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Energy: Change in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</si>
  <si>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</si>
  <si>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Energy: Embedded CO2 in Exports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</si>
  <si>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</si>
  <si>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</si>
  <si>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</si>
  <si>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Energy: Change in Embedded CO2 in Exports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</si>
  <si>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</si>
  <si>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</si>
  <si>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</si>
  <si>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</si>
  <si>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</si>
  <si>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Energy: Change in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</si>
  <si>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</si>
  <si>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</si>
  <si>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</si>
  <si>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</si>
  <si>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</si>
  <si>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Energy: Change in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</si>
  <si>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</si>
  <si>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</si>
  <si>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</si>
  <si>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</si>
  <si>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</si>
  <si>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</si>
  <si>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Energy: Change in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</si>
  <si>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</si>
  <si>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Nonenergy Products: Exports</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</si>
  <si>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</si>
  <si>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</si>
  <si>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6E8000, c01b00, FF9999, 009999, bfb088, af64ff, 004d10, f593e0, 740000, 087bf1, 004185, c2dffd, ad6600, ff00ff, f1bb18, 04ffaf, 00b050, ffff00, ff6400, 620e7a, 969696</t>
  </si>
  <si>
    <t>Nonenergy Products: Change in Exports</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</si>
  <si>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</si>
  <si>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6E8000, c01b00, FF9999, 009999, bfb088, af64ff, 004d10, f593e0, 740000, 087bf1, 004185, c2dffd, ad6600, ff00ff, f1bb18, 04ffaf, 00b050, ffff00, ff6400, 620e7a, 969697</t>
  </si>
  <si>
    <t>Nonenergy Products: Imports</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</si>
  <si>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</si>
  <si>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6E8000, c01b00, FF9999, 009999, bfb088, af64ff, 004d10, f593e0, 740000, 087bf1, 004185, c2dffd, ad6600, ff00ff, f1bb18, 04ffaf, 00b050, ffff00, ff6400, 620e7a, 969698</t>
  </si>
  <si>
    <t>Nonenergy Products: Change in Imports</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</si>
  <si>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</si>
  <si>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6E8000, c01b00, FF9999, 009999, bfb088, af64ff, 004d10, f593e0, 740000, 087bf1, 004185, c2dffd, ad6600, ff00ff, f1bb18, 04ffaf, 00b050, ffff00, ff6400, 620e7a, 969699</t>
  </si>
  <si>
    <t>Nonenergy Products: Production</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</si>
  <si>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</si>
  <si>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6E8000, c01b00, FF9999, 009999, bfb088, af64ff, 004d10, f593e0, 740000, 087bf1, 004185, c2dffd, ad6600, ff00ff, f1bb18, 04ffaf, 00b050, ffff00, ff6400, 620e7a, 969700</t>
  </si>
  <si>
    <t>Nonenergy Products: Change in Production</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</si>
  <si>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</si>
  <si>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6E8000, c01b00, FF9999, 009999, bfb088, af64ff, 004d10, f593e0, 740000, 087bf1, 004185, c2dffd, ad6600, ff00ff, f1bb18, 04ffaf, 00b050, ffff00, ff6400, 620e7a, 969701</t>
  </si>
  <si>
    <t>Nonenergy Products: Domestic Consumption</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</si>
  <si>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</si>
  <si>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6E8000, c01b00, FF9999, 009999, bfb088, af64ff, 004d10, f593e0, 740000, 087bf1, 004185, c2dffd, ad6600, ff00ff, f1bb18, 04ffaf, 00b050, ffff00, ff6400, 620e7a, 969702</t>
  </si>
  <si>
    <t>Nonenergy Products: Change in Domestic Consumption</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</si>
  <si>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</si>
  <si>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6E8000, c01b00, FF9999, 009999, bfb088, af64ff, 004d10, f593e0, 740000, 087bf1, 004185, c2dffd, ad6600, ff00ff, f1bb18, 04ffaf, 00b050, ffff00, ff6400, 620e7a, 969703</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</si>
  <si>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</si>
  <si>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</si>
  <si>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Transportation Sector, Industry Sector, District Heat &amp; Hydrogen Sectors, Geoenginnering Sector</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</si>
  <si>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</si>
  <si>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</si>
  <si>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</si>
  <si>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</si>
  <si>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</si>
  <si>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</si>
  <si>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</si>
  <si>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Commercial Buildings Sector, Residential Buildings Sector, Electricity Sector, Transportation Sector, Industry Sector, District Heat &amp; Hydrogen Sectors, Geoengineering Sector</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</si>
  <si>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</si>
  <si>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</si>
  <si>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</si>
  <si>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Commercial Buildings Sector, Residential Buildings Sector, Electricity Sector, Transportation Sector, Industry Sector, District Heat &amp; Hydrogen Sectors</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</si>
  <si>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</si>
  <si>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</si>
  <si>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</si>
  <si>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</si>
  <si>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</si>
  <si>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</si>
  <si>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</si>
  <si>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</si>
  <si>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</si>
  <si>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</si>
  <si>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</si>
  <si>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</si>
  <si>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</si>
  <si>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</si>
  <si>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Utility-Scale 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</si>
  <si>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</si>
  <si>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</si>
  <si>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</si>
  <si>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</si>
  <si>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</si>
  <si>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</si>
  <si>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</si>
  <si>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</si>
  <si>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</si>
  <si>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</si>
  <si>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</si>
  <si>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</si>
  <si>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</si>
  <si>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</si>
  <si>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</si>
  <si>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</si>
  <si>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</si>
  <si>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</si>
  <si>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</si>
  <si>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</si>
  <si>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</si>
  <si>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</si>
  <si>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</si>
  <si>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</si>
  <si>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</si>
  <si>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</si>
  <si>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</si>
  <si>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</si>
  <si>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</si>
  <si>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</si>
  <si>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</si>
  <si>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</si>
  <si>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</si>
  <si>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</si>
  <si>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</si>
  <si>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</si>
  <si>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</si>
  <si>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</si>
  <si>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</si>
  <si>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</si>
  <si>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</si>
  <si>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</si>
  <si>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</si>
  <si>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</si>
  <si>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</si>
  <si>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</si>
  <si>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</si>
  <si>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</si>
  <si>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</si>
  <si>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</si>
  <si>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</si>
  <si>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</si>
  <si>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</si>
  <si>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</si>
  <si>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</si>
  <si>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</si>
  <si>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</si>
  <si>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</si>
  <si>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</si>
  <si>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</si>
  <si>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</si>
  <si>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</si>
  <si>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</si>
  <si>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</si>
  <si>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</si>
  <si>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</si>
  <si>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</si>
  <si>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</si>
  <si>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</si>
  <si>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</si>
  <si>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</si>
  <si>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</si>
  <si>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Carbon Tax on Process Emissions</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</si>
  <si>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</si>
  <si>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</si>
  <si>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</si>
  <si>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</si>
  <si>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</si>
  <si>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</si>
  <si>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</si>
  <si>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</si>
  <si>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</si>
  <si>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</si>
  <si>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</si>
  <si>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</si>
  <si>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male</t>
  </si>
  <si>
    <t>female</t>
  </si>
  <si>
    <t>white</t>
  </si>
  <si>
    <t>black</t>
  </si>
  <si>
    <t>asian</t>
  </si>
  <si>
    <t>other race</t>
  </si>
  <si>
    <t>hispanic or latino</t>
  </si>
  <si>
    <t>not hispanic or latino</t>
  </si>
  <si>
    <t>age 16 to 19</t>
  </si>
  <si>
    <t>age 20 to 24</t>
  </si>
  <si>
    <t>age 25 to 34</t>
  </si>
  <si>
    <t>age 35 to 44</t>
  </si>
  <si>
    <t>age 45 to 54</t>
  </si>
  <si>
    <t>age 55 to 64</t>
  </si>
  <si>
    <t>age 65+</t>
  </si>
  <si>
    <t>Change in Union and Non-Union Jobs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</si>
  <si>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</si>
  <si>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</si>
  <si>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</si>
  <si>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</si>
  <si>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</si>
  <si>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</si>
  <si>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</si>
  <si>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</si>
  <si>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</si>
  <si>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</si>
  <si>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</si>
  <si>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</si>
  <si>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</si>
  <si>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</si>
  <si>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</si>
  <si>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</si>
  <si>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</si>
  <si>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</si>
  <si>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</si>
  <si>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</si>
  <si>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</si>
  <si>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</si>
  <si>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</si>
  <si>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</si>
  <si>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</si>
  <si>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</si>
  <si>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</si>
  <si>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</si>
  <si>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</si>
  <si>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</si>
  <si>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</si>
  <si>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Light &amp; Medium Freight Trucks</t>
  </si>
  <si>
    <t>Cars &amp; SUVs</t>
  </si>
  <si>
    <t>Industries</t>
  </si>
  <si>
    <t>0-99-99</t>
  </si>
  <si>
    <t>009999</t>
  </si>
  <si>
    <t>255-153-153</t>
  </si>
  <si>
    <t>FF9999</t>
  </si>
  <si>
    <t>204-255-51</t>
  </si>
  <si>
    <t>CCFF33</t>
  </si>
  <si>
    <t>110-128-0</t>
  </si>
  <si>
    <t>6E8000</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</si>
  <si>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</si>
  <si>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</si>
  <si>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</si>
  <si>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</si>
  <si>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</si>
  <si>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</si>
  <si>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</si>
  <si>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</si>
  <si>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</si>
  <si>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</si>
  <si>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</si>
  <si>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</si>
  <si>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</si>
  <si>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</si>
  <si>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</si>
  <si>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</si>
  <si>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</si>
  <si>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</si>
  <si>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</si>
  <si>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Scenario Name for Web App</t>
  </si>
  <si>
    <t>Corresponding .cin File</t>
  </si>
  <si>
    <t>Business as Usual</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</si>
  <si>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</si>
  <si>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</si>
  <si>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TABLE  1  SECTORAL REPORT FOR ENERGY</t>
  </si>
  <si>
    <t>Inventory 2005</t>
  </si>
  <si>
    <t>(Sheet 1 of 2)</t>
  </si>
  <si>
    <t>Submission 2022 v1</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</si>
  <si>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</si>
  <si>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</si>
  <si>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</si>
  <si>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</si>
  <si>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</si>
  <si>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</si>
  <si>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</si>
  <si>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</si>
  <si>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</si>
  <si>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</si>
  <si>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</si>
  <si>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</si>
  <si>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</si>
  <si>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</si>
  <si>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</si>
  <si>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</si>
  <si>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</si>
  <si>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</si>
  <si>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</si>
  <si>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</si>
  <si>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</si>
  <si>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</si>
  <si>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</si>
  <si>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</si>
  <si>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</si>
  <si>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</si>
  <si>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</si>
  <si>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</si>
  <si>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</si>
  <si>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</si>
  <si>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</si>
  <si>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</si>
  <si>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</si>
  <si>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</si>
  <si>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</si>
  <si>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</si>
  <si>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</si>
  <si>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NA</t>
  </si>
  <si>
    <t>B. Fugitive emissions from fuels</t>
  </si>
  <si>
    <t>1. Solid fuels</t>
  </si>
  <si>
    <t>a.  Coal mining and handling</t>
  </si>
  <si>
    <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</si>
  <si>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</si>
  <si>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</si>
  <si>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</si>
  <si>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</si>
  <si>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</si>
  <si>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</si>
  <si>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</si>
  <si>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</si>
  <si>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</si>
  <si>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</si>
  <si>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</si>
  <si>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</si>
  <si>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</si>
  <si>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</si>
  <si>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</si>
  <si>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NE</t>
  </si>
  <si>
    <t>Aviation</t>
  </si>
  <si>
    <t>NO,NA</t>
  </si>
  <si>
    <t>Navigation</t>
  </si>
  <si>
    <t>Multilateral operations</t>
  </si>
  <si>
    <t>CO2 emissions from biomass</t>
  </si>
  <si>
    <t>CO2 captured</t>
  </si>
  <si>
    <t>For domestic storage</t>
  </si>
  <si>
    <t>For storage in other countries</t>
  </si>
  <si>
    <t>Subtotals, excluding biomass, including bunkers</t>
  </si>
  <si>
    <t>Waste</t>
  </si>
  <si>
    <t>*adjustments made using Table 1.A(a) to move pipeline energy use from transportation into industry and to move waste incineration energy use from industry into waste</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</si>
  <si>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</si>
  <si>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</si>
  <si>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</si>
  <si>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</si>
  <si>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</si>
  <si>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</si>
  <si>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</si>
  <si>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</si>
  <si>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</si>
  <si>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</si>
  <si>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</si>
  <si>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</si>
  <si>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</si>
  <si>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</si>
  <si>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</si>
  <si>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</si>
  <si>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</si>
  <si>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</si>
  <si>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</si>
  <si>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</si>
  <si>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</si>
  <si>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t>1.A.1. Energy industries</t>
  </si>
  <si>
    <t>NO,IE,NA</t>
  </si>
  <si>
    <r>
      <t>a.  Public electricity and heat production</t>
    </r>
    <r>
      <rPr>
        <b/>
        <vertAlign val="superscript"/>
        <sz val="9"/>
        <rFont val="Times New Roman"/>
        <family val="1"/>
      </rPr>
      <t>(7)</t>
    </r>
  </si>
  <si>
    <t>1.A.1.a.i  Electricity Generation</t>
  </si>
  <si>
    <t>Liquid Fuels</t>
  </si>
  <si>
    <t>Solid Fuels</t>
  </si>
  <si>
    <t>Gaseous Fuels</t>
  </si>
  <si>
    <t>Other Fossil Fuels</t>
  </si>
  <si>
    <t>Peat</t>
  </si>
  <si>
    <t>1.A.1.a.ii  Combined heat and power generation</t>
  </si>
  <si>
    <t>IE,NO</t>
  </si>
  <si>
    <t>NO,IE</t>
  </si>
  <si>
    <t>1.A.1.a.iii  Heat plants</t>
  </si>
  <si>
    <r>
      <t>c.  Manufacture of solid fuels and other energy industries</t>
    </r>
    <r>
      <rPr>
        <b/>
        <vertAlign val="superscript"/>
        <sz val="9"/>
        <rFont val="Times New Roman"/>
        <family val="1"/>
      </rPr>
      <t>(8)</t>
    </r>
  </si>
  <si>
    <t>1.A.1.c.i  Manufacture of solid fuels</t>
  </si>
  <si>
    <t>1.A.1.c.ii  Oil and gas extraction</t>
  </si>
  <si>
    <t>1.A.1.c.iii  Other energy industries</t>
  </si>
  <si>
    <t>1.A.2 Manufacturing industries and construction</t>
  </si>
  <si>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</si>
  <si>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</si>
  <si>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</si>
  <si>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</si>
  <si>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t>1.A.2.g.viii  Other (please specify)</t>
  </si>
  <si>
    <t>Other non-specified</t>
  </si>
  <si>
    <t>1.A.3  Transport</t>
  </si>
  <si>
    <r>
      <t>a.  Domestic aviation</t>
    </r>
    <r>
      <rPr>
        <b/>
        <vertAlign val="superscript"/>
        <sz val="9"/>
        <rFont val="Times New Roman"/>
        <family val="1"/>
      </rPr>
      <t>(10)</t>
    </r>
  </si>
  <si>
    <t>Aviation gasoline</t>
  </si>
  <si>
    <t>Jet kerosene</t>
  </si>
  <si>
    <r>
      <t>b.  Road transportation</t>
    </r>
    <r>
      <rPr>
        <b/>
        <vertAlign val="superscript"/>
        <sz val="9"/>
        <rFont val="Times New Roman"/>
        <family val="1"/>
      </rPr>
      <t>(11)</t>
    </r>
  </si>
  <si>
    <t>Gasoline</t>
  </si>
  <si>
    <t>Diesel oil</t>
  </si>
  <si>
    <t>Liquefied petroleum gases (LPG)</t>
  </si>
  <si>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</si>
  <si>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</si>
  <si>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t>i.  Cars</t>
  </si>
  <si>
    <t>LNG</t>
  </si>
  <si>
    <t>ii.  Light duty trucks</t>
  </si>
  <si>
    <t>iii.  Heavy duty trucks and buses</t>
  </si>
  <si>
    <r>
      <t>Other liquid fFuels (</t>
    </r>
    <r>
      <rPr>
        <b/>
        <i/>
        <sz val="9"/>
        <rFont val="Times New Roman"/>
        <family val="1"/>
      </rPr>
      <t>please specify</t>
    </r>
    <r>
      <rPr>
        <b/>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</si>
  <si>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</si>
  <si>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</si>
  <si>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</si>
  <si>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</si>
  <si>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</si>
  <si>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</si>
  <si>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</si>
  <si>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</si>
  <si>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</si>
  <si>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t>Residual fuel oil</t>
  </si>
  <si>
    <t>Gas/diesel oil</t>
  </si>
  <si>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</si>
  <si>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</si>
  <si>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</si>
  <si>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t>NE,IE</t>
  </si>
  <si>
    <t>NO,NE</t>
  </si>
  <si>
    <t>i. Pipeline transport</t>
  </si>
  <si>
    <r>
      <t>ii. Other</t>
    </r>
    <r>
      <rPr>
        <b/>
        <i/>
        <sz val="9"/>
        <color indexed="8"/>
        <rFont val="Times New Roman"/>
        <family val="1"/>
      </rPr>
      <t xml:space="preserve"> (please specify)</t>
    </r>
  </si>
  <si>
    <t>Non-Transportation Mobile</t>
  </si>
  <si>
    <t>1.A.4  Other sectors</t>
  </si>
  <si>
    <r>
      <t>a.  Commercial/institutional</t>
    </r>
    <r>
      <rPr>
        <b/>
        <vertAlign val="superscript"/>
        <sz val="9"/>
        <rFont val="Times New Roman"/>
        <family val="1"/>
      </rPr>
      <t>(12)</t>
    </r>
  </si>
  <si>
    <t>1.A.4.a.i  Stationary combustion</t>
  </si>
  <si>
    <r>
      <t>b.  Residential</t>
    </r>
    <r>
      <rPr>
        <b/>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</si>
  <si>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</si>
  <si>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</si>
  <si>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</si>
  <si>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</si>
  <si>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</si>
  <si>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</si>
  <si>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</si>
  <si>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</si>
  <si>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</si>
  <si>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NE,NA</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</si>
  <si>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</si>
  <si>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</si>
  <si>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</si>
  <si>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</si>
  <si>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</si>
  <si>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b/>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</si>
  <si>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</si>
  <si>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</si>
  <si>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</si>
  <si>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</si>
  <si>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</si>
  <si>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</si>
  <si>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</si>
  <si>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</si>
  <si>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</si>
  <si>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</si>
  <si>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</si>
  <si>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</si>
  <si>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</si>
  <si>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</si>
  <si>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</si>
  <si>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</si>
  <si>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</si>
  <si>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</si>
  <si>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</si>
  <si>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</si>
  <si>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</si>
  <si>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</si>
  <si>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</si>
  <si>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</si>
  <si>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</si>
  <si>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</si>
  <si>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b/>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</si>
  <si>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</si>
  <si>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</si>
  <si>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</si>
  <si>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</si>
  <si>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</si>
  <si>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</si>
  <si>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</si>
  <si>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b/>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</si>
  <si>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</si>
  <si>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</si>
  <si>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</si>
  <si>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</si>
  <si>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</si>
  <si>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</si>
  <si>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</si>
  <si>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</si>
  <si>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</si>
  <si>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b/>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</si>
  <si>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</si>
  <si>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</si>
  <si>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</si>
  <si>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</si>
  <si>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</si>
  <si>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</si>
  <si>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</si>
  <si>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</si>
  <si>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</si>
  <si>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</si>
  <si>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</si>
  <si>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</si>
  <si>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</si>
  <si>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</si>
  <si>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</si>
  <si>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</si>
  <si>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</si>
  <si>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</si>
  <si>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</si>
  <si>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</si>
  <si>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</si>
  <si>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</si>
  <si>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</si>
  <si>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</si>
  <si>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</si>
  <si>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</si>
  <si>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</si>
  <si>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</si>
  <si>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</si>
  <si>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</si>
  <si>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</si>
  <si>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</si>
  <si>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</si>
  <si>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</si>
  <si>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</si>
  <si>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</si>
  <si>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</si>
  <si>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</si>
  <si>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</si>
  <si>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</si>
  <si>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</si>
  <si>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</si>
  <si>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</si>
  <si>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</si>
  <si>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</si>
  <si>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</si>
  <si>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</si>
  <si>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</si>
  <si>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</si>
  <si>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t>(t)</t>
  </si>
  <si>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</si>
  <si>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</si>
  <si>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NO,NE,IE,NA</t>
  </si>
  <si>
    <t>NO,NE,NA</t>
  </si>
  <si>
    <t>B.   Chemical industry</t>
  </si>
  <si>
    <t>9. Flurochemical production</t>
  </si>
  <si>
    <t>By-product emissions</t>
  </si>
  <si>
    <t>Fugitive emissions</t>
  </si>
  <si>
    <t>10. Other</t>
  </si>
  <si>
    <t>C.   Metal industry</t>
  </si>
  <si>
    <t>3. Aluminium production</t>
  </si>
  <si>
    <t>4. Magnesium production</t>
  </si>
  <si>
    <t>7. Other</t>
  </si>
  <si>
    <t>NO,NE,IE</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</si>
  <si>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</si>
  <si>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</si>
  <si>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</si>
  <si>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</si>
  <si>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</si>
  <si>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</si>
  <si>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</si>
  <si>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</si>
  <si>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</si>
  <si>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</si>
  <si>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</si>
  <si>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</si>
  <si>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</si>
  <si>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</si>
  <si>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</si>
  <si>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</si>
  <si>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</si>
  <si>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</si>
  <si>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</si>
  <si>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</si>
  <si>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</si>
  <si>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</si>
  <si>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</si>
  <si>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</si>
  <si>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</si>
  <si>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</si>
  <si>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</si>
  <si>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</si>
  <si>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</si>
  <si>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Steer Stocker</t>
  </si>
  <si>
    <t>Heifer Stocker</t>
  </si>
  <si>
    <t>Beef Cows</t>
  </si>
  <si>
    <t>Dairy Replacements</t>
  </si>
  <si>
    <t>Beef Replacements</t>
  </si>
  <si>
    <t>Steer Feedlot</t>
  </si>
  <si>
    <t>Heifer Feedlot</t>
  </si>
  <si>
    <t>Bulls</t>
  </si>
  <si>
    <t>Dairy Cows</t>
  </si>
  <si>
    <t>Beef Calves</t>
  </si>
  <si>
    <t>Dairy Calves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</si>
  <si>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</si>
  <si>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</si>
  <si>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</si>
  <si>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</si>
  <si>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</si>
  <si>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</si>
  <si>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</si>
  <si>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</si>
  <si>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</si>
  <si>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</si>
  <si>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</si>
  <si>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</si>
  <si>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</si>
  <si>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t>Dairy Cattle</t>
  </si>
  <si>
    <t>Non-Dairy Cattle</t>
  </si>
  <si>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</si>
  <si>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</si>
  <si>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</si>
  <si>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</si>
  <si>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</si>
  <si>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</si>
  <si>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</si>
  <si>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</si>
  <si>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</si>
  <si>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</si>
  <si>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</si>
  <si>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</si>
  <si>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</si>
  <si>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</si>
  <si>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</si>
  <si>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</si>
  <si>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</si>
  <si>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</si>
  <si>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</si>
  <si>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NE,IE,NA</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</si>
  <si>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</si>
  <si>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</si>
  <si>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</si>
  <si>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</si>
  <si>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</si>
  <si>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</si>
  <si>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</si>
  <si>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</si>
  <si>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</si>
  <si>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</si>
  <si>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</si>
  <si>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</si>
  <si>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</si>
  <si>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</si>
  <si>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</si>
  <si>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</si>
  <si>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</si>
  <si>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</si>
  <si>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</si>
  <si>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</si>
  <si>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</si>
  <si>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</si>
  <si>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</si>
  <si>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</si>
  <si>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</si>
  <si>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</si>
  <si>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</si>
  <si>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</si>
  <si>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</si>
  <si>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</si>
  <si>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</si>
  <si>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</si>
  <si>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</si>
  <si>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</si>
  <si>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</si>
  <si>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</si>
  <si>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</si>
  <si>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</si>
  <si>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</si>
  <si>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</si>
  <si>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</si>
  <si>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</si>
  <si>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</si>
  <si>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</si>
  <si>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</si>
  <si>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</si>
  <si>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</si>
  <si>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</si>
  <si>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</si>
  <si>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</si>
  <si>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</si>
  <si>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</si>
  <si>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</si>
  <si>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</si>
  <si>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</si>
  <si>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</si>
  <si>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</si>
  <si>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</si>
  <si>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</si>
  <si>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</si>
  <si>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</si>
  <si>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</si>
  <si>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</si>
  <si>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</si>
  <si>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</si>
  <si>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</si>
  <si>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</si>
  <si>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</si>
  <si>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</si>
  <si>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</si>
  <si>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</si>
  <si>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</si>
  <si>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 AR5)</t>
  </si>
  <si>
    <t>Total Emissions</t>
  </si>
  <si>
    <t>LULUCF</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</si>
  <si>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</si>
  <si>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</si>
  <si>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</si>
  <si>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</si>
  <si>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</si>
  <si>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</si>
  <si>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</si>
  <si>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</si>
  <si>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</si>
  <si>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</si>
  <si>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</si>
  <si>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</si>
  <si>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</si>
  <si>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</si>
  <si>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</si>
  <si>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</si>
  <si>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</si>
  <si>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</si>
  <si>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</si>
  <si>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</si>
  <si>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</si>
  <si>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</si>
  <si>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</si>
  <si>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</si>
  <si>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</si>
  <si>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</si>
  <si>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</si>
  <si>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</si>
  <si>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</si>
  <si>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</si>
  <si>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</si>
  <si>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</si>
  <si>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</si>
  <si>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</si>
  <si>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</si>
  <si>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</si>
  <si>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</si>
  <si>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</si>
  <si>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</si>
  <si>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</si>
  <si>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</si>
  <si>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</si>
  <si>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</si>
  <si>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</si>
  <si>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</si>
  <si>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</si>
  <si>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</si>
  <si>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</si>
  <si>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</si>
  <si>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</si>
  <si>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</si>
  <si>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</si>
  <si>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</si>
  <si>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</si>
  <si>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</si>
  <si>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</si>
  <si>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</si>
  <si>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</si>
  <si>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</si>
  <si>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</si>
  <si>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</si>
  <si>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</si>
  <si>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</si>
  <si>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</si>
  <si>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</si>
  <si>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</si>
  <si>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</si>
  <si>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</si>
  <si>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</si>
  <si>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</si>
  <si>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</si>
  <si>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</si>
  <si>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</si>
  <si>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</si>
  <si>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</si>
  <si>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</si>
  <si>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</si>
  <si>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</si>
  <si>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</si>
  <si>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</si>
  <si>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</si>
  <si>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</si>
  <si>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</si>
  <si>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</si>
  <si>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</si>
  <si>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</si>
  <si>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</si>
  <si>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</si>
  <si>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</si>
  <si>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</si>
  <si>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</si>
  <si>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</si>
  <si>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</si>
  <si>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</si>
  <si>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</si>
  <si>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</si>
  <si>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</si>
  <si>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</si>
  <si>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</si>
  <si>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</si>
  <si>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</si>
  <si>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</si>
  <si>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</si>
  <si>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</si>
  <si>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</si>
  <si>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</si>
  <si>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</si>
  <si>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</si>
  <si>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</si>
  <si>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</si>
  <si>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</si>
  <si>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</si>
  <si>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</si>
  <si>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</si>
  <si>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</si>
  <si>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</si>
  <si>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</si>
  <si>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</si>
  <si>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</si>
  <si>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</si>
  <si>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</si>
  <si>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</si>
  <si>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</si>
  <si>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</si>
  <si>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</si>
  <si>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</si>
  <si>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</si>
  <si>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</si>
  <si>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</si>
  <si>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</si>
  <si>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</si>
  <si>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</si>
  <si>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</si>
  <si>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</si>
  <si>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</si>
  <si>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</si>
  <si>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</si>
  <si>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</si>
  <si>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</si>
  <si>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</si>
  <si>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</si>
  <si>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</si>
  <si>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</si>
  <si>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</si>
  <si>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</si>
  <si>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</si>
  <si>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</si>
  <si>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</si>
  <si>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</si>
  <si>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</si>
  <si>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</si>
  <si>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</si>
  <si>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</si>
  <si>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</si>
  <si>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</si>
  <si>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</si>
  <si>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</si>
  <si>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</si>
  <si>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</si>
  <si>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</si>
  <si>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</si>
  <si>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</si>
  <si>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</si>
  <si>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</si>
  <si>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</si>
  <si>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</si>
  <si>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</si>
  <si>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</si>
  <si>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</si>
  <si>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</si>
  <si>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</si>
  <si>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</si>
  <si>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</si>
  <si>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</si>
  <si>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</si>
  <si>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</si>
  <si>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</si>
  <si>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</si>
  <si>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</si>
  <si>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</si>
  <si>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</si>
  <si>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</si>
  <si>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</si>
  <si>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</si>
  <si>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</si>
  <si>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</si>
  <si>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</si>
  <si>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</si>
  <si>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</si>
  <si>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</si>
  <si>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</si>
  <si>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</si>
  <si>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</si>
  <si>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</si>
  <si>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</si>
  <si>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</si>
  <si>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</si>
  <si>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</si>
  <si>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</si>
  <si>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</si>
  <si>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</si>
  <si>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</si>
  <si>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</si>
  <si>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</si>
  <si>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</si>
  <si>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</si>
  <si>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</si>
  <si>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</si>
  <si>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</si>
  <si>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</si>
  <si>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</si>
  <si>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</si>
  <si>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</si>
  <si>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</si>
  <si>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</si>
  <si>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</si>
  <si>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</si>
  <si>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</si>
  <si>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</si>
  <si>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</si>
  <si>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</si>
  <si>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</si>
  <si>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</si>
  <si>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</si>
  <si>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</si>
  <si>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</si>
  <si>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</si>
  <si>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</si>
  <si>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</si>
  <si>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</si>
  <si>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</si>
  <si>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</si>
  <si>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</si>
  <si>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</si>
  <si>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</si>
  <si>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</si>
  <si>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</si>
  <si>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</si>
  <si>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</si>
  <si>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</si>
  <si>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</si>
  <si>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</si>
  <si>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</si>
  <si>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</si>
  <si>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</si>
  <si>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</si>
  <si>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</si>
  <si>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</si>
  <si>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</si>
  <si>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</si>
  <si>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</si>
  <si>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</si>
  <si>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</si>
  <si>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</si>
  <si>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</si>
  <si>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</si>
  <si>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</si>
  <si>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</si>
  <si>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</si>
  <si>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</si>
  <si>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</si>
  <si>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</si>
  <si>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</si>
  <si>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</si>
  <si>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</si>
  <si>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</si>
  <si>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</si>
  <si>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</si>
  <si>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</si>
  <si>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</si>
  <si>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</si>
  <si>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</si>
  <si>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</si>
  <si>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</si>
  <si>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</si>
  <si>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</si>
  <si>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</si>
  <si>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</si>
  <si>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</si>
  <si>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</si>
  <si>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</si>
  <si>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</si>
  <si>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</si>
  <si>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</si>
  <si>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</si>
  <si>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</si>
  <si>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</si>
  <si>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</si>
  <si>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</si>
  <si>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</si>
  <si>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</si>
  <si>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</si>
  <si>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</si>
  <si>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</si>
  <si>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</si>
  <si>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</si>
  <si>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</si>
  <si>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</si>
  <si>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</si>
  <si>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</si>
  <si>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</si>
  <si>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</si>
  <si>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</si>
  <si>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</si>
  <si>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</si>
  <si>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</si>
  <si>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</si>
  <si>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</si>
  <si>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</si>
  <si>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</si>
  <si>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</si>
  <si>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</si>
  <si>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</si>
  <si>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</si>
  <si>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</si>
  <si>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</si>
  <si>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</si>
  <si>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</si>
  <si>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</si>
  <si>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</si>
  <si>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</si>
  <si>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</si>
  <si>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</si>
  <si>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</si>
  <si>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</si>
  <si>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</si>
  <si>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</si>
  <si>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</si>
  <si>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</si>
  <si>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</si>
  <si>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</si>
  <si>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</si>
  <si>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</si>
  <si>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</si>
  <si>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</si>
  <si>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</si>
  <si>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</si>
  <si>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</si>
  <si>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</si>
  <si>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</si>
  <si>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</si>
  <si>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</si>
  <si>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</si>
  <si>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</si>
  <si>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</si>
  <si>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</si>
  <si>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</si>
  <si>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</si>
  <si>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</si>
  <si>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</si>
  <si>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</si>
  <si>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</si>
  <si>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</si>
  <si>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</si>
  <si>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</si>
  <si>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</si>
  <si>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</si>
  <si>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</si>
  <si>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</si>
  <si>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</si>
  <si>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</si>
  <si>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</si>
  <si>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</si>
  <si>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</si>
  <si>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</si>
  <si>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</si>
  <si>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</si>
  <si>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</si>
  <si>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</si>
  <si>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</si>
  <si>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</si>
  <si>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</si>
  <si>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</si>
  <si>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</si>
  <si>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</si>
  <si>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</si>
  <si>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</si>
  <si>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</si>
  <si>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</si>
  <si>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</si>
  <si>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</si>
  <si>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</si>
  <si>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</si>
  <si>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</si>
  <si>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</si>
  <si>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</si>
  <si>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</si>
  <si>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</si>
  <si>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</si>
  <si>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</si>
  <si>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</si>
  <si>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</si>
  <si>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</si>
  <si>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</si>
  <si>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</si>
  <si>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</si>
  <si>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</si>
  <si>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</si>
  <si>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</si>
  <si>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</si>
  <si>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</si>
  <si>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</si>
  <si>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</si>
  <si>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</si>
  <si>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</si>
  <si>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</si>
  <si>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</si>
  <si>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</si>
  <si>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</si>
  <si>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</si>
  <si>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</si>
  <si>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</si>
  <si>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</si>
  <si>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</si>
  <si>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</si>
  <si>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</si>
  <si>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</si>
  <si>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</si>
  <si>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</si>
  <si>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</si>
  <si>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</si>
  <si>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</si>
  <si>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</si>
  <si>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</si>
  <si>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</si>
  <si>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</si>
  <si>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</si>
  <si>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</si>
  <si>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</si>
  <si>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</si>
  <si>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</si>
  <si>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</si>
  <si>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</si>
  <si>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</si>
  <si>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</si>
  <si>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</si>
  <si>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</si>
  <si>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</si>
  <si>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</si>
  <si>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</si>
  <si>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</si>
  <si>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</si>
  <si>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</si>
  <si>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</si>
  <si>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</si>
  <si>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</si>
  <si>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</si>
  <si>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</si>
  <si>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</si>
  <si>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</si>
  <si>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</si>
  <si>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</si>
  <si>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</si>
  <si>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</si>
  <si>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</si>
  <si>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</si>
  <si>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</si>
  <si>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</si>
  <si>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</si>
  <si>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</si>
  <si>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</si>
  <si>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</si>
  <si>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</si>
  <si>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</si>
  <si>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</si>
  <si>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</si>
  <si>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</si>
  <si>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</si>
  <si>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</si>
  <si>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</si>
  <si>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</si>
  <si>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</si>
  <si>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</si>
  <si>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</si>
  <si>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</si>
  <si>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</si>
  <si>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</si>
  <si>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</si>
  <si>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</si>
  <si>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</si>
  <si>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</si>
  <si>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</si>
  <si>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</si>
  <si>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</si>
  <si>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</si>
  <si>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</si>
  <si>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</si>
  <si>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</si>
  <si>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</si>
  <si>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</si>
  <si>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</si>
  <si>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</si>
  <si>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</si>
  <si>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</si>
  <si>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</si>
  <si>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</si>
  <si>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</si>
  <si>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</si>
  <si>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</si>
  <si>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</si>
  <si>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</si>
  <si>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</si>
  <si>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</si>
  <si>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</si>
  <si>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</si>
  <si>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</si>
  <si>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</si>
  <si>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</si>
  <si>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</si>
  <si>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</si>
  <si>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</si>
  <si>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</si>
  <si>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</si>
  <si>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</si>
  <si>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</si>
  <si>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</si>
  <si>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</si>
  <si>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</si>
  <si>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</si>
  <si>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</si>
  <si>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</si>
  <si>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</si>
  <si>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</si>
  <si>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</si>
  <si>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</si>
  <si>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</si>
  <si>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</si>
  <si>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</si>
  <si>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</si>
  <si>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</si>
  <si>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</si>
  <si>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</si>
  <si>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</si>
  <si>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</si>
  <si>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</si>
  <si>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</si>
  <si>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</si>
  <si>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</si>
  <si>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</si>
  <si>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</si>
  <si>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</si>
  <si>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</si>
  <si>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</si>
  <si>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</si>
  <si>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</si>
  <si>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</si>
  <si>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</si>
  <si>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</si>
  <si>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</si>
  <si>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</si>
  <si>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</si>
  <si>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</si>
  <si>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</si>
  <si>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</si>
  <si>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</si>
  <si>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</si>
  <si>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</si>
  <si>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</si>
  <si>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</si>
  <si>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</si>
  <si>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</si>
  <si>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</si>
  <si>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</si>
  <si>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</si>
  <si>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</si>
  <si>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</si>
  <si>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</si>
  <si>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</si>
  <si>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</si>
  <si>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</si>
  <si>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</si>
  <si>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</si>
  <si>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</si>
  <si>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</si>
  <si>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</si>
  <si>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</si>
  <si>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</si>
  <si>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</si>
  <si>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</si>
  <si>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</si>
  <si>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</si>
  <si>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</si>
  <si>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</si>
  <si>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</si>
  <si>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</si>
  <si>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</si>
  <si>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</si>
  <si>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</si>
  <si>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</si>
  <si>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</si>
  <si>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</si>
  <si>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</si>
  <si>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</si>
  <si>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</si>
  <si>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</si>
  <si>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</si>
  <si>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</si>
  <si>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</si>
  <si>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</si>
  <si>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</si>
  <si>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</si>
  <si>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</si>
  <si>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</si>
  <si>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</si>
  <si>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</si>
  <si>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</si>
  <si>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</si>
  <si>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</si>
  <si>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</si>
  <si>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</si>
  <si>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</si>
  <si>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</si>
  <si>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</si>
  <si>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</si>
  <si>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</si>
  <si>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</si>
  <si>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</si>
  <si>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</si>
  <si>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</si>
  <si>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</si>
  <si>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</si>
  <si>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</si>
  <si>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</si>
  <si>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</si>
  <si>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</si>
  <si>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</si>
  <si>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</si>
  <si>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</si>
  <si>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</si>
  <si>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</si>
  <si>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</si>
  <si>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</si>
  <si>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</si>
  <si>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</si>
  <si>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</si>
  <si>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</si>
  <si>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</si>
  <si>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</si>
  <si>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</si>
  <si>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</si>
  <si>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</si>
  <si>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</si>
  <si>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</si>
  <si>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</si>
  <si>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</si>
  <si>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</si>
  <si>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</si>
  <si>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</si>
  <si>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</si>
  <si>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</si>
  <si>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</si>
  <si>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</si>
  <si>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</si>
  <si>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</si>
  <si>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</si>
  <si>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</si>
  <si>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</si>
  <si>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</si>
  <si>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</si>
  <si>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</si>
  <si>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</si>
  <si>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</si>
  <si>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</si>
  <si>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</si>
  <si>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</si>
  <si>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</si>
  <si>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</si>
  <si>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</si>
  <si>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</si>
  <si>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</si>
  <si>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</si>
  <si>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</si>
  <si>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</si>
  <si>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</si>
  <si>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</si>
  <si>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</si>
  <si>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</si>
  <si>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</si>
  <si>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</si>
  <si>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</si>
  <si>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</si>
  <si>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</si>
  <si>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</si>
  <si>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</si>
  <si>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</si>
  <si>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</si>
  <si>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</si>
  <si>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</si>
  <si>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</si>
  <si>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</si>
  <si>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</si>
  <si>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</si>
  <si>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</si>
  <si>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</si>
  <si>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</si>
  <si>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</si>
  <si>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</si>
  <si>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</si>
  <si>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</si>
  <si>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</si>
  <si>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</si>
  <si>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</si>
  <si>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</si>
  <si>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</si>
  <si>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</si>
  <si>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</si>
  <si>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</si>
  <si>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</si>
  <si>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</si>
  <si>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</si>
  <si>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</si>
  <si>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</si>
  <si>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</si>
  <si>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</si>
  <si>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</si>
  <si>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</si>
  <si>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</si>
  <si>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</si>
  <si>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</si>
  <si>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</si>
  <si>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</si>
  <si>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</si>
  <si>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</si>
  <si>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</si>
  <si>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</si>
  <si>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</si>
  <si>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</si>
  <si>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</si>
  <si>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</si>
  <si>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</si>
  <si>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</si>
  <si>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</si>
  <si>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</si>
  <si>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</si>
  <si>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</si>
  <si>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</si>
  <si>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</si>
  <si>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</si>
  <si>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</si>
  <si>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</si>
  <si>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</si>
  <si>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</si>
  <si>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</si>
  <si>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</si>
  <si>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</si>
  <si>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</si>
  <si>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</si>
  <si>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</si>
  <si>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</si>
  <si>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</si>
  <si>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</si>
  <si>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</si>
  <si>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</si>
  <si>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</si>
  <si>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</si>
  <si>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</si>
  <si>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</si>
  <si>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</si>
  <si>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</si>
  <si>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</si>
  <si>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</si>
  <si>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</si>
  <si>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</si>
  <si>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</si>
  <si>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</si>
  <si>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</si>
  <si>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</si>
  <si>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</si>
  <si>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</si>
  <si>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</si>
  <si>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</si>
  <si>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</si>
  <si>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</si>
  <si>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</si>
  <si>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</si>
  <si>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</si>
  <si>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</si>
  <si>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</si>
  <si>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</si>
  <si>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</si>
  <si>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</si>
  <si>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</si>
  <si>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</si>
  <si>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</si>
  <si>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</si>
  <si>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</si>
  <si>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</si>
  <si>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</si>
  <si>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</si>
  <si>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</si>
  <si>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</si>
  <si>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</si>
  <si>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</si>
  <si>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</si>
  <si>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</si>
  <si>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</si>
  <si>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</si>
  <si>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</si>
  <si>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</si>
  <si>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</si>
  <si>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</si>
  <si>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</si>
  <si>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</si>
  <si>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</si>
  <si>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</si>
  <si>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</si>
  <si>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</si>
  <si>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</si>
  <si>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</si>
  <si>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</si>
  <si>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</si>
  <si>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</si>
  <si>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</si>
  <si>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</si>
  <si>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</si>
  <si>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</si>
  <si>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</si>
  <si>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</si>
  <si>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</si>
  <si>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</si>
  <si>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</si>
  <si>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</si>
  <si>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</si>
  <si>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</si>
  <si>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</si>
  <si>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</si>
  <si>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</si>
  <si>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</si>
  <si>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</si>
  <si>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</si>
  <si>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</si>
  <si>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</si>
  <si>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</si>
  <si>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</si>
  <si>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</si>
  <si>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</si>
  <si>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</si>
  <si>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</si>
  <si>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</si>
  <si>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</si>
  <si>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</si>
  <si>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</si>
  <si>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</si>
  <si>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</si>
  <si>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</si>
  <si>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</si>
  <si>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</si>
  <si>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</si>
  <si>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</si>
  <si>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</si>
  <si>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</si>
  <si>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</si>
  <si>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</si>
  <si>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</si>
  <si>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</si>
  <si>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</si>
  <si>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</si>
  <si>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</si>
  <si>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</si>
  <si>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</si>
  <si>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</si>
  <si>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</si>
  <si>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</si>
  <si>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</si>
  <si>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</si>
  <si>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</si>
  <si>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</si>
  <si>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</si>
  <si>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</si>
  <si>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</si>
  <si>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</si>
  <si>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</si>
  <si>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</si>
  <si>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</si>
  <si>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</si>
  <si>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</si>
  <si>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</si>
  <si>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</si>
  <si>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</si>
  <si>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</si>
  <si>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</si>
  <si>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</si>
  <si>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</si>
  <si>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</si>
  <si>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</si>
  <si>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</si>
  <si>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</si>
  <si>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</si>
  <si>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</si>
  <si>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</si>
  <si>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</si>
  <si>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</si>
  <si>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</si>
  <si>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</si>
  <si>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</si>
  <si>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</si>
  <si>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</si>
  <si>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</si>
  <si>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</si>
  <si>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</si>
  <si>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</si>
  <si>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</si>
  <si>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</si>
  <si>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</si>
  <si>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</si>
  <si>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</si>
  <si>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</si>
  <si>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</si>
  <si>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</si>
  <si>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</si>
  <si>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</si>
  <si>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</si>
  <si>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</si>
  <si>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</si>
  <si>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</si>
  <si>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</si>
  <si>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</si>
  <si>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</si>
  <si>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</si>
  <si>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</si>
  <si>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</si>
  <si>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</si>
  <si>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</si>
  <si>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</si>
  <si>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</si>
  <si>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</si>
  <si>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</si>
  <si>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</si>
  <si>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</si>
  <si>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</si>
  <si>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</si>
  <si>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</si>
  <si>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</si>
  <si>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</si>
  <si>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</si>
  <si>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</si>
  <si>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</si>
  <si>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</si>
  <si>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</si>
  <si>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</si>
  <si>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</si>
  <si>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</si>
  <si>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</si>
  <si>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</si>
  <si>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</si>
  <si>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</si>
  <si>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</si>
  <si>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</si>
  <si>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</si>
  <si>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</si>
  <si>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</si>
  <si>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</si>
  <si>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</si>
  <si>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</si>
  <si>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</si>
  <si>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</si>
  <si>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</si>
  <si>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</si>
  <si>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</si>
  <si>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</si>
  <si>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</si>
  <si>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</si>
  <si>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</si>
  <si>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</si>
  <si>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</si>
  <si>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</si>
  <si>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</si>
  <si>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</si>
  <si>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</si>
  <si>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</si>
  <si>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</si>
  <si>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</si>
  <si>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</si>
  <si>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</si>
  <si>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</si>
  <si>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</si>
  <si>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</si>
  <si>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</si>
  <si>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</si>
  <si>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</si>
  <si>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</si>
  <si>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</si>
  <si>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</si>
  <si>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</si>
  <si>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</si>
  <si>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</si>
  <si>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</si>
  <si>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</si>
  <si>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</si>
  <si>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</si>
  <si>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</si>
  <si>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</si>
  <si>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</si>
  <si>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</si>
  <si>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</si>
  <si>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</si>
  <si>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</si>
  <si>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</si>
  <si>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</si>
  <si>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</si>
  <si>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</si>
  <si>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</si>
  <si>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</si>
  <si>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</si>
  <si>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</si>
  <si>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</si>
  <si>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</si>
  <si>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</si>
  <si>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</si>
  <si>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</si>
  <si>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</si>
  <si>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</si>
  <si>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</si>
  <si>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</si>
  <si>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</si>
  <si>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</si>
  <si>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</si>
  <si>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</si>
  <si>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</si>
  <si>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</si>
  <si>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</si>
  <si>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</si>
  <si>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</si>
  <si>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</si>
  <si>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</si>
  <si>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</si>
  <si>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</si>
  <si>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</si>
  <si>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</si>
  <si>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</si>
  <si>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</si>
  <si>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</si>
  <si>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</si>
  <si>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</si>
  <si>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</si>
  <si>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</si>
  <si>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</si>
  <si>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</si>
  <si>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</si>
  <si>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</si>
  <si>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</si>
  <si>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</si>
  <si>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</si>
  <si>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</si>
  <si>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</si>
  <si>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</si>
  <si>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</si>
  <si>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</si>
  <si>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</si>
  <si>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</si>
  <si>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</si>
  <si>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</si>
  <si>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</si>
  <si>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</si>
  <si>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</si>
  <si>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</si>
  <si>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</si>
  <si>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</si>
  <si>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</si>
  <si>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</si>
  <si>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</si>
  <si>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</si>
  <si>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</si>
  <si>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</si>
  <si>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</si>
  <si>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</si>
  <si>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</si>
  <si>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</si>
  <si>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</si>
  <si>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</si>
  <si>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</si>
  <si>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</si>
  <si>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</si>
  <si>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</si>
  <si>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</si>
  <si>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</si>
  <si>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</si>
  <si>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</si>
  <si>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</si>
  <si>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</si>
  <si>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</si>
  <si>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</si>
  <si>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</si>
  <si>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</si>
  <si>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</si>
  <si>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</si>
  <si>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</si>
  <si>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</si>
  <si>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</si>
  <si>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</si>
  <si>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</si>
  <si>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</si>
  <si>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</si>
  <si>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</si>
  <si>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</si>
  <si>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</si>
  <si>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</si>
  <si>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</si>
  <si>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</si>
  <si>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</si>
  <si>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</si>
  <si>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</si>
  <si>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</si>
  <si>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</si>
  <si>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</si>
  <si>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</si>
  <si>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</si>
  <si>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</si>
  <si>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</si>
  <si>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</si>
  <si>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</si>
  <si>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</si>
  <si>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</si>
  <si>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</si>
  <si>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</si>
  <si>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</si>
  <si>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</si>
  <si>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</si>
  <si>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</si>
  <si>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</si>
  <si>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</si>
  <si>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</si>
  <si>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</si>
  <si>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</si>
  <si>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</si>
  <si>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</si>
  <si>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</si>
  <si>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</si>
  <si>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</si>
  <si>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</si>
  <si>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</si>
  <si>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</si>
  <si>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</si>
  <si>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</si>
  <si>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</si>
  <si>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</si>
  <si>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</si>
  <si>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</si>
  <si>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</si>
  <si>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</si>
  <si>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</si>
  <si>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</si>
  <si>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</si>
  <si>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</si>
  <si>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</si>
  <si>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</si>
  <si>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</si>
  <si>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</si>
  <si>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</si>
  <si>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</si>
  <si>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</si>
  <si>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</si>
  <si>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</si>
  <si>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</si>
  <si>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</si>
  <si>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</si>
  <si>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</si>
  <si>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</si>
  <si>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</si>
  <si>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</si>
  <si>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</si>
  <si>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</si>
  <si>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</si>
  <si>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</si>
  <si>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</si>
  <si>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</si>
  <si>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</si>
  <si>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</si>
  <si>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</si>
  <si>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</si>
  <si>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</si>
  <si>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</si>
  <si>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</si>
  <si>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</si>
  <si>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</si>
  <si>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</si>
  <si>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</si>
  <si>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</si>
  <si>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</si>
  <si>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</si>
  <si>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</si>
  <si>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</si>
  <si>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</si>
  <si>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</si>
  <si>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</si>
  <si>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</si>
  <si>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</si>
  <si>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</si>
  <si>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</si>
  <si>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</si>
  <si>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</si>
  <si>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</si>
  <si>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</si>
  <si>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</si>
  <si>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</si>
  <si>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</si>
  <si>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</si>
  <si>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</si>
  <si>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</si>
  <si>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</si>
  <si>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</si>
  <si>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</si>
  <si>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</si>
  <si>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</si>
  <si>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</si>
  <si>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</si>
  <si>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</si>
  <si>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</si>
  <si>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</si>
  <si>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</si>
  <si>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</si>
  <si>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</si>
  <si>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</si>
  <si>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</si>
  <si>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</si>
  <si>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</si>
  <si>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</si>
  <si>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</si>
  <si>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</si>
  <si>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</si>
  <si>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</si>
  <si>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</si>
  <si>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</si>
  <si>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</si>
  <si>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</si>
  <si>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</si>
  <si>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</si>
  <si>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</si>
  <si>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</si>
  <si>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</si>
  <si>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</si>
  <si>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</si>
  <si>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</si>
  <si>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</si>
  <si>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</si>
  <si>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</si>
  <si>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</si>
  <si>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</si>
  <si>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</si>
  <si>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</si>
  <si>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</si>
  <si>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</si>
  <si>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</si>
  <si>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</si>
  <si>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</si>
  <si>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</si>
  <si>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</si>
  <si>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</si>
  <si>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</si>
  <si>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</si>
  <si>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</si>
  <si>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</si>
  <si>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</si>
  <si>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</si>
  <si>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</si>
  <si>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</si>
  <si>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</si>
  <si>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</si>
  <si>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</si>
  <si>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</si>
  <si>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</si>
  <si>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</si>
  <si>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</si>
  <si>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</si>
  <si>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</si>
  <si>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</si>
  <si>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</si>
  <si>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</si>
  <si>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</si>
  <si>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</si>
  <si>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</si>
  <si>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</si>
  <si>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</si>
  <si>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</si>
  <si>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</si>
  <si>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</si>
  <si>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</si>
  <si>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</si>
  <si>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</si>
  <si>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</si>
  <si>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</si>
  <si>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</si>
  <si>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</si>
  <si>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</si>
  <si>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</si>
  <si>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</si>
  <si>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</si>
  <si>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</si>
  <si>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</si>
  <si>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</si>
  <si>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</si>
  <si>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</si>
  <si>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</si>
  <si>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</si>
  <si>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</si>
  <si>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</si>
  <si>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</si>
  <si>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</si>
  <si>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</si>
  <si>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</si>
  <si>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</si>
  <si>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</si>
  <si>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</si>
  <si>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</si>
  <si>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</si>
  <si>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</si>
  <si>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</si>
  <si>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</si>
  <si>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</si>
  <si>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</si>
  <si>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</si>
  <si>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</si>
  <si>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</si>
  <si>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</si>
  <si>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</si>
  <si>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</si>
  <si>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</si>
  <si>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</si>
  <si>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</si>
  <si>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</si>
  <si>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</si>
  <si>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</si>
  <si>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</si>
  <si>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</si>
  <si>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</si>
  <si>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</si>
  <si>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</si>
  <si>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</si>
  <si>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</si>
  <si>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</si>
  <si>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</si>
  <si>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</si>
  <si>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</si>
  <si>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</si>
  <si>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</si>
  <si>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</si>
  <si>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</si>
  <si>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</si>
  <si>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</si>
  <si>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</si>
  <si>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</si>
  <si>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</si>
  <si>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</si>
  <si>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</si>
  <si>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</si>
  <si>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</si>
  <si>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</si>
  <si>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</si>
  <si>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</si>
  <si>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</si>
  <si>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</si>
  <si>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</si>
  <si>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</si>
  <si>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</si>
  <si>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</si>
  <si>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</si>
  <si>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</si>
  <si>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</si>
  <si>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</si>
  <si>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</si>
  <si>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</si>
  <si>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</si>
  <si>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</si>
  <si>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</si>
  <si>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</si>
  <si>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</si>
  <si>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</si>
  <si>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</si>
  <si>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</si>
  <si>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</si>
  <si>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</si>
  <si>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p. 731, Table 8.A, Row 1</t>
  </si>
  <si>
    <t>p. 740, Table 8.A.5, Row 3 (VOC North America)</t>
  </si>
  <si>
    <t>p. 740, Table 8.A.4, Row 3 (CO North America)</t>
  </si>
  <si>
    <t>p. 739, Table 8.A.3, Row 3 (NOx North America)</t>
  </si>
  <si>
    <t>This is handled via BC and OC, below.  To include a value here would be double-counting.</t>
  </si>
  <si>
    <t>No value is reported by the IPCC for SOx.</t>
  </si>
  <si>
    <t>p. 740, Table 8.A.6, Row 2 (BC four regions)</t>
  </si>
  <si>
    <t>p. 740, Table 8.A.6, Row 7 (OC four regions)</t>
  </si>
  <si>
    <t>p. 731, Table 8.A, Row 2</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</si>
  <si>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</si>
  <si>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</si>
  <si>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</si>
  <si>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</si>
  <si>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</si>
  <si>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</si>
  <si>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</si>
  <si>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</si>
  <si>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</si>
  <si>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</si>
  <si>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</si>
  <si>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</si>
  <si>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</si>
  <si>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</si>
  <si>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</si>
  <si>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</si>
  <si>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</si>
  <si>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</si>
  <si>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</si>
  <si>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</si>
  <si>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</si>
  <si>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</si>
  <si>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</si>
  <si>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</si>
  <si>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</si>
  <si>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</si>
  <si>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</si>
  <si>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</si>
  <si>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</si>
  <si>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</si>
  <si>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</si>
  <si>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</si>
  <si>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</si>
  <si>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</si>
  <si>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</si>
  <si>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</si>
  <si>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</si>
  <si>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</si>
  <si>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</si>
  <si>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</si>
  <si>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</si>
  <si>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</si>
  <si>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</si>
  <si>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</si>
  <si>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</si>
  <si>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</si>
  <si>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</si>
  <si>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</si>
  <si>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</si>
  <si>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</si>
  <si>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</si>
  <si>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</si>
  <si>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</si>
  <si>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</si>
  <si>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</si>
  <si>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</si>
  <si>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</si>
  <si>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</si>
  <si>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</si>
  <si>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</si>
  <si>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</si>
  <si>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t>Exclude</t>
  </si>
  <si>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</si>
  <si>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</si>
  <si>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</si>
  <si>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</si>
  <si>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</si>
  <si>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</si>
  <si>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</si>
  <si>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</si>
  <si>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</si>
  <si>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</si>
  <si>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</si>
  <si>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</si>
  <si>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</si>
  <si>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</si>
  <si>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</si>
  <si>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</si>
  <si>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</si>
  <si>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</si>
  <si>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</si>
  <si>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</si>
  <si>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</si>
  <si>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</si>
  <si>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</si>
  <si>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</si>
  <si>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</si>
  <si>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</si>
  <si>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</si>
  <si>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</si>
  <si>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</si>
  <si>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</si>
  <si>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</si>
  <si>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</si>
  <si>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</si>
  <si>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</si>
  <si>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</si>
  <si>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</si>
  <si>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</si>
  <si>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</si>
  <si>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</si>
  <si>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</si>
  <si>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</si>
  <si>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</si>
  <si>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</si>
  <si>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</si>
  <si>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</si>
  <si>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</si>
  <si>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</si>
  <si>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</si>
  <si>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</si>
  <si>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</si>
  <si>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</si>
  <si>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</si>
  <si>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</si>
  <si>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</si>
  <si>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</si>
  <si>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</si>
  <si>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</si>
  <si>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</si>
  <si>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</si>
  <si>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</si>
  <si>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</si>
  <si>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</si>
  <si>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</si>
  <si>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</si>
  <si>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</si>
  <si>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check</t>
  </si>
  <si>
    <t># of policies IDs included in webapp</t>
  </si>
  <si>
    <t># of policies IDs NOT included in webapp</t>
  </si>
  <si>
    <t xml:space="preserve">#of policies with webapp discription </t>
  </si>
  <si>
    <t>Count of Policy ID Number</t>
  </si>
  <si>
    <t>#of policies with webapp discription No included in webapp</t>
  </si>
  <si>
    <t>To be translated</t>
  </si>
  <si>
    <t>Already Translated</t>
  </si>
  <si>
    <t>Missing from translation scope</t>
  </si>
  <si>
    <t>**Description:** By default, carbon taxes apply to only domestically produced goods. If set to off, this policy enables carbon tax border adjustments, meaning the carbon tax will apply to both domestically produced and imported goods.</t>
  </si>
  <si>
    <t>U.S. DOE, 2016, Industrial Energy Efficiency Potential Analysis, https://energy.gov/sites/prod/files/2017/04/f34/energy-savings-by-state-industrial-methodology.pdf
Govt of Canada, 2022, Canada Gazette, Part I, Volume 156, Number 14: Regulations Amending the Energy Efficiency Regulations, 2016 (Amendment 17) https://gazette.gc.ca/rp-pr/p1/2022/2022-04-02/html/reg5-eng.html</t>
  </si>
  <si>
    <t>Heavy Duty Trucks</t>
  </si>
  <si>
    <t>Light-Medium Duty Trucks</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</si>
  <si>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Due to the lack of better Canadian data, the 3.7% is used from the USA EPS model and is from a 2006 USA study from the Energy Center of Wisconsin.</t>
  </si>
  <si>
    <t>**Description:** This policy requires at least the specified percentage of total retail electricity demand to be generated by residential and commercial buildings' distributed solar systems (typically rooftop PV). // **Guidance for setting values:** Due to the lack of better Canadian data, the USA EPS model references Colorado has established a 3% carve-out for 2020 (though it includes non-solar on-site sources). Canada has no current carve-out policies.</t>
  </si>
  <si>
    <t>**Description:**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t>
  </si>
  <si>
    <t xml:space="preserve">**Description:** This policy causes grid-scale electricity storage from chemical batteries to increase above the amount predicted in the BAU Scenario. // **Guidance for setting values:** No estimate of the potential growth rate of grid-scale battery storage in Canada was identified. In the USA EPS model, a 10% growth rate would be required to obtain 80% of electricity from renewables in 2050, according to the National Renewable Energy Laboratory's Renewable Electricity Futures study. </t>
  </si>
  <si>
    <t>**Description:**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t>
  </si>
  <si>
    <t>**Description:**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t>
  </si>
  <si>
    <r>
      <rPr>
        <sz val="11"/>
        <color rgb="FF000000"/>
        <rFont val="Calibri"/>
        <family val="2"/>
      </rPr>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t>
    </r>
    <r>
      <rPr>
        <sz val="11"/>
        <color rgb="FFFF0000"/>
        <rFont val="Calibri"/>
        <family val="2"/>
      </rPr>
      <t xml:space="preserve"> </t>
    </r>
    <r>
      <rPr>
        <sz val="11"/>
        <color rgb="FF000000"/>
        <rFont val="Calibri"/>
        <family val="2"/>
      </rPr>
      <t>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r>
  </si>
  <si>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</si>
  <si>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</si>
  <si>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</si>
  <si>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The global 1.5-degree-compatible trajectory from a 2019 Nature paper from Realmonte et al is used in the Canada EPS model and, with DAC deployment beginning in 2045, however the vast majority of DAC deployment will occur after 2050.</t>
  </si>
  <si>
    <t>**Description:** This policy avoids the release of CO2 from forests by reducing timber harvesting. This policy depends on the speed with which timber harvesting could be scaled down, given the need to find replacement materials for forest products. It also is likely not desirable to completely cease timber harvesting, as wood is a renewable resource and may be better than fabricating certain replacement materials.   // **Guidance for setting values:** A 100% setting of this lever reduces timber harvesting by 2% of the BAU amount per year, reaching a roughly 62% reduction in timber harvesting by 2050, with a maximum potential of 1 million acres available for forest set-asides per year.</t>
  </si>
  <si>
    <t xml:space="preserve">**Description:**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</si>
  <si>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t>
  </si>
  <si>
    <t>**Description:**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</si>
  <si>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</si>
  <si>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specifies the percentage reduction in carbon emissions from the transportation sector that must be achieved via fuel switching.  This value is in addition to BAU requirements. // **Guidance for setting values:** Canada's proposed federal Clean Fuel Standard is incorporated into the BAU already and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British Columbia's Low Carbon Fuel Standard requires 5% annual average renewable content in gasoline, and 4% renewable content in diesel. The BC Standard also requires reductions in the average carbon intensity of fuels by 20% by 2030.</t>
  </si>
  <si>
    <t>**Description:** This policy increases CO2 sequestration by forests through improved forest management practices.  // **Guidance for setting values:** A 100% setting of this lever will place 31 million acres of forest not currently under best management practices will instead be managed with best practices by 2050.</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</si>
  <si>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</si>
  <si>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</si>
  <si>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t>
  </si>
  <si>
    <t>**Description:**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</si>
  <si>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</si>
  <si>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</si>
  <si>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electricity sector is currently 82% non-emitting and to see increased electricity generation from this policy lever, a value above 78% would be required.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</si>
  <si>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t>
  </si>
  <si>
    <t>Simplified Carbon Price</t>
  </si>
  <si>
    <t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t>
  </si>
  <si>
    <t>ERP 2030 Electricity Sector target</t>
  </si>
  <si>
    <t>Canada's 2030 Emissions Reduction Plan goal of 14 Mt CO2e by 2030 for the electricity sector.  An 88% reduction below 2005 levels (118 Mt CO2e).</t>
  </si>
  <si>
    <t xml:space="preserve">Canada's 2030 Emissions Reduction Plan enhanced NDC goal of 40 - 45% (403 - 439 Mt CO2e) below 2005 levels (739 Mt CO2e) by 2030. </t>
  </si>
  <si>
    <t>Path to 2030</t>
  </si>
  <si>
    <t>Path to 2030.cin</t>
  </si>
  <si>
    <t>Path to 2050</t>
  </si>
  <si>
    <t>Path to 2050.cin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</si>
</sst>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1" formatCode="_(* #,##0_);_(* \(#,##0\);_(* &quot;-&quot;_);_(@_)"/>
    <numFmt numFmtId="43" formatCode="_(* #,##0.00_);_(* \(#,##0.00\);_(* &quot;-&quot;??_);_(@_)"/>
    <numFmt numFmtId="164" formatCode="_-* #,##0.00_-;\-* #,##0.00_-;_-* &quot;-&quot;??_-;_-@_-"/>
    <numFmt numFmtId="165" formatCode="0.0%"/>
    <numFmt numFmtId="166" formatCode="0.0000000"/>
    <numFmt numFmtId="167" formatCode="0.000E+00"/>
    <numFmt numFmtId="168" formatCode="###0;###0"/>
    <numFmt numFmtId="169" formatCode="###0.0;###0.0"/>
    <numFmt numFmtId="170" formatCode="###0.00;###0.00"/>
    <numFmt numFmtId="171" formatCode="#,##0;#,##0"/>
    <numFmt numFmtId="172" formatCode="#,##0.0;#,##0.0"/>
    <numFmt numFmtId="173" formatCode="###0.000;###0.000"/>
    <numFmt numFmtId="174" formatCode="_-* #,##0.00\ _F_-;\-* #,##0.00\ _F_-;_-* &quot;-&quot;??\ _F_-;_-@_-"/>
    <numFmt numFmtId="175" formatCode="#,##0.0000"/>
    <numFmt numFmtId="176" formatCode="_(* #,##0_);_(* \(#,##0\);_(* &quot;-&quot;??_);_(@_)"/>
  </numFmts>
  <fonts count="119"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9"/>
      <color indexed="81"/>
      <name val="Tahoma"/>
      <family val="2"/>
    </font>
    <font>
      <i/>
      <sz val="11"/>
      <name val="Calibri"/>
      <family val="2"/>
      <scheme val="minor"/>
    </font>
    <font>
      <b/>
      <sz val="9"/>
      <color indexed="81"/>
      <name val="Tahoma"/>
      <family val="2"/>
    </font>
    <font>
      <sz val="11"/>
      <color theme="1" tint="0.34998626667073579"/>
      <name val="Calibri"/>
      <family val="2"/>
      <scheme val="minor"/>
    </font>
    <font>
      <i/>
      <sz val="11"/>
      <color theme="1" tint="0.34998626667073579"/>
      <name val="Calibri"/>
      <family val="2"/>
      <scheme val="minor"/>
    </font>
    <font>
      <sz val="11"/>
      <color rgb="FF000000"/>
      <name val="Calibri"/>
      <family val="2"/>
    </font>
    <font>
      <sz val="11"/>
      <name val="Calibri"/>
      <family val="2"/>
    </font>
    <font>
      <sz val="11"/>
      <color rgb="FF9C0006"/>
      <name val="Calibri"/>
      <family val="2"/>
    </font>
    <font>
      <sz val="11"/>
      <color rgb="FFFF0000"/>
      <name val="Calibri"/>
      <family val="2"/>
    </font>
    <font>
      <sz val="11"/>
      <name val="Calibri"/>
      <family val="2"/>
    </font>
  </fonts>
  <fills count="9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DCE6F1"/>
        <bgColor rgb="FFDCE6F1"/>
      </patternFill>
    </fill>
    <fill>
      <patternFill patternType="solid">
        <fgColor rgb="FFFFFF00"/>
        <bgColor rgb="FF000000"/>
      </patternFill>
    </fill>
    <fill>
      <patternFill patternType="solid">
        <fgColor rgb="FFFFC7CE"/>
        <bgColor rgb="FF000000"/>
      </patternFill>
    </fill>
    <fill>
      <patternFill patternType="solid">
        <fgColor rgb="FFB4C6E7"/>
        <bgColor indexed="64"/>
      </patternFill>
    </fill>
    <fill>
      <patternFill patternType="solid">
        <fgColor theme="8"/>
        <bgColor indexed="64"/>
      </patternFill>
    </fill>
  </fills>
  <borders count="10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right/>
      <top style="thin">
        <color rgb="FF95B3D7"/>
      </top>
      <bottom style="thin">
        <color rgb="FF95B3D7"/>
      </bottom>
      <diagonal/>
    </border>
    <border>
      <left/>
      <right/>
      <top style="thin">
        <color rgb="FF95B3D7"/>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347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8" fillId="9" borderId="29">
      <alignment horizontal="right" vertical="center"/>
    </xf>
    <xf numFmtId="0" fontId="25" fillId="0" borderId="26"/>
    <xf numFmtId="0" fontId="24" fillId="0" borderId="45">
      <alignment horizontal="left" vertical="center" wrapText="1" indent="2"/>
    </xf>
    <xf numFmtId="0" fontId="51" fillId="0" borderId="0"/>
    <xf numFmtId="0" fontId="2" fillId="0" borderId="0"/>
    <xf numFmtId="0" fontId="56" fillId="7" borderId="50" applyNumberFormat="0" applyAlignment="0" applyProtection="0"/>
    <xf numFmtId="0" fontId="2" fillId="48" borderId="0" applyNumberFormat="0" applyBorder="0" applyAlignment="0" applyProtection="0"/>
    <xf numFmtId="0" fontId="20" fillId="14" borderId="85">
      <alignment horizontal="right" vertical="center"/>
    </xf>
    <xf numFmtId="0" fontId="25" fillId="0" borderId="0"/>
    <xf numFmtId="0" fontId="24" fillId="9" borderId="0" applyBorder="0">
      <alignment horizontal="right" vertical="center"/>
    </xf>
    <xf numFmtId="0" fontId="24" fillId="9" borderId="53">
      <alignment horizontal="right" vertical="center"/>
    </xf>
    <xf numFmtId="0" fontId="20" fillId="14" borderId="84">
      <alignment horizontal="right" vertical="center"/>
    </xf>
    <xf numFmtId="0" fontId="24" fillId="0" borderId="87">
      <alignment horizontal="left" vertical="center" wrapText="1" indent="2"/>
    </xf>
    <xf numFmtId="0" fontId="24" fillId="0" borderId="0" applyBorder="0">
      <alignment horizontal="right" vertical="center"/>
    </xf>
    <xf numFmtId="0" fontId="20" fillId="14" borderId="85">
      <alignment horizontal="right" vertical="center"/>
    </xf>
    <xf numFmtId="0" fontId="73" fillId="86" borderId="81" applyNumberFormat="0" applyAlignment="0" applyProtection="0"/>
    <xf numFmtId="4" fontId="20" fillId="14" borderId="86">
      <alignment horizontal="right" vertical="center"/>
    </xf>
    <xf numFmtId="0" fontId="24" fillId="0" borderId="29" applyNumberFormat="0" applyFill="0" applyAlignment="0" applyProtection="0"/>
    <xf numFmtId="0" fontId="20" fillId="0" borderId="59">
      <alignment horizontal="left" vertical="top" wrapText="1"/>
    </xf>
    <xf numFmtId="0" fontId="20" fillId="14" borderId="29">
      <alignment horizontal="right" vertical="center"/>
    </xf>
    <xf numFmtId="0" fontId="20" fillId="14" borderId="29">
      <alignment horizontal="right" vertical="center"/>
    </xf>
    <xf numFmtId="0" fontId="24" fillId="0" borderId="92">
      <alignment horizontal="right" vertical="center"/>
    </xf>
    <xf numFmtId="0" fontId="20" fillId="14" borderId="56">
      <alignment horizontal="right" vertical="center"/>
    </xf>
    <xf numFmtId="0" fontId="24" fillId="0" borderId="29">
      <alignment horizontal="right" vertical="center"/>
    </xf>
    <xf numFmtId="0" fontId="92" fillId="0" borderId="82" applyNumberFormat="0" applyFill="0" applyAlignment="0" applyProtection="0"/>
    <xf numFmtId="0" fontId="63" fillId="9" borderId="29">
      <alignment horizontal="right" vertical="center"/>
    </xf>
    <xf numFmtId="0" fontId="24" fillId="16" borderId="29"/>
    <xf numFmtId="0" fontId="25" fillId="89" borderId="83" applyNumberFormat="0" applyFont="0" applyAlignment="0" applyProtection="0"/>
    <xf numFmtId="0" fontId="20" fillId="14" borderId="84">
      <alignment horizontal="right" vertical="center"/>
    </xf>
    <xf numFmtId="0" fontId="20" fillId="9" borderId="29">
      <alignment horizontal="right" vertical="center"/>
    </xf>
    <xf numFmtId="0" fontId="20" fillId="9" borderId="54">
      <alignment horizontal="right" vertical="center"/>
    </xf>
    <xf numFmtId="0" fontId="24" fillId="0" borderId="54">
      <alignment horizontal="right" vertical="center"/>
    </xf>
    <xf numFmtId="4" fontId="25" fillId="0" borderId="0"/>
    <xf numFmtId="0" fontId="20" fillId="14" borderId="57">
      <alignment horizontal="right" vertical="center"/>
    </xf>
    <xf numFmtId="0" fontId="20" fillId="14" borderId="54">
      <alignment horizontal="right" vertical="center"/>
    </xf>
    <xf numFmtId="0" fontId="20" fillId="14" borderId="55">
      <alignment horizontal="right" vertical="center"/>
    </xf>
    <xf numFmtId="4" fontId="20" fillId="14" borderId="56">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6" fillId="0" borderId="0" applyNumberFormat="0" applyFill="0" applyBorder="0" applyAlignment="0" applyProtection="0"/>
    <xf numFmtId="4" fontId="25" fillId="0" borderId="0"/>
    <xf numFmtId="4" fontId="25" fillId="0" borderId="0"/>
    <xf numFmtId="0" fontId="2" fillId="0" borderId="0"/>
    <xf numFmtId="4" fontId="63" fillId="9" borderId="84">
      <alignment horizontal="right" vertical="center"/>
    </xf>
    <xf numFmtId="0" fontId="24" fillId="16" borderId="29"/>
    <xf numFmtId="0" fontId="20" fillId="14" borderId="56">
      <alignment horizontal="right" vertical="center"/>
    </xf>
    <xf numFmtId="0" fontId="24" fillId="0" borderId="92" applyNumberFormat="0" applyFill="0" applyAlignment="0" applyProtection="0"/>
    <xf numFmtId="4" fontId="24" fillId="16" borderId="84"/>
    <xf numFmtId="0" fontId="85" fillId="73" borderId="81" applyNumberFormat="0" applyAlignment="0" applyProtection="0"/>
    <xf numFmtId="0" fontId="92" fillId="0" borderId="82" applyNumberFormat="0" applyFill="0" applyAlignment="0" applyProtection="0"/>
    <xf numFmtId="0" fontId="63" fillId="9" borderId="84">
      <alignment horizontal="right" vertical="center"/>
    </xf>
    <xf numFmtId="0" fontId="57" fillId="46" borderId="51" applyNumberFormat="0" applyAlignment="0" applyProtection="0"/>
    <xf numFmtId="0" fontId="58" fillId="46" borderId="50"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59" fillId="0" borderId="0" applyNumberFormat="0" applyFill="0" applyBorder="0" applyAlignment="0" applyProtection="0"/>
    <xf numFmtId="0" fontId="2" fillId="50" borderId="0" applyNumberFormat="0" applyBorder="0" applyAlignment="0" applyProtection="0"/>
    <xf numFmtId="0" fontId="60" fillId="0" borderId="0" applyNumberFormat="0" applyFill="0" applyBorder="0" applyAlignment="0" applyProtection="0"/>
    <xf numFmtId="0" fontId="3" fillId="0" borderId="52"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1" fillId="49" borderId="0" applyNumberFormat="0" applyBorder="0" applyAlignment="0" applyProtection="0"/>
    <xf numFmtId="0" fontId="73" fillId="86" borderId="89"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1" fillId="52" borderId="0" applyNumberFormat="0" applyBorder="0" applyAlignment="0" applyProtection="0"/>
    <xf numFmtId="49" fontId="22" fillId="0" borderId="84"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92" fillId="0" borderId="82"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1" fillId="58" borderId="0" applyNumberFormat="0" applyBorder="0" applyAlignment="0" applyProtection="0"/>
    <xf numFmtId="0" fontId="85" fillId="73" borderId="81"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1" fillId="61" borderId="0" applyNumberFormat="0" applyBorder="0" applyAlignment="0" applyProtection="0"/>
    <xf numFmtId="49" fontId="24" fillId="0" borderId="84"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1"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45">
      <alignment horizontal="left" vertical="center" wrapText="1" indent="2"/>
    </xf>
    <xf numFmtId="0" fontId="20" fillId="14" borderId="56">
      <alignment horizontal="right" vertical="center"/>
    </xf>
    <xf numFmtId="0" fontId="24" fillId="0" borderId="29">
      <alignment horizontal="right" vertical="center"/>
    </xf>
    <xf numFmtId="0" fontId="63" fillId="9" borderId="29">
      <alignment horizontal="right" vertical="center"/>
    </xf>
    <xf numFmtId="0" fontId="24" fillId="16" borderId="29"/>
    <xf numFmtId="0" fontId="20" fillId="9" borderId="29">
      <alignment horizontal="right" vertical="center"/>
    </xf>
    <xf numFmtId="0" fontId="20" fillId="14" borderId="55">
      <alignment horizontal="right" vertical="center"/>
    </xf>
    <xf numFmtId="0" fontId="65"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55" applyNumberFormat="0" applyFont="0" applyFill="0" applyBorder="0" applyProtection="0">
      <alignment horizontal="left" vertical="center" indent="5"/>
    </xf>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3" fillId="9" borderId="29">
      <alignment horizontal="right" vertical="center"/>
    </xf>
    <xf numFmtId="4" fontId="20" fillId="14" borderId="29">
      <alignment horizontal="right" vertical="center"/>
    </xf>
    <xf numFmtId="4" fontId="20" fillId="14" borderId="29">
      <alignment horizontal="right" vertical="center"/>
    </xf>
    <xf numFmtId="4" fontId="20" fillId="14" borderId="55">
      <alignment horizontal="right" vertical="center"/>
    </xf>
    <xf numFmtId="4" fontId="20" fillId="14" borderId="56">
      <alignment horizontal="right" vertical="center"/>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71" fillId="69" borderId="0" applyNumberFormat="0" applyBorder="0" applyAlignment="0" applyProtection="0"/>
    <xf numFmtId="4" fontId="22" fillId="0" borderId="33" applyFill="0" applyBorder="0" applyProtection="0">
      <alignment horizontal="right" vertical="center"/>
    </xf>
    <xf numFmtId="0" fontId="73" fillId="86" borderId="61" applyNumberFormat="0" applyAlignment="0" applyProtection="0"/>
    <xf numFmtId="0" fontId="74" fillId="87" borderId="62" applyNumberFormat="0" applyAlignment="0" applyProtection="0"/>
    <xf numFmtId="164" fontId="64" fillId="0" borderId="0" applyFont="0" applyFill="0" applyBorder="0" applyAlignment="0" applyProtection="0"/>
    <xf numFmtId="174" fontId="75" fillId="0" borderId="0" applyFont="0" applyFill="0" applyBorder="0" applyAlignment="0" applyProtection="0"/>
    <xf numFmtId="164" fontId="64" fillId="0" borderId="0" applyFont="0" applyFill="0" applyBorder="0" applyAlignment="0" applyProtection="0"/>
    <xf numFmtId="0" fontId="24" fillId="14" borderId="45">
      <alignment horizontal="left" vertical="center" wrapText="1" indent="2"/>
    </xf>
    <xf numFmtId="0" fontId="24" fillId="9" borderId="55">
      <alignment horizontal="left" vertical="center"/>
    </xf>
    <xf numFmtId="0" fontId="79" fillId="0" borderId="0" applyNumberFormat="0" applyFill="0" applyBorder="0" applyAlignment="0" applyProtection="0"/>
    <xf numFmtId="0" fontId="80" fillId="70" borderId="0" applyNumberFormat="0" applyBorder="0" applyAlignment="0" applyProtection="0"/>
    <xf numFmtId="0" fontId="81"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4" fontId="24" fillId="0" borderId="0" applyBorder="0">
      <alignment horizontal="right" vertical="center"/>
    </xf>
    <xf numFmtId="0" fontId="24" fillId="0" borderId="58">
      <alignment horizontal="right" vertical="center"/>
    </xf>
    <xf numFmtId="4" fontId="24" fillId="0" borderId="29">
      <alignment horizontal="right" vertical="center"/>
    </xf>
    <xf numFmtId="1" fontId="62" fillId="9" borderId="0" applyBorder="0">
      <alignment horizontal="right" vertical="center"/>
    </xf>
    <xf numFmtId="0" fontId="86" fillId="0" borderId="67" applyNumberFormat="0" applyFill="0" applyAlignment="0" applyProtection="0"/>
    <xf numFmtId="0" fontId="87" fillId="88" borderId="0" applyNumberFormat="0" applyBorder="0" applyAlignment="0" applyProtection="0"/>
    <xf numFmtId="0" fontId="25" fillId="0" borderId="0"/>
    <xf numFmtId="0" fontId="25" fillId="0" borderId="0"/>
    <xf numFmtId="0" fontId="25" fillId="0" borderId="0"/>
    <xf numFmtId="0" fontId="25" fillId="0" borderId="0"/>
    <xf numFmtId="0" fontId="75" fillId="0" borderId="0"/>
    <xf numFmtId="4" fontId="88"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5" fillId="65" borderId="0" applyNumberFormat="0" applyFont="0" applyBorder="0" applyAlignment="0" applyProtection="0"/>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175" fontId="24" fillId="90" borderId="29" applyNumberFormat="0" applyFont="0" applyBorder="0" applyAlignment="0" applyProtection="0">
      <alignment horizontal="right" vertical="center"/>
    </xf>
    <xf numFmtId="9" fontId="75" fillId="0" borderId="0" applyFont="0" applyFill="0" applyBorder="0" applyAlignment="0" applyProtection="0"/>
    <xf numFmtId="0" fontId="90" fillId="69" borderId="0" applyNumberFormat="0" applyBorder="0" applyAlignment="0" applyProtection="0"/>
    <xf numFmtId="4" fontId="24" fillId="16" borderId="29"/>
    <xf numFmtId="0" fontId="24" fillId="16" borderId="54"/>
    <xf numFmtId="0" fontId="91" fillId="0" borderId="0" applyNumberFormat="0" applyFill="0" applyBorder="0" applyAlignment="0" applyProtection="0"/>
    <xf numFmtId="0" fontId="92" fillId="0" borderId="63" applyNumberFormat="0" applyFill="0" applyAlignment="0" applyProtection="0"/>
    <xf numFmtId="0" fontId="93" fillId="0" borderId="0" applyNumberFormat="0" applyFill="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99" fillId="0" borderId="0" applyNumberFormat="0" applyFill="0" applyBorder="0" applyAlignment="0" applyProtection="0"/>
    <xf numFmtId="0" fontId="100" fillId="87" borderId="62" applyNumberFormat="0" applyAlignment="0" applyProtection="0"/>
    <xf numFmtId="0" fontId="66" fillId="0" borderId="0" applyNumberFormat="0" applyFill="0" applyBorder="0" applyAlignment="0" applyProtection="0"/>
    <xf numFmtId="0" fontId="101"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2" fillId="0" borderId="0"/>
    <xf numFmtId="0" fontId="25" fillId="16" borderId="0" applyNumberFormat="0" applyFont="0" applyBorder="0" applyAlignment="0" applyProtection="0"/>
    <xf numFmtId="0" fontId="66"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1" fillId="69" borderId="0" applyNumberFormat="0" applyBorder="0" applyAlignment="0" applyProtection="0"/>
    <xf numFmtId="0" fontId="73" fillId="86" borderId="61" applyNumberFormat="0" applyAlignment="0" applyProtection="0"/>
    <xf numFmtId="0" fontId="74" fillId="87" borderId="62" applyNumberFormat="0" applyAlignment="0" applyProtection="0"/>
    <xf numFmtId="0" fontId="79" fillId="0" borderId="0" applyNumberFormat="0" applyFill="0" applyBorder="0" applyAlignment="0" applyProtection="0"/>
    <xf numFmtId="0" fontId="80"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0" fontId="86" fillId="0" borderId="67" applyNumberFormat="0" applyFill="0" applyAlignment="0" applyProtection="0"/>
    <xf numFmtId="0" fontId="87" fillId="88" borderId="0" applyNumberFormat="0" applyBorder="0" applyAlignment="0" applyProtection="0"/>
    <xf numFmtId="0" fontId="25" fillId="0" borderId="0"/>
    <xf numFmtId="0" fontId="67" fillId="89" borderId="68" applyNumberFormat="0" applyFont="0" applyAlignment="0" applyProtection="0"/>
    <xf numFmtId="0" fontId="89" fillId="86" borderId="60" applyNumberFormat="0" applyAlignment="0" applyProtection="0"/>
    <xf numFmtId="0" fontId="91" fillId="0" borderId="0" applyNumberFormat="0" applyFill="0" applyBorder="0" applyAlignment="0" applyProtection="0"/>
    <xf numFmtId="0" fontId="92" fillId="0" borderId="63" applyNumberFormat="0" applyFill="0" applyAlignment="0" applyProtection="0"/>
    <xf numFmtId="0" fontId="99" fillId="0" borderId="0" applyNumberFormat="0" applyFill="0" applyBorder="0" applyAlignment="0" applyProtection="0"/>
    <xf numFmtId="0" fontId="103" fillId="0" borderId="0">
      <alignment horizontal="left" vertical="center" indent="1"/>
    </xf>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9" fillId="0" borderId="0" applyNumberFormat="0" applyFill="0" applyBorder="0" applyAlignment="0" applyProtection="0"/>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 fillId="0" borderId="0"/>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9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6" fillId="7" borderId="50"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81" fillId="70" borderId="0" applyNumberFormat="0" applyBorder="0" applyAlignment="0" applyProtection="0"/>
    <xf numFmtId="4" fontId="25" fillId="0" borderId="0"/>
    <xf numFmtId="0" fontId="25" fillId="0" borderId="0"/>
    <xf numFmtId="0" fontId="2" fillId="0" borderId="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5" fillId="16" borderId="0" applyNumberFormat="0" applyFont="0" applyBorder="0" applyAlignment="0" applyProtection="0"/>
    <xf numFmtId="0" fontId="90" fillId="69" borderId="0" applyNumberFormat="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100" fillId="87" borderId="62" applyNumberFormat="0" applyAlignment="0" applyProtection="0"/>
    <xf numFmtId="0" fontId="66" fillId="0" borderId="0" applyNumberFormat="0" applyFill="0" applyBorder="0" applyAlignment="0" applyProtection="0"/>
    <xf numFmtId="0" fontId="2" fillId="0" borderId="0"/>
    <xf numFmtId="0" fontId="56" fillId="7" borderId="50" applyNumberFormat="0" applyAlignment="0" applyProtection="0"/>
    <xf numFmtId="0" fontId="64" fillId="68" borderId="0" applyNumberFormat="0" applyBorder="0" applyAlignment="0" applyProtection="0"/>
    <xf numFmtId="0" fontId="64" fillId="69" borderId="0" applyNumberFormat="0" applyBorder="0" applyAlignment="0" applyProtection="0"/>
    <xf numFmtId="0" fontId="64" fillId="70" borderId="0" applyNumberFormat="0" applyBorder="0" applyAlignment="0" applyProtection="0"/>
    <xf numFmtId="0" fontId="64" fillId="71" borderId="0" applyNumberFormat="0" applyBorder="0" applyAlignment="0" applyProtection="0"/>
    <xf numFmtId="0" fontId="64" fillId="72" borderId="0" applyNumberFormat="0" applyBorder="0" applyAlignment="0" applyProtection="0"/>
    <xf numFmtId="0" fontId="64" fillId="73" borderId="0" applyNumberFormat="0" applyBorder="0" applyAlignment="0" applyProtection="0"/>
    <xf numFmtId="0" fontId="64" fillId="74" borderId="0" applyNumberFormat="0" applyBorder="0" applyAlignment="0" applyProtection="0"/>
    <xf numFmtId="0" fontId="64" fillId="75" borderId="0" applyNumberFormat="0" applyBorder="0" applyAlignment="0" applyProtection="0"/>
    <xf numFmtId="0" fontId="64" fillId="76" borderId="0" applyNumberFormat="0" applyBorder="0" applyAlignment="0" applyProtection="0"/>
    <xf numFmtId="0" fontId="64" fillId="71" borderId="0" applyNumberFormat="0" applyBorder="0" applyAlignment="0" applyProtection="0"/>
    <xf numFmtId="0" fontId="64" fillId="74" borderId="0" applyNumberFormat="0" applyBorder="0" applyAlignment="0" applyProtection="0"/>
    <xf numFmtId="0" fontId="64" fillId="77" borderId="0" applyNumberFormat="0" applyBorder="0" applyAlignment="0" applyProtection="0"/>
    <xf numFmtId="0" fontId="68" fillId="78"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1" borderId="0" applyNumberFormat="0" applyBorder="0" applyAlignment="0" applyProtection="0"/>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78" fillId="0" borderId="0" applyNumberFormat="0" applyFill="0" applyBorder="0" applyAlignment="0" applyProtection="0"/>
    <xf numFmtId="0" fontId="2" fillId="0" borderId="0"/>
    <xf numFmtId="0" fontId="98" fillId="0" borderId="0" applyNumberFormat="0" applyFill="0" applyBorder="0" applyAlignment="0" applyProtection="0"/>
    <xf numFmtId="0" fontId="2" fillId="0" borderId="0"/>
    <xf numFmtId="0" fontId="2" fillId="0" borderId="0"/>
    <xf numFmtId="0" fontId="2" fillId="0" borderId="0"/>
    <xf numFmtId="49" fontId="24" fillId="0" borderId="29" applyNumberFormat="0" applyFont="0" applyFill="0" applyBorder="0" applyProtection="0">
      <alignment horizontal="left" vertical="center" indent="2"/>
    </xf>
    <xf numFmtId="49" fontId="24" fillId="0" borderId="55"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3" fillId="9" borderId="29">
      <alignment horizontal="right" vertical="center"/>
    </xf>
    <xf numFmtId="4" fontId="63"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55">
      <alignment horizontal="right" vertical="center"/>
    </xf>
    <xf numFmtId="4" fontId="20" fillId="14" borderId="55">
      <alignment horizontal="right" vertical="center"/>
    </xf>
    <xf numFmtId="0" fontId="20" fillId="14" borderId="56">
      <alignment horizontal="right" vertical="center"/>
    </xf>
    <xf numFmtId="4" fontId="20" fillId="14" borderId="56">
      <alignment horizontal="right" vertical="center"/>
    </xf>
    <xf numFmtId="174" fontId="104" fillId="0" borderId="0" applyFont="0" applyFill="0" applyBorder="0" applyAlignment="0" applyProtection="0"/>
    <xf numFmtId="0" fontId="24" fillId="14" borderId="45">
      <alignment horizontal="left" vertical="center" wrapText="1" indent="2"/>
    </xf>
    <xf numFmtId="0" fontId="24" fillId="0" borderId="45">
      <alignment horizontal="left" vertical="center" wrapText="1" indent="2"/>
    </xf>
    <xf numFmtId="0" fontId="24" fillId="9" borderId="55">
      <alignment horizontal="left" vertical="center"/>
    </xf>
    <xf numFmtId="0" fontId="76" fillId="73" borderId="61" applyNumberFormat="0" applyAlignment="0" applyProtection="0"/>
    <xf numFmtId="0" fontId="24" fillId="0" borderId="29">
      <alignment horizontal="right" vertical="center"/>
    </xf>
    <xf numFmtId="4" fontId="24" fillId="0" borderId="29">
      <alignment horizontal="right" vertical="center"/>
    </xf>
    <xf numFmtId="0" fontId="104" fillId="0" borderId="0"/>
    <xf numFmtId="0" fontId="102" fillId="0" borderId="0"/>
    <xf numFmtId="0" fontId="102" fillId="0" borderId="0"/>
    <xf numFmtId="0" fontId="2" fillId="0" borderId="0"/>
    <xf numFmtId="0" fontId="2" fillId="0" borderId="0"/>
    <xf numFmtId="0" fontId="2" fillId="0" borderId="0"/>
    <xf numFmtId="0" fontId="2" fillId="0" borderId="0"/>
    <xf numFmtId="0" fontId="102"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4"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4" fillId="0" borderId="0" applyFont="0" applyFill="0" applyBorder="0" applyAlignment="0" applyProtection="0"/>
    <xf numFmtId="0" fontId="24" fillId="16" borderId="29"/>
    <xf numFmtId="4" fontId="24" fillId="16" borderId="29"/>
    <xf numFmtId="0" fontId="24" fillId="14" borderId="72">
      <alignment horizontal="left" vertical="center" wrapText="1" indent="2"/>
    </xf>
    <xf numFmtId="0" fontId="24" fillId="0" borderId="72">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45">
      <alignment horizontal="left" vertical="center" wrapText="1" indent="2"/>
    </xf>
    <xf numFmtId="0" fontId="24" fillId="0" borderId="45">
      <alignment horizontal="left" vertical="center" wrapText="1" indent="2"/>
    </xf>
    <xf numFmtId="0" fontId="25" fillId="0" borderId="0"/>
    <xf numFmtId="4" fontId="20" fillId="14" borderId="69">
      <alignment horizontal="right" vertical="center"/>
    </xf>
    <xf numFmtId="0" fontId="24" fillId="16" borderId="69"/>
    <xf numFmtId="0" fontId="72" fillId="86" borderId="61" applyNumberFormat="0" applyAlignment="0" applyProtection="0"/>
    <xf numFmtId="0" fontId="20" fillId="9" borderId="69">
      <alignment horizontal="right" vertical="center"/>
    </xf>
    <xf numFmtId="0" fontId="24" fillId="0" borderId="69">
      <alignment horizontal="right" vertical="center"/>
    </xf>
    <xf numFmtId="0" fontId="92" fillId="0" borderId="63" applyNumberFormat="0" applyFill="0" applyAlignment="0" applyProtection="0"/>
    <xf numFmtId="0" fontId="24" fillId="9" borderId="70">
      <alignment horizontal="left" vertical="center"/>
    </xf>
    <xf numFmtId="0" fontId="85" fillId="73" borderId="61" applyNumberFormat="0" applyAlignment="0" applyProtection="0"/>
    <xf numFmtId="175" fontId="24" fillId="90" borderId="69" applyNumberFormat="0" applyFont="0" applyBorder="0" applyAlignment="0" applyProtection="0">
      <alignment horizontal="right" vertical="center"/>
    </xf>
    <xf numFmtId="0" fontId="67"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0" fillId="14" borderId="71">
      <alignment horizontal="right" vertical="center"/>
    </xf>
    <xf numFmtId="4" fontId="20" fillId="14" borderId="69">
      <alignment horizontal="right" vertical="center"/>
    </xf>
    <xf numFmtId="4" fontId="20" fillId="14" borderId="69">
      <alignment horizontal="right" vertical="center"/>
    </xf>
    <xf numFmtId="0" fontId="63" fillId="9" borderId="69">
      <alignment horizontal="right" vertical="center"/>
    </xf>
    <xf numFmtId="0" fontId="20" fillId="9" borderId="69">
      <alignment horizontal="right" vertical="center"/>
    </xf>
    <xf numFmtId="49" fontId="24"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4" fillId="0" borderId="69" applyNumberFormat="0" applyFont="0" applyFill="0" applyBorder="0" applyProtection="0">
      <alignment horizontal="left" vertical="center" indent="2"/>
    </xf>
    <xf numFmtId="0" fontId="76" fillId="73" borderId="61" applyNumberFormat="0" applyAlignment="0" applyProtection="0"/>
    <xf numFmtId="4" fontId="24"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4"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20" fillId="14" borderId="70">
      <alignment horizontal="right" vertical="center"/>
    </xf>
    <xf numFmtId="0" fontId="20" fillId="14" borderId="70">
      <alignment horizontal="right" vertical="center"/>
    </xf>
    <xf numFmtId="0" fontId="20"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73" fillId="86" borderId="61" applyNumberFormat="0" applyAlignment="0" applyProtection="0"/>
    <xf numFmtId="0" fontId="24" fillId="0" borderId="72">
      <alignment horizontal="left" vertical="center" wrapText="1" indent="2"/>
    </xf>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4" fillId="16" borderId="69"/>
    <xf numFmtId="0" fontId="20" fillId="14" borderId="69">
      <alignment horizontal="right" vertical="center"/>
    </xf>
    <xf numFmtId="0" fontId="92" fillId="0" borderId="63" applyNumberFormat="0" applyFill="0" applyAlignment="0" applyProtection="0"/>
    <xf numFmtId="4" fontId="20" fillId="14" borderId="71">
      <alignment horizontal="right" vertical="center"/>
    </xf>
    <xf numFmtId="0" fontId="72" fillId="86" borderId="61" applyNumberFormat="0" applyAlignment="0" applyProtection="0"/>
    <xf numFmtId="0" fontId="20"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20" fillId="14" borderId="70">
      <alignment horizontal="right" vertical="center"/>
    </xf>
    <xf numFmtId="0" fontId="24" fillId="14" borderId="72">
      <alignment horizontal="left" vertical="center" wrapText="1" indent="2"/>
    </xf>
    <xf numFmtId="0" fontId="24" fillId="16" borderId="69"/>
    <xf numFmtId="175"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0" fillId="9" borderId="69">
      <alignment horizontal="right" vertical="center"/>
    </xf>
    <xf numFmtId="0" fontId="77" fillId="0" borderId="63"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73" fillId="86" borderId="61" applyNumberFormat="0" applyAlignment="0" applyProtection="0"/>
    <xf numFmtId="4" fontId="20"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69">
      <alignment horizontal="right" vertical="center"/>
    </xf>
    <xf numFmtId="0" fontId="25" fillId="89" borderId="68" applyNumberFormat="0" applyFont="0" applyAlignment="0" applyProtection="0"/>
    <xf numFmtId="4" fontId="24" fillId="0" borderId="69">
      <alignment horizontal="right" vertical="center"/>
    </xf>
    <xf numFmtId="0" fontId="92" fillId="0" borderId="63" applyNumberFormat="0" applyFill="0" applyAlignment="0" applyProtection="0"/>
    <xf numFmtId="0" fontId="20" fillId="14" borderId="69">
      <alignment horizontal="right" vertical="center"/>
    </xf>
    <xf numFmtId="0" fontId="20" fillId="14" borderId="69">
      <alignment horizontal="right" vertical="center"/>
    </xf>
    <xf numFmtId="4" fontId="63" fillId="9" borderId="69">
      <alignment horizontal="right" vertical="center"/>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25" fillId="89" borderId="68" applyNumberFormat="0" applyFont="0" applyAlignment="0" applyProtection="0"/>
    <xf numFmtId="0" fontId="67" fillId="89" borderId="68" applyNumberFormat="0" applyFont="0" applyAlignment="0" applyProtection="0"/>
    <xf numFmtId="0" fontId="24"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20" fillId="9" borderId="69">
      <alignment horizontal="right" vertical="center"/>
    </xf>
    <xf numFmtId="175" fontId="24" fillId="90" borderId="69" applyNumberFormat="0" applyFont="0" applyBorder="0" applyAlignment="0" applyProtection="0">
      <alignment horizontal="right" vertical="center"/>
    </xf>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89" fillId="86" borderId="60" applyNumberFormat="0" applyAlignment="0" applyProtection="0"/>
    <xf numFmtId="0" fontId="20" fillId="14" borderId="71">
      <alignment horizontal="right" vertical="center"/>
    </xf>
    <xf numFmtId="0" fontId="76" fillId="73" borderId="61" applyNumberFormat="0" applyAlignment="0" applyProtection="0"/>
    <xf numFmtId="0" fontId="20" fillId="14" borderId="71">
      <alignment horizontal="right" vertical="center"/>
    </xf>
    <xf numFmtId="4" fontId="20" fillId="14" borderId="69">
      <alignment horizontal="right" vertical="center"/>
    </xf>
    <xf numFmtId="0" fontId="20"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4" fillId="16" borderId="69"/>
    <xf numFmtId="4" fontId="24" fillId="16" borderId="69"/>
    <xf numFmtId="4" fontId="20"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20" fillId="14" borderId="71">
      <alignment horizontal="right" vertical="center"/>
    </xf>
    <xf numFmtId="0" fontId="63" fillId="9" borderId="69">
      <alignment horizontal="right" vertical="center"/>
    </xf>
    <xf numFmtId="4" fontId="20" fillId="9" borderId="69">
      <alignment horizontal="right" vertical="center"/>
    </xf>
    <xf numFmtId="4" fontId="20"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0" fillId="9" borderId="69">
      <alignment horizontal="right" vertical="center"/>
    </xf>
    <xf numFmtId="0" fontId="25" fillId="0" borderId="0"/>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70" fillId="86" borderId="60" applyNumberFormat="0" applyAlignment="0" applyProtection="0"/>
    <xf numFmtId="0" fontId="72" fillId="86" borderId="61" applyNumberFormat="0" applyAlignment="0" applyProtection="0"/>
    <xf numFmtId="0" fontId="73" fillId="86" borderId="61" applyNumberFormat="0" applyAlignment="0" applyProtection="0"/>
    <xf numFmtId="0" fontId="76" fillId="73" borderId="61" applyNumberFormat="0" applyAlignment="0" applyProtection="0"/>
    <xf numFmtId="0" fontId="77" fillId="0" borderId="63" applyNumberFormat="0" applyFill="0" applyAlignment="0" applyProtection="0"/>
    <xf numFmtId="0" fontId="85" fillId="73" borderId="61" applyNumberFormat="0" applyAlignment="0" applyProtection="0"/>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73" fillId="86"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55">
      <alignment horizontal="right" vertical="center"/>
    </xf>
    <xf numFmtId="4" fontId="20" fillId="14" borderId="55">
      <alignment horizontal="right" vertical="center"/>
    </xf>
    <xf numFmtId="0" fontId="20" fillId="14" borderId="56">
      <alignment horizontal="right" vertical="center"/>
    </xf>
    <xf numFmtId="4" fontId="20" fillId="14" borderId="56">
      <alignment horizontal="right" vertical="center"/>
    </xf>
    <xf numFmtId="0" fontId="73" fillId="86" borderId="61" applyNumberFormat="0" applyAlignment="0" applyProtection="0"/>
    <xf numFmtId="0" fontId="24" fillId="14" borderId="45">
      <alignment horizontal="left" vertical="center" wrapText="1" indent="2"/>
    </xf>
    <xf numFmtId="0" fontId="24" fillId="0" borderId="45">
      <alignment horizontal="left" vertical="center" wrapText="1" indent="2"/>
    </xf>
    <xf numFmtId="0" fontId="24" fillId="9" borderId="55">
      <alignment horizontal="left" vertical="center"/>
    </xf>
    <xf numFmtId="0" fontId="85" fillId="73" borderId="61" applyNumberFormat="0" applyAlignment="0" applyProtection="0"/>
    <xf numFmtId="0" fontId="89" fillId="86" borderId="60" applyNumberFormat="0" applyAlignment="0" applyProtection="0"/>
    <xf numFmtId="0" fontId="92" fillId="0" borderId="63" applyNumberFormat="0" applyFill="0" applyAlignment="0" applyProtection="0"/>
    <xf numFmtId="49" fontId="24" fillId="0" borderId="55" applyNumberFormat="0" applyFont="0" applyFill="0" applyBorder="0" applyProtection="0">
      <alignment horizontal="left" vertical="center" indent="5"/>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76" fillId="73" borderId="61"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4" fontId="20" fillId="14" borderId="69">
      <alignment horizontal="right" vertical="center"/>
    </xf>
    <xf numFmtId="0" fontId="24" fillId="16" borderId="69"/>
    <xf numFmtId="0" fontId="72" fillId="86" borderId="61" applyNumberFormat="0" applyAlignment="0" applyProtection="0"/>
    <xf numFmtId="0" fontId="20" fillId="9" borderId="69">
      <alignment horizontal="right" vertical="center"/>
    </xf>
    <xf numFmtId="0" fontId="24" fillId="0" borderId="69">
      <alignment horizontal="right" vertical="center"/>
    </xf>
    <xf numFmtId="0" fontId="92" fillId="0" borderId="63" applyNumberFormat="0" applyFill="0" applyAlignment="0" applyProtection="0"/>
    <xf numFmtId="0" fontId="24" fillId="9" borderId="70">
      <alignment horizontal="left" vertical="center"/>
    </xf>
    <xf numFmtId="0" fontId="85" fillId="73" borderId="61" applyNumberFormat="0" applyAlignment="0" applyProtection="0"/>
    <xf numFmtId="175" fontId="24" fillId="90" borderId="69" applyNumberFormat="0" applyFont="0" applyBorder="0" applyAlignment="0" applyProtection="0">
      <alignment horizontal="right" vertical="center"/>
    </xf>
    <xf numFmtId="0" fontId="67"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0" fillId="14" borderId="71">
      <alignment horizontal="right" vertical="center"/>
    </xf>
    <xf numFmtId="4" fontId="20" fillId="14" borderId="69">
      <alignment horizontal="right" vertical="center"/>
    </xf>
    <xf numFmtId="4" fontId="20" fillId="14" borderId="69">
      <alignment horizontal="right" vertical="center"/>
    </xf>
    <xf numFmtId="0" fontId="63" fillId="9" borderId="69">
      <alignment horizontal="right" vertical="center"/>
    </xf>
    <xf numFmtId="0" fontId="20" fillId="9" borderId="69">
      <alignment horizontal="right" vertical="center"/>
    </xf>
    <xf numFmtId="49" fontId="24"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4" fillId="0" borderId="69" applyNumberFormat="0" applyFont="0" applyFill="0" applyBorder="0" applyProtection="0">
      <alignment horizontal="left" vertical="center" indent="2"/>
    </xf>
    <xf numFmtId="0" fontId="76" fillId="73" borderId="61" applyNumberFormat="0" applyAlignment="0" applyProtection="0"/>
    <xf numFmtId="4" fontId="24"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4"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20" fillId="14" borderId="70">
      <alignment horizontal="right" vertical="center"/>
    </xf>
    <xf numFmtId="0" fontId="20" fillId="14" borderId="70">
      <alignment horizontal="right" vertical="center"/>
    </xf>
    <xf numFmtId="0" fontId="20"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73" fillId="86" borderId="61" applyNumberFormat="0" applyAlignment="0" applyProtection="0"/>
    <xf numFmtId="0" fontId="24" fillId="0" borderId="72">
      <alignment horizontal="left" vertical="center" wrapText="1" indent="2"/>
    </xf>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4" fillId="16" borderId="69"/>
    <xf numFmtId="0" fontId="20" fillId="14" borderId="69">
      <alignment horizontal="right" vertical="center"/>
    </xf>
    <xf numFmtId="0" fontId="92" fillId="0" borderId="63" applyNumberFormat="0" applyFill="0" applyAlignment="0" applyProtection="0"/>
    <xf numFmtId="4" fontId="20" fillId="14" borderId="71">
      <alignment horizontal="right" vertical="center"/>
    </xf>
    <xf numFmtId="0" fontId="72" fillId="86" borderId="61" applyNumberFormat="0" applyAlignment="0" applyProtection="0"/>
    <xf numFmtId="0" fontId="20"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20" fillId="14" borderId="70">
      <alignment horizontal="right" vertical="center"/>
    </xf>
    <xf numFmtId="0" fontId="24" fillId="14" borderId="72">
      <alignment horizontal="left" vertical="center" wrapText="1" indent="2"/>
    </xf>
    <xf numFmtId="0" fontId="24" fillId="16" borderId="69"/>
    <xf numFmtId="175"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0" fillId="9" borderId="69">
      <alignment horizontal="right" vertical="center"/>
    </xf>
    <xf numFmtId="0" fontId="77" fillId="0" borderId="63"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73" fillId="86" borderId="61" applyNumberFormat="0" applyAlignment="0" applyProtection="0"/>
    <xf numFmtId="4" fontId="20"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69">
      <alignment horizontal="right" vertical="center"/>
    </xf>
    <xf numFmtId="0" fontId="25" fillId="89" borderId="68" applyNumberFormat="0" applyFont="0" applyAlignment="0" applyProtection="0"/>
    <xf numFmtId="4" fontId="24" fillId="0" borderId="69">
      <alignment horizontal="right" vertical="center"/>
    </xf>
    <xf numFmtId="0" fontId="92" fillId="0" borderId="63" applyNumberFormat="0" applyFill="0" applyAlignment="0" applyProtection="0"/>
    <xf numFmtId="0" fontId="20" fillId="14" borderId="69">
      <alignment horizontal="right" vertical="center"/>
    </xf>
    <xf numFmtId="0" fontId="20" fillId="14" borderId="69">
      <alignment horizontal="right" vertical="center"/>
    </xf>
    <xf numFmtId="4" fontId="63" fillId="9" borderId="69">
      <alignment horizontal="right" vertical="center"/>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25" fillId="89" borderId="68" applyNumberFormat="0" applyFont="0" applyAlignment="0" applyProtection="0"/>
    <xf numFmtId="0" fontId="67" fillId="89" borderId="68" applyNumberFormat="0" applyFont="0" applyAlignment="0" applyProtection="0"/>
    <xf numFmtId="0" fontId="24"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20" fillId="9" borderId="69">
      <alignment horizontal="right" vertical="center"/>
    </xf>
    <xf numFmtId="175" fontId="24" fillId="90" borderId="69" applyNumberFormat="0" applyFont="0" applyBorder="0" applyAlignment="0" applyProtection="0">
      <alignment horizontal="right" vertical="center"/>
    </xf>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89" fillId="86" borderId="60" applyNumberFormat="0" applyAlignment="0" applyProtection="0"/>
    <xf numFmtId="0" fontId="20" fillId="14" borderId="71">
      <alignment horizontal="right" vertical="center"/>
    </xf>
    <xf numFmtId="0" fontId="76" fillId="73" borderId="61" applyNumberFormat="0" applyAlignment="0" applyProtection="0"/>
    <xf numFmtId="0" fontId="20" fillId="14" borderId="71">
      <alignment horizontal="right" vertical="center"/>
    </xf>
    <xf numFmtId="4" fontId="20" fillId="14" borderId="69">
      <alignment horizontal="right" vertical="center"/>
    </xf>
    <xf numFmtId="0" fontId="20"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4" fillId="16" borderId="69"/>
    <xf numFmtId="4" fontId="24" fillId="16" borderId="69"/>
    <xf numFmtId="4" fontId="20"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20" fillId="14" borderId="71">
      <alignment horizontal="right" vertical="center"/>
    </xf>
    <xf numFmtId="0" fontId="63" fillId="9" borderId="69">
      <alignment horizontal="right" vertical="center"/>
    </xf>
    <xf numFmtId="4" fontId="20" fillId="9" borderId="69">
      <alignment horizontal="right" vertical="center"/>
    </xf>
    <xf numFmtId="4" fontId="20"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0" fillId="9" borderId="69">
      <alignment horizontal="right" vertical="center"/>
    </xf>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 fillId="0" borderId="0"/>
    <xf numFmtId="0" fontId="24" fillId="0" borderId="87">
      <alignment horizontal="left" vertical="center" wrapText="1" indent="2"/>
    </xf>
    <xf numFmtId="0" fontId="67" fillId="89" borderId="83" applyNumberFormat="0" applyFont="0" applyAlignment="0" applyProtection="0"/>
    <xf numFmtId="0" fontId="89" fillId="86" borderId="88" applyNumberFormat="0" applyAlignment="0" applyProtection="0"/>
    <xf numFmtId="0" fontId="85" fillId="73" borderId="81" applyNumberFormat="0" applyAlignment="0" applyProtection="0"/>
    <xf numFmtId="0" fontId="77" fillId="0" borderId="82" applyNumberFormat="0" applyFill="0" applyAlignment="0" applyProtection="0"/>
    <xf numFmtId="4" fontId="24" fillId="0" borderId="92" applyFill="0" applyBorder="0" applyProtection="0">
      <alignment horizontal="right" vertical="center"/>
    </xf>
    <xf numFmtId="49" fontId="24" fillId="0" borderId="84" applyNumberFormat="0" applyFont="0" applyFill="0" applyBorder="0" applyProtection="0">
      <alignment horizontal="left" vertical="center" indent="2"/>
    </xf>
    <xf numFmtId="175" fontId="24" fillId="90" borderId="84" applyNumberFormat="0" applyFont="0" applyBorder="0" applyAlignment="0" applyProtection="0">
      <alignment horizontal="right" vertical="center"/>
    </xf>
    <xf numFmtId="4" fontId="20" fillId="14" borderId="86">
      <alignment horizontal="right" vertical="center"/>
    </xf>
    <xf numFmtId="0" fontId="24" fillId="16" borderId="84"/>
    <xf numFmtId="0" fontId="60" fillId="0" borderId="0" applyNumberFormat="0" applyFill="0" applyBorder="0" applyAlignment="0" applyProtection="0"/>
    <xf numFmtId="0" fontId="76" fillId="73" borderId="81" applyNumberFormat="0" applyAlignment="0" applyProtection="0"/>
    <xf numFmtId="0" fontId="73" fillId="86" borderId="81" applyNumberFormat="0" applyAlignment="0" applyProtection="0"/>
    <xf numFmtId="0" fontId="20" fillId="14" borderId="84">
      <alignment horizontal="right" vertical="center"/>
    </xf>
    <xf numFmtId="0" fontId="20" fillId="14" borderId="84">
      <alignment horizontal="right" vertical="center"/>
    </xf>
    <xf numFmtId="4" fontId="24" fillId="0" borderId="92">
      <alignment horizontal="right" vertical="center"/>
    </xf>
    <xf numFmtId="0" fontId="67" fillId="89" borderId="83" applyNumberFormat="0" applyFont="0" applyAlignment="0" applyProtection="0"/>
    <xf numFmtId="0" fontId="57" fillId="46" borderId="51" applyNumberFormat="0" applyAlignment="0" applyProtection="0"/>
    <xf numFmtId="0" fontId="58" fillId="46" borderId="50" applyNumberFormat="0" applyAlignment="0" applyProtection="0"/>
    <xf numFmtId="49" fontId="24" fillId="0" borderId="85" applyNumberFormat="0" applyFont="0" applyFill="0" applyBorder="0" applyProtection="0">
      <alignment horizontal="left" vertical="center" indent="5"/>
    </xf>
    <xf numFmtId="0" fontId="59" fillId="0" borderId="0" applyNumberFormat="0" applyFill="0" applyBorder="0" applyAlignment="0" applyProtection="0"/>
    <xf numFmtId="0" fontId="20" fillId="14" borderId="84">
      <alignment horizontal="right" vertical="center"/>
    </xf>
    <xf numFmtId="0" fontId="60" fillId="0" borderId="0" applyNumberFormat="0" applyFill="0" applyBorder="0" applyAlignment="0" applyProtection="0"/>
    <xf numFmtId="0" fontId="3" fillId="0" borderId="52"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1"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1"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70" fillId="86" borderId="88"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1" fillId="58" borderId="0" applyNumberFormat="0" applyBorder="0" applyAlignment="0" applyProtection="0"/>
    <xf numFmtId="4" fontId="24" fillId="16" borderId="84"/>
    <xf numFmtId="0" fontId="2" fillId="59" borderId="0" applyNumberFormat="0" applyBorder="0" applyAlignment="0" applyProtection="0"/>
    <xf numFmtId="0" fontId="2" fillId="60" borderId="0" applyNumberFormat="0" applyBorder="0" applyAlignment="0" applyProtection="0"/>
    <xf numFmtId="0" fontId="61"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1" fillId="64" borderId="0" applyNumberFormat="0" applyBorder="0" applyAlignment="0" applyProtection="0"/>
    <xf numFmtId="0" fontId="20" fillId="14" borderId="92">
      <alignment horizontal="right" vertical="center"/>
    </xf>
    <xf numFmtId="49" fontId="24" fillId="0" borderId="85" applyNumberFormat="0" applyFont="0" applyFill="0" applyBorder="0" applyProtection="0">
      <alignment horizontal="left" vertical="center" indent="5"/>
    </xf>
    <xf numFmtId="0" fontId="24" fillId="0" borderId="84" applyNumberFormat="0" applyFill="0" applyAlignment="0" applyProtection="0"/>
    <xf numFmtId="0" fontId="70" fillId="86" borderId="88" applyNumberFormat="0" applyAlignment="0" applyProtection="0"/>
    <xf numFmtId="0" fontId="57" fillId="46" borderId="51" applyNumberFormat="0" applyAlignment="0" applyProtection="0"/>
    <xf numFmtId="0" fontId="85" fillId="73" borderId="81" applyNumberFormat="0" applyAlignment="0" applyProtection="0"/>
    <xf numFmtId="0" fontId="3" fillId="0" borderId="52" applyNumberFormat="0" applyFill="0" applyAlignment="0" applyProtection="0"/>
    <xf numFmtId="0" fontId="57" fillId="46" borderId="51" applyNumberFormat="0" applyAlignment="0" applyProtection="0"/>
    <xf numFmtId="0" fontId="73" fillId="86" borderId="81" applyNumberFormat="0" applyAlignment="0" applyProtection="0"/>
    <xf numFmtId="0" fontId="72" fillId="86" borderId="89" applyNumberFormat="0" applyAlignment="0" applyProtection="0"/>
    <xf numFmtId="49" fontId="24" fillId="0" borderId="93" applyNumberFormat="0" applyFont="0" applyFill="0" applyBorder="0" applyProtection="0">
      <alignment horizontal="left" vertical="center" indent="5"/>
    </xf>
    <xf numFmtId="0" fontId="73" fillId="86" borderId="89" applyNumberFormat="0" applyAlignment="0" applyProtection="0"/>
    <xf numFmtId="4" fontId="20" fillId="14" borderId="86">
      <alignment horizontal="right" vertical="center"/>
    </xf>
    <xf numFmtId="49" fontId="24" fillId="0" borderId="85" applyNumberFormat="0" applyFont="0" applyFill="0" applyBorder="0" applyProtection="0">
      <alignment horizontal="left" vertical="center" indent="5"/>
    </xf>
    <xf numFmtId="0" fontId="2" fillId="60" borderId="0" applyNumberFormat="0" applyBorder="0" applyAlignment="0" applyProtection="0"/>
    <xf numFmtId="49" fontId="24" fillId="0" borderId="85" applyNumberFormat="0" applyFont="0" applyFill="0" applyBorder="0" applyProtection="0">
      <alignment horizontal="left" vertical="center" indent="5"/>
    </xf>
    <xf numFmtId="0" fontId="24" fillId="14" borderId="95">
      <alignment horizontal="left" vertical="center" wrapText="1" indent="2"/>
    </xf>
    <xf numFmtId="0" fontId="67" fillId="89" borderId="91" applyNumberFormat="0" applyFont="0" applyAlignment="0" applyProtection="0"/>
    <xf numFmtId="4" fontId="24" fillId="16" borderId="84"/>
    <xf numFmtId="4" fontId="20" fillId="14" borderId="84">
      <alignment horizontal="right" vertical="center"/>
    </xf>
    <xf numFmtId="4" fontId="20" fillId="14" borderId="84">
      <alignment horizontal="right" vertical="center"/>
    </xf>
    <xf numFmtId="4" fontId="24" fillId="0" borderId="84" applyFill="0" applyBorder="0" applyProtection="0">
      <alignment horizontal="right" vertical="center"/>
    </xf>
    <xf numFmtId="0" fontId="20" fillId="9" borderId="84">
      <alignment horizontal="right" vertical="center"/>
    </xf>
    <xf numFmtId="0" fontId="20" fillId="14" borderId="84">
      <alignment horizontal="right" vertical="center"/>
    </xf>
    <xf numFmtId="0" fontId="61" fillId="58" borderId="0" applyNumberFormat="0" applyBorder="0" applyAlignment="0" applyProtection="0"/>
    <xf numFmtId="0" fontId="24" fillId="9" borderId="85">
      <alignment horizontal="left" vertical="center"/>
    </xf>
    <xf numFmtId="0" fontId="24" fillId="0" borderId="84" applyNumberFormat="0" applyFill="0" applyAlignment="0" applyProtection="0"/>
    <xf numFmtId="0" fontId="76" fillId="73" borderId="81" applyNumberFormat="0" applyAlignment="0" applyProtection="0"/>
    <xf numFmtId="0" fontId="61" fillId="64" borderId="0" applyNumberFormat="0" applyBorder="0" applyAlignment="0" applyProtection="0"/>
    <xf numFmtId="0" fontId="73" fillId="86" borderId="81" applyNumberFormat="0" applyAlignment="0" applyProtection="0"/>
    <xf numFmtId="4" fontId="20" fillId="14" borderId="92">
      <alignment horizontal="right" vertical="center"/>
    </xf>
    <xf numFmtId="0" fontId="92" fillId="0" borderId="82" applyNumberFormat="0" applyFill="0" applyAlignment="0" applyProtection="0"/>
    <xf numFmtId="0" fontId="77" fillId="0" borderId="82" applyNumberFormat="0" applyFill="0" applyAlignment="0" applyProtection="0"/>
    <xf numFmtId="0" fontId="73" fillId="86" borderId="81" applyNumberFormat="0" applyAlignment="0" applyProtection="0"/>
    <xf numFmtId="0" fontId="85" fillId="73" borderId="81" applyNumberFormat="0" applyAlignment="0" applyProtection="0"/>
    <xf numFmtId="0" fontId="73" fillId="86" borderId="74" applyNumberFormat="0" applyAlignment="0" applyProtection="0"/>
    <xf numFmtId="4" fontId="20" fillId="14" borderId="84">
      <alignment horizontal="right" vertical="center"/>
    </xf>
    <xf numFmtId="0" fontId="67" fillId="89" borderId="83" applyNumberFormat="0" applyFont="0" applyAlignment="0" applyProtection="0"/>
    <xf numFmtId="0" fontId="24" fillId="0" borderId="84">
      <alignment horizontal="right" vertical="center"/>
    </xf>
    <xf numFmtId="0" fontId="24" fillId="9" borderId="85">
      <alignment horizontal="left" vertical="center"/>
    </xf>
    <xf numFmtId="0" fontId="24" fillId="14" borderId="87">
      <alignment horizontal="left" vertical="center" wrapText="1" indent="2"/>
    </xf>
    <xf numFmtId="0" fontId="2" fillId="47" borderId="0" applyNumberFormat="0" applyBorder="0" applyAlignment="0" applyProtection="0"/>
    <xf numFmtId="0" fontId="24" fillId="16" borderId="84"/>
    <xf numFmtId="4" fontId="63" fillId="9" borderId="84">
      <alignment horizontal="right" vertical="center"/>
    </xf>
    <xf numFmtId="4" fontId="20" fillId="14" borderId="85">
      <alignment horizontal="right" vertical="center"/>
    </xf>
    <xf numFmtId="4" fontId="20" fillId="14" borderId="86">
      <alignment horizontal="right" vertical="center"/>
    </xf>
    <xf numFmtId="0" fontId="85" fillId="73" borderId="74" applyNumberFormat="0" applyAlignment="0" applyProtection="0"/>
    <xf numFmtId="4" fontId="20" fillId="14" borderId="84">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84" applyNumberFormat="0" applyFont="0" applyFill="0" applyBorder="0" applyProtection="0">
      <alignment horizontal="left" vertical="center" indent="2"/>
    </xf>
    <xf numFmtId="0" fontId="20" fillId="9" borderId="84">
      <alignment horizontal="right" vertical="center"/>
    </xf>
    <xf numFmtId="175" fontId="24" fillId="90" borderId="84" applyNumberFormat="0" applyFont="0" applyBorder="0" applyAlignment="0" applyProtection="0">
      <alignment horizontal="right" vertical="center"/>
    </xf>
    <xf numFmtId="0" fontId="73" fillId="86" borderId="81" applyNumberFormat="0" applyAlignment="0" applyProtection="0"/>
    <xf numFmtId="0" fontId="72" fillId="86" borderId="81" applyNumberFormat="0" applyAlignment="0" applyProtection="0"/>
    <xf numFmtId="4" fontId="24" fillId="16" borderId="84"/>
    <xf numFmtId="0" fontId="3"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4" fillId="0" borderId="87">
      <alignment horizontal="left" vertical="center" wrapText="1" indent="2"/>
    </xf>
    <xf numFmtId="0" fontId="77" fillId="0" borderId="82" applyNumberFormat="0" applyFill="0" applyAlignment="0" applyProtection="0"/>
    <xf numFmtId="0" fontId="77" fillId="0" borderId="82" applyNumberFormat="0" applyFill="0" applyAlignment="0" applyProtection="0"/>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49" fontId="24" fillId="0" borderId="85" applyNumberFormat="0" applyFont="0" applyFill="0" applyBorder="0" applyProtection="0">
      <alignment horizontal="left" vertical="center" indent="5"/>
    </xf>
    <xf numFmtId="0" fontId="25" fillId="89" borderId="91" applyNumberFormat="0" applyFont="0" applyAlignment="0" applyProtection="0"/>
    <xf numFmtId="4" fontId="20" fillId="9" borderId="84">
      <alignment horizontal="right" vertical="center"/>
    </xf>
    <xf numFmtId="0" fontId="92" fillId="0" borderId="82" applyNumberFormat="0" applyFill="0" applyAlignment="0" applyProtection="0"/>
    <xf numFmtId="0" fontId="24" fillId="0" borderId="87">
      <alignment horizontal="left" vertical="center" wrapText="1" indent="2"/>
    </xf>
    <xf numFmtId="0" fontId="92" fillId="0" borderId="75" applyNumberFormat="0" applyFill="0" applyAlignment="0" applyProtection="0"/>
    <xf numFmtId="0" fontId="24" fillId="14" borderId="87">
      <alignment horizontal="left" vertical="center" wrapText="1" indent="2"/>
    </xf>
    <xf numFmtId="0" fontId="85" fillId="73" borderId="81" applyNumberFormat="0" applyAlignment="0" applyProtection="0"/>
    <xf numFmtId="4" fontId="24" fillId="0" borderId="84">
      <alignment horizontal="right" vertical="center"/>
    </xf>
    <xf numFmtId="0" fontId="25" fillId="89" borderId="83" applyNumberFormat="0" applyFont="0" applyAlignment="0" applyProtection="0"/>
    <xf numFmtId="0" fontId="72" fillId="86" borderId="81" applyNumberFormat="0" applyAlignment="0" applyProtection="0"/>
    <xf numFmtId="0" fontId="24" fillId="16" borderId="84"/>
    <xf numFmtId="0" fontId="2" fillId="47" borderId="0" applyNumberFormat="0" applyBorder="0" applyAlignment="0" applyProtection="0"/>
    <xf numFmtId="0" fontId="24" fillId="14" borderId="87">
      <alignment horizontal="left" vertical="center" wrapText="1" indent="2"/>
    </xf>
    <xf numFmtId="0" fontId="70" fillId="86" borderId="88" applyNumberFormat="0" applyAlignment="0" applyProtection="0"/>
    <xf numFmtId="49" fontId="24" fillId="0" borderId="84" applyNumberFormat="0" applyFont="0" applyFill="0" applyBorder="0" applyProtection="0">
      <alignment horizontal="left" vertical="center" indent="2"/>
    </xf>
    <xf numFmtId="0" fontId="20" fillId="14" borderId="84">
      <alignment horizontal="right" vertical="center"/>
    </xf>
    <xf numFmtId="0" fontId="24" fillId="14" borderId="87">
      <alignment horizontal="left" vertical="center" wrapText="1" indent="2"/>
    </xf>
    <xf numFmtId="4" fontId="20" fillId="14" borderId="86">
      <alignment horizontal="right" vertical="center"/>
    </xf>
    <xf numFmtId="0" fontId="2" fillId="47" borderId="0" applyNumberFormat="0" applyBorder="0" applyAlignment="0" applyProtection="0"/>
    <xf numFmtId="0" fontId="85" fillId="73" borderId="81" applyNumberFormat="0" applyAlignment="0" applyProtection="0"/>
    <xf numFmtId="4" fontId="20" fillId="9" borderId="84">
      <alignment horizontal="right" vertical="center"/>
    </xf>
    <xf numFmtId="0" fontId="76" fillId="73" borderId="81" applyNumberFormat="0" applyAlignment="0" applyProtection="0"/>
    <xf numFmtId="4" fontId="63" fillId="9" borderId="92">
      <alignment horizontal="right" vertical="center"/>
    </xf>
    <xf numFmtId="0" fontId="24" fillId="16" borderId="84"/>
    <xf numFmtId="0" fontId="63" fillId="9" borderId="84">
      <alignment horizontal="right" vertical="center"/>
    </xf>
    <xf numFmtId="0" fontId="20" fillId="14" borderId="84">
      <alignment horizontal="right" vertical="center"/>
    </xf>
    <xf numFmtId="0" fontId="24" fillId="14" borderId="87">
      <alignment horizontal="left" vertical="center" wrapText="1" indent="2"/>
    </xf>
    <xf numFmtId="4" fontId="20" fillId="14" borderId="85">
      <alignment horizontal="right" vertical="center"/>
    </xf>
    <xf numFmtId="0" fontId="92" fillId="0" borderId="82" applyNumberFormat="0" applyFill="0" applyAlignment="0" applyProtection="0"/>
    <xf numFmtId="0" fontId="24" fillId="0" borderId="87">
      <alignment horizontal="left" vertical="center" wrapText="1" indent="2"/>
    </xf>
    <xf numFmtId="4" fontId="24" fillId="0" borderId="84" applyFill="0" applyBorder="0" applyProtection="0">
      <alignment horizontal="right" vertical="center"/>
    </xf>
    <xf numFmtId="0" fontId="73" fillId="86" borderId="74" applyNumberFormat="0" applyAlignment="0" applyProtection="0"/>
    <xf numFmtId="0" fontId="63" fillId="9" borderId="84">
      <alignment horizontal="right" vertical="center"/>
    </xf>
    <xf numFmtId="0" fontId="76" fillId="73" borderId="89" applyNumberFormat="0" applyAlignment="0" applyProtection="0"/>
    <xf numFmtId="4" fontId="20" fillId="14" borderId="84">
      <alignment horizontal="right" vertical="center"/>
    </xf>
    <xf numFmtId="0" fontId="85" fillId="73" borderId="74" applyNumberFormat="0" applyAlignment="0" applyProtection="0"/>
    <xf numFmtId="4" fontId="63" fillId="9" borderId="84">
      <alignment horizontal="right" vertical="center"/>
    </xf>
    <xf numFmtId="0" fontId="24" fillId="9" borderId="85">
      <alignment horizontal="left" vertical="center"/>
    </xf>
    <xf numFmtId="0" fontId="67" fillId="89" borderId="76" applyNumberFormat="0" applyFont="0" applyAlignment="0" applyProtection="0"/>
    <xf numFmtId="0" fontId="89" fillId="86" borderId="73" applyNumberFormat="0" applyAlignment="0" applyProtection="0"/>
    <xf numFmtId="0" fontId="60" fillId="0" borderId="0" applyNumberFormat="0" applyFill="0" applyBorder="0" applyAlignment="0" applyProtection="0"/>
    <xf numFmtId="0" fontId="92" fillId="0" borderId="75" applyNumberFormat="0" applyFill="0" applyAlignment="0" applyProtection="0"/>
    <xf numFmtId="0" fontId="2" fillId="47" borderId="0" applyNumberFormat="0" applyBorder="0" applyAlignment="0" applyProtection="0"/>
    <xf numFmtId="0" fontId="61" fillId="52" borderId="0" applyNumberFormat="0" applyBorder="0" applyAlignment="0" applyProtection="0"/>
    <xf numFmtId="0" fontId="72" fillId="86" borderId="81" applyNumberFormat="0" applyAlignment="0" applyProtection="0"/>
    <xf numFmtId="0" fontId="20" fillId="9" borderId="84">
      <alignment horizontal="right" vertical="center"/>
    </xf>
    <xf numFmtId="0" fontId="85" fillId="73" borderId="81" applyNumberFormat="0" applyAlignment="0" applyProtection="0"/>
    <xf numFmtId="0" fontId="24" fillId="0" borderId="87">
      <alignment horizontal="left" vertical="center" wrapText="1" indent="2"/>
    </xf>
    <xf numFmtId="0" fontId="20" fillId="14" borderId="86">
      <alignment horizontal="right" vertical="center"/>
    </xf>
    <xf numFmtId="0" fontId="67" fillId="89" borderId="83" applyNumberFormat="0" applyFont="0" applyAlignment="0" applyProtection="0"/>
    <xf numFmtId="0" fontId="61" fillId="64" borderId="0" applyNumberFormat="0" applyBorder="0" applyAlignment="0" applyProtection="0"/>
    <xf numFmtId="49" fontId="22" fillId="0" borderId="84" applyNumberFormat="0" applyFill="0" applyBorder="0" applyProtection="0">
      <alignment horizontal="left" vertical="center"/>
    </xf>
    <xf numFmtId="0" fontId="25" fillId="89" borderId="83" applyNumberFormat="0" applyFont="0" applyAlignment="0" applyProtection="0"/>
    <xf numFmtId="0" fontId="61" fillId="61" borderId="0" applyNumberFormat="0" applyBorder="0" applyAlignment="0" applyProtection="0"/>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4" fontId="24" fillId="0" borderId="84" applyFill="0" applyBorder="0" applyProtection="0">
      <alignment horizontal="righ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49" fontId="24" fillId="0" borderId="84" applyNumberFormat="0" applyFont="0" applyFill="0" applyBorder="0" applyProtection="0">
      <alignment horizontal="left" vertical="center" indent="2"/>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70" fillId="86" borderId="88"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0" fillId="14" borderId="85">
      <alignment horizontal="right" vertical="center"/>
    </xf>
    <xf numFmtId="0" fontId="92" fillId="0" borderId="82" applyNumberFormat="0" applyFill="0" applyAlignment="0" applyProtection="0"/>
    <xf numFmtId="0" fontId="58" fillId="46" borderId="50" applyNumberFormat="0" applyAlignment="0" applyProtection="0"/>
    <xf numFmtId="0" fontId="67" fillId="89" borderId="83" applyNumberFormat="0" applyFont="0" applyAlignment="0" applyProtection="0"/>
    <xf numFmtId="4" fontId="24" fillId="0" borderId="84"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0" fillId="14" borderId="86">
      <alignment horizontal="right" vertical="center"/>
    </xf>
    <xf numFmtId="0" fontId="2" fillId="51" borderId="0" applyNumberFormat="0" applyBorder="0" applyAlignment="0" applyProtection="0"/>
    <xf numFmtId="0" fontId="20" fillId="14" borderId="84">
      <alignment horizontal="right" vertical="center"/>
    </xf>
    <xf numFmtId="0" fontId="89" fillId="86" borderId="88" applyNumberFormat="0" applyAlignment="0" applyProtection="0"/>
    <xf numFmtId="0" fontId="2" fillId="50" borderId="0" applyNumberFormat="0" applyBorder="0" applyAlignment="0" applyProtection="0"/>
    <xf numFmtId="0" fontId="72" fillId="86" borderId="81" applyNumberFormat="0" applyAlignment="0" applyProtection="0"/>
    <xf numFmtId="0" fontId="92" fillId="0" borderId="82" applyNumberFormat="0" applyFill="0" applyAlignment="0" applyProtection="0"/>
    <xf numFmtId="4" fontId="20" fillId="14" borderId="84">
      <alignment horizontal="right" vertical="center"/>
    </xf>
    <xf numFmtId="0" fontId="61" fillId="55" borderId="0" applyNumberFormat="0" applyBorder="0" applyAlignment="0" applyProtection="0"/>
    <xf numFmtId="0" fontId="24" fillId="0" borderId="84" applyNumberFormat="0" applyFill="0" applyAlignment="0" applyProtection="0"/>
    <xf numFmtId="0" fontId="2" fillId="56" borderId="0" applyNumberFormat="0" applyBorder="0" applyAlignment="0" applyProtection="0"/>
    <xf numFmtId="0" fontId="92" fillId="0" borderId="82" applyNumberFormat="0" applyFill="0" applyAlignment="0" applyProtection="0"/>
    <xf numFmtId="4" fontId="24" fillId="0" borderId="84">
      <alignment horizontal="right" vertical="center"/>
    </xf>
    <xf numFmtId="4" fontId="20" fillId="14" borderId="86">
      <alignment horizontal="right" vertical="center"/>
    </xf>
    <xf numFmtId="0" fontId="63" fillId="9" borderId="84">
      <alignment horizontal="right" vertical="center"/>
    </xf>
    <xf numFmtId="0" fontId="25" fillId="89" borderId="83" applyNumberFormat="0" applyFont="0" applyAlignment="0" applyProtection="0"/>
    <xf numFmtId="0" fontId="2" fillId="59" borderId="0" applyNumberFormat="0" applyBorder="0" applyAlignment="0" applyProtection="0"/>
    <xf numFmtId="0" fontId="85" fillId="73" borderId="81" applyNumberFormat="0" applyAlignment="0" applyProtection="0"/>
    <xf numFmtId="4" fontId="63" fillId="9" borderId="84">
      <alignment horizontal="right" vertical="center"/>
    </xf>
    <xf numFmtId="0" fontId="24" fillId="0" borderId="87">
      <alignment horizontal="left" vertical="center" wrapText="1" indent="2"/>
    </xf>
    <xf numFmtId="0" fontId="89" fillId="86" borderId="88" applyNumberFormat="0" applyAlignment="0" applyProtection="0"/>
    <xf numFmtId="0" fontId="67" fillId="89" borderId="83" applyNumberFormat="0" applyFont="0" applyAlignment="0" applyProtection="0"/>
    <xf numFmtId="0" fontId="76" fillId="73" borderId="81" applyNumberFormat="0" applyAlignment="0" applyProtection="0"/>
    <xf numFmtId="49" fontId="22" fillId="0" borderId="84" applyNumberFormat="0" applyFill="0" applyBorder="0" applyProtection="0">
      <alignment horizontal="left" vertical="center"/>
    </xf>
    <xf numFmtId="4" fontId="20" fillId="9" borderId="84">
      <alignment horizontal="right" vertical="center"/>
    </xf>
    <xf numFmtId="0" fontId="92" fillId="0" borderId="82" applyNumberFormat="0" applyFill="0" applyAlignment="0" applyProtection="0"/>
    <xf numFmtId="0" fontId="2" fillId="53" borderId="0" applyNumberFormat="0" applyBorder="0" applyAlignment="0" applyProtection="0"/>
    <xf numFmtId="0" fontId="89" fillId="86" borderId="88" applyNumberFormat="0" applyAlignment="0" applyProtection="0"/>
    <xf numFmtId="0" fontId="85" fillId="73" borderId="81" applyNumberFormat="0" applyAlignment="0" applyProtection="0"/>
    <xf numFmtId="0" fontId="2" fillId="51" borderId="0" applyNumberFormat="0" applyBorder="0" applyAlignment="0" applyProtection="0"/>
    <xf numFmtId="0" fontId="61" fillId="61" borderId="0" applyNumberFormat="0" applyBorder="0" applyAlignment="0" applyProtection="0"/>
    <xf numFmtId="0" fontId="2" fillId="47" borderId="0" applyNumberFormat="0" applyBorder="0" applyAlignment="0" applyProtection="0"/>
    <xf numFmtId="49" fontId="22" fillId="0" borderId="84" applyNumberFormat="0" applyFill="0" applyBorder="0" applyProtection="0">
      <alignment horizontal="left" vertical="center"/>
    </xf>
    <xf numFmtId="0" fontId="92" fillId="0" borderId="82" applyNumberFormat="0" applyFill="0" applyAlignment="0" applyProtection="0"/>
    <xf numFmtId="0" fontId="61" fillId="52" borderId="0" applyNumberFormat="0" applyBorder="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0" fontId="85" fillId="73" borderId="81" applyNumberFormat="0" applyAlignment="0" applyProtection="0"/>
    <xf numFmtId="0" fontId="24" fillId="9" borderId="85">
      <alignment horizontal="left" vertical="center"/>
    </xf>
    <xf numFmtId="0" fontId="73" fillId="86" borderId="81" applyNumberFormat="0" applyAlignment="0" applyProtection="0"/>
    <xf numFmtId="0" fontId="92" fillId="0" borderId="82" applyNumberFormat="0" applyFill="0" applyAlignment="0" applyProtection="0"/>
    <xf numFmtId="4" fontId="20" fillId="14" borderId="85">
      <alignment horizontal="right" vertical="center"/>
    </xf>
    <xf numFmtId="0" fontId="25" fillId="89" borderId="83" applyNumberFormat="0" applyFont="0" applyAlignment="0" applyProtection="0"/>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4" fontId="20" fillId="14" borderId="86">
      <alignment horizontal="right" vertical="center"/>
    </xf>
    <xf numFmtId="0" fontId="61" fillId="64" borderId="0" applyNumberFormat="0" applyBorder="0" applyAlignment="0" applyProtection="0"/>
    <xf numFmtId="0" fontId="92" fillId="0" borderId="82" applyNumberFormat="0" applyFill="0" applyAlignment="0" applyProtection="0"/>
    <xf numFmtId="0" fontId="76" fillId="73" borderId="81"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92" fillId="0" borderId="82" applyNumberFormat="0" applyFill="0" applyAlignment="0" applyProtection="0"/>
    <xf numFmtId="0" fontId="61" fillId="55" borderId="0" applyNumberFormat="0" applyBorder="0" applyAlignment="0" applyProtection="0"/>
    <xf numFmtId="0" fontId="67" fillId="89" borderId="83" applyNumberFormat="0" applyFont="0" applyAlignment="0" applyProtection="0"/>
    <xf numFmtId="0" fontId="24" fillId="0" borderId="84" applyNumberFormat="0" applyFill="0" applyAlignment="0" applyProtection="0"/>
    <xf numFmtId="49" fontId="24" fillId="0" borderId="85" applyNumberFormat="0" applyFont="0" applyFill="0" applyBorder="0" applyProtection="0">
      <alignment horizontal="left" vertical="center" indent="5"/>
    </xf>
    <xf numFmtId="0" fontId="24" fillId="0" borderId="84" applyNumberFormat="0" applyFill="0" applyAlignment="0" applyProtection="0"/>
    <xf numFmtId="4" fontId="24" fillId="0" borderId="84">
      <alignment horizontal="right" vertical="center"/>
    </xf>
    <xf numFmtId="4" fontId="24" fillId="0" borderId="84">
      <alignment horizontal="right" vertical="center"/>
    </xf>
    <xf numFmtId="0" fontId="20" fillId="14" borderId="84">
      <alignment horizontal="right" vertical="center"/>
    </xf>
    <xf numFmtId="0" fontId="24" fillId="14" borderId="87">
      <alignment horizontal="left" vertical="center" wrapText="1" indent="2"/>
    </xf>
    <xf numFmtId="0" fontId="85" fillId="73" borderId="81" applyNumberFormat="0" applyAlignment="0" applyProtection="0"/>
    <xf numFmtId="0" fontId="24" fillId="0" borderId="84">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175" fontId="24" fillId="90" borderId="84" applyNumberFormat="0" applyFont="0" applyBorder="0" applyAlignment="0" applyProtection="0">
      <alignment horizontal="right" vertical="center"/>
    </xf>
    <xf numFmtId="0" fontId="57" fillId="46" borderId="51" applyNumberFormat="0" applyAlignment="0" applyProtection="0"/>
    <xf numFmtId="0" fontId="20" fillId="14" borderId="86">
      <alignment horizontal="right" vertical="center"/>
    </xf>
    <xf numFmtId="0" fontId="73" fillId="86" borderId="81" applyNumberFormat="0" applyAlignment="0" applyProtection="0"/>
    <xf numFmtId="0" fontId="72" fillId="86" borderId="81" applyNumberFormat="0" applyAlignment="0" applyProtection="0"/>
    <xf numFmtId="0" fontId="92" fillId="0" borderId="82" applyNumberFormat="0" applyFill="0" applyAlignment="0" applyProtection="0"/>
    <xf numFmtId="0" fontId="92" fillId="0" borderId="82" applyNumberFormat="0" applyFill="0" applyAlignment="0" applyProtection="0"/>
    <xf numFmtId="0" fontId="25" fillId="89" borderId="83" applyNumberFormat="0" applyFont="0" applyAlignment="0" applyProtection="0"/>
    <xf numFmtId="0" fontId="61" fillId="61" borderId="0" applyNumberFormat="0" applyBorder="0" applyAlignment="0" applyProtection="0"/>
    <xf numFmtId="0" fontId="20" fillId="14" borderId="86">
      <alignment horizontal="right" vertical="center"/>
    </xf>
    <xf numFmtId="0" fontId="2" fillId="59" borderId="0" applyNumberFormat="0" applyBorder="0" applyAlignment="0" applyProtection="0"/>
    <xf numFmtId="0" fontId="20" fillId="14" borderId="85">
      <alignment horizontal="right" vertical="center"/>
    </xf>
    <xf numFmtId="0" fontId="67" fillId="89" borderId="91" applyNumberFormat="0" applyFont="0" applyAlignment="0" applyProtection="0"/>
    <xf numFmtId="4" fontId="20" fillId="9" borderId="84">
      <alignment horizontal="right" vertical="center"/>
    </xf>
    <xf numFmtId="4" fontId="20" fillId="14" borderId="84">
      <alignment horizontal="right" vertical="center"/>
    </xf>
    <xf numFmtId="0" fontId="59" fillId="0" borderId="0" applyNumberFormat="0" applyFill="0" applyBorder="0" applyAlignment="0" applyProtection="0"/>
    <xf numFmtId="4" fontId="20" fillId="14" borderId="84">
      <alignment horizontal="right" vertical="center"/>
    </xf>
    <xf numFmtId="0" fontId="76" fillId="73" borderId="74" applyNumberFormat="0" applyAlignment="0" applyProtection="0"/>
    <xf numFmtId="0" fontId="20" fillId="14" borderId="84">
      <alignment horizontal="right" vertical="center"/>
    </xf>
    <xf numFmtId="4" fontId="20" fillId="14" borderId="84">
      <alignment horizontal="right" vertical="center"/>
    </xf>
    <xf numFmtId="0" fontId="89" fillId="86" borderId="88" applyNumberFormat="0" applyAlignment="0" applyProtection="0"/>
    <xf numFmtId="4" fontId="20" fillId="14" borderId="84">
      <alignment horizontal="right" vertical="center"/>
    </xf>
    <xf numFmtId="0" fontId="24" fillId="0" borderId="84">
      <alignment horizontal="right" vertical="center"/>
    </xf>
    <xf numFmtId="0" fontId="2"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4" fillId="0" borderId="87">
      <alignment horizontal="left" vertical="center" wrapText="1" indent="2"/>
    </xf>
    <xf numFmtId="0" fontId="24" fillId="16" borderId="84"/>
    <xf numFmtId="4" fontId="24" fillId="0" borderId="84" applyFill="0" applyBorder="0" applyProtection="0">
      <alignment horizontal="right" vertical="center"/>
    </xf>
    <xf numFmtId="0" fontId="73" fillId="86" borderId="81" applyNumberFormat="0" applyAlignment="0" applyProtection="0"/>
    <xf numFmtId="0" fontId="24" fillId="14" borderId="80">
      <alignment horizontal="left" vertical="center" wrapText="1" indent="2"/>
    </xf>
    <xf numFmtId="0" fontId="24" fillId="0" borderId="80">
      <alignment horizontal="left" vertical="center" wrapText="1" indent="2"/>
    </xf>
    <xf numFmtId="0" fontId="77" fillId="0" borderId="82" applyNumberFormat="0" applyFill="0" applyAlignment="0" applyProtection="0"/>
    <xf numFmtId="0" fontId="85" fillId="73" borderId="81" applyNumberFormat="0" applyAlignment="0" applyProtection="0"/>
    <xf numFmtId="0" fontId="24" fillId="0" borderId="84">
      <alignment horizontal="right" vertical="center"/>
    </xf>
    <xf numFmtId="49" fontId="24" fillId="0" borderId="84" applyNumberFormat="0" applyFont="0" applyFill="0" applyBorder="0" applyProtection="0">
      <alignment horizontal="left" vertical="center" indent="2"/>
    </xf>
    <xf numFmtId="0" fontId="72" fillId="86" borderId="81" applyNumberFormat="0" applyAlignment="0" applyProtection="0"/>
    <xf numFmtId="0" fontId="24" fillId="0" borderId="84">
      <alignment horizontal="right" vertical="center"/>
    </xf>
    <xf numFmtId="0" fontId="20" fillId="9" borderId="84">
      <alignment horizontal="right" vertical="center"/>
    </xf>
    <xf numFmtId="4" fontId="20" fillId="14" borderId="93">
      <alignment horizontal="right" vertical="center"/>
    </xf>
    <xf numFmtId="0" fontId="61" fillId="52" borderId="0" applyNumberFormat="0" applyBorder="0" applyAlignment="0" applyProtection="0"/>
    <xf numFmtId="4" fontId="24" fillId="0" borderId="84">
      <alignment horizontal="right" vertical="center"/>
    </xf>
    <xf numFmtId="175" fontId="24" fillId="90" borderId="84" applyNumberFormat="0" applyFont="0" applyBorder="0" applyAlignment="0" applyProtection="0">
      <alignment horizontal="right" vertical="center"/>
    </xf>
    <xf numFmtId="4" fontId="63" fillId="9" borderId="84">
      <alignment horizontal="right" vertical="center"/>
    </xf>
    <xf numFmtId="4" fontId="20" fillId="14" borderId="85">
      <alignment horizontal="right" vertical="center"/>
    </xf>
    <xf numFmtId="4" fontId="20" fillId="9" borderId="84">
      <alignment horizontal="right" vertical="center"/>
    </xf>
    <xf numFmtId="0" fontId="77" fillId="0" borderId="82" applyNumberFormat="0" applyFill="0" applyAlignment="0" applyProtection="0"/>
    <xf numFmtId="0" fontId="85" fillId="73" borderId="81" applyNumberFormat="0" applyAlignment="0" applyProtection="0"/>
    <xf numFmtId="0" fontId="24" fillId="16" borderId="84"/>
    <xf numFmtId="49" fontId="24" fillId="0" borderId="84" applyNumberFormat="0" applyFont="0" applyFill="0" applyBorder="0" applyProtection="0">
      <alignment horizontal="left" vertical="center" indent="2"/>
    </xf>
    <xf numFmtId="4" fontId="63" fillId="9" borderId="84">
      <alignment horizontal="right" vertical="center"/>
    </xf>
    <xf numFmtId="0" fontId="89" fillId="86" borderId="88" applyNumberFormat="0" applyAlignment="0" applyProtection="0"/>
    <xf numFmtId="0" fontId="85" fillId="73" borderId="89" applyNumberFormat="0" applyAlignment="0" applyProtection="0"/>
    <xf numFmtId="0" fontId="2" fillId="62" borderId="0" applyNumberFormat="0" applyBorder="0" applyAlignment="0" applyProtection="0"/>
    <xf numFmtId="49" fontId="22" fillId="0" borderId="84"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3" fillId="9" borderId="84">
      <alignment horizontal="right" vertical="center"/>
    </xf>
    <xf numFmtId="0" fontId="61" fillId="49" borderId="0" applyNumberFormat="0" applyBorder="0" applyAlignment="0" applyProtection="0"/>
    <xf numFmtId="0" fontId="24" fillId="14" borderId="95">
      <alignment horizontal="left" vertical="center" wrapText="1" indent="2"/>
    </xf>
    <xf numFmtId="0" fontId="61"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1" fillId="58"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77" fillId="0" borderId="82" applyNumberFormat="0" applyFill="0" applyAlignment="0" applyProtection="0"/>
    <xf numFmtId="0" fontId="24" fillId="14" borderId="87">
      <alignment horizontal="left" vertical="center" wrapText="1" indent="2"/>
    </xf>
    <xf numFmtId="0" fontId="70" fillId="86" borderId="88" applyNumberFormat="0" applyAlignment="0" applyProtection="0"/>
    <xf numFmtId="4" fontId="20" fillId="14" borderId="77">
      <alignment horizontal="right" vertical="center"/>
    </xf>
    <xf numFmtId="0" fontId="24" fillId="16" borderId="77"/>
    <xf numFmtId="0" fontId="72" fillId="86" borderId="74" applyNumberFormat="0" applyAlignment="0" applyProtection="0"/>
    <xf numFmtId="0" fontId="20" fillId="9" borderId="77">
      <alignment horizontal="right" vertical="center"/>
    </xf>
    <xf numFmtId="0" fontId="24" fillId="0" borderId="77">
      <alignment horizontal="right" vertical="center"/>
    </xf>
    <xf numFmtId="0" fontId="92" fillId="0" borderId="75" applyNumberFormat="0" applyFill="0" applyAlignment="0" applyProtection="0"/>
    <xf numFmtId="0" fontId="24" fillId="9" borderId="78">
      <alignment horizontal="left" vertical="center"/>
    </xf>
    <xf numFmtId="0" fontId="85" fillId="73" borderId="74" applyNumberFormat="0" applyAlignment="0" applyProtection="0"/>
    <xf numFmtId="175" fontId="24" fillId="90" borderId="77" applyNumberFormat="0" applyFont="0" applyBorder="0" applyAlignment="0" applyProtection="0">
      <alignment horizontal="right" vertical="center"/>
    </xf>
    <xf numFmtId="0" fontId="67" fillId="89" borderId="76" applyNumberFormat="0" applyFont="0" applyAlignment="0" applyProtection="0"/>
    <xf numFmtId="0" fontId="24" fillId="0" borderId="80">
      <alignment horizontal="left" vertical="center" wrapText="1" indent="2"/>
    </xf>
    <xf numFmtId="4" fontId="24" fillId="16" borderId="77"/>
    <xf numFmtId="49" fontId="22" fillId="0" borderId="77" applyNumberFormat="0" applyFill="0" applyBorder="0" applyProtection="0">
      <alignment horizontal="left" vertical="center"/>
    </xf>
    <xf numFmtId="0" fontId="24" fillId="0" borderId="77">
      <alignment horizontal="right" vertical="center"/>
    </xf>
    <xf numFmtId="4" fontId="20" fillId="14" borderId="79">
      <alignment horizontal="right" vertical="center"/>
    </xf>
    <xf numFmtId="4" fontId="20" fillId="14" borderId="77">
      <alignment horizontal="right" vertical="center"/>
    </xf>
    <xf numFmtId="4" fontId="20" fillId="14" borderId="77">
      <alignment horizontal="right" vertical="center"/>
    </xf>
    <xf numFmtId="0" fontId="63" fillId="9" borderId="77">
      <alignment horizontal="right" vertical="center"/>
    </xf>
    <xf numFmtId="0" fontId="20" fillId="9" borderId="77">
      <alignment horizontal="right" vertical="center"/>
    </xf>
    <xf numFmtId="49" fontId="24"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4" fillId="0" borderId="77" applyNumberFormat="0" applyFont="0" applyFill="0" applyBorder="0" applyProtection="0">
      <alignment horizontal="left" vertical="center" indent="2"/>
    </xf>
    <xf numFmtId="0" fontId="76" fillId="73" borderId="74" applyNumberFormat="0" applyAlignment="0" applyProtection="0"/>
    <xf numFmtId="4" fontId="24"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4" fillId="0" borderId="77" applyNumberFormat="0" applyFill="0" applyAlignment="0" applyProtection="0"/>
    <xf numFmtId="4" fontId="24" fillId="0" borderId="77">
      <alignment horizontal="right" vertical="center"/>
    </xf>
    <xf numFmtId="0" fontId="24"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4"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20" fillId="14" borderId="78">
      <alignment horizontal="right" vertical="center"/>
    </xf>
    <xf numFmtId="0" fontId="20" fillId="14" borderId="78">
      <alignment horizontal="right" vertical="center"/>
    </xf>
    <xf numFmtId="0" fontId="20"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2" fillId="0" borderId="77" applyNumberFormat="0" applyFill="0" applyBorder="0" applyProtection="0">
      <alignment horizontal="left" vertical="center"/>
    </xf>
    <xf numFmtId="0" fontId="24" fillId="14" borderId="80">
      <alignment horizontal="left" vertical="center" wrapText="1" indent="2"/>
    </xf>
    <xf numFmtId="0" fontId="73" fillId="86" borderId="74" applyNumberFormat="0" applyAlignment="0" applyProtection="0"/>
    <xf numFmtId="0" fontId="24" fillId="0" borderId="80">
      <alignment horizontal="left" vertical="center" wrapText="1" indent="2"/>
    </xf>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4" fillId="16" borderId="77"/>
    <xf numFmtId="0" fontId="20" fillId="14" borderId="77">
      <alignment horizontal="right" vertical="center"/>
    </xf>
    <xf numFmtId="0" fontId="92" fillId="0" borderId="75" applyNumberFormat="0" applyFill="0" applyAlignment="0" applyProtection="0"/>
    <xf numFmtId="4" fontId="20" fillId="14" borderId="79">
      <alignment horizontal="right" vertical="center"/>
    </xf>
    <xf numFmtId="0" fontId="72" fillId="86" borderId="74" applyNumberFormat="0" applyAlignment="0" applyProtection="0"/>
    <xf numFmtId="0" fontId="20"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20" fillId="14" borderId="78">
      <alignment horizontal="right" vertical="center"/>
    </xf>
    <xf numFmtId="0" fontId="24" fillId="14" borderId="80">
      <alignment horizontal="left" vertical="center" wrapText="1" indent="2"/>
    </xf>
    <xf numFmtId="0" fontId="24" fillId="16" borderId="77"/>
    <xf numFmtId="175" fontId="24" fillId="90" borderId="77" applyNumberFormat="0" applyFont="0" applyBorder="0" applyAlignment="0" applyProtection="0">
      <alignment horizontal="right" vertical="center"/>
    </xf>
    <xf numFmtId="0" fontId="24" fillId="0" borderId="77" applyNumberFormat="0" applyFill="0" applyAlignment="0" applyProtection="0"/>
    <xf numFmtId="4" fontId="24" fillId="0" borderId="77" applyFill="0" applyBorder="0" applyProtection="0">
      <alignment horizontal="right" vertical="center"/>
    </xf>
    <xf numFmtId="4" fontId="20" fillId="9" borderId="77">
      <alignment horizontal="right" vertical="center"/>
    </xf>
    <xf numFmtId="0" fontId="77" fillId="0" borderId="75" applyNumberFormat="0" applyFill="0" applyAlignment="0" applyProtection="0"/>
    <xf numFmtId="49" fontId="22" fillId="0" borderId="77" applyNumberFormat="0" applyFill="0" applyBorder="0" applyProtection="0">
      <alignment horizontal="left" vertical="center"/>
    </xf>
    <xf numFmtId="49" fontId="24" fillId="0" borderId="78" applyNumberFormat="0" applyFont="0" applyFill="0" applyBorder="0" applyProtection="0">
      <alignment horizontal="left" vertical="center" indent="5"/>
    </xf>
    <xf numFmtId="0" fontId="24" fillId="9" borderId="78">
      <alignment horizontal="left" vertical="center"/>
    </xf>
    <xf numFmtId="0" fontId="73" fillId="86" borderId="74" applyNumberFormat="0" applyAlignment="0" applyProtection="0"/>
    <xf numFmtId="4" fontId="20"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20" fillId="14" borderId="77">
      <alignment horizontal="right" vertical="center"/>
    </xf>
    <xf numFmtId="0" fontId="25" fillId="89" borderId="76" applyNumberFormat="0" applyFont="0" applyAlignment="0" applyProtection="0"/>
    <xf numFmtId="4" fontId="24" fillId="0" borderId="77">
      <alignment horizontal="right" vertical="center"/>
    </xf>
    <xf numFmtId="0" fontId="92" fillId="0" borderId="75" applyNumberFormat="0" applyFill="0" applyAlignment="0" applyProtection="0"/>
    <xf numFmtId="0" fontId="20" fillId="14" borderId="77">
      <alignment horizontal="right" vertical="center"/>
    </xf>
    <xf numFmtId="0" fontId="20" fillId="14" borderId="77">
      <alignment horizontal="right" vertical="center"/>
    </xf>
    <xf numFmtId="4" fontId="63" fillId="9" borderId="77">
      <alignment horizontal="right" vertical="center"/>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25" fillId="89" borderId="76" applyNumberFormat="0" applyFont="0" applyAlignment="0" applyProtection="0"/>
    <xf numFmtId="0" fontId="67" fillId="89" borderId="76" applyNumberFormat="0" applyFont="0" applyAlignment="0" applyProtection="0"/>
    <xf numFmtId="0" fontId="24"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20" fillId="9" borderId="77">
      <alignment horizontal="right" vertical="center"/>
    </xf>
    <xf numFmtId="175" fontId="24" fillId="90" borderId="77" applyNumberFormat="0" applyFont="0" applyBorder="0" applyAlignment="0" applyProtection="0">
      <alignment horizontal="right" vertical="center"/>
    </xf>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49" fontId="24" fillId="0" borderId="77" applyNumberFormat="0" applyFont="0" applyFill="0" applyBorder="0" applyProtection="0">
      <alignment horizontal="left" vertical="center" indent="2"/>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80">
      <alignment horizontal="left" vertical="center" wrapText="1" indent="2"/>
    </xf>
    <xf numFmtId="0" fontId="89" fillId="86" borderId="73" applyNumberFormat="0" applyAlignment="0" applyProtection="0"/>
    <xf numFmtId="0" fontId="20" fillId="14" borderId="79">
      <alignment horizontal="right" vertical="center"/>
    </xf>
    <xf numFmtId="0" fontId="76" fillId="73" borderId="74" applyNumberFormat="0" applyAlignment="0" applyProtection="0"/>
    <xf numFmtId="0" fontId="20" fillId="14" borderId="79">
      <alignment horizontal="right" vertical="center"/>
    </xf>
    <xf numFmtId="4" fontId="20" fillId="14" borderId="77">
      <alignment horizontal="right" vertical="center"/>
    </xf>
    <xf numFmtId="0" fontId="20"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4" fillId="16" borderId="77"/>
    <xf numFmtId="4" fontId="24" fillId="16" borderId="77"/>
    <xf numFmtId="4" fontId="20"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4" fillId="0" borderId="77">
      <alignment horizontal="right" vertical="center"/>
    </xf>
    <xf numFmtId="0" fontId="24" fillId="14" borderId="80">
      <alignment horizontal="left" vertical="center" wrapText="1" indent="2"/>
    </xf>
    <xf numFmtId="0" fontId="24"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20" fillId="14" borderId="79">
      <alignment horizontal="right" vertical="center"/>
    </xf>
    <xf numFmtId="0" fontId="63" fillId="9" borderId="77">
      <alignment horizontal="right" vertical="center"/>
    </xf>
    <xf numFmtId="4" fontId="20" fillId="9" borderId="77">
      <alignment horizontal="right" vertical="center"/>
    </xf>
    <xf numFmtId="4" fontId="20" fillId="14" borderId="77">
      <alignment horizontal="right" vertical="center"/>
    </xf>
    <xf numFmtId="49" fontId="24" fillId="0" borderId="78" applyNumberFormat="0" applyFont="0" applyFill="0" applyBorder="0" applyProtection="0">
      <alignment horizontal="left" vertical="center" indent="5"/>
    </xf>
    <xf numFmtId="4" fontId="24" fillId="0" borderId="77" applyFill="0" applyBorder="0" applyProtection="0">
      <alignment horizontal="right" vertical="center"/>
    </xf>
    <xf numFmtId="4" fontId="20" fillId="9" borderId="77">
      <alignment horizontal="right" vertical="center"/>
    </xf>
    <xf numFmtId="0" fontId="85" fillId="73" borderId="81" applyNumberFormat="0" applyAlignment="0" applyProtection="0"/>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14" borderId="80">
      <alignment horizontal="left" vertical="center" wrapText="1" indent="2"/>
    </xf>
    <xf numFmtId="0" fontId="24" fillId="0" borderId="80">
      <alignment horizontal="left" vertical="center" wrapText="1" indent="2"/>
    </xf>
    <xf numFmtId="0" fontId="70" fillId="86" borderId="73" applyNumberFormat="0" applyAlignment="0" applyProtection="0"/>
    <xf numFmtId="0" fontId="72" fillId="86" borderId="74" applyNumberFormat="0" applyAlignment="0" applyProtection="0"/>
    <xf numFmtId="0" fontId="73" fillId="86" borderId="74" applyNumberFormat="0" applyAlignment="0" applyProtection="0"/>
    <xf numFmtId="0" fontId="76" fillId="73" borderId="74" applyNumberFormat="0" applyAlignment="0" applyProtection="0"/>
    <xf numFmtId="0" fontId="77" fillId="0" borderId="75" applyNumberFormat="0" applyFill="0" applyAlignment="0" applyProtection="0"/>
    <xf numFmtId="0" fontId="85" fillId="73" borderId="74" applyNumberFormat="0" applyAlignment="0" applyProtection="0"/>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89" fillId="86" borderId="73" applyNumberFormat="0" applyAlignment="0" applyProtection="0"/>
    <xf numFmtId="0" fontId="92" fillId="0" borderId="75" applyNumberFormat="0" applyFill="0" applyAlignment="0" applyProtection="0"/>
    <xf numFmtId="0" fontId="2" fillId="53" borderId="0" applyNumberFormat="0" applyBorder="0" applyAlignment="0" applyProtection="0"/>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76" fillId="73" borderId="74" applyNumberFormat="0" applyAlignment="0" applyProtection="0"/>
    <xf numFmtId="0" fontId="24" fillId="0" borderId="77">
      <alignment horizontal="right" vertical="center"/>
    </xf>
    <xf numFmtId="4" fontId="24" fillId="0" borderId="77">
      <alignment horizontal="right" vertical="center"/>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77" applyNumberFormat="0" applyFill="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4" fontId="20" fillId="14" borderId="77">
      <alignment horizontal="right" vertical="center"/>
    </xf>
    <xf numFmtId="0" fontId="24" fillId="16" borderId="77"/>
    <xf numFmtId="0" fontId="72" fillId="86" borderId="74" applyNumberFormat="0" applyAlignment="0" applyProtection="0"/>
    <xf numFmtId="0" fontId="20" fillId="9" borderId="77">
      <alignment horizontal="right" vertical="center"/>
    </xf>
    <xf numFmtId="0" fontId="24" fillId="0" borderId="77">
      <alignment horizontal="right" vertical="center"/>
    </xf>
    <xf numFmtId="0" fontId="92" fillId="0" borderId="75" applyNumberFormat="0" applyFill="0" applyAlignment="0" applyProtection="0"/>
    <xf numFmtId="0" fontId="24" fillId="9" borderId="78">
      <alignment horizontal="left" vertical="center"/>
    </xf>
    <xf numFmtId="0" fontId="85" fillId="73" borderId="74" applyNumberFormat="0" applyAlignment="0" applyProtection="0"/>
    <xf numFmtId="175" fontId="24" fillId="90" borderId="77" applyNumberFormat="0" applyFont="0" applyBorder="0" applyAlignment="0" applyProtection="0">
      <alignment horizontal="right" vertical="center"/>
    </xf>
    <xf numFmtId="0" fontId="67" fillId="89" borderId="76" applyNumberFormat="0" applyFont="0" applyAlignment="0" applyProtection="0"/>
    <xf numFmtId="0" fontId="24" fillId="0" borderId="80">
      <alignment horizontal="left" vertical="center" wrapText="1" indent="2"/>
    </xf>
    <xf numFmtId="4" fontId="24" fillId="16" borderId="77"/>
    <xf numFmtId="49" fontId="22" fillId="0" borderId="77" applyNumberFormat="0" applyFill="0" applyBorder="0" applyProtection="0">
      <alignment horizontal="left" vertical="center"/>
    </xf>
    <xf numFmtId="0" fontId="24" fillId="0" borderId="77">
      <alignment horizontal="right" vertical="center"/>
    </xf>
    <xf numFmtId="4" fontId="20" fillId="14" borderId="79">
      <alignment horizontal="right" vertical="center"/>
    </xf>
    <xf numFmtId="4" fontId="20" fillId="14" borderId="77">
      <alignment horizontal="right" vertical="center"/>
    </xf>
    <xf numFmtId="4" fontId="20" fillId="14" borderId="77">
      <alignment horizontal="right" vertical="center"/>
    </xf>
    <xf numFmtId="0" fontId="63" fillId="9" borderId="77">
      <alignment horizontal="right" vertical="center"/>
    </xf>
    <xf numFmtId="0" fontId="20" fillId="9" borderId="77">
      <alignment horizontal="right" vertical="center"/>
    </xf>
    <xf numFmtId="49" fontId="24"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4" fillId="0" borderId="77" applyNumberFormat="0" applyFont="0" applyFill="0" applyBorder="0" applyProtection="0">
      <alignment horizontal="left" vertical="center" indent="2"/>
    </xf>
    <xf numFmtId="0" fontId="76" fillId="73" borderId="74" applyNumberFormat="0" applyAlignment="0" applyProtection="0"/>
    <xf numFmtId="4" fontId="24"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4" fillId="0" borderId="77" applyNumberFormat="0" applyFill="0" applyAlignment="0" applyProtection="0"/>
    <xf numFmtId="4" fontId="24" fillId="0" borderId="77">
      <alignment horizontal="right" vertical="center"/>
    </xf>
    <xf numFmtId="0" fontId="24"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4"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20" fillId="14" borderId="78">
      <alignment horizontal="right" vertical="center"/>
    </xf>
    <xf numFmtId="0" fontId="20" fillId="14" borderId="78">
      <alignment horizontal="right" vertical="center"/>
    </xf>
    <xf numFmtId="0" fontId="20"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2" fillId="0" borderId="77" applyNumberFormat="0" applyFill="0" applyBorder="0" applyProtection="0">
      <alignment horizontal="left" vertical="center"/>
    </xf>
    <xf numFmtId="0" fontId="24" fillId="14" borderId="80">
      <alignment horizontal="left" vertical="center" wrapText="1" indent="2"/>
    </xf>
    <xf numFmtId="0" fontId="73" fillId="86" borderId="74" applyNumberFormat="0" applyAlignment="0" applyProtection="0"/>
    <xf numFmtId="0" fontId="24" fillId="0" borderId="80">
      <alignment horizontal="left" vertical="center" wrapText="1" indent="2"/>
    </xf>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4" fillId="16" borderId="77"/>
    <xf numFmtId="0" fontId="20" fillId="14" borderId="77">
      <alignment horizontal="right" vertical="center"/>
    </xf>
    <xf numFmtId="0" fontId="92" fillId="0" borderId="75" applyNumberFormat="0" applyFill="0" applyAlignment="0" applyProtection="0"/>
    <xf numFmtId="4" fontId="20" fillId="14" borderId="79">
      <alignment horizontal="right" vertical="center"/>
    </xf>
    <xf numFmtId="0" fontId="72" fillId="86" borderId="74" applyNumberFormat="0" applyAlignment="0" applyProtection="0"/>
    <xf numFmtId="0" fontId="20"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20" fillId="14" borderId="78">
      <alignment horizontal="right" vertical="center"/>
    </xf>
    <xf numFmtId="0" fontId="24" fillId="14" borderId="80">
      <alignment horizontal="left" vertical="center" wrapText="1" indent="2"/>
    </xf>
    <xf numFmtId="0" fontId="24" fillId="16" borderId="77"/>
    <xf numFmtId="175" fontId="24" fillId="90" borderId="77" applyNumberFormat="0" applyFont="0" applyBorder="0" applyAlignment="0" applyProtection="0">
      <alignment horizontal="right" vertical="center"/>
    </xf>
    <xf numFmtId="0" fontId="24" fillId="0" borderId="77" applyNumberFormat="0" applyFill="0" applyAlignment="0" applyProtection="0"/>
    <xf numFmtId="4" fontId="24" fillId="0" borderId="77" applyFill="0" applyBorder="0" applyProtection="0">
      <alignment horizontal="right" vertical="center"/>
    </xf>
    <xf numFmtId="4" fontId="20" fillId="9" borderId="77">
      <alignment horizontal="right" vertical="center"/>
    </xf>
    <xf numFmtId="0" fontId="77" fillId="0" borderId="75" applyNumberFormat="0" applyFill="0" applyAlignment="0" applyProtection="0"/>
    <xf numFmtId="49" fontId="22" fillId="0" borderId="77" applyNumberFormat="0" applyFill="0" applyBorder="0" applyProtection="0">
      <alignment horizontal="left" vertical="center"/>
    </xf>
    <xf numFmtId="49" fontId="24" fillId="0" borderId="78" applyNumberFormat="0" applyFont="0" applyFill="0" applyBorder="0" applyProtection="0">
      <alignment horizontal="left" vertical="center" indent="5"/>
    </xf>
    <xf numFmtId="0" fontId="24" fillId="9" borderId="78">
      <alignment horizontal="left" vertical="center"/>
    </xf>
    <xf numFmtId="0" fontId="73" fillId="86" borderId="74" applyNumberFormat="0" applyAlignment="0" applyProtection="0"/>
    <xf numFmtId="4" fontId="20"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20" fillId="14" borderId="77">
      <alignment horizontal="right" vertical="center"/>
    </xf>
    <xf numFmtId="0" fontId="25" fillId="89" borderId="76" applyNumberFormat="0" applyFont="0" applyAlignment="0" applyProtection="0"/>
    <xf numFmtId="4" fontId="24" fillId="0" borderId="77">
      <alignment horizontal="right" vertical="center"/>
    </xf>
    <xf numFmtId="0" fontId="92" fillId="0" borderId="75" applyNumberFormat="0" applyFill="0" applyAlignment="0" applyProtection="0"/>
    <xf numFmtId="0" fontId="20" fillId="14" borderId="77">
      <alignment horizontal="right" vertical="center"/>
    </xf>
    <xf numFmtId="0" fontId="20" fillId="14" borderId="77">
      <alignment horizontal="right" vertical="center"/>
    </xf>
    <xf numFmtId="4" fontId="63" fillId="9" borderId="77">
      <alignment horizontal="right" vertical="center"/>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25" fillId="89" borderId="76" applyNumberFormat="0" applyFont="0" applyAlignment="0" applyProtection="0"/>
    <xf numFmtId="0" fontId="67" fillId="89" borderId="76" applyNumberFormat="0" applyFont="0" applyAlignment="0" applyProtection="0"/>
    <xf numFmtId="0" fontId="24"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20" fillId="9" borderId="77">
      <alignment horizontal="right" vertical="center"/>
    </xf>
    <xf numFmtId="175" fontId="24" fillId="90" borderId="77" applyNumberFormat="0" applyFont="0" applyBorder="0" applyAlignment="0" applyProtection="0">
      <alignment horizontal="right" vertical="center"/>
    </xf>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49" fontId="24" fillId="0" borderId="77" applyNumberFormat="0" applyFont="0" applyFill="0" applyBorder="0" applyProtection="0">
      <alignment horizontal="left" vertical="center" indent="2"/>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80">
      <alignment horizontal="left" vertical="center" wrapText="1" indent="2"/>
    </xf>
    <xf numFmtId="0" fontId="89" fillId="86" borderId="73" applyNumberFormat="0" applyAlignment="0" applyProtection="0"/>
    <xf numFmtId="0" fontId="20" fillId="14" borderId="79">
      <alignment horizontal="right" vertical="center"/>
    </xf>
    <xf numFmtId="0" fontId="76" fillId="73" borderId="74" applyNumberFormat="0" applyAlignment="0" applyProtection="0"/>
    <xf numFmtId="0" fontId="20" fillId="14" borderId="79">
      <alignment horizontal="right" vertical="center"/>
    </xf>
    <xf numFmtId="4" fontId="20" fillId="14" borderId="77">
      <alignment horizontal="right" vertical="center"/>
    </xf>
    <xf numFmtId="0" fontId="20"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4" fillId="16" borderId="77"/>
    <xf numFmtId="4" fontId="24" fillId="16" borderId="77"/>
    <xf numFmtId="4" fontId="20"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4" fillId="0" borderId="77">
      <alignment horizontal="right" vertical="center"/>
    </xf>
    <xf numFmtId="0" fontId="24" fillId="14" borderId="80">
      <alignment horizontal="left" vertical="center" wrapText="1" indent="2"/>
    </xf>
    <xf numFmtId="0" fontId="24"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20" fillId="14" borderId="79">
      <alignment horizontal="right" vertical="center"/>
    </xf>
    <xf numFmtId="0" fontId="63" fillId="9" borderId="77">
      <alignment horizontal="right" vertical="center"/>
    </xf>
    <xf numFmtId="4" fontId="20" fillId="9" borderId="77">
      <alignment horizontal="right" vertical="center"/>
    </xf>
    <xf numFmtId="4" fontId="20" fillId="14" borderId="77">
      <alignment horizontal="right" vertical="center"/>
    </xf>
    <xf numFmtId="49" fontId="24" fillId="0" borderId="78" applyNumberFormat="0" applyFont="0" applyFill="0" applyBorder="0" applyProtection="0">
      <alignment horizontal="left" vertical="center" indent="5"/>
    </xf>
    <xf numFmtId="4" fontId="24" fillId="0" borderId="77" applyFill="0" applyBorder="0" applyProtection="0">
      <alignment horizontal="right" vertical="center"/>
    </xf>
    <xf numFmtId="4" fontId="20" fillId="9" borderId="77">
      <alignment horizontal="right" vertical="center"/>
    </xf>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14" borderId="80">
      <alignment horizontal="left" vertical="center" wrapText="1" indent="2"/>
    </xf>
    <xf numFmtId="0" fontId="70" fillId="86" borderId="88" applyNumberFormat="0" applyAlignment="0" applyProtection="0"/>
    <xf numFmtId="0" fontId="89" fillId="86" borderId="88" applyNumberFormat="0" applyAlignment="0" applyProtection="0"/>
    <xf numFmtId="0" fontId="20" fillId="14" borderId="86">
      <alignment horizontal="right" vertical="center"/>
    </xf>
    <xf numFmtId="0" fontId="72" fillId="86" borderId="81" applyNumberFormat="0" applyAlignment="0" applyProtection="0"/>
    <xf numFmtId="4" fontId="20" fillId="14" borderId="84">
      <alignment horizontal="right" vertical="center"/>
    </xf>
    <xf numFmtId="4" fontId="24" fillId="16" borderId="84"/>
    <xf numFmtId="4" fontId="24" fillId="16" borderId="84"/>
    <xf numFmtId="0" fontId="20" fillId="14" borderId="84">
      <alignment horizontal="right" vertical="center"/>
    </xf>
    <xf numFmtId="0" fontId="20" fillId="14" borderId="84">
      <alignment horizontal="right" vertical="center"/>
    </xf>
    <xf numFmtId="0" fontId="24" fillId="16" borderId="84"/>
    <xf numFmtId="0" fontId="20" fillId="14" borderId="86">
      <alignment horizontal="right" vertical="center"/>
    </xf>
    <xf numFmtId="0" fontId="20" fillId="14" borderId="86">
      <alignment horizontal="right" vertical="center"/>
    </xf>
    <xf numFmtId="0" fontId="72" fillId="86" borderId="81" applyNumberFormat="0" applyAlignment="0" applyProtection="0"/>
    <xf numFmtId="0" fontId="20" fillId="14" borderId="85">
      <alignment horizontal="right" vertical="center"/>
    </xf>
    <xf numFmtId="0" fontId="24" fillId="0" borderId="84">
      <alignment horizontal="right" vertical="center"/>
    </xf>
    <xf numFmtId="4" fontId="24" fillId="0" borderId="84">
      <alignment horizontal="right" vertical="center"/>
    </xf>
    <xf numFmtId="0" fontId="92" fillId="0" borderId="82" applyNumberFormat="0" applyFill="0" applyAlignment="0" applyProtection="0"/>
    <xf numFmtId="0" fontId="73" fillId="86" borderId="81" applyNumberFormat="0" applyAlignment="0" applyProtection="0"/>
    <xf numFmtId="0" fontId="92" fillId="0" borderId="82" applyNumberFormat="0" applyFill="0" applyAlignment="0" applyProtection="0"/>
    <xf numFmtId="0" fontId="73" fillId="86" borderId="81" applyNumberFormat="0" applyAlignment="0" applyProtection="0"/>
    <xf numFmtId="49" fontId="22" fillId="0" borderId="84" applyNumberFormat="0" applyFill="0" applyBorder="0" applyProtection="0">
      <alignment horizontal="left" vertical="center"/>
    </xf>
    <xf numFmtId="0" fontId="67" fillId="89" borderId="83" applyNumberFormat="0" applyFont="0" applyAlignment="0" applyProtection="0"/>
    <xf numFmtId="0" fontId="20" fillId="9" borderId="84">
      <alignment horizontal="right" vertical="center"/>
    </xf>
    <xf numFmtId="0" fontId="20" fillId="14" borderId="84">
      <alignment horizontal="right" vertical="center"/>
    </xf>
    <xf numFmtId="0" fontId="73" fillId="86" borderId="81" applyNumberFormat="0" applyAlignment="0" applyProtection="0"/>
    <xf numFmtId="0" fontId="77" fillId="0" borderId="82" applyNumberFormat="0" applyFill="0" applyAlignment="0" applyProtection="0"/>
    <xf numFmtId="4" fontId="24" fillId="0" borderId="84" applyFill="0" applyBorder="0" applyProtection="0">
      <alignment horizontal="right" vertical="center"/>
    </xf>
    <xf numFmtId="0" fontId="85" fillId="73" borderId="89" applyNumberFormat="0" applyAlignment="0" applyProtection="0"/>
    <xf numFmtId="0" fontId="3" fillId="0" borderId="52" applyNumberFormat="0" applyFill="0" applyAlignment="0" applyProtection="0"/>
    <xf numFmtId="0" fontId="24" fillId="14" borderId="87">
      <alignment horizontal="left" vertical="center" wrapText="1" indent="2"/>
    </xf>
    <xf numFmtId="0" fontId="3" fillId="0" borderId="52" applyNumberFormat="0" applyFill="0" applyAlignment="0" applyProtection="0"/>
    <xf numFmtId="0" fontId="2" fillId="59" borderId="0" applyNumberFormat="0" applyBorder="0" applyAlignment="0" applyProtection="0"/>
    <xf numFmtId="49" fontId="24" fillId="0" borderId="92" applyNumberFormat="0" applyFont="0" applyFill="0" applyBorder="0" applyProtection="0">
      <alignment horizontal="left" vertical="center" indent="2"/>
    </xf>
    <xf numFmtId="0" fontId="61" fillId="64" borderId="0" applyNumberFormat="0" applyBorder="0" applyAlignment="0" applyProtection="0"/>
    <xf numFmtId="4" fontId="20" fillId="14" borderId="84">
      <alignment horizontal="right" vertical="center"/>
    </xf>
    <xf numFmtId="0" fontId="85" fillId="73" borderId="81" applyNumberFormat="0" applyAlignment="0" applyProtection="0"/>
    <xf numFmtId="0" fontId="73" fillId="86" borderId="81" applyNumberFormat="0" applyAlignment="0" applyProtection="0"/>
    <xf numFmtId="0" fontId="72" fillId="86" borderId="81" applyNumberFormat="0" applyAlignment="0" applyProtection="0"/>
    <xf numFmtId="0" fontId="24" fillId="9" borderId="85">
      <alignment horizontal="left" vertical="center"/>
    </xf>
    <xf numFmtId="0" fontId="2" fillId="53" borderId="0" applyNumberFormat="0" applyBorder="0" applyAlignment="0" applyProtection="0"/>
    <xf numFmtId="0" fontId="20" fillId="14" borderId="84">
      <alignment horizontal="right" vertical="center"/>
    </xf>
    <xf numFmtId="0" fontId="60" fillId="0" borderId="0" applyNumberFormat="0" applyFill="0" applyBorder="0" applyAlignment="0" applyProtection="0"/>
    <xf numFmtId="175" fontId="24" fillId="90" borderId="92" applyNumberFormat="0" applyFont="0" applyBorder="0" applyAlignment="0" applyProtection="0">
      <alignment horizontal="right" vertical="center"/>
    </xf>
    <xf numFmtId="0" fontId="61" fillId="49" borderId="0" applyNumberFormat="0" applyBorder="0" applyAlignment="0" applyProtection="0"/>
    <xf numFmtId="175" fontId="24" fillId="90" borderId="84"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4" fillId="0" borderId="87">
      <alignment horizontal="left" vertical="center" wrapText="1" indent="2"/>
    </xf>
    <xf numFmtId="175" fontId="24" fillId="90" borderId="84" applyNumberFormat="0" applyFont="0" applyBorder="0" applyAlignment="0" applyProtection="0">
      <alignment horizontal="right" vertical="center"/>
    </xf>
    <xf numFmtId="4" fontId="24" fillId="0" borderId="84" applyFill="0" applyBorder="0" applyProtection="0">
      <alignment horizontal="right" vertical="center"/>
    </xf>
    <xf numFmtId="0" fontId="60" fillId="0" borderId="0" applyNumberFormat="0" applyFill="0" applyBorder="0" applyAlignment="0" applyProtection="0"/>
    <xf numFmtId="0" fontId="85" fillId="73" borderId="81" applyNumberFormat="0" applyAlignment="0" applyProtection="0"/>
    <xf numFmtId="0" fontId="24" fillId="0" borderId="87">
      <alignment horizontal="left" vertical="center" wrapText="1" indent="2"/>
    </xf>
    <xf numFmtId="0" fontId="24" fillId="16" borderId="84"/>
    <xf numFmtId="0" fontId="92" fillId="0" borderId="90" applyNumberFormat="0" applyFill="0" applyAlignment="0" applyProtection="0"/>
    <xf numFmtId="0" fontId="24" fillId="0" borderId="84">
      <alignment horizontal="right" vertical="center"/>
    </xf>
    <xf numFmtId="0" fontId="24" fillId="16" borderId="84"/>
    <xf numFmtId="0" fontId="67" fillId="89" borderId="83" applyNumberFormat="0" applyFont="0" applyAlignment="0" applyProtection="0"/>
    <xf numFmtId="49" fontId="22" fillId="0" borderId="84" applyNumberFormat="0" applyFill="0" applyBorder="0" applyProtection="0">
      <alignment horizontal="left" vertical="center"/>
    </xf>
    <xf numFmtId="0" fontId="24" fillId="0" borderId="87">
      <alignment horizontal="left" vertical="center" wrapText="1" indent="2"/>
    </xf>
    <xf numFmtId="0" fontId="73" fillId="86" borderId="81" applyNumberFormat="0" applyAlignment="0" applyProtection="0"/>
    <xf numFmtId="49" fontId="24" fillId="0" borderId="84" applyNumberFormat="0" applyFont="0" applyFill="0" applyBorder="0" applyProtection="0">
      <alignment horizontal="left" vertical="center" indent="2"/>
    </xf>
    <xf numFmtId="0" fontId="24" fillId="14" borderId="87">
      <alignment horizontal="left" vertical="center" wrapText="1" indent="2"/>
    </xf>
    <xf numFmtId="0" fontId="89" fillId="86" borderId="88" applyNumberFormat="0" applyAlignment="0" applyProtection="0"/>
    <xf numFmtId="0" fontId="2" fillId="50" borderId="0" applyNumberFormat="0" applyBorder="0" applyAlignment="0" applyProtection="0"/>
    <xf numFmtId="0" fontId="3" fillId="0" borderId="52" applyNumberFormat="0" applyFill="0" applyAlignment="0" applyProtection="0"/>
    <xf numFmtId="0" fontId="63" fillId="9" borderId="84">
      <alignment horizontal="right" vertical="center"/>
    </xf>
    <xf numFmtId="0" fontId="2" fillId="63" borderId="0" applyNumberFormat="0" applyBorder="0" applyAlignment="0" applyProtection="0"/>
    <xf numFmtId="0" fontId="76" fillId="73" borderId="81" applyNumberFormat="0" applyAlignment="0" applyProtection="0"/>
    <xf numFmtId="4" fontId="63" fillId="9" borderId="84">
      <alignment horizontal="right" vertical="center"/>
    </xf>
    <xf numFmtId="0" fontId="76" fillId="73" borderId="81" applyNumberFormat="0" applyAlignment="0" applyProtection="0"/>
    <xf numFmtId="0" fontId="61" fillId="58" borderId="0" applyNumberFormat="0" applyBorder="0" applyAlignment="0" applyProtection="0"/>
    <xf numFmtId="0" fontId="72" fillId="86" borderId="81" applyNumberFormat="0" applyAlignment="0" applyProtection="0"/>
    <xf numFmtId="0" fontId="70" fillId="86" borderId="88" applyNumberFormat="0" applyAlignment="0" applyProtection="0"/>
    <xf numFmtId="0" fontId="2" fillId="54" borderId="0" applyNumberFormat="0" applyBorder="0" applyAlignment="0" applyProtection="0"/>
    <xf numFmtId="0" fontId="24" fillId="16" borderId="84"/>
    <xf numFmtId="0" fontId="20" fillId="14" borderId="84">
      <alignment horizontal="right" vertical="center"/>
    </xf>
    <xf numFmtId="0" fontId="63" fillId="9" borderId="84">
      <alignment horizontal="right" vertical="center"/>
    </xf>
    <xf numFmtId="0" fontId="89" fillId="86" borderId="88" applyNumberFormat="0" applyAlignment="0" applyProtection="0"/>
    <xf numFmtId="0" fontId="77" fillId="0" borderId="90" applyNumberFormat="0" applyFill="0" applyAlignment="0" applyProtection="0"/>
    <xf numFmtId="4" fontId="20" fillId="9" borderId="84">
      <alignment horizontal="right" vertical="center"/>
    </xf>
    <xf numFmtId="0" fontId="2" fillId="63" borderId="0" applyNumberFormat="0" applyBorder="0" applyAlignment="0" applyProtection="0"/>
    <xf numFmtId="0" fontId="77" fillId="0" borderId="82" applyNumberFormat="0" applyFill="0" applyAlignment="0" applyProtection="0"/>
    <xf numFmtId="0" fontId="77" fillId="0" borderId="82" applyNumberFormat="0" applyFill="0" applyAlignment="0" applyProtection="0"/>
    <xf numFmtId="0" fontId="89" fillId="86" borderId="88" applyNumberFormat="0" applyAlignment="0" applyProtection="0"/>
    <xf numFmtId="4" fontId="24" fillId="16" borderId="84"/>
    <xf numFmtId="0" fontId="61" fillId="52" borderId="0" applyNumberFormat="0" applyBorder="0" applyAlignment="0" applyProtection="0"/>
    <xf numFmtId="0" fontId="2" fillId="50" borderId="0" applyNumberFormat="0" applyBorder="0" applyAlignment="0" applyProtection="0"/>
    <xf numFmtId="0" fontId="20" fillId="14" borderId="86">
      <alignment horizontal="right" vertical="center"/>
    </xf>
    <xf numFmtId="0" fontId="59" fillId="0" borderId="0" applyNumberFormat="0" applyFill="0" applyBorder="0" applyAlignment="0" applyProtection="0"/>
    <xf numFmtId="0" fontId="70" fillId="86" borderId="88" applyNumberFormat="0" applyAlignment="0" applyProtection="0"/>
    <xf numFmtId="0" fontId="20" fillId="9" borderId="84">
      <alignment horizontal="right" vertical="center"/>
    </xf>
    <xf numFmtId="4" fontId="24" fillId="0" borderId="84">
      <alignment horizontal="right" vertical="center"/>
    </xf>
    <xf numFmtId="0" fontId="2" fillId="57" borderId="0" applyNumberFormat="0" applyBorder="0" applyAlignment="0" applyProtection="0"/>
    <xf numFmtId="0" fontId="24" fillId="0" borderId="95">
      <alignment horizontal="left" vertical="center" wrapText="1" indent="2"/>
    </xf>
    <xf numFmtId="49" fontId="24" fillId="0" borderId="84" applyNumberFormat="0" applyFont="0" applyFill="0" applyBorder="0" applyProtection="0">
      <alignment horizontal="left" vertical="center" indent="2"/>
    </xf>
    <xf numFmtId="0" fontId="24" fillId="14" borderId="87">
      <alignment horizontal="left" vertical="center" wrapText="1" indent="2"/>
    </xf>
    <xf numFmtId="0" fontId="20" fillId="14" borderId="85">
      <alignment horizontal="right" vertical="center"/>
    </xf>
    <xf numFmtId="4" fontId="24" fillId="16" borderId="84"/>
    <xf numFmtId="0" fontId="67" fillId="89" borderId="83" applyNumberFormat="0" applyFont="0" applyAlignment="0" applyProtection="0"/>
    <xf numFmtId="0" fontId="61" fillId="55" borderId="0" applyNumberFormat="0" applyBorder="0" applyAlignment="0" applyProtection="0"/>
    <xf numFmtId="4" fontId="20" fillId="14" borderId="84">
      <alignment horizontal="right" vertical="center"/>
    </xf>
    <xf numFmtId="0" fontId="61" fillId="49" borderId="0" applyNumberFormat="0" applyBorder="0" applyAlignment="0" applyProtection="0"/>
    <xf numFmtId="0" fontId="85" fillId="73" borderId="81" applyNumberFormat="0" applyAlignment="0" applyProtection="0"/>
    <xf numFmtId="0" fontId="70" fillId="86" borderId="88" applyNumberFormat="0" applyAlignment="0" applyProtection="0"/>
    <xf numFmtId="0" fontId="92" fillId="0" borderId="82" applyNumberFormat="0" applyFill="0" applyAlignment="0" applyProtection="0"/>
    <xf numFmtId="4" fontId="20" fillId="14" borderId="85">
      <alignment horizontal="right" vertical="center"/>
    </xf>
    <xf numFmtId="0" fontId="2" fillId="51" borderId="0" applyNumberFormat="0" applyBorder="0" applyAlignment="0" applyProtection="0"/>
    <xf numFmtId="4" fontId="63" fillId="9" borderId="84">
      <alignment horizontal="right" vertical="center"/>
    </xf>
    <xf numFmtId="0" fontId="20" fillId="14" borderId="84">
      <alignment horizontal="right" vertical="center"/>
    </xf>
    <xf numFmtId="0" fontId="61" fillId="52" borderId="0" applyNumberFormat="0" applyBorder="0" applyAlignment="0" applyProtection="0"/>
    <xf numFmtId="0" fontId="85" fillId="73" borderId="89"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2" fillId="86" borderId="81" applyNumberFormat="0" applyAlignment="0" applyProtection="0"/>
    <xf numFmtId="0" fontId="61" fillId="58" borderId="0" applyNumberFormat="0" applyBorder="0" applyAlignment="0" applyProtection="0"/>
    <xf numFmtId="0" fontId="20" fillId="9" borderId="84">
      <alignment horizontal="right" vertical="center"/>
    </xf>
    <xf numFmtId="0" fontId="73" fillId="86" borderId="81" applyNumberFormat="0" applyAlignment="0" applyProtection="0"/>
    <xf numFmtId="4" fontId="24" fillId="0" borderId="84" applyFill="0" applyBorder="0" applyProtection="0">
      <alignment horizontal="right" vertical="center"/>
    </xf>
    <xf numFmtId="0" fontId="24" fillId="14" borderId="87">
      <alignment horizontal="left" vertical="center" wrapText="1" indent="2"/>
    </xf>
    <xf numFmtId="4" fontId="24" fillId="16" borderId="84"/>
    <xf numFmtId="0" fontId="57" fillId="46" borderId="51" applyNumberFormat="0" applyAlignment="0" applyProtection="0"/>
    <xf numFmtId="0" fontId="73" fillId="86" borderId="81" applyNumberFormat="0" applyAlignment="0" applyProtection="0"/>
    <xf numFmtId="0" fontId="73" fillId="86" borderId="81" applyNumberFormat="0" applyAlignment="0" applyProtection="0"/>
    <xf numFmtId="0" fontId="2" fillId="48" borderId="0" applyNumberFormat="0" applyBorder="0" applyAlignment="0" applyProtection="0"/>
    <xf numFmtId="0" fontId="76" fillId="73" borderId="81" applyNumberFormat="0" applyAlignment="0" applyProtection="0"/>
    <xf numFmtId="4" fontId="24" fillId="16" borderId="92"/>
    <xf numFmtId="49" fontId="22" fillId="0" borderId="84" applyNumberFormat="0" applyFill="0" applyBorder="0" applyProtection="0">
      <alignment horizontal="left" vertical="center"/>
    </xf>
    <xf numFmtId="0" fontId="92" fillId="0" borderId="90" applyNumberFormat="0" applyFill="0" applyAlignment="0" applyProtection="0"/>
    <xf numFmtId="0" fontId="24" fillId="0" borderId="87">
      <alignment horizontal="left" vertical="center" wrapText="1" indent="2"/>
    </xf>
    <xf numFmtId="0" fontId="24" fillId="14" borderId="87">
      <alignment horizontal="left" vertical="center" wrapText="1" indent="2"/>
    </xf>
    <xf numFmtId="0" fontId="67" fillId="89" borderId="83" applyNumberFormat="0" applyFont="0" applyAlignment="0" applyProtection="0"/>
    <xf numFmtId="0" fontId="20" fillId="14" borderId="84">
      <alignment horizontal="right" vertical="center"/>
    </xf>
    <xf numFmtId="0" fontId="20" fillId="14" borderId="84">
      <alignment horizontal="right" vertical="center"/>
    </xf>
    <xf numFmtId="0" fontId="73" fillId="86" borderId="81" applyNumberFormat="0" applyAlignment="0" applyProtection="0"/>
    <xf numFmtId="0" fontId="61" fillId="55" borderId="0" applyNumberFormat="0" applyBorder="0" applyAlignment="0" applyProtection="0"/>
    <xf numFmtId="175" fontId="24" fillId="90" borderId="84" applyNumberFormat="0" applyFont="0" applyBorder="0" applyAlignment="0" applyProtection="0">
      <alignment horizontal="right" vertical="center"/>
    </xf>
    <xf numFmtId="0" fontId="2" fillId="60" borderId="0" applyNumberFormat="0" applyBorder="0" applyAlignment="0" applyProtection="0"/>
    <xf numFmtId="0" fontId="73" fillId="86" borderId="81" applyNumberFormat="0" applyAlignment="0" applyProtection="0"/>
    <xf numFmtId="0" fontId="89" fillId="86" borderId="88" applyNumberFormat="0" applyAlignment="0" applyProtection="0"/>
    <xf numFmtId="0" fontId="92" fillId="0" borderId="90" applyNumberFormat="0" applyFill="0" applyAlignment="0" applyProtection="0"/>
    <xf numFmtId="0" fontId="92" fillId="0" borderId="82" applyNumberFormat="0" applyFill="0" applyAlignment="0" applyProtection="0"/>
    <xf numFmtId="0" fontId="85" fillId="73" borderId="81" applyNumberFormat="0" applyAlignment="0" applyProtection="0"/>
    <xf numFmtId="0" fontId="20" fillId="9" borderId="84">
      <alignment horizontal="right" vertical="center"/>
    </xf>
    <xf numFmtId="0" fontId="24" fillId="0" borderId="95">
      <alignment horizontal="left" vertical="center" wrapText="1" indent="2"/>
    </xf>
    <xf numFmtId="0" fontId="61" fillId="49" borderId="0" applyNumberFormat="0" applyBorder="0" applyAlignment="0" applyProtection="0"/>
    <xf numFmtId="0" fontId="89" fillId="86" borderId="88" applyNumberFormat="0" applyAlignment="0" applyProtection="0"/>
    <xf numFmtId="0" fontId="2" fillId="54" borderId="0" applyNumberFormat="0" applyBorder="0" applyAlignment="0" applyProtection="0"/>
    <xf numFmtId="4" fontId="63" fillId="9" borderId="84">
      <alignment horizontal="right" vertical="center"/>
    </xf>
    <xf numFmtId="4" fontId="20" fillId="9" borderId="84">
      <alignment horizontal="right" vertical="center"/>
    </xf>
    <xf numFmtId="0" fontId="20" fillId="14" borderId="92">
      <alignment horizontal="right" vertical="center"/>
    </xf>
    <xf numFmtId="0" fontId="24" fillId="0" borderId="84" applyNumberFormat="0" applyFill="0" applyAlignment="0" applyProtection="0"/>
    <xf numFmtId="4" fontId="20" fillId="9" borderId="84">
      <alignment horizontal="right" vertical="center"/>
    </xf>
    <xf numFmtId="0" fontId="3" fillId="0" borderId="52" applyNumberFormat="0" applyFill="0" applyAlignment="0" applyProtection="0"/>
    <xf numFmtId="0" fontId="73" fillId="86" borderId="81" applyNumberFormat="0" applyAlignment="0" applyProtection="0"/>
    <xf numFmtId="0" fontId="2"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4" fillId="0" borderId="84" applyNumberFormat="0" applyFill="0" applyAlignment="0" applyProtection="0"/>
    <xf numFmtId="4" fontId="20" fillId="14" borderId="84">
      <alignment horizontal="right" vertical="center"/>
    </xf>
    <xf numFmtId="0" fontId="67" fillId="89" borderId="83" applyNumberFormat="0" applyFont="0" applyAlignment="0" applyProtection="0"/>
    <xf numFmtId="4" fontId="20" fillId="14" borderId="84">
      <alignment horizontal="right" vertical="center"/>
    </xf>
    <xf numFmtId="4" fontId="20" fillId="14" borderId="84">
      <alignment horizontal="right" vertical="center"/>
    </xf>
    <xf numFmtId="0" fontId="24" fillId="0" borderId="84">
      <alignment horizontal="right" vertical="center"/>
    </xf>
    <xf numFmtId="4" fontId="24" fillId="0" borderId="84">
      <alignment horizontal="right" vertical="center"/>
    </xf>
    <xf numFmtId="0" fontId="20" fillId="14" borderId="94">
      <alignment horizontal="right" vertical="center"/>
    </xf>
    <xf numFmtId="0" fontId="77" fillId="0" borderId="82" applyNumberFormat="0" applyFill="0" applyAlignment="0" applyProtection="0"/>
    <xf numFmtId="0" fontId="67" fillId="89" borderId="83" applyNumberFormat="0" applyFont="0" applyAlignment="0" applyProtection="0"/>
    <xf numFmtId="0" fontId="24" fillId="0" borderId="84" applyNumberFormat="0" applyFill="0" applyAlignment="0" applyProtection="0"/>
    <xf numFmtId="0" fontId="20" fillId="14" borderId="86">
      <alignment horizontal="right" vertical="center"/>
    </xf>
    <xf numFmtId="49" fontId="22" fillId="0" borderId="92" applyNumberFormat="0" applyFill="0" applyBorder="0" applyProtection="0">
      <alignment horizontal="left" vertical="center"/>
    </xf>
    <xf numFmtId="4" fontId="20" fillId="14" borderId="84">
      <alignment horizontal="right" vertical="center"/>
    </xf>
    <xf numFmtId="0" fontId="73" fillId="86" borderId="81" applyNumberFormat="0" applyAlignment="0" applyProtection="0"/>
    <xf numFmtId="0" fontId="20" fillId="14" borderId="84">
      <alignment horizontal="right" vertical="center"/>
    </xf>
    <xf numFmtId="0" fontId="24" fillId="16" borderId="92"/>
    <xf numFmtId="4" fontId="24" fillId="16" borderId="84"/>
    <xf numFmtId="0" fontId="76" fillId="73" borderId="81" applyNumberFormat="0" applyAlignment="0" applyProtection="0"/>
    <xf numFmtId="0" fontId="73" fillId="86" borderId="81" applyNumberFormat="0" applyAlignment="0" applyProtection="0"/>
    <xf numFmtId="0" fontId="92" fillId="0" borderId="82" applyNumberFormat="0" applyFill="0" applyAlignment="0" applyProtection="0"/>
    <xf numFmtId="0" fontId="24" fillId="9" borderId="85">
      <alignment horizontal="left" vertical="center"/>
    </xf>
    <xf numFmtId="0" fontId="76" fillId="73" borderId="81" applyNumberFormat="0" applyAlignment="0" applyProtection="0"/>
    <xf numFmtId="0" fontId="24" fillId="0" borderId="84" applyNumberFormat="0" applyFill="0" applyAlignment="0" applyProtection="0"/>
    <xf numFmtId="0" fontId="2" fillId="63" borderId="0" applyNumberFormat="0" applyBorder="0" applyAlignment="0" applyProtection="0"/>
    <xf numFmtId="0" fontId="24" fillId="0" borderId="84">
      <alignment horizontal="right" vertical="center"/>
    </xf>
    <xf numFmtId="0" fontId="24" fillId="9" borderId="85">
      <alignment horizontal="left" vertical="center"/>
    </xf>
    <xf numFmtId="4" fontId="20" fillId="14" borderId="86">
      <alignment horizontal="right" vertical="center"/>
    </xf>
    <xf numFmtId="49" fontId="22" fillId="0" borderId="84" applyNumberFormat="0" applyFill="0" applyBorder="0" applyProtection="0">
      <alignment horizontal="left" vertical="center"/>
    </xf>
    <xf numFmtId="0" fontId="89" fillId="86" borderId="88" applyNumberFormat="0" applyAlignment="0" applyProtection="0"/>
    <xf numFmtId="0" fontId="61" fillId="64" borderId="0" applyNumberFormat="0" applyBorder="0" applyAlignment="0" applyProtection="0"/>
    <xf numFmtId="0" fontId="2" fillId="62" borderId="0" applyNumberFormat="0" applyBorder="0" applyAlignment="0" applyProtection="0"/>
    <xf numFmtId="0" fontId="72" fillId="86" borderId="81" applyNumberFormat="0" applyAlignment="0" applyProtection="0"/>
    <xf numFmtId="0" fontId="85" fillId="73" borderId="81" applyNumberFormat="0" applyAlignment="0" applyProtection="0"/>
    <xf numFmtId="4" fontId="63" fillId="9" borderId="84">
      <alignment horizontal="right" vertical="center"/>
    </xf>
    <xf numFmtId="0" fontId="2" fillId="57" borderId="0" applyNumberFormat="0" applyBorder="0" applyAlignment="0" applyProtection="0"/>
    <xf numFmtId="0" fontId="20" fillId="14" borderId="85">
      <alignment horizontal="right" vertical="center"/>
    </xf>
    <xf numFmtId="0" fontId="24" fillId="14" borderId="87">
      <alignment horizontal="left" vertical="center" wrapText="1" indent="2"/>
    </xf>
    <xf numFmtId="0" fontId="72" fillId="86" borderId="81" applyNumberFormat="0" applyAlignment="0" applyProtection="0"/>
    <xf numFmtId="0" fontId="2" fillId="63" borderId="0" applyNumberFormat="0" applyBorder="0" applyAlignment="0" applyProtection="0"/>
    <xf numFmtId="0" fontId="20" fillId="14" borderId="93">
      <alignment horizontal="right" vertical="center"/>
    </xf>
    <xf numFmtId="4" fontId="20" fillId="14" borderId="85">
      <alignment horizontal="right" vertical="center"/>
    </xf>
    <xf numFmtId="0" fontId="25" fillId="89" borderId="83" applyNumberFormat="0" applyFont="0" applyAlignment="0" applyProtection="0"/>
    <xf numFmtId="0" fontId="2" fillId="62" borderId="0" applyNumberFormat="0" applyBorder="0" applyAlignment="0" applyProtection="0"/>
    <xf numFmtId="0" fontId="20" fillId="9" borderId="84">
      <alignment horizontal="right" vertical="center"/>
    </xf>
    <xf numFmtId="0" fontId="20" fillId="9" borderId="92">
      <alignment horizontal="right" vertical="center"/>
    </xf>
    <xf numFmtId="0" fontId="2" fillId="56" borderId="0" applyNumberFormat="0" applyBorder="0" applyAlignment="0" applyProtection="0"/>
    <xf numFmtId="0" fontId="85" fillId="73" borderId="81" applyNumberFormat="0" applyAlignment="0" applyProtection="0"/>
    <xf numFmtId="4" fontId="20" fillId="14" borderId="94">
      <alignment horizontal="right" vertical="center"/>
    </xf>
    <xf numFmtId="4" fontId="20" fillId="14" borderId="85">
      <alignment horizontal="right" vertical="center"/>
    </xf>
    <xf numFmtId="4" fontId="20" fillId="14" borderId="92">
      <alignment horizontal="right" vertical="center"/>
    </xf>
    <xf numFmtId="4" fontId="20" fillId="14" borderId="84">
      <alignment horizontal="right" vertical="center"/>
    </xf>
    <xf numFmtId="0" fontId="20" fillId="9" borderId="84">
      <alignment horizontal="right" vertical="center"/>
    </xf>
    <xf numFmtId="0" fontId="76" fillId="73" borderId="81" applyNumberFormat="0" applyAlignment="0" applyProtection="0"/>
    <xf numFmtId="0" fontId="2" fillId="54" borderId="0" applyNumberFormat="0" applyBorder="0" applyAlignment="0" applyProtection="0"/>
    <xf numFmtId="0" fontId="58" fillId="46" borderId="50" applyNumberFormat="0" applyAlignment="0" applyProtection="0"/>
    <xf numFmtId="0" fontId="77" fillId="0" borderId="82" applyNumberFormat="0" applyFill="0" applyAlignment="0" applyProtection="0"/>
    <xf numFmtId="0" fontId="63" fillId="9" borderId="84">
      <alignment horizontal="right" vertical="center"/>
    </xf>
    <xf numFmtId="0" fontId="89" fillId="86" borderId="88" applyNumberFormat="0" applyAlignment="0" applyProtection="0"/>
    <xf numFmtId="0" fontId="92" fillId="0" borderId="82" applyNumberFormat="0" applyFill="0" applyAlignment="0" applyProtection="0"/>
    <xf numFmtId="0" fontId="2" fillId="53" borderId="0" applyNumberFormat="0" applyBorder="0" applyAlignment="0" applyProtection="0"/>
    <xf numFmtId="175" fontId="24" fillId="90" borderId="84" applyNumberFormat="0" applyFont="0" applyBorder="0" applyAlignment="0" applyProtection="0">
      <alignment horizontal="right" vertical="center"/>
    </xf>
    <xf numFmtId="0" fontId="2" fillId="51" borderId="0" applyNumberFormat="0" applyBorder="0" applyAlignment="0" applyProtection="0"/>
    <xf numFmtId="0" fontId="73" fillId="86" borderId="89" applyNumberFormat="0" applyAlignment="0" applyProtection="0"/>
    <xf numFmtId="0" fontId="2" fillId="56" borderId="0" applyNumberFormat="0" applyBorder="0" applyAlignment="0" applyProtection="0"/>
    <xf numFmtId="0" fontId="61" fillId="61" borderId="0" applyNumberFormat="0" applyBorder="0" applyAlignment="0" applyProtection="0"/>
    <xf numFmtId="0" fontId="77" fillId="0" borderId="82" applyNumberFormat="0" applyFill="0" applyAlignment="0" applyProtection="0"/>
    <xf numFmtId="0" fontId="24" fillId="0" borderId="84">
      <alignment horizontal="right" vertical="center"/>
    </xf>
    <xf numFmtId="0" fontId="25" fillId="89" borderId="83" applyNumberFormat="0" applyFont="0" applyAlignment="0" applyProtection="0"/>
    <xf numFmtId="0" fontId="73" fillId="86" borderId="81" applyNumberFormat="0" applyAlignment="0" applyProtection="0"/>
    <xf numFmtId="0" fontId="92" fillId="0" borderId="82" applyNumberFormat="0" applyFill="0" applyAlignment="0" applyProtection="0"/>
    <xf numFmtId="0" fontId="2" fillId="48" borderId="0" applyNumberFormat="0" applyBorder="0" applyAlignment="0" applyProtection="0"/>
    <xf numFmtId="0" fontId="67" fillId="89" borderId="83" applyNumberFormat="0" applyFont="0" applyAlignment="0" applyProtection="0"/>
    <xf numFmtId="0" fontId="61" fillId="58" borderId="0" applyNumberFormat="0" applyBorder="0" applyAlignment="0" applyProtection="0"/>
    <xf numFmtId="0" fontId="24" fillId="0" borderId="84" applyNumberFormat="0" applyFill="0" applyAlignment="0" applyProtection="0"/>
    <xf numFmtId="0" fontId="2" fillId="57" borderId="0" applyNumberFormat="0" applyBorder="0" applyAlignment="0" applyProtection="0"/>
    <xf numFmtId="4" fontId="24" fillId="0" borderId="84" applyFill="0" applyBorder="0" applyProtection="0">
      <alignment horizontal="right" vertical="center"/>
    </xf>
    <xf numFmtId="0" fontId="2" fillId="47" borderId="0" applyNumberFormat="0" applyBorder="0" applyAlignment="0" applyProtection="0"/>
    <xf numFmtId="0" fontId="92" fillId="0" borderId="82" applyNumberFormat="0" applyFill="0" applyAlignment="0" applyProtection="0"/>
    <xf numFmtId="0" fontId="63" fillId="9" borderId="92">
      <alignment horizontal="right" vertical="center"/>
    </xf>
    <xf numFmtId="0" fontId="2" fillId="60" borderId="0" applyNumberFormat="0" applyBorder="0" applyAlignment="0" applyProtection="0"/>
    <xf numFmtId="0" fontId="24" fillId="9" borderId="93">
      <alignment horizontal="left" vertical="center"/>
    </xf>
    <xf numFmtId="0" fontId="63" fillId="9" borderId="84">
      <alignment horizontal="right" vertical="center"/>
    </xf>
    <xf numFmtId="0" fontId="76" fillId="73" borderId="81" applyNumberFormat="0" applyAlignment="0" applyProtection="0"/>
    <xf numFmtId="175" fontId="24" fillId="90" borderId="84" applyNumberFormat="0" applyFont="0" applyBorder="0" applyAlignment="0" applyProtection="0">
      <alignment horizontal="right" vertical="center"/>
    </xf>
    <xf numFmtId="0" fontId="76" fillId="73" borderId="81" applyNumberFormat="0" applyAlignment="0" applyProtection="0"/>
    <xf numFmtId="4" fontId="24" fillId="0" borderId="84">
      <alignment horizontal="right" vertical="center"/>
    </xf>
    <xf numFmtId="49" fontId="24" fillId="0" borderId="84" applyNumberFormat="0" applyFont="0" applyFill="0" applyBorder="0" applyProtection="0">
      <alignment horizontal="left" vertical="center" indent="2"/>
    </xf>
    <xf numFmtId="175" fontId="24" fillId="90" borderId="84" applyNumberFormat="0" applyFont="0" applyBorder="0" applyAlignment="0" applyProtection="0">
      <alignment horizontal="right" vertical="center"/>
    </xf>
    <xf numFmtId="0" fontId="85" fillId="73" borderId="81" applyNumberFormat="0" applyAlignment="0" applyProtection="0"/>
    <xf numFmtId="49" fontId="22" fillId="0" borderId="84" applyNumberFormat="0" applyFill="0" applyBorder="0" applyProtection="0">
      <alignment horizontal="left" vertical="center"/>
    </xf>
    <xf numFmtId="4" fontId="20" fillId="14" borderId="84">
      <alignment horizontal="right" vertical="center"/>
    </xf>
    <xf numFmtId="0" fontId="76" fillId="73" borderId="81" applyNumberFormat="0" applyAlignment="0" applyProtection="0"/>
    <xf numFmtId="0" fontId="73"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89" fillId="86" borderId="88" applyNumberFormat="0" applyAlignment="0" applyProtection="0"/>
    <xf numFmtId="0" fontId="85" fillId="73" borderId="81" applyNumberFormat="0" applyAlignment="0" applyProtection="0"/>
    <xf numFmtId="0" fontId="72" fillId="86" borderId="81" applyNumberFormat="0" applyAlignment="0" applyProtection="0"/>
    <xf numFmtId="0" fontId="70" fillId="86" borderId="88" applyNumberFormat="0" applyAlignment="0" applyProtection="0"/>
    <xf numFmtId="0" fontId="20" fillId="14" borderId="86">
      <alignment horizontal="right" vertical="center"/>
    </xf>
    <xf numFmtId="0" fontId="63" fillId="9" borderId="84">
      <alignment horizontal="right" vertical="center"/>
    </xf>
    <xf numFmtId="4" fontId="20" fillId="9" borderId="84">
      <alignment horizontal="right" vertical="center"/>
    </xf>
    <xf numFmtId="4" fontId="20"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0" fillId="9" borderId="84">
      <alignment horizontal="right" vertical="center"/>
    </xf>
    <xf numFmtId="0" fontId="85" fillId="73" borderId="81" applyNumberFormat="0" applyAlignment="0" applyProtection="0"/>
    <xf numFmtId="0" fontId="76" fillId="73" borderId="81" applyNumberFormat="0" applyAlignment="0" applyProtection="0"/>
    <xf numFmtId="0" fontId="72"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4" fontId="20" fillId="9" borderId="92">
      <alignment horizontal="right" vertical="center"/>
    </xf>
    <xf numFmtId="0" fontId="61" fillId="49" borderId="0" applyNumberFormat="0" applyBorder="0" applyAlignment="0" applyProtection="0"/>
    <xf numFmtId="0" fontId="61"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4"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76" fillId="73" borderId="89" applyNumberFormat="0" applyAlignment="0" applyProtection="0"/>
    <xf numFmtId="0" fontId="24" fillId="0" borderId="92">
      <alignment horizontal="right" vertical="center"/>
    </xf>
    <xf numFmtId="4" fontId="24" fillId="0" borderId="92">
      <alignment horizontal="right" vertical="center"/>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2" applyNumberFormat="0" applyFill="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2"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59"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8" fillId="46" borderId="50" applyNumberFormat="0" applyAlignment="0" applyProtection="0"/>
    <xf numFmtId="0" fontId="2" fillId="51" borderId="0" applyNumberFormat="0" applyBorder="0" applyAlignment="0" applyProtection="0"/>
    <xf numFmtId="0" fontId="61" fillId="61" borderId="0" applyNumberFormat="0" applyBorder="0" applyAlignment="0" applyProtection="0"/>
    <xf numFmtId="43" fontId="4"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0" fontId="1" fillId="0" borderId="0"/>
    <xf numFmtId="0" fontId="1" fillId="48" borderId="0" applyNumberFormat="0" applyBorder="0" applyAlignment="0" applyProtection="0"/>
    <xf numFmtId="0" fontId="20" fillId="14" borderId="93">
      <alignment horizontal="right" vertical="center"/>
    </xf>
    <xf numFmtId="0" fontId="20" fillId="14" borderId="92">
      <alignment horizontal="right" vertical="center"/>
    </xf>
    <xf numFmtId="0" fontId="24" fillId="0" borderId="95">
      <alignment horizontal="left" vertical="center" wrapText="1" indent="2"/>
    </xf>
    <xf numFmtId="0" fontId="20" fillId="14" borderId="93">
      <alignment horizontal="right" vertical="center"/>
    </xf>
    <xf numFmtId="0" fontId="73" fillId="86" borderId="89" applyNumberFormat="0" applyAlignment="0" applyProtection="0"/>
    <xf numFmtId="4" fontId="20" fillId="14" borderId="94">
      <alignment horizontal="right" vertical="center"/>
    </xf>
    <xf numFmtId="0" fontId="92" fillId="0" borderId="90" applyNumberFormat="0" applyFill="0" applyAlignment="0" applyProtection="0"/>
    <xf numFmtId="0" fontId="25" fillId="89" borderId="91" applyNumberFormat="0" applyFont="0" applyAlignment="0" applyProtection="0"/>
    <xf numFmtId="0" fontId="20" fillId="14" borderId="92">
      <alignment horizontal="right" vertical="center"/>
    </xf>
    <xf numFmtId="0" fontId="1" fillId="0" borderId="0"/>
    <xf numFmtId="4" fontId="63" fillId="9" borderId="92">
      <alignment horizontal="right" vertical="center"/>
    </xf>
    <xf numFmtId="4" fontId="24" fillId="16" borderId="92"/>
    <xf numFmtId="0" fontId="85" fillId="73" borderId="89" applyNumberFormat="0" applyAlignment="0" applyProtection="0"/>
    <xf numFmtId="0" fontId="92" fillId="0" borderId="90" applyNumberFormat="0" applyFill="0" applyAlignment="0" applyProtection="0"/>
    <xf numFmtId="0" fontId="63" fillId="9" borderId="92">
      <alignment horizontal="right" vertical="center"/>
    </xf>
    <xf numFmtId="0" fontId="57" fillId="46" borderId="51" applyNumberFormat="0" applyAlignment="0" applyProtection="0"/>
    <xf numFmtId="0" fontId="58" fillId="46" borderId="50" applyNumberFormat="0" applyAlignment="0" applyProtection="0"/>
    <xf numFmtId="0" fontId="77" fillId="0" borderId="90" applyNumberFormat="0" applyFill="0" applyAlignment="0" applyProtection="0"/>
    <xf numFmtId="0" fontId="67" fillId="89" borderId="91" applyNumberFormat="0" applyFont="0" applyAlignment="0" applyProtection="0"/>
    <xf numFmtId="0" fontId="59" fillId="0" borderId="0" applyNumberFormat="0" applyFill="0" applyBorder="0" applyAlignment="0" applyProtection="0"/>
    <xf numFmtId="0" fontId="1" fillId="50" borderId="0" applyNumberFormat="0" applyBorder="0" applyAlignment="0" applyProtection="0"/>
    <xf numFmtId="0" fontId="60" fillId="0" borderId="0" applyNumberFormat="0" applyFill="0" applyBorder="0" applyAlignment="0" applyProtection="0"/>
    <xf numFmtId="0" fontId="3" fillId="0" borderId="52"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49" fontId="22" fillId="0" borderId="92"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92" fillId="0" borderId="90"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0" fontId="85" fillId="73" borderId="89"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49" fontId="24" fillId="0" borderId="92"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0" fontId="24" fillId="0" borderId="92" applyNumberFormat="0" applyFill="0" applyAlignment="0" applyProtection="0"/>
    <xf numFmtId="0" fontId="20" fillId="14" borderId="92">
      <alignment horizontal="right" vertical="center"/>
    </xf>
    <xf numFmtId="0" fontId="20" fillId="14" borderId="92">
      <alignment horizontal="right" vertical="center"/>
    </xf>
    <xf numFmtId="0" fontId="24" fillId="0" borderId="92">
      <alignment horizontal="right" vertical="center"/>
    </xf>
    <xf numFmtId="0" fontId="63" fillId="9" borderId="92">
      <alignment horizontal="right" vertical="center"/>
    </xf>
    <xf numFmtId="0" fontId="24" fillId="16" borderId="92"/>
    <xf numFmtId="0" fontId="20" fillId="9" borderId="92">
      <alignment horizontal="right" vertical="center"/>
    </xf>
    <xf numFmtId="164" fontId="64" fillId="0" borderId="0" applyFont="0" applyFill="0" applyBorder="0" applyAlignment="0" applyProtection="0"/>
    <xf numFmtId="164" fontId="64" fillId="0" borderId="0" applyFont="0" applyFill="0" applyBorder="0" applyAlignment="0" applyProtection="0"/>
    <xf numFmtId="0" fontId="1" fillId="0" borderId="0"/>
    <xf numFmtId="4" fontId="24" fillId="0" borderId="92" applyFill="0" applyBorder="0" applyProtection="0">
      <alignment horizontal="righ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95">
      <alignment horizontal="left" vertical="center" wrapText="1" indent="2"/>
    </xf>
    <xf numFmtId="0" fontId="67" fillId="89" borderId="91" applyNumberFormat="0" applyFont="0" applyAlignment="0" applyProtection="0"/>
    <xf numFmtId="0" fontId="89" fillId="86" borderId="96" applyNumberFormat="0" applyAlignment="0" applyProtection="0"/>
    <xf numFmtId="0" fontId="85" fillId="73"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175" fontId="24" fillId="90" borderId="92" applyNumberFormat="0" applyFont="0" applyBorder="0" applyAlignment="0" applyProtection="0">
      <alignment horizontal="right" vertical="center"/>
    </xf>
    <xf numFmtId="4" fontId="20" fillId="14" borderId="94">
      <alignment horizontal="right" vertical="center"/>
    </xf>
    <xf numFmtId="0" fontId="24" fillId="16" borderId="92"/>
    <xf numFmtId="0" fontId="60" fillId="0" borderId="0" applyNumberFormat="0" applyFill="0" applyBorder="0" applyAlignment="0" applyProtection="0"/>
    <xf numFmtId="0" fontId="76" fillId="73" borderId="89" applyNumberFormat="0" applyAlignment="0" applyProtection="0"/>
    <xf numFmtId="0" fontId="73" fillId="86" borderId="89" applyNumberFormat="0" applyAlignment="0" applyProtection="0"/>
    <xf numFmtId="0" fontId="20" fillId="14" borderId="92">
      <alignment horizontal="right" vertical="center"/>
    </xf>
    <xf numFmtId="0" fontId="20" fillId="14" borderId="92">
      <alignment horizontal="right" vertical="center"/>
    </xf>
    <xf numFmtId="0" fontId="67" fillId="89" borderId="91" applyNumberFormat="0" applyFont="0" applyAlignment="0" applyProtection="0"/>
    <xf numFmtId="0" fontId="57" fillId="46" borderId="51" applyNumberFormat="0" applyAlignment="0" applyProtection="0"/>
    <xf numFmtId="0" fontId="58" fillId="46" borderId="50" applyNumberFormat="0" applyAlignment="0" applyProtection="0"/>
    <xf numFmtId="49" fontId="24" fillId="0" borderId="93" applyNumberFormat="0" applyFont="0" applyFill="0" applyBorder="0" applyProtection="0">
      <alignment horizontal="left" vertical="center" indent="5"/>
    </xf>
    <xf numFmtId="0" fontId="59" fillId="0" borderId="0" applyNumberFormat="0" applyFill="0" applyBorder="0" applyAlignment="0" applyProtection="0"/>
    <xf numFmtId="0" fontId="20" fillId="14" borderId="92">
      <alignment horizontal="right" vertical="center"/>
    </xf>
    <xf numFmtId="0" fontId="60" fillId="0" borderId="0" applyNumberFormat="0" applyFill="0" applyBorder="0" applyAlignment="0" applyProtection="0"/>
    <xf numFmtId="0" fontId="3" fillId="0" borderId="52"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0" fillId="86" borderId="96"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4" fontId="24" fillId="16" borderId="92"/>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49" fontId="24" fillId="0" borderId="93" applyNumberFormat="0" applyFont="0" applyFill="0" applyBorder="0" applyProtection="0">
      <alignment horizontal="left" vertical="center" indent="5"/>
    </xf>
    <xf numFmtId="0" fontId="24" fillId="0" borderId="92" applyNumberFormat="0" applyFill="0" applyAlignment="0" applyProtection="0"/>
    <xf numFmtId="0" fontId="70" fillId="86" borderId="96" applyNumberFormat="0" applyAlignment="0" applyProtection="0"/>
    <xf numFmtId="0" fontId="57" fillId="46" borderId="51" applyNumberFormat="0" applyAlignment="0" applyProtection="0"/>
    <xf numFmtId="0" fontId="85" fillId="73" borderId="89" applyNumberFormat="0" applyAlignment="0" applyProtection="0"/>
    <xf numFmtId="0" fontId="3" fillId="0" borderId="52" applyNumberFormat="0" applyFill="0" applyAlignment="0" applyProtection="0"/>
    <xf numFmtId="0" fontId="57" fillId="46" borderId="51" applyNumberFormat="0" applyAlignment="0" applyProtection="0"/>
    <xf numFmtId="0" fontId="73" fillId="86" borderId="89" applyNumberFormat="0" applyAlignment="0" applyProtection="0"/>
    <xf numFmtId="4" fontId="20" fillId="14" borderId="94">
      <alignment horizontal="right" vertical="center"/>
    </xf>
    <xf numFmtId="49" fontId="24" fillId="0" borderId="93" applyNumberFormat="0" applyFont="0" applyFill="0" applyBorder="0" applyProtection="0">
      <alignment horizontal="left" vertical="center" indent="5"/>
    </xf>
    <xf numFmtId="0" fontId="1" fillId="60" borderId="0" applyNumberFormat="0" applyBorder="0" applyAlignment="0" applyProtection="0"/>
    <xf numFmtId="49" fontId="24" fillId="0" borderId="93" applyNumberFormat="0" applyFont="0" applyFill="0" applyBorder="0" applyProtection="0">
      <alignment horizontal="left" vertical="center" indent="5"/>
    </xf>
    <xf numFmtId="4" fontId="24" fillId="16" borderId="92"/>
    <xf numFmtId="4" fontId="20" fillId="14" borderId="92">
      <alignment horizontal="right" vertical="center"/>
    </xf>
    <xf numFmtId="4" fontId="20" fillId="14" borderId="92">
      <alignment horizontal="right" vertical="center"/>
    </xf>
    <xf numFmtId="4" fontId="24" fillId="0" borderId="92" applyFill="0" applyBorder="0" applyProtection="0">
      <alignment horizontal="right" vertical="center"/>
    </xf>
    <xf numFmtId="0" fontId="20" fillId="9" borderId="92">
      <alignment horizontal="right" vertical="center"/>
    </xf>
    <xf numFmtId="0" fontId="20" fillId="14" borderId="92">
      <alignment horizontal="right" vertical="center"/>
    </xf>
    <xf numFmtId="0" fontId="61" fillId="58" borderId="0" applyNumberFormat="0" applyBorder="0" applyAlignment="0" applyProtection="0"/>
    <xf numFmtId="0" fontId="24" fillId="9" borderId="93">
      <alignment horizontal="left" vertical="center"/>
    </xf>
    <xf numFmtId="0" fontId="24" fillId="0" borderId="92" applyNumberFormat="0" applyFill="0" applyAlignment="0" applyProtection="0"/>
    <xf numFmtId="0" fontId="76" fillId="73" borderId="89" applyNumberFormat="0" applyAlignment="0" applyProtection="0"/>
    <xf numFmtId="0" fontId="61" fillId="64" borderId="0" applyNumberFormat="0" applyBorder="0" applyAlignment="0" applyProtection="0"/>
    <xf numFmtId="0" fontId="73" fillId="86" borderId="89" applyNumberFormat="0" applyAlignment="0" applyProtection="0"/>
    <xf numFmtId="0" fontId="92" fillId="0" borderId="90" applyNumberFormat="0" applyFill="0" applyAlignment="0" applyProtection="0"/>
    <xf numFmtId="0" fontId="77"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73" fillId="86" borderId="89" applyNumberFormat="0" applyAlignment="0" applyProtection="0"/>
    <xf numFmtId="4" fontId="20" fillId="14" borderId="92">
      <alignment horizontal="right" vertical="center"/>
    </xf>
    <xf numFmtId="0" fontId="67" fillId="89" borderId="91" applyNumberFormat="0" applyFont="0" applyAlignment="0" applyProtection="0"/>
    <xf numFmtId="0" fontId="24" fillId="0" borderId="92">
      <alignment horizontal="right" vertical="center"/>
    </xf>
    <xf numFmtId="0" fontId="24" fillId="9" borderId="93">
      <alignment horizontal="left" vertical="center"/>
    </xf>
    <xf numFmtId="0" fontId="24" fillId="14" borderId="95">
      <alignment horizontal="left" vertical="center" wrapText="1" indent="2"/>
    </xf>
    <xf numFmtId="0" fontId="1" fillId="47" borderId="0" applyNumberFormat="0" applyBorder="0" applyAlignment="0" applyProtection="0"/>
    <xf numFmtId="0" fontId="24" fillId="16" borderId="92"/>
    <xf numFmtId="4" fontId="63" fillId="9" borderId="92">
      <alignment horizontal="right" vertical="center"/>
    </xf>
    <xf numFmtId="4" fontId="20" fillId="14" borderId="93">
      <alignment horizontal="right" vertical="center"/>
    </xf>
    <xf numFmtId="4" fontId="20" fillId="14" borderId="94">
      <alignment horizontal="right" vertical="center"/>
    </xf>
    <xf numFmtId="0" fontId="85" fillId="73" borderId="89" applyNumberFormat="0" applyAlignment="0" applyProtection="0"/>
    <xf numFmtId="4" fontId="20" fillId="14" borderId="92">
      <alignment horizontal="right" vertical="center"/>
    </xf>
    <xf numFmtId="0" fontId="1" fillId="57" borderId="0" applyNumberFormat="0" applyBorder="0" applyAlignment="0" applyProtection="0"/>
    <xf numFmtId="0" fontId="24" fillId="0" borderId="95">
      <alignment horizontal="left" vertical="center" wrapText="1" indent="2"/>
    </xf>
    <xf numFmtId="49" fontId="24" fillId="0" borderId="92" applyNumberFormat="0" applyFont="0" applyFill="0" applyBorder="0" applyProtection="0">
      <alignment horizontal="left" vertical="center" indent="2"/>
    </xf>
    <xf numFmtId="0" fontId="20" fillId="9" borderId="92">
      <alignment horizontal="right" vertical="center"/>
    </xf>
    <xf numFmtId="175" fontId="24" fillId="90" borderId="92" applyNumberFormat="0" applyFont="0" applyBorder="0" applyAlignment="0" applyProtection="0">
      <alignment horizontal="right" vertical="center"/>
    </xf>
    <xf numFmtId="0" fontId="73" fillId="86" borderId="89" applyNumberFormat="0" applyAlignment="0" applyProtection="0"/>
    <xf numFmtId="0" fontId="72" fillId="86" borderId="89" applyNumberFormat="0" applyAlignment="0" applyProtection="0"/>
    <xf numFmtId="4" fontId="24" fillId="16" borderId="92"/>
    <xf numFmtId="0" fontId="3"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4" fillId="0" borderId="95">
      <alignment horizontal="left" vertical="center" wrapText="1" indent="2"/>
    </xf>
    <xf numFmtId="0" fontId="77" fillId="0" borderId="90" applyNumberFormat="0" applyFill="0" applyAlignment="0" applyProtection="0"/>
    <xf numFmtId="0" fontId="77" fillId="0" borderId="90" applyNumberFormat="0" applyFill="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49" fontId="24" fillId="0" borderId="93" applyNumberFormat="0" applyFont="0" applyFill="0" applyBorder="0" applyProtection="0">
      <alignment horizontal="left" vertical="center" indent="5"/>
    </xf>
    <xf numFmtId="4" fontId="20" fillId="9" borderId="92">
      <alignment horizontal="right" vertical="center"/>
    </xf>
    <xf numFmtId="0" fontId="92" fillId="0" borderId="90" applyNumberFormat="0" applyFill="0" applyAlignment="0" applyProtection="0"/>
    <xf numFmtId="0" fontId="24" fillId="0" borderId="95">
      <alignment horizontal="left" vertical="center" wrapText="1" indent="2"/>
    </xf>
    <xf numFmtId="0" fontId="92" fillId="0" borderId="90" applyNumberFormat="0" applyFill="0" applyAlignment="0" applyProtection="0"/>
    <xf numFmtId="0" fontId="24" fillId="14" borderId="95">
      <alignment horizontal="left" vertical="center" wrapText="1" indent="2"/>
    </xf>
    <xf numFmtId="0" fontId="85" fillId="73" borderId="89" applyNumberFormat="0" applyAlignment="0" applyProtection="0"/>
    <xf numFmtId="4" fontId="24" fillId="0" borderId="92">
      <alignment horizontal="right" vertical="center"/>
    </xf>
    <xf numFmtId="0" fontId="25" fillId="89" borderId="91" applyNumberFormat="0" applyFont="0" applyAlignment="0" applyProtection="0"/>
    <xf numFmtId="0" fontId="72" fillId="86" borderId="89" applyNumberFormat="0" applyAlignment="0" applyProtection="0"/>
    <xf numFmtId="0" fontId="24" fillId="16" borderId="92"/>
    <xf numFmtId="0" fontId="1" fillId="47" borderId="0" applyNumberFormat="0" applyBorder="0" applyAlignment="0" applyProtection="0"/>
    <xf numFmtId="0" fontId="24" fillId="14" borderId="95">
      <alignment horizontal="left" vertical="center" wrapText="1" indent="2"/>
    </xf>
    <xf numFmtId="0" fontId="70" fillId="86" borderId="96" applyNumberFormat="0" applyAlignment="0" applyProtection="0"/>
    <xf numFmtId="49" fontId="24" fillId="0" borderId="92" applyNumberFormat="0" applyFont="0" applyFill="0" applyBorder="0" applyProtection="0">
      <alignment horizontal="left" vertical="center" indent="2"/>
    </xf>
    <xf numFmtId="0" fontId="20" fillId="14" borderId="92">
      <alignment horizontal="right" vertical="center"/>
    </xf>
    <xf numFmtId="0" fontId="24" fillId="14" borderId="95">
      <alignment horizontal="left" vertical="center" wrapText="1" indent="2"/>
    </xf>
    <xf numFmtId="4" fontId="20" fillId="14" borderId="94">
      <alignment horizontal="right" vertical="center"/>
    </xf>
    <xf numFmtId="0" fontId="1" fillId="47" borderId="0" applyNumberFormat="0" applyBorder="0" applyAlignment="0" applyProtection="0"/>
    <xf numFmtId="0" fontId="85" fillId="73" borderId="89" applyNumberFormat="0" applyAlignment="0" applyProtection="0"/>
    <xf numFmtId="4" fontId="20" fillId="9" borderId="92">
      <alignment horizontal="right" vertical="center"/>
    </xf>
    <xf numFmtId="0" fontId="76" fillId="73" borderId="89" applyNumberFormat="0" applyAlignment="0" applyProtection="0"/>
    <xf numFmtId="0" fontId="24" fillId="16" borderId="92"/>
    <xf numFmtId="0" fontId="63" fillId="9" borderId="92">
      <alignment horizontal="right" vertical="center"/>
    </xf>
    <xf numFmtId="0" fontId="20" fillId="14" borderId="92">
      <alignment horizontal="right" vertical="center"/>
    </xf>
    <xf numFmtId="0" fontId="24" fillId="14" borderId="95">
      <alignment horizontal="left" vertical="center" wrapText="1" indent="2"/>
    </xf>
    <xf numFmtId="4" fontId="20" fillId="14" borderId="93">
      <alignment horizontal="right" vertical="center"/>
    </xf>
    <xf numFmtId="0" fontId="92" fillId="0" borderId="90" applyNumberFormat="0" applyFill="0" applyAlignment="0" applyProtection="0"/>
    <xf numFmtId="0" fontId="24" fillId="0" borderId="95">
      <alignment horizontal="left" vertical="center" wrapText="1" indent="2"/>
    </xf>
    <xf numFmtId="4" fontId="24" fillId="0" borderId="92" applyFill="0" applyBorder="0" applyProtection="0">
      <alignment horizontal="right" vertical="center"/>
    </xf>
    <xf numFmtId="0" fontId="73" fillId="86" borderId="89" applyNumberFormat="0" applyAlignment="0" applyProtection="0"/>
    <xf numFmtId="0" fontId="63" fillId="9" borderId="92">
      <alignment horizontal="right" vertical="center"/>
    </xf>
    <xf numFmtId="4" fontId="20" fillId="14" borderId="92">
      <alignment horizontal="right" vertical="center"/>
    </xf>
    <xf numFmtId="0" fontId="85" fillId="73" borderId="89" applyNumberFormat="0" applyAlignment="0" applyProtection="0"/>
    <xf numFmtId="4" fontId="63" fillId="9" borderId="92">
      <alignment horizontal="right" vertical="center"/>
    </xf>
    <xf numFmtId="0" fontId="24" fillId="9" borderId="93">
      <alignment horizontal="left" vertical="center"/>
    </xf>
    <xf numFmtId="0" fontId="67" fillId="89" borderId="91" applyNumberFormat="0" applyFont="0" applyAlignment="0" applyProtection="0"/>
    <xf numFmtId="0" fontId="89" fillId="86" borderId="96" applyNumberFormat="0" applyAlignment="0" applyProtection="0"/>
    <xf numFmtId="0" fontId="60" fillId="0" borderId="0" applyNumberFormat="0" applyFill="0" applyBorder="0" applyAlignment="0" applyProtection="0"/>
    <xf numFmtId="0" fontId="92" fillId="0" borderId="90" applyNumberFormat="0" applyFill="0" applyAlignment="0" applyProtection="0"/>
    <xf numFmtId="0" fontId="1" fillId="47" borderId="0" applyNumberFormat="0" applyBorder="0" applyAlignment="0" applyProtection="0"/>
    <xf numFmtId="0" fontId="61" fillId="52" borderId="0" applyNumberFormat="0" applyBorder="0" applyAlignment="0" applyProtection="0"/>
    <xf numFmtId="0" fontId="72" fillId="86" borderId="89" applyNumberFormat="0" applyAlignment="0" applyProtection="0"/>
    <xf numFmtId="0" fontId="20" fillId="9" borderId="92">
      <alignment horizontal="right" vertical="center"/>
    </xf>
    <xf numFmtId="0" fontId="85" fillId="73" borderId="89" applyNumberFormat="0" applyAlignment="0" applyProtection="0"/>
    <xf numFmtId="0" fontId="24" fillId="0" borderId="95">
      <alignment horizontal="left" vertical="center" wrapText="1" indent="2"/>
    </xf>
    <xf numFmtId="0" fontId="20" fillId="14" borderId="94">
      <alignment horizontal="right" vertical="center"/>
    </xf>
    <xf numFmtId="0" fontId="67" fillId="89" borderId="91" applyNumberFormat="0" applyFont="0" applyAlignment="0" applyProtection="0"/>
    <xf numFmtId="0" fontId="61" fillId="64" borderId="0" applyNumberFormat="0" applyBorder="0" applyAlignment="0" applyProtection="0"/>
    <xf numFmtId="49" fontId="22" fillId="0" borderId="92" applyNumberFormat="0" applyFill="0" applyBorder="0" applyProtection="0">
      <alignment horizontal="left" vertical="center"/>
    </xf>
    <xf numFmtId="0" fontId="25" fillId="89" borderId="91" applyNumberFormat="0" applyFont="0" applyAlignment="0" applyProtection="0"/>
    <xf numFmtId="0" fontId="61" fillId="61" borderId="0" applyNumberFormat="0" applyBorder="0" applyAlignment="0" applyProtection="0"/>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4" fontId="24" fillId="0" borderId="92" applyFill="0" applyBorder="0" applyProtection="0">
      <alignment horizontal="righ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49" fontId="24" fillId="0" borderId="92" applyNumberFormat="0" applyFont="0" applyFill="0" applyBorder="0" applyProtection="0">
      <alignment horizontal="left" vertical="center" indent="2"/>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70" fillId="86" borderId="96"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3">
      <alignment horizontal="right" vertical="center"/>
    </xf>
    <xf numFmtId="0" fontId="92" fillId="0" borderId="90" applyNumberFormat="0" applyFill="0" applyAlignment="0" applyProtection="0"/>
    <xf numFmtId="0" fontId="58" fillId="46" borderId="50" applyNumberFormat="0" applyAlignment="0" applyProtection="0"/>
    <xf numFmtId="0" fontId="67" fillId="89" borderId="91" applyNumberFormat="0" applyFont="0" applyAlignment="0" applyProtection="0"/>
    <xf numFmtId="4" fontId="24" fillId="0" borderId="92"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4">
      <alignment horizontal="right" vertical="center"/>
    </xf>
    <xf numFmtId="0" fontId="1" fillId="51" borderId="0" applyNumberFormat="0" applyBorder="0" applyAlignment="0" applyProtection="0"/>
    <xf numFmtId="0" fontId="20" fillId="14" borderId="92">
      <alignment horizontal="right" vertical="center"/>
    </xf>
    <xf numFmtId="0" fontId="89" fillId="86" borderId="96" applyNumberFormat="0" applyAlignment="0" applyProtection="0"/>
    <xf numFmtId="0" fontId="1" fillId="50" borderId="0" applyNumberFormat="0" applyBorder="0" applyAlignment="0" applyProtection="0"/>
    <xf numFmtId="0" fontId="72" fillId="86" borderId="89" applyNumberFormat="0" applyAlignment="0" applyProtection="0"/>
    <xf numFmtId="0" fontId="92" fillId="0" borderId="90" applyNumberFormat="0" applyFill="0" applyAlignment="0" applyProtection="0"/>
    <xf numFmtId="4" fontId="20" fillId="14" borderId="92">
      <alignment horizontal="right" vertical="center"/>
    </xf>
    <xf numFmtId="0" fontId="61" fillId="55" borderId="0" applyNumberFormat="0" applyBorder="0" applyAlignment="0" applyProtection="0"/>
    <xf numFmtId="0" fontId="24" fillId="0" borderId="92" applyNumberFormat="0" applyFill="0" applyAlignment="0" applyProtection="0"/>
    <xf numFmtId="0" fontId="1" fillId="56" borderId="0" applyNumberFormat="0" applyBorder="0" applyAlignment="0" applyProtection="0"/>
    <xf numFmtId="0" fontId="92" fillId="0" borderId="90" applyNumberFormat="0" applyFill="0" applyAlignment="0" applyProtection="0"/>
    <xf numFmtId="4" fontId="24" fillId="0" borderId="92">
      <alignment horizontal="right" vertical="center"/>
    </xf>
    <xf numFmtId="4" fontId="20" fillId="14" borderId="94">
      <alignment horizontal="right" vertical="center"/>
    </xf>
    <xf numFmtId="0" fontId="63" fillId="9" borderId="92">
      <alignment horizontal="right" vertical="center"/>
    </xf>
    <xf numFmtId="0" fontId="25" fillId="89" borderId="91" applyNumberFormat="0" applyFont="0" applyAlignment="0" applyProtection="0"/>
    <xf numFmtId="0" fontId="1" fillId="59" borderId="0" applyNumberFormat="0" applyBorder="0" applyAlignment="0" applyProtection="0"/>
    <xf numFmtId="0" fontId="85" fillId="73" borderId="89" applyNumberFormat="0" applyAlignment="0" applyProtection="0"/>
    <xf numFmtId="4" fontId="63" fillId="9" borderId="92">
      <alignment horizontal="right" vertical="center"/>
    </xf>
    <xf numFmtId="0" fontId="24" fillId="0" borderId="95">
      <alignment horizontal="left" vertical="center" wrapText="1" indent="2"/>
    </xf>
    <xf numFmtId="0" fontId="89" fillId="86" borderId="96" applyNumberFormat="0" applyAlignment="0" applyProtection="0"/>
    <xf numFmtId="0" fontId="67" fillId="89" borderId="91" applyNumberFormat="0" applyFont="0" applyAlignment="0" applyProtection="0"/>
    <xf numFmtId="0" fontId="76" fillId="73" borderId="89" applyNumberFormat="0" applyAlignment="0" applyProtection="0"/>
    <xf numFmtId="49" fontId="22" fillId="0" borderId="92" applyNumberFormat="0" applyFill="0" applyBorder="0" applyProtection="0">
      <alignment horizontal="left" vertical="center"/>
    </xf>
    <xf numFmtId="4" fontId="20" fillId="9" borderId="92">
      <alignment horizontal="right" vertical="center"/>
    </xf>
    <xf numFmtId="0" fontId="92" fillId="0" borderId="90" applyNumberFormat="0" applyFill="0" applyAlignment="0" applyProtection="0"/>
    <xf numFmtId="0" fontId="1" fillId="53" borderId="0" applyNumberFormat="0" applyBorder="0" applyAlignment="0" applyProtection="0"/>
    <xf numFmtId="0" fontId="89" fillId="86" borderId="96" applyNumberFormat="0" applyAlignment="0" applyProtection="0"/>
    <xf numFmtId="0" fontId="85" fillId="73" borderId="89" applyNumberFormat="0" applyAlignment="0" applyProtection="0"/>
    <xf numFmtId="0" fontId="1" fillId="51" borderId="0" applyNumberFormat="0" applyBorder="0" applyAlignment="0" applyProtection="0"/>
    <xf numFmtId="0" fontId="61" fillId="61" borderId="0" applyNumberFormat="0" applyBorder="0" applyAlignment="0" applyProtection="0"/>
    <xf numFmtId="0" fontId="1" fillId="47" borderId="0" applyNumberFormat="0" applyBorder="0" applyAlignment="0" applyProtection="0"/>
    <xf numFmtId="49" fontId="22" fillId="0" borderId="92" applyNumberFormat="0" applyFill="0" applyBorder="0" applyProtection="0">
      <alignment horizontal="left" vertical="center"/>
    </xf>
    <xf numFmtId="0" fontId="92" fillId="0" borderId="90" applyNumberFormat="0" applyFill="0" applyAlignment="0" applyProtection="0"/>
    <xf numFmtId="0" fontId="61" fillId="52" borderId="0" applyNumberFormat="0" applyBorder="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0" fontId="85" fillId="73" borderId="89" applyNumberFormat="0" applyAlignment="0" applyProtection="0"/>
    <xf numFmtId="0" fontId="24" fillId="9" borderId="93">
      <alignment horizontal="left" vertical="center"/>
    </xf>
    <xf numFmtId="0" fontId="73" fillId="86" borderId="89" applyNumberFormat="0" applyAlignment="0" applyProtection="0"/>
    <xf numFmtId="0" fontId="92" fillId="0" borderId="90" applyNumberFormat="0" applyFill="0" applyAlignment="0" applyProtection="0"/>
    <xf numFmtId="4" fontId="20" fillId="14" borderId="93">
      <alignment horizontal="right" vertical="center"/>
    </xf>
    <xf numFmtId="0" fontId="25" fillId="89" borderId="91" applyNumberFormat="0" applyFont="0" applyAlignment="0" applyProtection="0"/>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4" fontId="20" fillId="14" borderId="94">
      <alignment horizontal="right" vertical="center"/>
    </xf>
    <xf numFmtId="0" fontId="61" fillId="64" borderId="0" applyNumberFormat="0" applyBorder="0" applyAlignment="0" applyProtection="0"/>
    <xf numFmtId="0" fontId="92" fillId="0" borderId="90" applyNumberFormat="0" applyFill="0" applyAlignment="0" applyProtection="0"/>
    <xf numFmtId="0" fontId="76" fillId="73"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0" fontId="92" fillId="0" borderId="90" applyNumberFormat="0" applyFill="0" applyAlignment="0" applyProtection="0"/>
    <xf numFmtId="0" fontId="61" fillId="55" borderId="0" applyNumberFormat="0" applyBorder="0" applyAlignment="0" applyProtection="0"/>
    <xf numFmtId="0" fontId="67" fillId="89" borderId="91" applyNumberFormat="0" applyFont="0" applyAlignment="0" applyProtection="0"/>
    <xf numFmtId="0" fontId="24" fillId="0" borderId="92" applyNumberFormat="0" applyFill="0" applyAlignment="0" applyProtection="0"/>
    <xf numFmtId="49" fontId="24" fillId="0" borderId="93" applyNumberFormat="0" applyFont="0" applyFill="0" applyBorder="0" applyProtection="0">
      <alignment horizontal="left" vertical="center" indent="5"/>
    </xf>
    <xf numFmtId="0" fontId="24" fillId="0" borderId="92" applyNumberFormat="0" applyFill="0" applyAlignment="0" applyProtection="0"/>
    <xf numFmtId="4" fontId="24" fillId="0" borderId="92">
      <alignment horizontal="right" vertical="center"/>
    </xf>
    <xf numFmtId="4" fontId="24" fillId="0" borderId="92">
      <alignment horizontal="right" vertical="center"/>
    </xf>
    <xf numFmtId="0" fontId="20" fillId="14" borderId="92">
      <alignment horizontal="right" vertical="center"/>
    </xf>
    <xf numFmtId="0" fontId="24" fillId="14" borderId="95">
      <alignment horizontal="left" vertical="center" wrapText="1" indent="2"/>
    </xf>
    <xf numFmtId="0" fontId="85" fillId="73" borderId="89" applyNumberFormat="0" applyAlignment="0" applyProtection="0"/>
    <xf numFmtId="0" fontId="24" fillId="0"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175" fontId="24" fillId="90" borderId="92" applyNumberFormat="0" applyFont="0" applyBorder="0" applyAlignment="0" applyProtection="0">
      <alignment horizontal="right" vertical="center"/>
    </xf>
    <xf numFmtId="0" fontId="57" fillId="46" borderId="51" applyNumberFormat="0" applyAlignment="0" applyProtection="0"/>
    <xf numFmtId="0" fontId="20" fillId="14" borderId="94">
      <alignment horizontal="right" vertical="center"/>
    </xf>
    <xf numFmtId="0" fontId="73" fillId="86" borderId="89" applyNumberFormat="0" applyAlignment="0" applyProtection="0"/>
    <xf numFmtId="0" fontId="72" fillId="86" borderId="89" applyNumberFormat="0" applyAlignment="0" applyProtection="0"/>
    <xf numFmtId="0" fontId="92" fillId="0" borderId="90" applyNumberFormat="0" applyFill="0" applyAlignment="0" applyProtection="0"/>
    <xf numFmtId="0" fontId="92" fillId="0" borderId="90" applyNumberFormat="0" applyFill="0" applyAlignment="0" applyProtection="0"/>
    <xf numFmtId="0" fontId="25" fillId="89" borderId="91" applyNumberFormat="0" applyFont="0" applyAlignment="0" applyProtection="0"/>
    <xf numFmtId="0" fontId="61" fillId="61" borderId="0" applyNumberFormat="0" applyBorder="0" applyAlignment="0" applyProtection="0"/>
    <xf numFmtId="0" fontId="20" fillId="14" borderId="94">
      <alignment horizontal="right" vertical="center"/>
    </xf>
    <xf numFmtId="0" fontId="1" fillId="59" borderId="0" applyNumberFormat="0" applyBorder="0" applyAlignment="0" applyProtection="0"/>
    <xf numFmtId="0" fontId="20" fillId="14" borderId="93">
      <alignment horizontal="right" vertical="center"/>
    </xf>
    <xf numFmtId="4" fontId="20" fillId="9" borderId="92">
      <alignment horizontal="right" vertical="center"/>
    </xf>
    <xf numFmtId="4" fontId="20" fillId="14" borderId="92">
      <alignment horizontal="right" vertical="center"/>
    </xf>
    <xf numFmtId="0" fontId="59" fillId="0" borderId="0" applyNumberFormat="0" applyFill="0" applyBorder="0" applyAlignment="0" applyProtection="0"/>
    <xf numFmtId="4" fontId="20" fillId="14" borderId="92">
      <alignment horizontal="right" vertical="center"/>
    </xf>
    <xf numFmtId="0" fontId="76" fillId="73" borderId="89" applyNumberFormat="0" applyAlignment="0" applyProtection="0"/>
    <xf numFmtId="0" fontId="20" fillId="14" borderId="92">
      <alignment horizontal="right" vertical="center"/>
    </xf>
    <xf numFmtId="4" fontId="20" fillId="14" borderId="92">
      <alignment horizontal="right" vertical="center"/>
    </xf>
    <xf numFmtId="0" fontId="89" fillId="86" borderId="96" applyNumberFormat="0" applyAlignment="0" applyProtection="0"/>
    <xf numFmtId="4" fontId="20" fillId="14" borderId="92">
      <alignment horizontal="right" vertical="center"/>
    </xf>
    <xf numFmtId="0" fontId="24" fillId="0" borderId="92">
      <alignment horizontal="right" vertical="center"/>
    </xf>
    <xf numFmtId="0" fontId="1"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4" fillId="0" borderId="95">
      <alignment horizontal="left" vertical="center" wrapText="1" indent="2"/>
    </xf>
    <xf numFmtId="0" fontId="24" fillId="16" borderId="92"/>
    <xf numFmtId="4" fontId="24" fillId="0" borderId="92" applyFill="0" applyBorder="0" applyProtection="0">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77" fillId="0" borderId="90" applyNumberFormat="0" applyFill="0" applyAlignment="0" applyProtection="0"/>
    <xf numFmtId="0" fontId="85" fillId="73" borderId="89" applyNumberFormat="0" applyAlignment="0" applyProtection="0"/>
    <xf numFmtId="0" fontId="24" fillId="0" borderId="92">
      <alignment horizontal="right" vertical="center"/>
    </xf>
    <xf numFmtId="49" fontId="24" fillId="0" borderId="92" applyNumberFormat="0" applyFont="0" applyFill="0" applyBorder="0" applyProtection="0">
      <alignment horizontal="left" vertical="center" indent="2"/>
    </xf>
    <xf numFmtId="0" fontId="72" fillId="86" borderId="89" applyNumberFormat="0" applyAlignment="0" applyProtection="0"/>
    <xf numFmtId="0" fontId="24" fillId="0" borderId="92">
      <alignment horizontal="right" vertical="center"/>
    </xf>
    <xf numFmtId="0" fontId="20" fillId="9" borderId="92">
      <alignment horizontal="right" vertical="center"/>
    </xf>
    <xf numFmtId="0" fontId="61" fillId="52" borderId="0" applyNumberFormat="0" applyBorder="0" applyAlignment="0" applyProtection="0"/>
    <xf numFmtId="4" fontId="24" fillId="0" borderId="92">
      <alignment horizontal="right" vertical="center"/>
    </xf>
    <xf numFmtId="175" fontId="24" fillId="90" borderId="92" applyNumberFormat="0" applyFont="0" applyBorder="0" applyAlignment="0" applyProtection="0">
      <alignment horizontal="right" vertical="center"/>
    </xf>
    <xf numFmtId="4" fontId="63" fillId="9" borderId="92">
      <alignment horizontal="right" vertical="center"/>
    </xf>
    <xf numFmtId="4" fontId="20" fillId="14" borderId="93">
      <alignment horizontal="right" vertical="center"/>
    </xf>
    <xf numFmtId="4" fontId="20" fillId="9" borderId="92">
      <alignment horizontal="right" vertical="center"/>
    </xf>
    <xf numFmtId="0" fontId="77" fillId="0" borderId="90" applyNumberFormat="0" applyFill="0" applyAlignment="0" applyProtection="0"/>
    <xf numFmtId="0" fontId="85" fillId="73" borderId="89" applyNumberFormat="0" applyAlignment="0" applyProtection="0"/>
    <xf numFmtId="0" fontId="24" fillId="16" borderId="92"/>
    <xf numFmtId="49" fontId="24" fillId="0" borderId="92" applyNumberFormat="0" applyFont="0" applyFill="0" applyBorder="0" applyProtection="0">
      <alignment horizontal="left" vertical="center" indent="2"/>
    </xf>
    <xf numFmtId="4" fontId="63" fillId="9" borderId="92">
      <alignment horizontal="right" vertical="center"/>
    </xf>
    <xf numFmtId="0" fontId="89" fillId="86" borderId="96" applyNumberFormat="0" applyAlignment="0" applyProtection="0"/>
    <xf numFmtId="0" fontId="1" fillId="62" borderId="0" applyNumberFormat="0" applyBorder="0" applyAlignment="0" applyProtection="0"/>
    <xf numFmtId="49" fontId="22" fillId="0" borderId="92"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3" fillId="9" borderId="92">
      <alignment horizontal="right" vertical="center"/>
    </xf>
    <xf numFmtId="0" fontId="61" fillId="49" borderId="0" applyNumberFormat="0" applyBorder="0" applyAlignment="0" applyProtection="0"/>
    <xf numFmtId="0" fontId="61"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1" fillId="58"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7" fillId="0" borderId="90" applyNumberFormat="0" applyFill="0" applyAlignment="0" applyProtection="0"/>
    <xf numFmtId="0" fontId="24" fillId="14" borderId="95">
      <alignment horizontal="left" vertical="center" wrapText="1" indent="2"/>
    </xf>
    <xf numFmtId="0" fontId="70" fillId="86" borderId="96" applyNumberFormat="0" applyAlignment="0" applyProtection="0"/>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4"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1" fillId="53" borderId="0" applyNumberFormat="0" applyBorder="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76" fillId="73" borderId="89" applyNumberFormat="0" applyAlignment="0" applyProtection="0"/>
    <xf numFmtId="0" fontId="24" fillId="0" borderId="92">
      <alignment horizontal="right" vertical="center"/>
    </xf>
    <xf numFmtId="4" fontId="24" fillId="0" borderId="92">
      <alignment horizontal="right" vertical="center"/>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2" applyNumberFormat="0" applyFill="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70" fillId="86" borderId="96" applyNumberFormat="0" applyAlignment="0" applyProtection="0"/>
    <xf numFmtId="0" fontId="89" fillId="86" borderId="96" applyNumberFormat="0" applyAlignment="0" applyProtection="0"/>
    <xf numFmtId="0" fontId="20" fillId="14" borderId="94">
      <alignment horizontal="right" vertical="center"/>
    </xf>
    <xf numFmtId="0" fontId="72" fillId="86" borderId="89" applyNumberFormat="0" applyAlignment="0" applyProtection="0"/>
    <xf numFmtId="4" fontId="20" fillId="14" borderId="92">
      <alignment horizontal="right" vertical="center"/>
    </xf>
    <xf numFmtId="4" fontId="24" fillId="16" borderId="92"/>
    <xf numFmtId="4" fontId="24" fillId="16" borderId="92"/>
    <xf numFmtId="0" fontId="20" fillId="14" borderId="92">
      <alignment horizontal="right" vertical="center"/>
    </xf>
    <xf numFmtId="0" fontId="20" fillId="14" borderId="92">
      <alignment horizontal="right" vertical="center"/>
    </xf>
    <xf numFmtId="0" fontId="24" fillId="16" borderId="92"/>
    <xf numFmtId="0" fontId="20" fillId="14" borderId="94">
      <alignment horizontal="right" vertical="center"/>
    </xf>
    <xf numFmtId="0" fontId="20" fillId="14" borderId="94">
      <alignment horizontal="right" vertical="center"/>
    </xf>
    <xf numFmtId="0" fontId="72" fillId="86" borderId="89" applyNumberFormat="0" applyAlignment="0" applyProtection="0"/>
    <xf numFmtId="0" fontId="20" fillId="14" borderId="93">
      <alignment horizontal="right" vertical="center"/>
    </xf>
    <xf numFmtId="0" fontId="24" fillId="0" borderId="92">
      <alignment horizontal="right" vertical="center"/>
    </xf>
    <xf numFmtId="4" fontId="24" fillId="0" borderId="92">
      <alignment horizontal="right" vertical="center"/>
    </xf>
    <xf numFmtId="0" fontId="92" fillId="0" borderId="90" applyNumberFormat="0" applyFill="0" applyAlignment="0" applyProtection="0"/>
    <xf numFmtId="0" fontId="73" fillId="86" borderId="89" applyNumberFormat="0" applyAlignment="0" applyProtection="0"/>
    <xf numFmtId="0" fontId="92" fillId="0" borderId="90" applyNumberFormat="0" applyFill="0" applyAlignment="0" applyProtection="0"/>
    <xf numFmtId="0" fontId="73" fillId="86" borderId="89" applyNumberFormat="0" applyAlignment="0" applyProtection="0"/>
    <xf numFmtId="49" fontId="22" fillId="0" borderId="92" applyNumberFormat="0" applyFill="0" applyBorder="0" applyProtection="0">
      <alignment horizontal="left" vertical="center"/>
    </xf>
    <xf numFmtId="0" fontId="67" fillId="89" borderId="91" applyNumberFormat="0" applyFont="0" applyAlignment="0" applyProtection="0"/>
    <xf numFmtId="0" fontId="20" fillId="9" borderId="92">
      <alignment horizontal="right" vertical="center"/>
    </xf>
    <xf numFmtId="0" fontId="20" fillId="14" borderId="92">
      <alignment horizontal="right" vertical="center"/>
    </xf>
    <xf numFmtId="0" fontId="73" fillId="86" borderId="89" applyNumberFormat="0" applyAlignment="0" applyProtection="0"/>
    <xf numFmtId="0" fontId="77" fillId="0" borderId="90" applyNumberFormat="0" applyFill="0" applyAlignment="0" applyProtection="0"/>
    <xf numFmtId="4" fontId="24" fillId="0" borderId="92" applyFill="0" applyBorder="0" applyProtection="0">
      <alignment horizontal="right" vertical="center"/>
    </xf>
    <xf numFmtId="0" fontId="3" fillId="0" borderId="52" applyNumberFormat="0" applyFill="0" applyAlignment="0" applyProtection="0"/>
    <xf numFmtId="0" fontId="24" fillId="14" borderId="95">
      <alignment horizontal="left" vertical="center" wrapText="1" indent="2"/>
    </xf>
    <xf numFmtId="0" fontId="3" fillId="0" borderId="52" applyNumberFormat="0" applyFill="0" applyAlignment="0" applyProtection="0"/>
    <xf numFmtId="0" fontId="1" fillId="59" borderId="0" applyNumberFormat="0" applyBorder="0" applyAlignment="0" applyProtection="0"/>
    <xf numFmtId="0" fontId="61" fillId="64" borderId="0" applyNumberFormat="0" applyBorder="0" applyAlignment="0" applyProtection="0"/>
    <xf numFmtId="4" fontId="20" fillId="14" borderId="92">
      <alignment horizontal="right" vertical="center"/>
    </xf>
    <xf numFmtId="0" fontId="85" fillId="73" borderId="89" applyNumberFormat="0" applyAlignment="0" applyProtection="0"/>
    <xf numFmtId="0" fontId="73" fillId="86" borderId="89" applyNumberFormat="0" applyAlignment="0" applyProtection="0"/>
    <xf numFmtId="0" fontId="72" fillId="86" borderId="89" applyNumberFormat="0" applyAlignment="0" applyProtection="0"/>
    <xf numFmtId="0" fontId="24" fillId="9" borderId="93">
      <alignment horizontal="left" vertical="center"/>
    </xf>
    <xf numFmtId="0" fontId="1" fillId="53"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61" fillId="49" borderId="0" applyNumberFormat="0" applyBorder="0" applyAlignment="0" applyProtection="0"/>
    <xf numFmtId="175" fontId="24" fillId="90" borderId="92"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4" fillId="0" borderId="95">
      <alignment horizontal="left" vertical="center" wrapText="1" indent="2"/>
    </xf>
    <xf numFmtId="175" fontId="24" fillId="90" borderId="92" applyNumberFormat="0" applyFont="0" applyBorder="0" applyAlignment="0" applyProtection="0">
      <alignment horizontal="right" vertical="center"/>
    </xf>
    <xf numFmtId="4" fontId="24" fillId="0" borderId="92" applyFill="0" applyBorder="0" applyProtection="0">
      <alignment horizontal="right" vertical="center"/>
    </xf>
    <xf numFmtId="0" fontId="60" fillId="0" borderId="0" applyNumberFormat="0" applyFill="0" applyBorder="0" applyAlignment="0" applyProtection="0"/>
    <xf numFmtId="0" fontId="85" fillId="73" borderId="89" applyNumberFormat="0" applyAlignment="0" applyProtection="0"/>
    <xf numFmtId="0" fontId="24" fillId="0" borderId="95">
      <alignment horizontal="left" vertical="center" wrapText="1" indent="2"/>
    </xf>
    <xf numFmtId="0" fontId="24" fillId="16" borderId="92"/>
    <xf numFmtId="0" fontId="24" fillId="0" borderId="92">
      <alignment horizontal="right" vertical="center"/>
    </xf>
    <xf numFmtId="0" fontId="24" fillId="16" borderId="92"/>
    <xf numFmtId="0" fontId="67" fillId="89" borderId="91" applyNumberFormat="0" applyFont="0" applyAlignment="0" applyProtection="0"/>
    <xf numFmtId="49" fontId="22" fillId="0" borderId="92" applyNumberFormat="0" applyFill="0" applyBorder="0" applyProtection="0">
      <alignment horizontal="left" vertical="center"/>
    </xf>
    <xf numFmtId="0" fontId="24" fillId="0" borderId="95">
      <alignment horizontal="left" vertical="center" wrapText="1" indent="2"/>
    </xf>
    <xf numFmtId="0" fontId="73" fillId="86" borderId="89" applyNumberFormat="0" applyAlignment="0" applyProtection="0"/>
    <xf numFmtId="49" fontId="24" fillId="0" borderId="92" applyNumberFormat="0" applyFont="0" applyFill="0" applyBorder="0" applyProtection="0">
      <alignment horizontal="left" vertical="center" indent="2"/>
    </xf>
    <xf numFmtId="0" fontId="24" fillId="14" borderId="95">
      <alignment horizontal="left" vertical="center" wrapText="1" indent="2"/>
    </xf>
    <xf numFmtId="0" fontId="89" fillId="86" borderId="96" applyNumberFormat="0" applyAlignment="0" applyProtection="0"/>
    <xf numFmtId="0" fontId="1" fillId="50" borderId="0" applyNumberFormat="0" applyBorder="0" applyAlignment="0" applyProtection="0"/>
    <xf numFmtId="0" fontId="3" fillId="0" borderId="52" applyNumberFormat="0" applyFill="0" applyAlignment="0" applyProtection="0"/>
    <xf numFmtId="0" fontId="63" fillId="9" borderId="92">
      <alignment horizontal="right" vertical="center"/>
    </xf>
    <xf numFmtId="0" fontId="1" fillId="63" borderId="0" applyNumberFormat="0" applyBorder="0" applyAlignment="0" applyProtection="0"/>
    <xf numFmtId="0" fontId="76" fillId="73" borderId="89" applyNumberFormat="0" applyAlignment="0" applyProtection="0"/>
    <xf numFmtId="4" fontId="63" fillId="9" borderId="92">
      <alignment horizontal="right" vertical="center"/>
    </xf>
    <xf numFmtId="0" fontId="76" fillId="73" borderId="89" applyNumberFormat="0" applyAlignment="0" applyProtection="0"/>
    <xf numFmtId="0" fontId="61" fillId="58" borderId="0" applyNumberFormat="0" applyBorder="0" applyAlignment="0" applyProtection="0"/>
    <xf numFmtId="0" fontId="72" fillId="86" borderId="89" applyNumberFormat="0" applyAlignment="0" applyProtection="0"/>
    <xf numFmtId="0" fontId="70" fillId="86" borderId="96" applyNumberFormat="0" applyAlignment="0" applyProtection="0"/>
    <xf numFmtId="0" fontId="1" fillId="54" borderId="0" applyNumberFormat="0" applyBorder="0" applyAlignment="0" applyProtection="0"/>
    <xf numFmtId="0" fontId="24" fillId="16" borderId="92"/>
    <xf numFmtId="0" fontId="20" fillId="14" borderId="92">
      <alignment horizontal="right" vertical="center"/>
    </xf>
    <xf numFmtId="0" fontId="63" fillId="9" borderId="92">
      <alignment horizontal="right" vertical="center"/>
    </xf>
    <xf numFmtId="0" fontId="89" fillId="86" borderId="96" applyNumberFormat="0" applyAlignment="0" applyProtection="0"/>
    <xf numFmtId="4" fontId="20" fillId="9" borderId="92">
      <alignment horizontal="right" vertical="center"/>
    </xf>
    <xf numFmtId="0" fontId="1" fillId="63" borderId="0" applyNumberFormat="0" applyBorder="0" applyAlignment="0" applyProtection="0"/>
    <xf numFmtId="0" fontId="77" fillId="0" borderId="90" applyNumberFormat="0" applyFill="0" applyAlignment="0" applyProtection="0"/>
    <xf numFmtId="0" fontId="77" fillId="0" borderId="90" applyNumberFormat="0" applyFill="0" applyAlignment="0" applyProtection="0"/>
    <xf numFmtId="0" fontId="89" fillId="86" borderId="96" applyNumberFormat="0" applyAlignment="0" applyProtection="0"/>
    <xf numFmtId="4" fontId="24" fillId="16" borderId="92"/>
    <xf numFmtId="0" fontId="61" fillId="52" borderId="0" applyNumberFormat="0" applyBorder="0" applyAlignment="0" applyProtection="0"/>
    <xf numFmtId="0" fontId="1" fillId="50" borderId="0" applyNumberFormat="0" applyBorder="0" applyAlignment="0" applyProtection="0"/>
    <xf numFmtId="0" fontId="20" fillId="14" borderId="94">
      <alignment horizontal="right" vertical="center"/>
    </xf>
    <xf numFmtId="0" fontId="59" fillId="0" borderId="0" applyNumberFormat="0" applyFill="0" applyBorder="0" applyAlignment="0" applyProtection="0"/>
    <xf numFmtId="0" fontId="70" fillId="86" borderId="96" applyNumberFormat="0" applyAlignment="0" applyProtection="0"/>
    <xf numFmtId="0" fontId="20" fillId="9" borderId="92">
      <alignment horizontal="right" vertical="center"/>
    </xf>
    <xf numFmtId="4" fontId="24" fillId="0" borderId="92">
      <alignment horizontal="right" vertical="center"/>
    </xf>
    <xf numFmtId="0" fontId="1" fillId="57" borderId="0" applyNumberFormat="0" applyBorder="0" applyAlignment="0" applyProtection="0"/>
    <xf numFmtId="49" fontId="24" fillId="0" borderId="92" applyNumberFormat="0" applyFont="0" applyFill="0" applyBorder="0" applyProtection="0">
      <alignment horizontal="left" vertical="center" indent="2"/>
    </xf>
    <xf numFmtId="0" fontId="24" fillId="14" borderId="95">
      <alignment horizontal="left" vertical="center" wrapText="1" indent="2"/>
    </xf>
    <xf numFmtId="0" fontId="20" fillId="14" borderId="93">
      <alignment horizontal="right" vertical="center"/>
    </xf>
    <xf numFmtId="4" fontId="24" fillId="16" borderId="92"/>
    <xf numFmtId="0" fontId="67" fillId="89" borderId="91" applyNumberFormat="0" applyFont="0" applyAlignment="0" applyProtection="0"/>
    <xf numFmtId="0" fontId="61" fillId="55" borderId="0" applyNumberFormat="0" applyBorder="0" applyAlignment="0" applyProtection="0"/>
    <xf numFmtId="4" fontId="20" fillId="14" borderId="92">
      <alignment horizontal="right" vertical="center"/>
    </xf>
    <xf numFmtId="0" fontId="61" fillId="49" borderId="0" applyNumberFormat="0" applyBorder="0" applyAlignment="0" applyProtection="0"/>
    <xf numFmtId="0" fontId="85" fillId="73" borderId="89" applyNumberFormat="0" applyAlignment="0" applyProtection="0"/>
    <xf numFmtId="0" fontId="70" fillId="86" borderId="96" applyNumberFormat="0" applyAlignment="0" applyProtection="0"/>
    <xf numFmtId="0" fontId="92" fillId="0" borderId="90" applyNumberFormat="0" applyFill="0" applyAlignment="0" applyProtection="0"/>
    <xf numFmtId="4" fontId="20" fillId="14" borderId="93">
      <alignment horizontal="right" vertical="center"/>
    </xf>
    <xf numFmtId="0" fontId="1" fillId="51" borderId="0" applyNumberFormat="0" applyBorder="0" applyAlignment="0" applyProtection="0"/>
    <xf numFmtId="4" fontId="63" fillId="9" borderId="92">
      <alignment horizontal="right" vertical="center"/>
    </xf>
    <xf numFmtId="0" fontId="20" fillId="14" borderId="92">
      <alignment horizontal="right" vertical="center"/>
    </xf>
    <xf numFmtId="0" fontId="61"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2" fillId="86" borderId="89" applyNumberFormat="0" applyAlignment="0" applyProtection="0"/>
    <xf numFmtId="0" fontId="61" fillId="58" borderId="0" applyNumberFormat="0" applyBorder="0" applyAlignment="0" applyProtection="0"/>
    <xf numFmtId="0" fontId="20" fillId="9" borderId="92">
      <alignment horizontal="right" vertical="center"/>
    </xf>
    <xf numFmtId="0" fontId="73" fillId="86" borderId="89" applyNumberFormat="0" applyAlignment="0" applyProtection="0"/>
    <xf numFmtId="4" fontId="24" fillId="0" borderId="92" applyFill="0" applyBorder="0" applyProtection="0">
      <alignment horizontal="right" vertical="center"/>
    </xf>
    <xf numFmtId="0" fontId="24" fillId="14" borderId="95">
      <alignment horizontal="left" vertical="center" wrapText="1" indent="2"/>
    </xf>
    <xf numFmtId="4" fontId="24" fillId="16" borderId="92"/>
    <xf numFmtId="0" fontId="57" fillId="46" borderId="51" applyNumberFormat="0" applyAlignment="0" applyProtection="0"/>
    <xf numFmtId="0" fontId="73" fillId="86" borderId="89" applyNumberFormat="0" applyAlignment="0" applyProtection="0"/>
    <xf numFmtId="0" fontId="73" fillId="86" borderId="89" applyNumberFormat="0" applyAlignment="0" applyProtection="0"/>
    <xf numFmtId="0" fontId="1" fillId="48" borderId="0" applyNumberFormat="0" applyBorder="0" applyAlignment="0" applyProtection="0"/>
    <xf numFmtId="0" fontId="76" fillId="73" borderId="89" applyNumberFormat="0" applyAlignment="0" applyProtection="0"/>
    <xf numFmtId="49" fontId="22" fillId="0" borderId="92" applyNumberFormat="0" applyFill="0" applyBorder="0" applyProtection="0">
      <alignment horizontal="left" vertical="center"/>
    </xf>
    <xf numFmtId="0" fontId="24" fillId="0" borderId="95">
      <alignment horizontal="left" vertical="center" wrapText="1" indent="2"/>
    </xf>
    <xf numFmtId="0" fontId="24" fillId="14" borderId="95">
      <alignment horizontal="left" vertical="center" wrapText="1" indent="2"/>
    </xf>
    <xf numFmtId="0" fontId="67" fillId="89" borderId="91" applyNumberFormat="0" applyFont="0" applyAlignment="0" applyProtection="0"/>
    <xf numFmtId="0" fontId="20" fillId="14" borderId="92">
      <alignment horizontal="right" vertical="center"/>
    </xf>
    <xf numFmtId="0" fontId="20" fillId="14" borderId="92">
      <alignment horizontal="right" vertical="center"/>
    </xf>
    <xf numFmtId="0" fontId="73" fillId="86" borderId="89" applyNumberFormat="0" applyAlignment="0" applyProtection="0"/>
    <xf numFmtId="0" fontId="61" fillId="55" borderId="0" applyNumberFormat="0" applyBorder="0" applyAlignment="0" applyProtection="0"/>
    <xf numFmtId="175" fontId="24" fillId="90" borderId="92" applyNumberFormat="0" applyFont="0" applyBorder="0" applyAlignment="0" applyProtection="0">
      <alignment horizontal="right" vertical="center"/>
    </xf>
    <xf numFmtId="0" fontId="1" fillId="60" borderId="0" applyNumberFormat="0" applyBorder="0" applyAlignment="0" applyProtection="0"/>
    <xf numFmtId="0" fontId="73" fillId="86"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85" fillId="73" borderId="89" applyNumberFormat="0" applyAlignment="0" applyProtection="0"/>
    <xf numFmtId="0" fontId="20" fillId="9" borderId="92">
      <alignment horizontal="right" vertical="center"/>
    </xf>
    <xf numFmtId="0" fontId="61" fillId="49" borderId="0" applyNumberFormat="0" applyBorder="0" applyAlignment="0" applyProtection="0"/>
    <xf numFmtId="0" fontId="89" fillId="86" borderId="96" applyNumberFormat="0" applyAlignment="0" applyProtection="0"/>
    <xf numFmtId="0" fontId="1" fillId="54" borderId="0" applyNumberFormat="0" applyBorder="0" applyAlignment="0" applyProtection="0"/>
    <xf numFmtId="4" fontId="63" fillId="9" borderId="92">
      <alignment horizontal="right" vertical="center"/>
    </xf>
    <xf numFmtId="4" fontId="20" fillId="9" borderId="92">
      <alignment horizontal="right" vertical="center"/>
    </xf>
    <xf numFmtId="0" fontId="24" fillId="0" borderId="92" applyNumberFormat="0" applyFill="0" applyAlignment="0" applyProtection="0"/>
    <xf numFmtId="4" fontId="20" fillId="9" borderId="92">
      <alignment horizontal="right" vertical="center"/>
    </xf>
    <xf numFmtId="0" fontId="3" fillId="0" borderId="52" applyNumberFormat="0" applyFill="0" applyAlignment="0" applyProtection="0"/>
    <xf numFmtId="0" fontId="73" fillId="86" borderId="89" applyNumberFormat="0" applyAlignment="0" applyProtection="0"/>
    <xf numFmtId="0" fontId="1"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4" fillId="0" borderId="92" applyNumberFormat="0" applyFill="0" applyAlignment="0" applyProtection="0"/>
    <xf numFmtId="4" fontId="20" fillId="14" borderId="92">
      <alignment horizontal="right" vertical="center"/>
    </xf>
    <xf numFmtId="0" fontId="67" fillId="89" borderId="91" applyNumberFormat="0" applyFont="0" applyAlignment="0" applyProtection="0"/>
    <xf numFmtId="4" fontId="20" fillId="14" borderId="92">
      <alignment horizontal="right" vertical="center"/>
    </xf>
    <xf numFmtId="4" fontId="20" fillId="14" borderId="92">
      <alignment horizontal="right" vertical="center"/>
    </xf>
    <xf numFmtId="0" fontId="24" fillId="0" borderId="92">
      <alignment horizontal="right" vertical="center"/>
    </xf>
    <xf numFmtId="4" fontId="24" fillId="0" borderId="92">
      <alignment horizontal="right" vertical="center"/>
    </xf>
    <xf numFmtId="0" fontId="77" fillId="0" borderId="90" applyNumberFormat="0" applyFill="0" applyAlignment="0" applyProtection="0"/>
    <xf numFmtId="0" fontId="67" fillId="89" borderId="91" applyNumberFormat="0" applyFont="0" applyAlignment="0" applyProtection="0"/>
    <xf numFmtId="0" fontId="24" fillId="0" borderId="92" applyNumberFormat="0" applyFill="0" applyAlignment="0" applyProtection="0"/>
    <xf numFmtId="0" fontId="20" fillId="14" borderId="94">
      <alignment horizontal="right" vertical="center"/>
    </xf>
    <xf numFmtId="4" fontId="20" fillId="14" borderId="92">
      <alignment horizontal="right" vertical="center"/>
    </xf>
    <xf numFmtId="0" fontId="73" fillId="86" borderId="89" applyNumberFormat="0" applyAlignment="0" applyProtection="0"/>
    <xf numFmtId="0" fontId="20" fillId="14" borderId="92">
      <alignment horizontal="right" vertical="center"/>
    </xf>
    <xf numFmtId="4" fontId="24" fillId="16" borderId="92"/>
    <xf numFmtId="0" fontId="76" fillId="73" borderId="89" applyNumberFormat="0" applyAlignment="0" applyProtection="0"/>
    <xf numFmtId="0" fontId="73" fillId="86" borderId="89" applyNumberFormat="0" applyAlignment="0" applyProtection="0"/>
    <xf numFmtId="0" fontId="92" fillId="0" borderId="90" applyNumberFormat="0" applyFill="0" applyAlignment="0" applyProtection="0"/>
    <xf numFmtId="0" fontId="24" fillId="9" borderId="93">
      <alignment horizontal="left" vertical="center"/>
    </xf>
    <xf numFmtId="0" fontId="76" fillId="73" borderId="89" applyNumberFormat="0" applyAlignment="0" applyProtection="0"/>
    <xf numFmtId="0" fontId="24" fillId="0" borderId="92" applyNumberFormat="0" applyFill="0" applyAlignment="0" applyProtection="0"/>
    <xf numFmtId="0" fontId="1" fillId="63" borderId="0" applyNumberFormat="0" applyBorder="0" applyAlignment="0" applyProtection="0"/>
    <xf numFmtId="0" fontId="24" fillId="0" borderId="92">
      <alignment horizontal="right" vertical="center"/>
    </xf>
    <xf numFmtId="0" fontId="24" fillId="9" borderId="93">
      <alignment horizontal="left" vertical="center"/>
    </xf>
    <xf numFmtId="4" fontId="20" fillId="14" borderId="94">
      <alignment horizontal="right" vertical="center"/>
    </xf>
    <xf numFmtId="49" fontId="22" fillId="0" borderId="92" applyNumberFormat="0" applyFill="0" applyBorder="0" applyProtection="0">
      <alignment horizontal="left" vertical="center"/>
    </xf>
    <xf numFmtId="0" fontId="89" fillId="86" borderId="96" applyNumberFormat="0" applyAlignment="0" applyProtection="0"/>
    <xf numFmtId="0" fontId="61" fillId="64" borderId="0" applyNumberFormat="0" applyBorder="0" applyAlignment="0" applyProtection="0"/>
    <xf numFmtId="0" fontId="1" fillId="62" borderId="0" applyNumberFormat="0" applyBorder="0" applyAlignment="0" applyProtection="0"/>
    <xf numFmtId="0" fontId="72" fillId="86" borderId="89" applyNumberFormat="0" applyAlignment="0" applyProtection="0"/>
    <xf numFmtId="0" fontId="85" fillId="73" borderId="89" applyNumberFormat="0" applyAlignment="0" applyProtection="0"/>
    <xf numFmtId="4" fontId="63" fillId="9" borderId="92">
      <alignment horizontal="right" vertical="center"/>
    </xf>
    <xf numFmtId="0" fontId="1" fillId="57" borderId="0" applyNumberFormat="0" applyBorder="0" applyAlignment="0" applyProtection="0"/>
    <xf numFmtId="0" fontId="20" fillId="14" borderId="93">
      <alignment horizontal="right" vertical="center"/>
    </xf>
    <xf numFmtId="0" fontId="24" fillId="14" borderId="95">
      <alignment horizontal="left" vertical="center" wrapText="1" indent="2"/>
    </xf>
    <xf numFmtId="0" fontId="72" fillId="86" borderId="89" applyNumberFormat="0" applyAlignment="0" applyProtection="0"/>
    <xf numFmtId="0" fontId="1" fillId="63" borderId="0" applyNumberFormat="0" applyBorder="0" applyAlignment="0" applyProtection="0"/>
    <xf numFmtId="4" fontId="20" fillId="14" borderId="93">
      <alignment horizontal="right" vertical="center"/>
    </xf>
    <xf numFmtId="0" fontId="25" fillId="89" borderId="91" applyNumberFormat="0" applyFont="0" applyAlignment="0" applyProtection="0"/>
    <xf numFmtId="0" fontId="1" fillId="62" borderId="0" applyNumberFormat="0" applyBorder="0" applyAlignment="0" applyProtection="0"/>
    <xf numFmtId="0" fontId="20" fillId="9" borderId="92">
      <alignment horizontal="right" vertical="center"/>
    </xf>
    <xf numFmtId="0" fontId="1" fillId="56" borderId="0" applyNumberFormat="0" applyBorder="0" applyAlignment="0" applyProtection="0"/>
    <xf numFmtId="0" fontId="85" fillId="73" borderId="89" applyNumberFormat="0" applyAlignment="0" applyProtection="0"/>
    <xf numFmtId="4" fontId="20" fillId="14" borderId="93">
      <alignment horizontal="right" vertical="center"/>
    </xf>
    <xf numFmtId="4" fontId="20" fillId="14" borderId="92">
      <alignment horizontal="right" vertical="center"/>
    </xf>
    <xf numFmtId="0" fontId="20" fillId="9" borderId="92">
      <alignment horizontal="right" vertical="center"/>
    </xf>
    <xf numFmtId="0" fontId="76" fillId="73" borderId="89" applyNumberFormat="0" applyAlignment="0" applyProtection="0"/>
    <xf numFmtId="0" fontId="1" fillId="54" borderId="0" applyNumberFormat="0" applyBorder="0" applyAlignment="0" applyProtection="0"/>
    <xf numFmtId="0" fontId="58" fillId="46" borderId="50" applyNumberFormat="0" applyAlignment="0" applyProtection="0"/>
    <xf numFmtId="0" fontId="77" fillId="0" borderId="90" applyNumberFormat="0" applyFill="0" applyAlignment="0" applyProtection="0"/>
    <xf numFmtId="0" fontId="63" fillId="9" borderId="92">
      <alignment horizontal="right" vertical="center"/>
    </xf>
    <xf numFmtId="0" fontId="89" fillId="86" borderId="96" applyNumberFormat="0" applyAlignment="0" applyProtection="0"/>
    <xf numFmtId="0" fontId="92" fillId="0" borderId="90" applyNumberFormat="0" applyFill="0" applyAlignment="0" applyProtection="0"/>
    <xf numFmtId="0" fontId="1" fillId="53" borderId="0" applyNumberFormat="0" applyBorder="0" applyAlignment="0" applyProtection="0"/>
    <xf numFmtId="175" fontId="24" fillId="90" borderId="92"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1" fillId="61" borderId="0" applyNumberFormat="0" applyBorder="0" applyAlignment="0" applyProtection="0"/>
    <xf numFmtId="0" fontId="77" fillId="0" borderId="90" applyNumberFormat="0" applyFill="0" applyAlignment="0" applyProtection="0"/>
    <xf numFmtId="0" fontId="24" fillId="0" borderId="92">
      <alignment horizontal="right" vertical="center"/>
    </xf>
    <xf numFmtId="0" fontId="25" fillId="89" borderId="91" applyNumberFormat="0" applyFont="0" applyAlignment="0" applyProtection="0"/>
    <xf numFmtId="0" fontId="73" fillId="86" borderId="89" applyNumberFormat="0" applyAlignment="0" applyProtection="0"/>
    <xf numFmtId="0" fontId="92" fillId="0" borderId="90" applyNumberFormat="0" applyFill="0" applyAlignment="0" applyProtection="0"/>
    <xf numFmtId="0" fontId="1" fillId="48" borderId="0" applyNumberFormat="0" applyBorder="0" applyAlignment="0" applyProtection="0"/>
    <xf numFmtId="0" fontId="67" fillId="89" borderId="91" applyNumberFormat="0" applyFont="0" applyAlignment="0" applyProtection="0"/>
    <xf numFmtId="0" fontId="61" fillId="58" borderId="0" applyNumberFormat="0" applyBorder="0" applyAlignment="0" applyProtection="0"/>
    <xf numFmtId="0" fontId="24" fillId="0" borderId="92" applyNumberFormat="0" applyFill="0" applyAlignment="0" applyProtection="0"/>
    <xf numFmtId="0" fontId="1" fillId="57" borderId="0" applyNumberFormat="0" applyBorder="0" applyAlignment="0" applyProtection="0"/>
    <xf numFmtId="4" fontId="24" fillId="0" borderId="92" applyFill="0" applyBorder="0" applyProtection="0">
      <alignment horizontal="right" vertical="center"/>
    </xf>
    <xf numFmtId="0" fontId="1" fillId="47" borderId="0" applyNumberFormat="0" applyBorder="0" applyAlignment="0" applyProtection="0"/>
    <xf numFmtId="0" fontId="92" fillId="0" borderId="90" applyNumberFormat="0" applyFill="0" applyAlignment="0" applyProtection="0"/>
    <xf numFmtId="0" fontId="1" fillId="60" borderId="0" applyNumberFormat="0" applyBorder="0" applyAlignment="0" applyProtection="0"/>
    <xf numFmtId="0" fontId="63" fillId="9" borderId="92">
      <alignment horizontal="right" vertical="center"/>
    </xf>
    <xf numFmtId="0" fontId="76" fillId="73" borderId="89" applyNumberFormat="0" applyAlignment="0" applyProtection="0"/>
    <xf numFmtId="175" fontId="24" fillId="90" borderId="92" applyNumberFormat="0" applyFont="0" applyBorder="0" applyAlignment="0" applyProtection="0">
      <alignment horizontal="right" vertical="center"/>
    </xf>
    <xf numFmtId="0" fontId="76" fillId="73" borderId="89" applyNumberFormat="0" applyAlignment="0" applyProtection="0"/>
    <xf numFmtId="4" fontId="24" fillId="0" borderId="92">
      <alignment horizontal="right" vertical="center"/>
    </xf>
    <xf numFmtId="49" fontId="24" fillId="0" borderId="92" applyNumberFormat="0" applyFont="0" applyFill="0" applyBorder="0" applyProtection="0">
      <alignment horizontal="left" vertical="center" indent="2"/>
    </xf>
    <xf numFmtId="175" fontId="24" fillId="90" borderId="92" applyNumberFormat="0" applyFont="0" applyBorder="0" applyAlignment="0" applyProtection="0">
      <alignment horizontal="right" vertical="center"/>
    </xf>
    <xf numFmtId="0" fontId="85" fillId="73" borderId="89" applyNumberFormat="0" applyAlignment="0" applyProtection="0"/>
    <xf numFmtId="49" fontId="22" fillId="0" borderId="92" applyNumberFormat="0" applyFill="0" applyBorder="0" applyProtection="0">
      <alignment horizontal="left" vertical="center"/>
    </xf>
    <xf numFmtId="4" fontId="20" fillId="14"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61" fillId="49" borderId="0" applyNumberFormat="0" applyBorder="0" applyAlignment="0" applyProtection="0"/>
    <xf numFmtId="0" fontId="61"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1"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59"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8" fillId="46" borderId="50" applyNumberFormat="0" applyAlignment="0" applyProtection="0"/>
    <xf numFmtId="0" fontId="1" fillId="51" borderId="0" applyNumberFormat="0" applyBorder="0" applyAlignment="0" applyProtection="0"/>
    <xf numFmtId="0" fontId="61" fillId="61" borderId="0" applyNumberFormat="0" applyBorder="0" applyAlignment="0" applyProtection="0"/>
    <xf numFmtId="164" fontId="4" fillId="0" borderId="0" applyFont="0" applyFill="0" applyBorder="0" applyAlignment="0" applyProtection="0"/>
  </cellStyleXfs>
  <cellXfs count="467">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6" fontId="0" fillId="0" borderId="0" xfId="0" applyNumberFormat="1"/>
    <xf numFmtId="9" fontId="0" fillId="0" borderId="0" xfId="1" applyFont="1" applyBorder="1" applyAlignment="1"/>
    <xf numFmtId="0" fontId="9" fillId="0" borderId="0" xfId="0" applyFont="1"/>
    <xf numFmtId="11" fontId="0" fillId="0" borderId="0" xfId="0" applyNumberFormat="1"/>
    <xf numFmtId="167"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8" fontId="17" fillId="0" borderId="12" xfId="0" applyNumberFormat="1" applyFont="1" applyBorder="1" applyAlignment="1">
      <alignment horizontal="center" wrapText="1"/>
    </xf>
    <xf numFmtId="168" fontId="17" fillId="0" borderId="13" xfId="0" applyNumberFormat="1" applyFont="1" applyBorder="1" applyAlignment="1">
      <alignment horizontal="center" wrapText="1"/>
    </xf>
    <xf numFmtId="0" fontId="16" fillId="0" borderId="14" xfId="0" applyFont="1" applyBorder="1" applyAlignment="1">
      <alignment horizontal="left" wrapText="1"/>
    </xf>
    <xf numFmtId="168" fontId="17" fillId="0" borderId="15" xfId="0" applyNumberFormat="1" applyFont="1" applyBorder="1" applyAlignment="1">
      <alignment horizontal="center" wrapText="1"/>
    </xf>
    <xf numFmtId="168"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8" fontId="17" fillId="0" borderId="18" xfId="0" applyNumberFormat="1" applyFont="1" applyBorder="1" applyAlignment="1">
      <alignment horizontal="center" wrapText="1"/>
    </xf>
    <xf numFmtId="168"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5"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36" xfId="13" applyFont="1" applyFill="1" applyBorder="1" applyAlignment="1">
      <alignment horizontal="center" vertical="center"/>
    </xf>
    <xf numFmtId="0" fontId="22" fillId="14" borderId="33" xfId="13" applyFont="1" applyFill="1" applyBorder="1" applyAlignment="1">
      <alignment vertical="center"/>
    </xf>
    <xf numFmtId="0" fontId="22" fillId="14" borderId="33" xfId="13" applyFont="1" applyFill="1" applyBorder="1" applyAlignment="1">
      <alignment horizontal="left" vertical="center"/>
    </xf>
    <xf numFmtId="2" fontId="3" fillId="13" borderId="0" xfId="0" applyNumberFormat="1" applyFont="1" applyFill="1" applyAlignment="1">
      <alignment wrapText="1"/>
    </xf>
    <xf numFmtId="0" fontId="26" fillId="8" borderId="0" xfId="13" applyFont="1" applyFill="1" applyAlignment="1">
      <alignment vertical="center"/>
    </xf>
    <xf numFmtId="0" fontId="22" fillId="8" borderId="0" xfId="7" applyFont="1" applyFill="1" applyAlignment="1">
      <alignment vertical="center"/>
    </xf>
    <xf numFmtId="2" fontId="22" fillId="9" borderId="38" xfId="13" applyNumberFormat="1" applyFont="1" applyFill="1" applyBorder="1" applyAlignment="1">
      <alignment horizontal="left" vertical="center"/>
    </xf>
    <xf numFmtId="2" fontId="22" fillId="9" borderId="33"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8" xfId="15" applyFont="1" applyFill="1" applyBorder="1" applyAlignment="1">
      <alignment vertical="top" wrapText="1"/>
    </xf>
    <xf numFmtId="0" fontId="22" fillId="9" borderId="33"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39" xfId="0" applyFont="1" applyBorder="1" applyAlignment="1">
      <alignment wrapText="1"/>
    </xf>
    <xf numFmtId="1" fontId="3" fillId="0" borderId="40" xfId="0" applyNumberFormat="1" applyFont="1" applyBorder="1" applyAlignment="1">
      <alignment wrapText="1"/>
    </xf>
    <xf numFmtId="0" fontId="34" fillId="0" borderId="0" xfId="0" applyFont="1" applyAlignment="1">
      <alignment horizontal="left" vertical="top"/>
    </xf>
    <xf numFmtId="0" fontId="0" fillId="0" borderId="0" xfId="0" applyAlignment="1">
      <alignment horizontal="left" vertical="top"/>
    </xf>
    <xf numFmtId="0" fontId="40" fillId="18" borderId="41" xfId="0" applyFont="1" applyFill="1" applyBorder="1" applyAlignment="1">
      <alignment horizontal="center" vertical="top" wrapText="1"/>
    </xf>
    <xf numFmtId="0" fontId="40" fillId="18" borderId="41" xfId="0" applyFont="1" applyFill="1" applyBorder="1" applyAlignment="1">
      <alignment horizontal="left" vertical="top" wrapText="1"/>
    </xf>
    <xf numFmtId="0" fontId="42" fillId="18" borderId="41" xfId="0" applyFont="1" applyFill="1" applyBorder="1" applyAlignment="1">
      <alignment horizontal="left" vertical="top" wrapText="1"/>
    </xf>
    <xf numFmtId="0" fontId="0" fillId="18" borderId="41" xfId="0" applyFill="1" applyBorder="1" applyAlignment="1">
      <alignment horizontal="left" vertical="top" wrapText="1"/>
    </xf>
    <xf numFmtId="0" fontId="0" fillId="18" borderId="41" xfId="0" applyFill="1" applyBorder="1" applyAlignment="1">
      <alignment horizontal="center" vertical="top" wrapText="1"/>
    </xf>
    <xf numFmtId="0" fontId="44" fillId="19" borderId="42" xfId="0" applyFont="1" applyFill="1" applyBorder="1" applyAlignment="1">
      <alignment horizontal="left" vertical="top" wrapText="1"/>
    </xf>
    <xf numFmtId="0" fontId="0" fillId="19" borderId="42" xfId="0" applyFill="1" applyBorder="1" applyAlignment="1">
      <alignment horizontal="center" vertical="top" wrapText="1"/>
    </xf>
    <xf numFmtId="0" fontId="44" fillId="19" borderId="42" xfId="0" applyFont="1" applyFill="1" applyBorder="1" applyAlignment="1">
      <alignment horizontal="center" vertical="top" wrapText="1"/>
    </xf>
    <xf numFmtId="168" fontId="47" fillId="19" borderId="42" xfId="0" applyNumberFormat="1" applyFont="1" applyFill="1" applyBorder="1" applyAlignment="1">
      <alignment horizontal="center" vertical="top" wrapText="1"/>
    </xf>
    <xf numFmtId="0" fontId="44" fillId="0" borderId="43" xfId="0" applyFont="1" applyBorder="1" applyAlignment="1">
      <alignment horizontal="left" vertical="top" wrapText="1"/>
    </xf>
    <xf numFmtId="0" fontId="0" fillId="0" borderId="43" xfId="0" applyBorder="1" applyAlignment="1">
      <alignment horizontal="center" vertical="top" wrapText="1"/>
    </xf>
    <xf numFmtId="168" fontId="47" fillId="0" borderId="43" xfId="0" applyNumberFormat="1" applyFont="1" applyBorder="1" applyAlignment="1">
      <alignment horizontal="center" vertical="top" wrapText="1"/>
    </xf>
    <xf numFmtId="0" fontId="44" fillId="19" borderId="43" xfId="0" applyFont="1" applyFill="1" applyBorder="1" applyAlignment="1">
      <alignment horizontal="left" vertical="top" wrapText="1"/>
    </xf>
    <xf numFmtId="0" fontId="0" fillId="19" borderId="43" xfId="0" applyFill="1" applyBorder="1" applyAlignment="1">
      <alignment horizontal="center" vertical="top" wrapText="1"/>
    </xf>
    <xf numFmtId="168" fontId="47" fillId="19" borderId="43" xfId="0" applyNumberFormat="1" applyFont="1" applyFill="1" applyBorder="1" applyAlignment="1">
      <alignment horizontal="center" vertical="top" wrapText="1"/>
    </xf>
    <xf numFmtId="0" fontId="44" fillId="0" borderId="44" xfId="0" applyFont="1" applyBorder="1" applyAlignment="1">
      <alignment horizontal="left" vertical="top" wrapText="1"/>
    </xf>
    <xf numFmtId="0" fontId="0" fillId="0" borderId="44" xfId="0" applyBorder="1" applyAlignment="1">
      <alignment horizontal="center" vertical="top" wrapText="1"/>
    </xf>
    <xf numFmtId="168" fontId="47" fillId="0" borderId="44" xfId="0" applyNumberFormat="1" applyFont="1" applyBorder="1" applyAlignment="1">
      <alignment horizontal="center" vertical="top" wrapText="1"/>
    </xf>
    <xf numFmtId="169" fontId="45" fillId="19" borderId="42" xfId="0" applyNumberFormat="1" applyFont="1" applyFill="1" applyBorder="1" applyAlignment="1">
      <alignment horizontal="center" vertical="top" wrapText="1"/>
    </xf>
    <xf numFmtId="170" fontId="45" fillId="19" borderId="42" xfId="0" applyNumberFormat="1" applyFont="1" applyFill="1" applyBorder="1" applyAlignment="1">
      <alignment horizontal="center" vertical="top" wrapText="1"/>
    </xf>
    <xf numFmtId="169" fontId="45" fillId="0" borderId="43" xfId="0" applyNumberFormat="1" applyFont="1" applyBorder="1" applyAlignment="1">
      <alignment horizontal="left" vertical="top" wrapText="1"/>
    </xf>
    <xf numFmtId="170" fontId="45" fillId="0" borderId="43" xfId="0" applyNumberFormat="1" applyFont="1" applyBorder="1" applyAlignment="1">
      <alignment horizontal="center" vertical="top" wrapText="1"/>
    </xf>
    <xf numFmtId="171" fontId="47" fillId="0" borderId="43" xfId="0" applyNumberFormat="1" applyFont="1" applyBorder="1" applyAlignment="1">
      <alignment horizontal="left" vertical="top" wrapText="1"/>
    </xf>
    <xf numFmtId="169" fontId="45" fillId="19" borderId="43" xfId="0" applyNumberFormat="1" applyFont="1" applyFill="1" applyBorder="1" applyAlignment="1">
      <alignment horizontal="left" vertical="top" wrapText="1"/>
    </xf>
    <xf numFmtId="170" fontId="45" fillId="19" borderId="43" xfId="0" applyNumberFormat="1" applyFont="1" applyFill="1" applyBorder="1" applyAlignment="1">
      <alignment horizontal="center" vertical="top" wrapText="1"/>
    </xf>
    <xf numFmtId="171" fontId="47" fillId="19" borderId="43" xfId="0" applyNumberFormat="1" applyFont="1" applyFill="1" applyBorder="1" applyAlignment="1">
      <alignment horizontal="left" vertical="top" wrapText="1"/>
    </xf>
    <xf numFmtId="0" fontId="0" fillId="0" borderId="43" xfId="0" applyBorder="1" applyAlignment="1">
      <alignment horizontal="left" vertical="top" wrapText="1"/>
    </xf>
    <xf numFmtId="169" fontId="45" fillId="0" borderId="43" xfId="0" applyNumberFormat="1" applyFont="1" applyBorder="1" applyAlignment="1">
      <alignment horizontal="center" vertical="top" wrapText="1"/>
    </xf>
    <xf numFmtId="0" fontId="0" fillId="19" borderId="43" xfId="0" applyFill="1" applyBorder="1" applyAlignment="1">
      <alignment horizontal="left" vertical="top" wrapText="1"/>
    </xf>
    <xf numFmtId="0" fontId="0" fillId="0" borderId="44" xfId="0" applyBorder="1" applyAlignment="1">
      <alignment horizontal="left" vertical="top" wrapText="1"/>
    </xf>
    <xf numFmtId="172" fontId="45" fillId="0" borderId="44" xfId="0" applyNumberFormat="1" applyFont="1" applyBorder="1" applyAlignment="1">
      <alignment horizontal="left" vertical="top" wrapText="1"/>
    </xf>
    <xf numFmtId="170" fontId="45" fillId="0" borderId="44" xfId="0" applyNumberFormat="1" applyFont="1" applyBorder="1" applyAlignment="1">
      <alignment horizontal="center" vertical="top" wrapText="1"/>
    </xf>
    <xf numFmtId="169" fontId="45" fillId="19" borderId="43" xfId="0" applyNumberFormat="1" applyFont="1" applyFill="1" applyBorder="1" applyAlignment="1">
      <alignment horizontal="center" vertical="top" wrapText="1"/>
    </xf>
    <xf numFmtId="0" fontId="0" fillId="19" borderId="44" xfId="0" applyFill="1" applyBorder="1" applyAlignment="1">
      <alignment horizontal="left" vertical="top" wrapText="1"/>
    </xf>
    <xf numFmtId="0" fontId="44" fillId="19" borderId="44" xfId="0" applyFont="1" applyFill="1" applyBorder="1" applyAlignment="1">
      <alignment horizontal="left" vertical="top" wrapText="1"/>
    </xf>
    <xf numFmtId="170" fontId="45" fillId="19" borderId="44" xfId="0" applyNumberFormat="1" applyFont="1" applyFill="1" applyBorder="1" applyAlignment="1">
      <alignment horizontal="center" vertical="top" wrapText="1"/>
    </xf>
    <xf numFmtId="168" fontId="47" fillId="19" borderId="44" xfId="0" applyNumberFormat="1" applyFont="1" applyFill="1" applyBorder="1" applyAlignment="1">
      <alignment horizontal="center" vertical="top" wrapText="1"/>
    </xf>
    <xf numFmtId="0" fontId="48" fillId="19" borderId="44" xfId="0" applyFont="1" applyFill="1" applyBorder="1" applyAlignment="1">
      <alignment horizontal="center" vertical="top" wrapText="1"/>
    </xf>
    <xf numFmtId="169" fontId="45" fillId="19" borderId="42" xfId="0" applyNumberFormat="1" applyFont="1" applyFill="1" applyBorder="1" applyAlignment="1">
      <alignment horizontal="left" vertical="top" wrapText="1"/>
    </xf>
    <xf numFmtId="171" fontId="49" fillId="19" borderId="42" xfId="0" applyNumberFormat="1" applyFont="1" applyFill="1" applyBorder="1" applyAlignment="1">
      <alignment horizontal="left" vertical="top" wrapText="1"/>
    </xf>
    <xf numFmtId="168" fontId="49" fillId="0" borderId="43" xfId="0" applyNumberFormat="1" applyFont="1" applyBorder="1" applyAlignment="1">
      <alignment horizontal="center" vertical="top" wrapText="1"/>
    </xf>
    <xf numFmtId="168" fontId="49" fillId="0" borderId="43" xfId="0" applyNumberFormat="1" applyFont="1" applyBorder="1" applyAlignment="1">
      <alignment horizontal="left" vertical="top" wrapText="1"/>
    </xf>
    <xf numFmtId="168" fontId="49" fillId="19" borderId="43" xfId="0" applyNumberFormat="1" applyFont="1" applyFill="1" applyBorder="1" applyAlignment="1">
      <alignment horizontal="center" vertical="top" wrapText="1"/>
    </xf>
    <xf numFmtId="168" fontId="49" fillId="19" borderId="43" xfId="0" applyNumberFormat="1" applyFont="1" applyFill="1" applyBorder="1" applyAlignment="1">
      <alignment horizontal="left" vertical="top" wrapText="1"/>
    </xf>
    <xf numFmtId="0" fontId="50" fillId="19" borderId="43" xfId="0" applyFont="1" applyFill="1" applyBorder="1" applyAlignment="1">
      <alignment horizontal="center" vertical="top" wrapText="1"/>
    </xf>
    <xf numFmtId="0" fontId="50" fillId="0" borderId="43" xfId="0" applyFont="1" applyBorder="1" applyAlignment="1">
      <alignment horizontal="center" vertical="top" wrapText="1"/>
    </xf>
    <xf numFmtId="168" fontId="49" fillId="0" borderId="44" xfId="0" applyNumberFormat="1" applyFont="1" applyBorder="1" applyAlignment="1">
      <alignment horizontal="center" vertical="top" wrapText="1"/>
    </xf>
    <xf numFmtId="0" fontId="50" fillId="0" borderId="44" xfId="0" applyFont="1" applyBorder="1" applyAlignment="1">
      <alignment horizontal="center" vertical="top" wrapText="1"/>
    </xf>
    <xf numFmtId="0" fontId="0" fillId="19" borderId="42" xfId="0" applyFill="1" applyBorder="1" applyAlignment="1">
      <alignment horizontal="left" vertical="top" wrapText="1"/>
    </xf>
    <xf numFmtId="170" fontId="45" fillId="19" borderId="42" xfId="0" applyNumberFormat="1" applyFont="1" applyFill="1" applyBorder="1" applyAlignment="1">
      <alignment horizontal="left" vertical="top" wrapText="1"/>
    </xf>
    <xf numFmtId="168" fontId="49" fillId="19" borderId="42" xfId="0" applyNumberFormat="1" applyFont="1" applyFill="1" applyBorder="1" applyAlignment="1">
      <alignment horizontal="center" vertical="top" wrapText="1"/>
    </xf>
    <xf numFmtId="0" fontId="50" fillId="19" borderId="42" xfId="0" applyFont="1" applyFill="1" applyBorder="1" applyAlignment="1">
      <alignment horizontal="center" vertical="top" wrapText="1"/>
    </xf>
    <xf numFmtId="170" fontId="45" fillId="0" borderId="43" xfId="0" applyNumberFormat="1" applyFont="1" applyBorder="1" applyAlignment="1">
      <alignment horizontal="left" vertical="top" wrapText="1"/>
    </xf>
    <xf numFmtId="170" fontId="45" fillId="19" borderId="43" xfId="0" applyNumberFormat="1" applyFont="1" applyFill="1" applyBorder="1" applyAlignment="1">
      <alignment horizontal="left" vertical="top" wrapText="1"/>
    </xf>
    <xf numFmtId="170" fontId="45" fillId="19" borderId="44" xfId="0" applyNumberFormat="1" applyFont="1" applyFill="1" applyBorder="1" applyAlignment="1">
      <alignment horizontal="left" vertical="top" wrapText="1"/>
    </xf>
    <xf numFmtId="0" fontId="50" fillId="19" borderId="44" xfId="0" applyFont="1" applyFill="1" applyBorder="1" applyAlignment="1">
      <alignment horizontal="center" vertical="top" wrapText="1"/>
    </xf>
    <xf numFmtId="170" fontId="45" fillId="0" borderId="44" xfId="0" applyNumberFormat="1" applyFont="1" applyBorder="1" applyAlignment="1">
      <alignment horizontal="left" vertical="top" wrapText="1"/>
    </xf>
    <xf numFmtId="173" fontId="45" fillId="19" borderId="42" xfId="0" applyNumberFormat="1" applyFont="1" applyFill="1" applyBorder="1" applyAlignment="1">
      <alignment horizontal="left" vertical="top" wrapText="1"/>
    </xf>
    <xf numFmtId="169" fontId="45" fillId="0" borderId="44" xfId="0" applyNumberFormat="1" applyFont="1" applyBorder="1" applyAlignment="1">
      <alignment horizontal="left" vertical="top" wrapText="1"/>
    </xf>
    <xf numFmtId="168" fontId="49" fillId="0" borderId="44" xfId="0" applyNumberFormat="1" applyFont="1" applyBorder="1" applyAlignment="1">
      <alignment horizontal="left" vertical="top" wrapText="1"/>
    </xf>
    <xf numFmtId="172" fontId="45" fillId="0" borderId="43" xfId="0" applyNumberFormat="1" applyFont="1" applyBorder="1" applyAlignment="1">
      <alignment horizontal="left" vertical="top" wrapText="1"/>
    </xf>
    <xf numFmtId="171" fontId="49" fillId="0" borderId="43" xfId="0" applyNumberFormat="1" applyFont="1" applyBorder="1" applyAlignment="1">
      <alignment horizontal="left" vertical="top" wrapText="1"/>
    </xf>
    <xf numFmtId="171" fontId="49" fillId="19" borderId="43" xfId="0" applyNumberFormat="1" applyFont="1" applyFill="1" applyBorder="1" applyAlignment="1">
      <alignment horizontal="left" vertical="top" wrapText="1"/>
    </xf>
    <xf numFmtId="172" fontId="45" fillId="19" borderId="43" xfId="0" applyNumberFormat="1" applyFont="1" applyFill="1" applyBorder="1" applyAlignment="1">
      <alignment horizontal="left" vertical="top" wrapText="1"/>
    </xf>
    <xf numFmtId="0" fontId="0" fillId="19" borderId="44" xfId="0" applyFill="1" applyBorder="1" applyAlignment="1">
      <alignment horizontal="center" vertical="top" wrapText="1"/>
    </xf>
    <xf numFmtId="172" fontId="45" fillId="19" borderId="44" xfId="0" applyNumberFormat="1" applyFont="1" applyFill="1" applyBorder="1" applyAlignment="1">
      <alignment horizontal="left" vertical="top" wrapText="1"/>
    </xf>
    <xf numFmtId="168" fontId="49" fillId="19" borderId="44" xfId="0" applyNumberFormat="1" applyFont="1" applyFill="1" applyBorder="1" applyAlignment="1">
      <alignment horizontal="left" vertical="top" wrapText="1"/>
    </xf>
    <xf numFmtId="171" fontId="49" fillId="19" borderId="44" xfId="0" applyNumberFormat="1" applyFont="1" applyFill="1" applyBorder="1" applyAlignment="1">
      <alignment horizontal="left" vertical="top" wrapText="1"/>
    </xf>
    <xf numFmtId="172" fontId="45" fillId="19" borderId="42" xfId="0" applyNumberFormat="1" applyFont="1" applyFill="1" applyBorder="1" applyAlignment="1">
      <alignment horizontal="left" vertical="top" wrapText="1"/>
    </xf>
    <xf numFmtId="168" fontId="49" fillId="19" borderId="42" xfId="0" applyNumberFormat="1" applyFont="1" applyFill="1" applyBorder="1" applyAlignment="1">
      <alignment horizontal="left" vertical="top" wrapText="1"/>
    </xf>
    <xf numFmtId="173" fontId="45" fillId="0" borderId="43" xfId="0" applyNumberFormat="1" applyFont="1" applyBorder="1" applyAlignment="1">
      <alignment horizontal="left" vertical="top" wrapText="1"/>
    </xf>
    <xf numFmtId="169" fontId="45" fillId="19" borderId="44" xfId="0" applyNumberFormat="1" applyFont="1" applyFill="1" applyBorder="1" applyAlignment="1">
      <alignment horizontal="left" vertical="top" wrapText="1"/>
    </xf>
    <xf numFmtId="168" fontId="49" fillId="19" borderId="44"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4" fillId="20" borderId="0" xfId="0" applyFont="1" applyFill="1" applyAlignment="1">
      <alignment wrapText="1"/>
    </xf>
    <xf numFmtId="0" fontId="3" fillId="0" borderId="0" xfId="0" applyFont="1" applyAlignment="1">
      <alignment horizontal="right" wrapText="1"/>
    </xf>
    <xf numFmtId="0" fontId="10" fillId="3" borderId="46" xfId="0" applyFont="1" applyFill="1" applyBorder="1" applyAlignment="1">
      <alignment wrapText="1"/>
    </xf>
    <xf numFmtId="49" fontId="4" fillId="0" borderId="46" xfId="1" applyNumberFormat="1" applyFont="1" applyFill="1" applyBorder="1" applyAlignment="1">
      <alignment wrapText="1"/>
    </xf>
    <xf numFmtId="0" fontId="0" fillId="0" borderId="46" xfId="0" applyBorder="1" applyAlignment="1">
      <alignment wrapText="1"/>
    </xf>
    <xf numFmtId="49" fontId="0" fillId="0" borderId="46" xfId="0" applyNumberFormat="1" applyBorder="1" applyAlignment="1">
      <alignment wrapText="1"/>
    </xf>
    <xf numFmtId="49" fontId="4" fillId="0" borderId="46" xfId="0" applyNumberFormat="1" applyFont="1" applyBorder="1" applyAlignment="1">
      <alignment wrapText="1"/>
    </xf>
    <xf numFmtId="49" fontId="8" fillId="0" borderId="46"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0" fontId="0" fillId="0" borderId="0" xfId="1" applyNumberFormat="1" applyFont="1" applyFill="1" applyBorder="1" applyAlignment="1">
      <alignment wrapText="1"/>
    </xf>
    <xf numFmtId="0" fontId="9" fillId="0" borderId="0" xfId="0" applyFont="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9" fillId="8" borderId="0" xfId="7" applyFill="1" applyAlignment="1"/>
    <xf numFmtId="0" fontId="21" fillId="8" borderId="0" xfId="3" applyFont="1" applyFill="1"/>
    <xf numFmtId="0" fontId="25" fillId="8" borderId="24" xfId="3" applyFont="1" applyFill="1" applyBorder="1"/>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4" xfId="13" applyFont="1" applyFill="1" applyBorder="1" applyAlignment="1">
      <alignment horizontal="left" vertical="center"/>
    </xf>
    <xf numFmtId="0" fontId="22" fillId="9" borderId="37" xfId="13" applyFont="1" applyFill="1" applyBorder="1" applyAlignment="1">
      <alignment vertical="center"/>
    </xf>
    <xf numFmtId="0" fontId="22" fillId="9" borderId="33"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28" xfId="13" applyFont="1" applyFill="1" applyBorder="1" applyAlignment="1">
      <alignment horizontal="center" vertical="center" wrapText="1"/>
    </xf>
    <xf numFmtId="0" fontId="22" fillId="9" borderId="36" xfId="13" applyFont="1" applyFill="1" applyBorder="1" applyAlignment="1">
      <alignment horizontal="center" vertical="center"/>
    </xf>
    <xf numFmtId="0" fontId="22" fillId="9" borderId="33" xfId="13" applyFont="1" applyFill="1" applyBorder="1" applyAlignment="1">
      <alignment horizontal="left" vertical="center" wrapText="1"/>
    </xf>
    <xf numFmtId="0" fontId="22" fillId="9" borderId="33" xfId="13" applyFont="1" applyFill="1" applyBorder="1" applyAlignment="1">
      <alignment horizontal="left" vertical="center"/>
    </xf>
    <xf numFmtId="0" fontId="22" fillId="9" borderId="36" xfId="13" applyFont="1" applyFill="1" applyBorder="1" applyAlignment="1">
      <alignment horizontal="left" vertical="center"/>
    </xf>
    <xf numFmtId="0" fontId="24" fillId="0" borderId="0" xfId="3" applyFont="1"/>
    <xf numFmtId="0" fontId="24" fillId="8" borderId="0" xfId="15" applyFont="1" applyFill="1"/>
    <xf numFmtId="0" fontId="24" fillId="8" borderId="0" xfId="17" applyFont="1" applyFill="1" applyBorder="1"/>
    <xf numFmtId="4" fontId="22" fillId="9" borderId="30" xfId="13" applyNumberFormat="1" applyFont="1" applyFill="1" applyBorder="1" applyAlignment="1">
      <alignment vertical="center"/>
    </xf>
    <xf numFmtId="0" fontId="10" fillId="2" borderId="0" xfId="0" applyFont="1" applyFill="1" applyAlignment="1">
      <alignment horizontal="right" wrapText="1"/>
    </xf>
    <xf numFmtId="0" fontId="0" fillId="0" borderId="46" xfId="0" applyBorder="1"/>
    <xf numFmtId="9" fontId="5" fillId="0" borderId="0" xfId="1" applyFont="1" applyAlignment="1"/>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35" xfId="13" applyFont="1" applyFill="1" applyBorder="1" applyAlignment="1">
      <alignment horizontal="center" vertical="center"/>
    </xf>
    <xf numFmtId="0" fontId="22" fillId="9" borderId="38" xfId="9" applyNumberFormat="1" applyFill="1" applyBorder="1">
      <alignment horizontal="left" vertical="center"/>
    </xf>
    <xf numFmtId="0" fontId="22" fillId="9" borderId="30" xfId="9" applyNumberFormat="1" applyFill="1" applyBorder="1">
      <alignment horizontal="left" vertical="center"/>
    </xf>
    <xf numFmtId="0" fontId="22" fillId="9" borderId="33" xfId="9" applyNumberFormat="1" applyFill="1" applyBorder="1" applyAlignment="1">
      <alignment horizontal="left" vertical="center" indent="1"/>
    </xf>
    <xf numFmtId="0" fontId="22" fillId="9" borderId="38" xfId="9" applyNumberFormat="1" applyFill="1" applyBorder="1" applyAlignment="1">
      <alignment horizontal="left" vertical="center" indent="1"/>
    </xf>
    <xf numFmtId="0" fontId="22" fillId="9" borderId="33" xfId="9" applyNumberFormat="1" applyFill="1" applyBorder="1">
      <alignment horizontal="left" vertical="center"/>
    </xf>
    <xf numFmtId="0" fontId="22" fillId="14" borderId="33" xfId="9" applyFill="1" applyBorder="1">
      <alignment horizontal="left" vertical="center"/>
    </xf>
    <xf numFmtId="0" fontId="22" fillId="9" borderId="33" xfId="10" applyFont="1" applyFill="1" applyBorder="1">
      <alignment horizontal="left" vertical="center" indent="2"/>
    </xf>
    <xf numFmtId="0" fontId="22" fillId="9" borderId="33" xfId="9" applyFill="1" applyBorder="1" applyProtection="1">
      <alignment horizontal="left" vertical="center"/>
    </xf>
    <xf numFmtId="0" fontId="22" fillId="9" borderId="33" xfId="9" applyFill="1" applyBorder="1" applyAlignment="1" applyProtection="1">
      <alignment horizontal="left" vertical="center" wrapText="1"/>
    </xf>
    <xf numFmtId="0" fontId="22" fillId="9" borderId="34" xfId="9" applyFill="1" applyBorder="1" applyProtection="1">
      <alignment horizontal="left" vertical="center"/>
    </xf>
    <xf numFmtId="0" fontId="22" fillId="9" borderId="37"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24" fillId="15" borderId="33" xfId="13" applyFill="1" applyBorder="1" applyAlignment="1">
      <alignment horizontal="right" vertical="center"/>
    </xf>
    <xf numFmtId="0" fontId="24" fillId="9" borderId="33" xfId="10" applyFont="1" applyFill="1" applyBorder="1">
      <alignment horizontal="left" vertical="center" indent="2"/>
    </xf>
    <xf numFmtId="0" fontId="5" fillId="0" borderId="0" xfId="1" applyNumberFormat="1" applyFont="1" applyAlignment="1"/>
    <xf numFmtId="49" fontId="0" fillId="41" borderId="0" xfId="0" applyNumberFormat="1" applyFill="1" applyAlignment="1">
      <alignment wrapText="1"/>
    </xf>
    <xf numFmtId="49" fontId="0" fillId="24" borderId="0" xfId="0" applyNumberFormat="1" applyFill="1" applyAlignment="1">
      <alignment wrapText="1"/>
    </xf>
    <xf numFmtId="49" fontId="0" fillId="24" borderId="47" xfId="0" applyNumberFormat="1" applyFill="1" applyBorder="1" applyAlignment="1">
      <alignment wrapText="1"/>
    </xf>
    <xf numFmtId="49" fontId="4" fillId="24" borderId="0" xfId="0" applyNumberFormat="1" applyFont="1" applyFill="1" applyAlignment="1">
      <alignment wrapText="1"/>
    </xf>
    <xf numFmtId="49" fontId="0" fillId="0" borderId="47" xfId="0" applyNumberFormat="1" applyBorder="1" applyAlignment="1">
      <alignment wrapText="1"/>
    </xf>
    <xf numFmtId="0" fontId="0" fillId="13" borderId="0" xfId="0" applyFill="1"/>
    <xf numFmtId="0" fontId="113" fillId="0" borderId="0" xfId="0" applyFont="1"/>
    <xf numFmtId="0" fontId="112" fillId="0" borderId="0" xfId="0" applyFont="1"/>
    <xf numFmtId="0" fontId="110" fillId="13" borderId="0" xfId="0" applyFont="1" applyFill="1"/>
    <xf numFmtId="0" fontId="110" fillId="0" borderId="0" xfId="0" applyFont="1"/>
    <xf numFmtId="0" fontId="1" fillId="0" borderId="46" xfId="0" applyFont="1" applyBorder="1" applyAlignment="1">
      <alignment wrapText="1"/>
    </xf>
    <xf numFmtId="0" fontId="10" fillId="2" borderId="20" xfId="0" applyFont="1" applyFill="1" applyBorder="1"/>
    <xf numFmtId="0" fontId="10" fillId="2" borderId="21" xfId="0" applyFont="1" applyFill="1" applyBorder="1"/>
    <xf numFmtId="0" fontId="10" fillId="2" borderId="21" xfId="0" applyFont="1" applyFill="1" applyBorder="1" applyAlignment="1">
      <alignment horizontal="left"/>
    </xf>
    <xf numFmtId="0" fontId="10" fillId="2" borderId="22" xfId="0" applyFont="1" applyFill="1" applyBorder="1"/>
    <xf numFmtId="0" fontId="4" fillId="0" borderId="0" xfId="0" applyFont="1"/>
    <xf numFmtId="0" fontId="4" fillId="0" borderId="26" xfId="0" applyFont="1" applyBorder="1"/>
    <xf numFmtId="0" fontId="0" fillId="0" borderId="26" xfId="0" applyBorder="1" applyAlignment="1">
      <alignment horizontal="left"/>
    </xf>
    <xf numFmtId="0" fontId="0" fillId="0" borderId="26" xfId="0" applyBorder="1"/>
    <xf numFmtId="0" fontId="4" fillId="0" borderId="0" xfId="0" quotePrefix="1" applyFont="1"/>
    <xf numFmtId="0" fontId="4" fillId="0" borderId="26" xfId="0" quotePrefix="1" applyFont="1" applyBorder="1"/>
    <xf numFmtId="11" fontId="0" fillId="0" borderId="26" xfId="0" applyNumberFormat="1" applyBorder="1"/>
    <xf numFmtId="0" fontId="0" fillId="91" borderId="0" xfId="0" applyFill="1"/>
    <xf numFmtId="0" fontId="114" fillId="92" borderId="97" xfId="0" applyFont="1" applyFill="1" applyBorder="1"/>
    <xf numFmtId="0" fontId="114" fillId="0" borderId="97" xfId="0" applyFont="1" applyBorder="1"/>
    <xf numFmtId="0" fontId="114" fillId="93" borderId="97" xfId="0" applyFont="1" applyFill="1" applyBorder="1"/>
    <xf numFmtId="0" fontId="114" fillId="93" borderId="98" xfId="0" applyFont="1" applyFill="1" applyBorder="1"/>
    <xf numFmtId="0" fontId="10" fillId="45" borderId="0" xfId="0" applyFont="1" applyFill="1"/>
    <xf numFmtId="0" fontId="10" fillId="45" borderId="49" xfId="0" applyFont="1" applyFill="1" applyBorder="1"/>
    <xf numFmtId="0" fontId="10" fillId="44" borderId="0" xfId="0" applyFont="1" applyFill="1"/>
    <xf numFmtId="0" fontId="10" fillId="44" borderId="0" xfId="0" applyFont="1" applyFill="1" applyAlignment="1">
      <alignment horizontal="left"/>
    </xf>
    <xf numFmtId="0" fontId="10" fillId="44" borderId="49" xfId="0" applyFont="1" applyFill="1" applyBorder="1"/>
    <xf numFmtId="0" fontId="10" fillId="45" borderId="48" xfId="0" applyFont="1" applyFill="1" applyBorder="1" applyAlignment="1">
      <alignment horizontal="left"/>
    </xf>
    <xf numFmtId="0" fontId="5" fillId="0" borderId="0" xfId="0" applyFont="1"/>
    <xf numFmtId="0" fontId="5" fillId="0" borderId="49" xfId="0" applyFont="1" applyBorder="1"/>
    <xf numFmtId="49" fontId="0" fillId="0" borderId="49" xfId="0" applyNumberFormat="1" applyBorder="1"/>
    <xf numFmtId="0" fontId="5" fillId="0" borderId="48" xfId="0" applyFont="1" applyBorder="1"/>
    <xf numFmtId="49" fontId="4" fillId="0" borderId="49" xfId="0" applyNumberFormat="1" applyFont="1" applyBorder="1"/>
    <xf numFmtId="49" fontId="0" fillId="0" borderId="0" xfId="0" applyNumberFormat="1"/>
    <xf numFmtId="49" fontId="4" fillId="0" borderId="0" xfId="0" applyNumberFormat="1" applyFont="1"/>
    <xf numFmtId="49" fontId="5" fillId="0" borderId="0" xfId="0" applyNumberFormat="1" applyFont="1"/>
    <xf numFmtId="0" fontId="0" fillId="0" borderId="49" xfId="0" applyBorder="1"/>
    <xf numFmtId="0" fontId="0" fillId="0" borderId="48" xfId="0" applyBorder="1" applyAlignment="1">
      <alignment horizontal="left"/>
    </xf>
    <xf numFmtId="0" fontId="115" fillId="0" borderId="0" xfId="0" applyFont="1" applyAlignment="1">
      <alignment wrapText="1"/>
    </xf>
    <xf numFmtId="0" fontId="115" fillId="0" borderId="49" xfId="0" applyFont="1" applyBorder="1" applyAlignment="1">
      <alignment wrapText="1"/>
    </xf>
    <xf numFmtId="0" fontId="115" fillId="93" borderId="0" xfId="0" applyFont="1" applyFill="1" applyAlignment="1">
      <alignment wrapText="1"/>
    </xf>
    <xf numFmtId="0" fontId="116" fillId="94" borderId="49" xfId="0" applyFont="1" applyFill="1" applyBorder="1" applyAlignment="1">
      <alignment wrapText="1"/>
    </xf>
    <xf numFmtId="2" fontId="22" fillId="10" borderId="99" xfId="0" applyNumberFormat="1" applyFont="1" applyFill="1" applyBorder="1" applyAlignment="1">
      <alignment horizontal="right"/>
    </xf>
    <xf numFmtId="0" fontId="22" fillId="9" borderId="99" xfId="9" applyNumberFormat="1" applyFill="1" applyBorder="1" applyAlignment="1">
      <alignment horizontal="left" vertical="center" indent="1"/>
    </xf>
    <xf numFmtId="0" fontId="22" fillId="9" borderId="99" xfId="10" applyNumberFormat="1" applyFont="1" applyFill="1" applyBorder="1">
      <alignment horizontal="left" vertical="center" indent="2"/>
    </xf>
    <xf numFmtId="2" fontId="22" fillId="11" borderId="99" xfId="0" applyNumberFormat="1" applyFont="1" applyFill="1" applyBorder="1" applyAlignment="1">
      <alignment horizontal="right"/>
    </xf>
    <xf numFmtId="0" fontId="22" fillId="9" borderId="99" xfId="10" applyNumberFormat="1" applyFont="1" applyFill="1" applyBorder="1" applyAlignment="1">
      <alignment horizontal="left" vertical="top" wrapText="1" indent="2"/>
    </xf>
    <xf numFmtId="0" fontId="22" fillId="9" borderId="99" xfId="9" applyNumberFormat="1" applyFill="1" applyBorder="1">
      <alignment horizontal="left" vertical="center"/>
    </xf>
    <xf numFmtId="2" fontId="22" fillId="12" borderId="99" xfId="0" applyNumberFormat="1" applyFont="1" applyFill="1" applyBorder="1" applyAlignment="1">
      <alignment horizontal="right"/>
    </xf>
    <xf numFmtId="0" fontId="22" fillId="9" borderId="99" xfId="11" applyNumberFormat="1" applyFont="1" applyFill="1" applyBorder="1" applyAlignment="1">
      <alignment horizontal="left" vertical="center" indent="2"/>
    </xf>
    <xf numFmtId="0" fontId="22" fillId="9" borderId="99" xfId="12" applyFont="1" applyBorder="1" applyAlignment="1">
      <alignment horizontal="left" vertical="center" indent="1"/>
    </xf>
    <xf numFmtId="0" fontId="22" fillId="9" borderId="99" xfId="12" applyFont="1" applyBorder="1" applyAlignment="1">
      <alignment horizontal="left" vertical="center" indent="2"/>
    </xf>
    <xf numFmtId="0" fontId="22" fillId="14" borderId="99" xfId="13" applyFont="1" applyFill="1" applyBorder="1" applyAlignment="1">
      <alignment vertical="center"/>
    </xf>
    <xf numFmtId="2" fontId="24" fillId="7" borderId="99" xfId="0" applyNumberFormat="1" applyFont="1" applyFill="1" applyBorder="1" applyAlignment="1">
      <alignment horizontal="right"/>
    </xf>
    <xf numFmtId="2" fontId="24" fillId="12" borderId="99" xfId="0" applyNumberFormat="1" applyFont="1" applyFill="1" applyBorder="1" applyAlignment="1">
      <alignment horizontal="right"/>
    </xf>
    <xf numFmtId="0" fontId="22" fillId="14" borderId="99" xfId="11" applyFont="1" applyFill="1" applyBorder="1">
      <alignment horizontal="left" vertical="center" indent="5"/>
    </xf>
    <xf numFmtId="0" fontId="22" fillId="7" borderId="99" xfId="0" applyFont="1" applyFill="1" applyBorder="1" applyAlignment="1">
      <alignment horizontal="left" indent="4"/>
    </xf>
    <xf numFmtId="0" fontId="22" fillId="7" borderId="99" xfId="0" applyFont="1" applyFill="1" applyBorder="1" applyAlignment="1">
      <alignment horizontal="left" indent="6"/>
    </xf>
    <xf numFmtId="2" fontId="24" fillId="11" borderId="99" xfId="0" applyNumberFormat="1" applyFont="1" applyFill="1" applyBorder="1" applyAlignment="1">
      <alignment horizontal="right"/>
    </xf>
    <xf numFmtId="0" fontId="22" fillId="14" borderId="99" xfId="11" applyFont="1" applyFill="1" applyBorder="1" applyAlignment="1">
      <alignment horizontal="left" vertical="center" indent="2"/>
    </xf>
    <xf numFmtId="0" fontId="28" fillId="14" borderId="99" xfId="9" applyFont="1" applyFill="1" applyBorder="1">
      <alignment horizontal="left" vertical="center"/>
    </xf>
    <xf numFmtId="0" fontId="28" fillId="14" borderId="99" xfId="11" applyFont="1" applyFill="1" applyBorder="1">
      <alignment horizontal="left" vertical="center" indent="5"/>
    </xf>
    <xf numFmtId="0" fontId="28" fillId="14" borderId="99" xfId="13" applyFont="1" applyFill="1" applyBorder="1" applyAlignment="1">
      <alignment horizontal="left" vertical="center" indent="2"/>
    </xf>
    <xf numFmtId="0" fontId="28" fillId="14" borderId="99" xfId="13" applyFont="1" applyFill="1" applyBorder="1" applyAlignment="1">
      <alignment horizontal="left" vertical="center" indent="5"/>
    </xf>
    <xf numFmtId="0" fontId="22" fillId="7" borderId="99" xfId="0" applyFont="1" applyFill="1" applyBorder="1" applyAlignment="1">
      <alignment horizontal="left" indent="8"/>
    </xf>
    <xf numFmtId="0" fontId="22" fillId="14" borderId="99" xfId="9" applyFill="1" applyBorder="1">
      <alignment horizontal="left" vertical="center"/>
    </xf>
    <xf numFmtId="0" fontId="22" fillId="14" borderId="99" xfId="13" applyFont="1" applyFill="1" applyBorder="1" applyAlignment="1">
      <alignment horizontal="left" vertical="center" indent="1"/>
    </xf>
    <xf numFmtId="0" fontId="22" fillId="14" borderId="99" xfId="11" applyFont="1" applyFill="1" applyBorder="1" applyAlignment="1">
      <alignment horizontal="left" vertical="center" indent="1"/>
    </xf>
    <xf numFmtId="0" fontId="22" fillId="14" borderId="99" xfId="13" applyFont="1" applyFill="1" applyBorder="1" applyAlignment="1">
      <alignment horizontal="left" vertical="center" indent="2"/>
    </xf>
    <xf numFmtId="0" fontId="22" fillId="14" borderId="99" xfId="13" applyFont="1" applyFill="1" applyBorder="1" applyAlignment="1">
      <alignment horizontal="left" vertical="center"/>
    </xf>
    <xf numFmtId="4" fontId="22" fillId="9" borderId="99" xfId="14" applyNumberFormat="1" applyFont="1" applyFill="1" applyBorder="1" applyAlignment="1">
      <alignment horizontal="center" vertical="center"/>
    </xf>
    <xf numFmtId="0" fontId="22" fillId="9" borderId="99" xfId="13" quotePrefix="1" applyFont="1" applyFill="1" applyBorder="1" applyAlignment="1">
      <alignment horizontal="center" vertical="center"/>
    </xf>
    <xf numFmtId="2" fontId="24" fillId="10" borderId="99" xfId="0" applyNumberFormat="1" applyFont="1" applyFill="1" applyBorder="1" applyAlignment="1">
      <alignment horizontal="right"/>
    </xf>
    <xf numFmtId="0" fontId="22" fillId="9" borderId="99" xfId="13" applyFont="1" applyFill="1" applyBorder="1" applyAlignment="1">
      <alignment vertical="center"/>
    </xf>
    <xf numFmtId="0" fontId="22" fillId="9" borderId="99" xfId="10" applyFont="1" applyFill="1" applyBorder="1">
      <alignment horizontal="left" vertical="center" indent="2"/>
    </xf>
    <xf numFmtId="0" fontId="22" fillId="9" borderId="99" xfId="10" applyFont="1" applyFill="1" applyBorder="1" applyAlignment="1">
      <alignment horizontal="left" vertical="center"/>
    </xf>
    <xf numFmtId="0" fontId="22" fillId="9" borderId="99" xfId="9" applyFill="1" applyBorder="1" applyProtection="1">
      <alignment horizontal="left" vertical="center"/>
    </xf>
    <xf numFmtId="0" fontId="22" fillId="9" borderId="99" xfId="13" applyFont="1" applyFill="1" applyBorder="1" applyAlignment="1">
      <alignment horizontal="center" vertical="center" textRotation="90"/>
    </xf>
    <xf numFmtId="0" fontId="22" fillId="9" borderId="99" xfId="13" quotePrefix="1" applyFont="1" applyFill="1" applyBorder="1" applyAlignment="1">
      <alignment horizontal="center" vertical="center" textRotation="90"/>
    </xf>
    <xf numFmtId="4" fontId="22" fillId="9" borderId="99" xfId="14" applyNumberFormat="1" applyFont="1" applyFill="1" applyBorder="1" applyAlignment="1">
      <alignment horizontal="center" vertical="center" textRotation="90"/>
    </xf>
    <xf numFmtId="0" fontId="24" fillId="9" borderId="99" xfId="10" applyFont="1" applyFill="1" applyBorder="1" applyAlignment="1">
      <alignment horizontal="left" vertical="center"/>
    </xf>
    <xf numFmtId="0" fontId="24" fillId="9" borderId="99" xfId="11" applyFont="1" applyFill="1" applyBorder="1" applyAlignment="1">
      <alignment horizontal="left" vertical="center"/>
    </xf>
    <xf numFmtId="0" fontId="22" fillId="9" borderId="99" xfId="13" applyFont="1" applyFill="1" applyBorder="1" applyAlignment="1">
      <alignment horizontal="left" vertical="center" wrapText="1"/>
    </xf>
    <xf numFmtId="0" fontId="24" fillId="10" borderId="99" xfId="0" applyFont="1" applyFill="1" applyBorder="1" applyAlignment="1">
      <alignment horizontal="left" indent="2"/>
    </xf>
    <xf numFmtId="0" fontId="24" fillId="9" borderId="99" xfId="13" applyFill="1" applyBorder="1" applyAlignment="1">
      <alignment horizontal="left" vertical="center" wrapText="1"/>
    </xf>
    <xf numFmtId="0" fontId="24" fillId="9" borderId="99" xfId="13" applyFill="1" applyBorder="1" applyAlignment="1">
      <alignment vertical="center" wrapText="1"/>
    </xf>
    <xf numFmtId="0" fontId="24" fillId="9" borderId="99" xfId="9" applyFont="1" applyFill="1" applyBorder="1" applyProtection="1">
      <alignment horizontal="left" vertical="center"/>
    </xf>
    <xf numFmtId="0" fontId="24" fillId="9" borderId="99" xfId="9" applyFont="1" applyFill="1" applyBorder="1" applyAlignment="1" applyProtection="1">
      <alignment horizontal="left" vertical="center" wrapText="1"/>
    </xf>
    <xf numFmtId="0" fontId="24" fillId="9" borderId="99" xfId="13" applyFill="1" applyBorder="1" applyAlignment="1">
      <alignment vertical="center"/>
    </xf>
    <xf numFmtId="0" fontId="22" fillId="9" borderId="99" xfId="13" applyFont="1" applyFill="1" applyBorder="1" applyAlignment="1">
      <alignment horizontal="center" vertical="center"/>
    </xf>
    <xf numFmtId="0" fontId="24" fillId="9" borderId="99" xfId="10" applyFont="1" applyFill="1" applyBorder="1">
      <alignment horizontal="left" vertical="center" indent="2"/>
    </xf>
    <xf numFmtId="0" fontId="29" fillId="9" borderId="99" xfId="10" applyFont="1" applyFill="1" applyBorder="1" applyAlignment="1">
      <alignment horizontal="left" vertical="center" indent="4"/>
    </xf>
    <xf numFmtId="0" fontId="24" fillId="9" borderId="99" xfId="11" applyFont="1" applyFill="1" applyBorder="1">
      <alignment horizontal="left" vertical="center" indent="5"/>
    </xf>
    <xf numFmtId="0" fontId="24" fillId="10" borderId="99" xfId="0" applyFont="1" applyFill="1" applyBorder="1" applyAlignment="1">
      <alignment horizontal="left" indent="8"/>
    </xf>
    <xf numFmtId="0" fontId="24" fillId="10" borderId="99" xfId="0" applyFont="1" applyFill="1" applyBorder="1" applyAlignment="1">
      <alignment horizontal="left" indent="4"/>
    </xf>
    <xf numFmtId="0" fontId="24" fillId="9" borderId="99" xfId="10" applyFont="1" applyFill="1" applyBorder="1" applyAlignment="1">
      <alignment horizontal="left" vertical="center" indent="4"/>
    </xf>
    <xf numFmtId="0" fontId="24" fillId="10" borderId="99" xfId="0" applyFont="1" applyFill="1" applyBorder="1" applyAlignment="1">
      <alignment horizontal="left" indent="6"/>
    </xf>
    <xf numFmtId="2" fontId="22" fillId="9" borderId="99" xfId="13" applyNumberFormat="1" applyFont="1" applyFill="1" applyBorder="1" applyAlignment="1">
      <alignment horizontal="left" vertical="center"/>
    </xf>
    <xf numFmtId="0" fontId="24" fillId="9" borderId="99" xfId="15" applyFont="1" applyFill="1" applyBorder="1" applyAlignment="1">
      <alignment horizontal="left" vertical="top" wrapText="1"/>
    </xf>
    <xf numFmtId="0" fontId="22" fillId="9" borderId="99" xfId="15" applyFont="1" applyFill="1" applyBorder="1" applyAlignment="1">
      <alignment horizontal="left" vertical="top" wrapText="1"/>
    </xf>
    <xf numFmtId="0" fontId="22" fillId="9" borderId="99" xfId="16" applyFont="1" applyBorder="1" applyAlignment="1">
      <alignment horizontal="left" vertical="center"/>
    </xf>
    <xf numFmtId="4" fontId="22" fillId="9" borderId="99" xfId="13" quotePrefix="1" applyNumberFormat="1" applyFont="1" applyFill="1" applyBorder="1" applyAlignment="1">
      <alignment horizontal="center" vertical="center"/>
    </xf>
    <xf numFmtId="4" fontId="22" fillId="9" borderId="99" xfId="13" applyNumberFormat="1" applyFont="1" applyFill="1" applyBorder="1" applyAlignment="1">
      <alignment horizontal="center" vertical="center"/>
    </xf>
    <xf numFmtId="4" fontId="22" fillId="9" borderId="99" xfId="13" applyNumberFormat="1" applyFont="1" applyFill="1" applyBorder="1" applyAlignment="1">
      <alignment vertical="center"/>
    </xf>
    <xf numFmtId="0" fontId="24" fillId="9" borderId="99" xfId="10" applyFont="1" applyFill="1" applyBorder="1" applyAlignment="1">
      <alignment horizontal="left" vertical="center" wrapText="1"/>
    </xf>
    <xf numFmtId="4" fontId="24" fillId="9" borderId="99" xfId="13" applyNumberFormat="1" applyFill="1" applyBorder="1" applyAlignment="1">
      <alignment horizontal="left" vertical="center"/>
    </xf>
    <xf numFmtId="4" fontId="24" fillId="9" borderId="99" xfId="13" applyNumberFormat="1" applyFill="1" applyBorder="1" applyAlignment="1">
      <alignment horizontal="left" vertical="center" wrapText="1"/>
    </xf>
    <xf numFmtId="0" fontId="0" fillId="20" borderId="26" xfId="0" applyFill="1" applyBorder="1"/>
    <xf numFmtId="0" fontId="0" fillId="45" borderId="0" xfId="0" applyFill="1"/>
    <xf numFmtId="0" fontId="22" fillId="9" borderId="100" xfId="9" applyNumberFormat="1" applyFill="1" applyBorder="1" applyAlignment="1">
      <alignment horizontal="left" vertical="center" indent="1"/>
    </xf>
    <xf numFmtId="0" fontId="22" fillId="14" borderId="102" xfId="13" applyFont="1" applyFill="1" applyBorder="1" applyAlignment="1">
      <alignment horizontal="center" vertical="center"/>
    </xf>
    <xf numFmtId="0" fontId="22" fillId="14" borderId="101" xfId="11" applyFont="1" applyFill="1" applyBorder="1">
      <alignment horizontal="left" vertical="center" indent="5"/>
    </xf>
    <xf numFmtId="0" fontId="22" fillId="14" borderId="101" xfId="11" applyFont="1" applyFill="1" applyBorder="1" applyAlignment="1">
      <alignment horizontal="left" vertical="center" indent="2"/>
    </xf>
    <xf numFmtId="0" fontId="22" fillId="14" borderId="101" xfId="13" applyFont="1" applyFill="1" applyBorder="1" applyAlignment="1">
      <alignment horizontal="left" vertical="center" indent="2"/>
    </xf>
    <xf numFmtId="0" fontId="28" fillId="14" borderId="101" xfId="11" applyFont="1" applyFill="1" applyBorder="1" applyAlignment="1">
      <alignment horizontal="left" vertical="center" indent="2"/>
    </xf>
    <xf numFmtId="0" fontId="22" fillId="9" borderId="100" xfId="13" applyFont="1" applyFill="1" applyBorder="1" applyAlignment="1">
      <alignment horizontal="left" vertical="center"/>
    </xf>
    <xf numFmtId="0" fontId="22" fillId="9" borderId="103" xfId="13" quotePrefix="1" applyFont="1" applyFill="1" applyBorder="1" applyAlignment="1">
      <alignment horizontal="center" vertical="center"/>
    </xf>
    <xf numFmtId="0" fontId="22" fillId="9" borderId="101" xfId="13" quotePrefix="1" applyFont="1" applyFill="1" applyBorder="1" applyAlignment="1">
      <alignment horizontal="center" vertical="center"/>
    </xf>
    <xf numFmtId="0" fontId="22" fillId="9" borderId="101" xfId="13" applyFont="1" applyFill="1" applyBorder="1" applyAlignment="1">
      <alignment horizontal="center" vertical="center"/>
    </xf>
    <xf numFmtId="0" fontId="22" fillId="9" borderId="101" xfId="13" applyFont="1" applyFill="1" applyBorder="1" applyAlignment="1">
      <alignment horizontal="center" vertical="center" wrapText="1"/>
    </xf>
    <xf numFmtId="0" fontId="22" fillId="9" borderId="100" xfId="10" applyFont="1" applyFill="1" applyBorder="1">
      <alignment horizontal="left" vertical="center" indent="2"/>
    </xf>
    <xf numFmtId="0" fontId="22" fillId="9" borderId="100" xfId="10" applyFont="1" applyFill="1" applyBorder="1" applyAlignment="1">
      <alignment horizontal="left" vertical="center" wrapText="1" indent="2"/>
    </xf>
    <xf numFmtId="0" fontId="22" fillId="9" borderId="100" xfId="10" applyFont="1" applyFill="1" applyBorder="1" applyAlignment="1">
      <alignment horizontal="left" vertical="center"/>
    </xf>
    <xf numFmtId="0" fontId="22" fillId="9" borderId="102" xfId="13" applyFont="1" applyFill="1" applyBorder="1" applyAlignment="1">
      <alignment horizontal="center" vertical="center" textRotation="90"/>
    </xf>
    <xf numFmtId="0" fontId="22" fillId="9" borderId="101" xfId="13" applyFont="1" applyFill="1" applyBorder="1" applyAlignment="1">
      <alignment horizontal="center" vertical="center" textRotation="90"/>
    </xf>
    <xf numFmtId="0" fontId="22" fillId="9" borderId="101" xfId="13" applyFont="1" applyFill="1" applyBorder="1" applyAlignment="1">
      <alignment horizontal="center" vertical="center" textRotation="90" wrapText="1"/>
    </xf>
    <xf numFmtId="0" fontId="22" fillId="9" borderId="101" xfId="13" quotePrefix="1" applyFont="1" applyFill="1" applyBorder="1" applyAlignment="1">
      <alignment horizontal="center" vertical="center" textRotation="90"/>
    </xf>
    <xf numFmtId="0" fontId="24" fillId="9" borderId="100" xfId="10" applyFont="1" applyFill="1" applyBorder="1" applyAlignment="1">
      <alignment horizontal="left" vertical="center"/>
    </xf>
    <xf numFmtId="0" fontId="22" fillId="9" borderId="100" xfId="9" applyFill="1" applyBorder="1" applyProtection="1">
      <alignment horizontal="left" vertical="center"/>
    </xf>
    <xf numFmtId="0" fontId="22" fillId="9" borderId="102" xfId="9" applyFill="1" applyBorder="1" applyAlignment="1" applyProtection="1">
      <alignment horizontal="center" vertical="center"/>
    </xf>
    <xf numFmtId="0" fontId="22" fillId="9" borderId="102" xfId="15" applyFont="1" applyFill="1" applyBorder="1" applyAlignment="1">
      <alignment horizontal="center" vertical="center" wrapText="1"/>
    </xf>
    <xf numFmtId="0" fontId="24" fillId="9" borderId="100" xfId="15" applyFont="1" applyFill="1" applyBorder="1" applyAlignment="1">
      <alignment horizontal="left" vertical="top" wrapText="1"/>
    </xf>
    <xf numFmtId="4" fontId="22" fillId="9" borderId="102" xfId="13" quotePrefix="1" applyNumberFormat="1" applyFont="1" applyFill="1" applyBorder="1" applyAlignment="1">
      <alignment horizontal="center" vertical="center"/>
    </xf>
    <xf numFmtId="4" fontId="22" fillId="9" borderId="101" xfId="13" applyNumberFormat="1" applyFont="1" applyFill="1" applyBorder="1" applyAlignment="1">
      <alignment horizontal="center" vertical="center"/>
    </xf>
    <xf numFmtId="0" fontId="22" fillId="9" borderId="99" xfId="9" applyNumberFormat="1" applyFill="1" applyBorder="1" applyAlignment="1">
      <alignment horizontal="center" vertical="center"/>
    </xf>
    <xf numFmtId="49" fontId="118" fillId="24" borderId="0" xfId="0" applyNumberFormat="1" applyFont="1" applyFill="1" applyAlignment="1">
      <alignment wrapText="1"/>
    </xf>
    <xf numFmtId="49" fontId="0" fillId="95" borderId="0" xfId="0" applyNumberFormat="1" applyFill="1" applyAlignment="1">
      <alignment wrapText="1"/>
    </xf>
    <xf numFmtId="0" fontId="4" fillId="95" borderId="0" xfId="0" applyFont="1" applyFill="1" applyAlignment="1">
      <alignment wrapText="1"/>
    </xf>
    <xf numFmtId="49" fontId="4" fillId="95" borderId="0" xfId="0" applyNumberFormat="1" applyFont="1" applyFill="1" applyAlignment="1">
      <alignment wrapText="1"/>
    </xf>
    <xf numFmtId="49" fontId="0" fillId="96" borderId="0" xfId="0" applyNumberFormat="1" applyFill="1" applyAlignment="1">
      <alignment wrapText="1"/>
    </xf>
    <xf numFmtId="0" fontId="7" fillId="0" borderId="46" xfId="2" applyBorder="1"/>
    <xf numFmtId="41" fontId="0" fillId="0" borderId="0" xfId="0" applyNumberFormat="1"/>
    <xf numFmtId="0" fontId="0" fillId="0" borderId="0" xfId="0" applyAlignment="1">
      <alignment horizontal="right"/>
    </xf>
    <xf numFmtId="0" fontId="0" fillId="0" borderId="0" xfId="0" pivotButton="1"/>
    <xf numFmtId="49" fontId="115" fillId="24" borderId="47" xfId="0" applyNumberFormat="1" applyFont="1" applyFill="1" applyBorder="1" applyAlignment="1">
      <alignment wrapText="1"/>
    </xf>
    <xf numFmtId="49" fontId="115" fillId="24" borderId="0" xfId="0" applyNumberFormat="1" applyFont="1" applyFill="1" applyAlignment="1">
      <alignment wrapText="1"/>
    </xf>
    <xf numFmtId="0" fontId="0" fillId="24" borderId="0" xfId="0" applyFill="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100" xfId="9" applyNumberFormat="1" applyFill="1" applyBorder="1" applyAlignment="1">
      <alignment horizontal="left" vertical="top"/>
    </xf>
    <xf numFmtId="0" fontId="22" fillId="9" borderId="34"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35"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100" xfId="13" applyFont="1" applyFill="1" applyBorder="1" applyAlignment="1">
      <alignment horizontal="left" vertical="top"/>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101" xfId="13" applyFont="1" applyFill="1" applyBorder="1" applyAlignment="1">
      <alignment horizontal="center" vertical="center"/>
    </xf>
    <xf numFmtId="0" fontId="22" fillId="8" borderId="102" xfId="3" applyFont="1" applyFill="1" applyBorder="1" applyAlignment="1">
      <alignment horizontal="center" vertical="center"/>
    </xf>
    <xf numFmtId="0" fontId="22" fillId="14" borderId="103" xfId="13" applyFont="1" applyFill="1" applyBorder="1" applyAlignment="1">
      <alignment horizontal="center" vertical="center"/>
    </xf>
    <xf numFmtId="0" fontId="22" fillId="14" borderId="102" xfId="13" applyFont="1" applyFill="1" applyBorder="1" applyAlignment="1">
      <alignment horizontal="center" vertical="center"/>
    </xf>
    <xf numFmtId="0" fontId="22" fillId="8" borderId="103" xfId="3" applyFont="1" applyFill="1" applyBorder="1" applyAlignment="1">
      <alignment horizontal="center" vertical="center"/>
    </xf>
    <xf numFmtId="0" fontId="22" fillId="14" borderId="104" xfId="13" applyFont="1" applyFill="1" applyBorder="1" applyAlignment="1">
      <alignment horizontal="center" vertical="center"/>
    </xf>
    <xf numFmtId="0" fontId="22" fillId="14" borderId="105" xfId="13" applyFont="1" applyFill="1" applyBorder="1" applyAlignment="1">
      <alignment horizontal="center" vertical="center"/>
    </xf>
    <xf numFmtId="0" fontId="22" fillId="14" borderId="31" xfId="13" applyFont="1" applyFill="1" applyBorder="1" applyAlignment="1">
      <alignment horizontal="center" vertical="center"/>
    </xf>
    <xf numFmtId="0" fontId="22" fillId="14" borderId="32" xfId="13" applyFont="1" applyFill="1" applyBorder="1" applyAlignment="1">
      <alignment horizontal="center" vertical="center"/>
    </xf>
    <xf numFmtId="0" fontId="22" fillId="14" borderId="100" xfId="13" applyFont="1" applyFill="1" applyBorder="1" applyAlignment="1">
      <alignment horizontal="center" vertical="center"/>
    </xf>
    <xf numFmtId="0" fontId="22" fillId="14" borderId="33" xfId="13" applyFont="1" applyFill="1" applyBorder="1" applyAlignment="1">
      <alignment horizontal="center" vertical="center"/>
    </xf>
    <xf numFmtId="0" fontId="22" fillId="8" borderId="33"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35"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35"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35"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35"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35" xfId="3" applyFont="1" applyFill="1" applyBorder="1" applyAlignment="1">
      <alignment horizontal="center" vertical="center" wrapText="1"/>
    </xf>
    <xf numFmtId="4" fontId="22" fillId="9" borderId="100" xfId="13" applyNumberFormat="1" applyFont="1" applyFill="1" applyBorder="1" applyAlignment="1">
      <alignment horizontal="left" vertical="center" wrapText="1"/>
    </xf>
    <xf numFmtId="4" fontId="22" fillId="9" borderId="34"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35" xfId="13" applyNumberFormat="1" applyFont="1" applyFill="1" applyBorder="1" applyAlignment="1">
      <alignment horizontal="center" vertical="center"/>
    </xf>
    <xf numFmtId="0" fontId="22" fillId="9" borderId="100" xfId="15" applyFont="1" applyFill="1" applyBorder="1" applyAlignment="1">
      <alignment horizontal="left" vertical="center" wrapText="1"/>
    </xf>
    <xf numFmtId="0" fontId="22" fillId="9" borderId="34"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35" xfId="15" applyFont="1" applyFill="1" applyBorder="1" applyAlignment="1">
      <alignment horizontal="center" vertical="top" wrapText="1"/>
    </xf>
    <xf numFmtId="0" fontId="22" fillId="9" borderId="100" xfId="13" applyFont="1" applyFill="1" applyBorder="1" applyAlignment="1">
      <alignment horizontal="left" vertical="center" wrapText="1"/>
    </xf>
    <xf numFmtId="0" fontId="22" fillId="9" borderId="34"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3472">
    <cellStyle name="???????????" xfId="60" xr:uid="{49C760BE-7782-40F6-8507-E2E49C551364}"/>
    <cellStyle name="20 % - Akzent1" xfId="3414" hidden="1" xr:uid="{F4F551C4-8764-408D-9605-A07044E9CAE4}"/>
    <cellStyle name="20 % - Akzent1" xfId="2615" hidden="1" xr:uid="{7230FBF1-1B34-457F-BD11-70D003E750C9}"/>
    <cellStyle name="20 % - Akzent1" xfId="81" hidden="1" xr:uid="{11444B53-39AC-4CCF-A066-DDEF15E5EAD8}"/>
    <cellStyle name="20 % - Akzent1" xfId="2335" hidden="1" xr:uid="{F4DE1728-F023-4431-A46C-7FF68D825865}"/>
    <cellStyle name="20 % - Akzent1" xfId="952" hidden="1" xr:uid="{1085FA45-A575-4A73-A717-FBA3B0990C1A}"/>
    <cellStyle name="20 % - Akzent1" xfId="1057" hidden="1" xr:uid="{5E2970C4-8226-457A-A801-A81307EABD5F}"/>
    <cellStyle name="20 % - Akzent1" xfId="1161" hidden="1" xr:uid="{D1244C3A-2F7F-4A46-A142-E3220D70613E}"/>
    <cellStyle name="20 % - Akzent1" xfId="2644" hidden="1" xr:uid="{891F9D96-89B4-4471-9405-DF6509953EFA}"/>
    <cellStyle name="20 % - Akzent1" xfId="2622" hidden="1" xr:uid="{60A63BB8-CFB1-47E3-9048-886D1147451B}"/>
    <cellStyle name="20 % - Akzent1" xfId="2724" hidden="1" xr:uid="{3B424C67-EF63-456C-8EBE-434F06B35412}"/>
    <cellStyle name="20 % - Akzent1" xfId="1013" hidden="1" xr:uid="{9E800C82-94E4-424A-B02B-E06F58AFD190}"/>
    <cellStyle name="20 % - Akzent1" xfId="2525" hidden="1" xr:uid="{EA7DB3FB-F227-4BFF-A29A-D387563D2C21}"/>
    <cellStyle name="20 % - Akzent1" xfId="2579" hidden="1" xr:uid="{55949962-881A-4491-B7C3-6A14ADD8AFD4}"/>
    <cellStyle name="20 % - Akzent1" xfId="1081" hidden="1" xr:uid="{C6CEFE6F-94A6-4BB3-B581-793DB0017C31}"/>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1134" hidden="1" xr:uid="{ED1892C3-8000-4722-BDFF-8F59237C951A}"/>
    <cellStyle name="20 % - Akzent2" xfId="2528" hidden="1" xr:uid="{1BCAB25A-8480-4586-881A-93C4FF04FE1F}"/>
    <cellStyle name="20 % - Akzent2" xfId="77" hidden="1" xr:uid="{1D986A91-9AF1-4437-8B67-2B92B60932A0}"/>
    <cellStyle name="20 % - Akzent2" xfId="2338" hidden="1" xr:uid="{219ACE78-B76A-427B-8513-798B914E2FF5}"/>
    <cellStyle name="20 % - Akzent2" xfId="85" hidden="1" xr:uid="{D2046FB2-E15A-43E9-A7A6-015F00CC635B}"/>
    <cellStyle name="20 % - Akzent2" xfId="3259" hidden="1" xr:uid="{27529F7F-382D-4D7A-A724-C28C34AD1154}"/>
    <cellStyle name="20 % - Akzent2" xfId="2684" hidden="1" xr:uid="{5B153F56-C020-4ADD-A0BD-4BD20A341697}"/>
    <cellStyle name="20 % - Akzent2" xfId="1727" hidden="1" xr:uid="{3C8B01D5-5F8B-4EB1-8BAC-FA76DF3B2A63}"/>
    <cellStyle name="20 % - Akzent2" xfId="1753" hidden="1" xr:uid="{935A1782-4FE8-4D7A-94E4-94B6A98068AE}"/>
    <cellStyle name="20 % - Akzent2" xfId="2331" hidden="1" xr:uid="{10366949-1428-4BF4-9AC8-C8CB823C3C41}"/>
    <cellStyle name="20 % - Akzent2" xfId="2697" hidden="1" xr:uid="{470C8030-83F9-4DE7-B51E-CF4193181923}"/>
    <cellStyle name="20 % - Akzent2" xfId="3305" hidden="1" xr:uid="{A7A6B046-14D0-472C-8DF7-8D1FD3BD9F8B}"/>
    <cellStyle name="20 % - Akzent2" xfId="1704" hidden="1" xr:uid="{D05C7318-B4DC-42CE-A058-89723B3541CF}"/>
    <cellStyle name="20 % - Akzent2" xfId="955" hidden="1" xr:uid="{95050CCF-6BBD-4208-A48A-4070C8276B7C}"/>
    <cellStyle name="20 % - Akzent2" xfId="1121" hidden="1" xr:uid="{016CFFF2-1122-4F64-BA24-D2B986E283E5}"/>
    <cellStyle name="20 % - Akzent2" xfId="3281" hidden="1" xr:uid="{EFBD93E1-5A60-4C66-9B13-B65F5043203C}"/>
    <cellStyle name="20 % - Akzent2 2" xfId="410" xr:uid="{9BD6AC3E-CC93-4044-883D-C4D0A22DEEAE}"/>
    <cellStyle name="20 % - Akzent2 3" xfId="279" xr:uid="{41716028-959E-458E-BB96-E5D276FF39BE}"/>
    <cellStyle name="20 % - Akzent3" xfId="2531" hidden="1" xr:uid="{72302E3D-A4DE-4E02-A99C-18EACAE0F9B6}"/>
    <cellStyle name="20 % - Akzent3" xfId="958" hidden="1" xr:uid="{0EECB6BB-4973-4BA1-9B92-C2AA3BFDC83D}"/>
    <cellStyle name="20 % - Akzent3" xfId="2342" hidden="1" xr:uid="{681968BE-DD2E-43AA-AF22-73822C64FDD3}"/>
    <cellStyle name="20 % - Akzent3" xfId="1156" hidden="1" xr:uid="{BD18AD06-BD4A-4222-B817-7516D295E184}"/>
    <cellStyle name="20 % - Akzent3" xfId="89" hidden="1" xr:uid="{55C434CC-37CB-453E-96DB-69399AF265CA}"/>
    <cellStyle name="20 % - Akzent3" xfId="3398" hidden="1" xr:uid="{6C6E819F-D10C-435B-AA79-A3AD38DC0AEF}"/>
    <cellStyle name="20 % - Akzent3" xfId="1679" hidden="1" xr:uid="{90D86D2F-6ECA-4499-A35D-EC20D4BCBB17}"/>
    <cellStyle name="20 % - Akzent3" xfId="2811" hidden="1" xr:uid="{D185AB09-740D-44E1-991C-7090943A03A2}"/>
    <cellStyle name="20 % - Akzent3" xfId="1858" hidden="1" xr:uid="{A2CFECBF-7087-4762-88D0-9B2856B40E76}"/>
    <cellStyle name="20 % - Akzent3" xfId="1453" hidden="1" xr:uid="{52522972-2E3B-462E-A5EE-D066F323A796}"/>
    <cellStyle name="20 % - Akzent3" xfId="1251" hidden="1" xr:uid="{5171EB0D-33B4-4BC3-99BE-E48972D1FB53}"/>
    <cellStyle name="20 % - Akzent3" xfId="2290" hidden="1" xr:uid="{E612A483-8EC5-409F-B0F0-B7D763F3955C}"/>
    <cellStyle name="20 % - Akzent3" xfId="3236" hidden="1" xr:uid="{E823046C-D208-4B62-97F4-C9592F1BB2BE}"/>
    <cellStyle name="20 % - Akzent3" xfId="3455" hidden="1" xr:uid="{EC5A777C-6916-4E0E-A38C-4A056CA8E65E}"/>
    <cellStyle name="20 % - Akzent3" xfId="3012" hidden="1" xr:uid="{BE5A8A7C-FA50-44DB-824A-974FFBFBFC16}"/>
    <cellStyle name="20 % - Akzent3" xfId="2719" hidden="1" xr:uid="{5286314B-8767-41DE-B32F-48394A3E9723}"/>
    <cellStyle name="20 % - Akzent3 2" xfId="411" xr:uid="{A5D1B957-48CE-4BF6-900F-276916FF1831}"/>
    <cellStyle name="20 % - Akzent3 3" xfId="280" xr:uid="{F697F6E5-2063-486A-A93E-D24C1365B07D}"/>
    <cellStyle name="20 % - Akzent4" xfId="2298" hidden="1" xr:uid="{F9D2BA47-19C5-40CA-8096-B142681AA92D}"/>
    <cellStyle name="20 % - Akzent4" xfId="1862" hidden="1" xr:uid="{B67BEEC9-C8FE-463E-B7A5-A8F7DA21EEC2}"/>
    <cellStyle name="20 % - Akzent4" xfId="1916" hidden="1" xr:uid="{05B1855A-EC7A-44B9-B15E-F73D1FE6295E}"/>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93" hidden="1" xr:uid="{F5EE05B6-3CFD-4237-98AE-2F160DA22F21}"/>
    <cellStyle name="20 % - Akzent4" xfId="3463" hidden="1" xr:uid="{613F004C-5DA1-4397-A1BA-C720E8B34FA9}"/>
    <cellStyle name="20 % - Akzent4" xfId="3401" hidden="1" xr:uid="{C0ABB7FD-DF0A-49ED-9EAE-B639113D6FD9}"/>
    <cellStyle name="20 % - Akzent4" xfId="3452" hidden="1" xr:uid="{9130A77B-8A5C-4DFC-8D50-70DF587F4EBE}"/>
    <cellStyle name="20 % - Akzent4" xfId="2535" hidden="1" xr:uid="{3BF6089D-ADEB-4DAB-8A64-48D97D33909B}"/>
    <cellStyle name="20 % - Akzent4" xfId="2703" hidden="1" xr:uid="{72DBDFC1-AF04-46B1-B409-A05C0180C8E4}"/>
    <cellStyle name="20 % - Akzent4" xfId="3342" hidden="1" xr:uid="{0CFE0EC8-4FB1-457B-B2AE-2FDF6D836EAF}"/>
    <cellStyle name="20 % - Akzent4" xfId="3386" hidden="1" xr:uid="{8EE00CF0-3C1C-4F93-BE6E-A1FE2B4EE56A}"/>
    <cellStyle name="20 % - Akzent4" xfId="2346" hidden="1" xr:uid="{C18A6A42-8FD0-4328-9381-B9A17F4D8278}"/>
    <cellStyle name="20 % - Akzent4 2" xfId="412" xr:uid="{06E05104-D9D4-4E9C-9915-80498FFED625}"/>
    <cellStyle name="20 % - Akzent4 3" xfId="281" xr:uid="{DA80064A-5FD5-4745-9A01-F41E9A6480FF}"/>
    <cellStyle name="20 % - Akzent5" xfId="2539" hidden="1" xr:uid="{3E5E2901-F02D-4D3A-B046-BECE1B263C09}"/>
    <cellStyle name="20 % - Akzent5" xfId="1146" hidden="1" xr:uid="{EBFB2AA2-F12E-40E1-8414-B8D64E465786}"/>
    <cellStyle name="20 % - Akzent5" xfId="1259" hidden="1" xr:uid="{6AB0F5C9-3CA5-49E7-B859-351ACCDDE444}"/>
    <cellStyle name="20 % - Akzent5" xfId="1752" hidden="1" xr:uid="{589751EA-9B3C-461F-BF96-5436C3859AB6}"/>
    <cellStyle name="20 % - Akzent5" xfId="97" hidden="1" xr:uid="{07CC7510-4A4B-44FC-8EE4-F67E4C10C2E4}"/>
    <cellStyle name="20 % - Akzent5" xfId="966" hidden="1" xr:uid="{392891C2-A93C-4B27-A425-D0540D8153A8}"/>
    <cellStyle name="20 % - Akzent5" xfId="2769" hidden="1" xr:uid="{E700531C-CD2E-4255-ADBA-99DFD8315DBB}"/>
    <cellStyle name="20 % - Akzent5" xfId="1671" hidden="1" xr:uid="{578B080F-547E-4FBA-ACCB-ED6046209C56}"/>
    <cellStyle name="20 % - Akzent5" xfId="1915" hidden="1" xr:uid="{E18EEC53-C756-4E9D-92BA-F18A163C921B}"/>
    <cellStyle name="20 % - Akzent5" xfId="1206" hidden="1" xr:uid="{D8B8C9B5-4134-4800-9940-890039A21056}"/>
    <cellStyle name="20 % - Akzent5" xfId="2350" hidden="1" xr:uid="{CECE298B-3F86-42BC-AF80-7556ED06E0F4}"/>
    <cellStyle name="20 % - Akzent5" xfId="3451" hidden="1" xr:uid="{296DE11D-A953-4164-9CE1-40A1E0759BBB}"/>
    <cellStyle name="20 % - Akzent5" xfId="3229" hidden="1" xr:uid="{D0FEF1B6-2C5D-4C60-82C3-4E594268D482}"/>
    <cellStyle name="20 % - Akzent5" xfId="2709" hidden="1" xr:uid="{2EC45B62-554C-4DAB-A416-963926D13B10}"/>
    <cellStyle name="20 % - Akzent5" xfId="3304" hidden="1" xr:uid="{6705D587-9EAA-45B6-86D3-D67CA0175C64}"/>
    <cellStyle name="20 % - Akzent5" xfId="2818" hidden="1" xr:uid="{45B8AC6D-EEBC-4D9F-B8A8-7357982AF0BA}"/>
    <cellStyle name="20 % - Akzent5 2" xfId="413" xr:uid="{4C695907-88D1-4DC0-9B1C-6B69443B8464}"/>
    <cellStyle name="20 % - Akzent5 3" xfId="282" xr:uid="{E3C4F8DA-D8AB-4701-A2AD-4A690AABFD1E}"/>
    <cellStyle name="20 % - Akzent6" xfId="2301" hidden="1" xr:uid="{9BC4006E-7444-4951-A7FC-540C13A6E681}"/>
    <cellStyle name="20 % - Akzent6" xfId="969" hidden="1" xr:uid="{2E5E2979-1B88-44E8-A3F0-522D45A80B94}"/>
    <cellStyle name="20 % - Akzent6" xfId="3384" hidden="1" xr:uid="{5763C8CD-A2A6-4B85-BD96-55A6C44E24FE}"/>
    <cellStyle name="20 % - Akzent6" xfId="1128" hidden="1" xr:uid="{4E685A6F-6CD6-40C8-A04B-129F5B2147C5}"/>
    <cellStyle name="20 % - Akzent6" xfId="2809" hidden="1" xr:uid="{AD5E2130-6AA1-49ED-9E56-763369E82C45}"/>
    <cellStyle name="20 % - Akzent6" xfId="1841" hidden="1" xr:uid="{58A886A4-A538-4BA5-9D0A-9C6F2CC3A1D2}"/>
    <cellStyle name="20 % - Akzent6" xfId="3466" hidden="1" xr:uid="{30E06F63-DCCD-43B9-9827-68E0C081E9F4}"/>
    <cellStyle name="20 % - Akzent6" xfId="1829" hidden="1" xr:uid="{BE44EF47-E745-4210-91FB-BD42160CA72B}"/>
    <cellStyle name="20 % - Akzent6" xfId="1122" hidden="1" xr:uid="{6145A02F-3F3A-4890-B40B-B084E90669F6}"/>
    <cellStyle name="20 % - Akzent6" xfId="101" hidden="1" xr:uid="{2FB27F06-4D8A-4E41-8FA2-FDA54F5F3657}"/>
    <cellStyle name="20 % - Akzent6" xfId="2354" hidden="1" xr:uid="{5AC79D54-7331-417F-9F1B-2B22F9D3AB69}"/>
    <cellStyle name="20 % - Akzent6" xfId="2542" hidden="1" xr:uid="{443EB494-74E6-4461-8C20-A3AAEDF7AEE9}"/>
    <cellStyle name="20 % - Akzent6" xfId="3373" hidden="1" xr:uid="{8699C70A-F0BB-4981-89BA-689E2167C3A0}"/>
    <cellStyle name="20 % - Akzent6" xfId="2691" hidden="1" xr:uid="{B6C4C2EE-41DD-4B1E-97DF-36144F8AEFEA}"/>
    <cellStyle name="20 % - Akzent6" xfId="2685" hidden="1" xr:uid="{833602C1-0135-4E2A-9A42-EF5D83BCD535}"/>
    <cellStyle name="20 % - Akzent6" xfId="1249" hidden="1" xr:uid="{2DE4434A-D183-46AA-97DF-C7B02C48CAC8}"/>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3" xr:uid="{09F7DF58-1E18-47E3-B343-60C772285F1A}"/>
    <cellStyle name="2x indented GHG Textfiels 3 2 2 2 3" xfId="1053" xr:uid="{03857983-E4D6-4D64-86C5-A3D6B35AAA88}"/>
    <cellStyle name="2x indented GHG Textfiels 3 2 2 2 3 2" xfId="2618" xr:uid="{3C576BB3-8EC8-4EAB-AEEB-E79CFF67D661}"/>
    <cellStyle name="2x indented GHG Textfiels 3 2 2 2 4" xfId="2144" xr:uid="{4E8BC024-56D0-4D26-9DE0-F322AA82D67A}"/>
    <cellStyle name="2x indented GHG Textfiels 3 2 2 3" xfId="1286" xr:uid="{0CF28C5B-11F1-4966-881D-B357254A25A7}"/>
    <cellStyle name="2x indented GHG Textfiels 3 2 2 3 2" xfId="2845" xr:uid="{E4265FBD-F214-46AD-ABDD-0E3AB112DEC8}"/>
    <cellStyle name="2x indented GHG Textfiels 3 2 2 4" xfId="1245" xr:uid="{300BE154-E514-4A84-ABF4-3385D5CC7C21}"/>
    <cellStyle name="2x indented GHG Textfiels 3 2 2 4 2" xfId="2806" xr:uid="{EB888811-AE71-4205-9EB0-F42CBD3CCDF4}"/>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16" xr:uid="{D9667E0E-E569-4BDB-8C9F-E033D17E9591}"/>
    <cellStyle name="2x indented GHG Textfiels 3 2 3 3" xfId="100" xr:uid="{B74BD5CA-C5BD-4F7A-8B38-061D0222CF29}"/>
    <cellStyle name="2x indented GHG Textfiels 3 2 3 3 2" xfId="2353" xr:uid="{5C99801E-61DA-4564-B70B-DDCE64C1B7F2}"/>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58" xr:uid="{00BB5275-8324-4B64-A656-697034632F3B}"/>
    <cellStyle name="2x indented GHG Textfiels 3 3 2 2 3" xfId="1231" xr:uid="{F4A2FEB1-0B4A-4863-AF8D-E5471C3D9A36}"/>
    <cellStyle name="2x indented GHG Textfiels 3 3 2 2 3 2" xfId="2793" xr:uid="{6235C382-4C66-4850-A197-2E453D23B5C8}"/>
    <cellStyle name="2x indented GHG Textfiels 3 3 2 2 4" xfId="2249" xr:uid="{545A1733-F925-4057-B3F6-152E6C2EB55B}"/>
    <cellStyle name="2x indented GHG Textfiels 3 3 2 3" xfId="1391" xr:uid="{15620EDC-20CE-4EA9-BA12-B57C0C902F75}"/>
    <cellStyle name="2x indented GHG Textfiels 3 3 2 3 2" xfId="2950" xr:uid="{7D3AB91A-AD36-4128-95AE-D829C11AEE08}"/>
    <cellStyle name="2x indented GHG Textfiels 3 3 2 4" xfId="1885" xr:uid="{D5DC4F37-5FC5-48B2-8BCE-48082C028730}"/>
    <cellStyle name="2x indented GHG Textfiels 3 3 2 4 2" xfId="3422" xr:uid="{ED0E76B0-29DD-4196-9B2B-DD9978E41386}"/>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0" xr:uid="{03CF7711-D38A-44FE-B0B5-66EA41C194C3}"/>
    <cellStyle name="2x indented GHG Textfiels 3 3 3 2 3" xfId="1701" xr:uid="{93BFA84F-E739-475E-A620-7657CB8529A4}"/>
    <cellStyle name="2x indented GHG Textfiels 3 3 3 2 3 2" xfId="3256" xr:uid="{45D98FDB-EF84-4B25-9D8E-DDD15CC49368}"/>
    <cellStyle name="2x indented GHG Textfiels 3 3 3 2 4" xfId="2251" xr:uid="{74F363E1-1052-4E54-95EE-55A2488BDC61}"/>
    <cellStyle name="2x indented GHG Textfiels 3 3 3 3" xfId="1393" xr:uid="{B442264E-A2EA-4857-A9A8-61BA6E8A824B}"/>
    <cellStyle name="2x indented GHG Textfiels 3 3 3 3 2" xfId="2952" xr:uid="{A389B851-B980-480F-BB60-AE859E5E3FDE}"/>
    <cellStyle name="2x indented GHG Textfiels 3 3 3 4" xfId="934" xr:uid="{93AB9CBD-7AAC-445E-9E51-15928869A48B}"/>
    <cellStyle name="2x indented GHG Textfiels 3 3 3 4 2" xfId="2508" xr:uid="{D5E34CCE-31B3-4E9A-A2ED-C708627384DF}"/>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56" xr:uid="{AE1D9CAC-DB87-4D86-A06D-8BB3D50C8F9A}"/>
    <cellStyle name="2x indented GHG Textfiels 3 3 4 2 3" xfId="1113" xr:uid="{F877C531-C9E4-4DC2-962C-E23A968EAD7B}"/>
    <cellStyle name="2x indented GHG Textfiels 3 3 4 2 3 2" xfId="2676" xr:uid="{D62C3689-48C8-43FE-9B52-5D5BFF23C656}"/>
    <cellStyle name="2x indented GHG Textfiels 3 3 4 2 4" xfId="2147" xr:uid="{C3C424E4-2B80-4CAC-8450-62C29EC76CFF}"/>
    <cellStyle name="2x indented GHG Textfiels 3 3 4 3" xfId="1289" xr:uid="{9E9D7A23-AE9E-43AA-8841-1E22E538CFE2}"/>
    <cellStyle name="2x indented GHG Textfiels 3 3 4 3 2" xfId="2848" xr:uid="{DB3DE6FD-823A-4FC7-A62B-C857102B9593}"/>
    <cellStyle name="2x indented GHG Textfiels 3 3 4 4" xfId="1022" xr:uid="{A41E20A6-2984-4EAE-80FC-34CE19514AA9}"/>
    <cellStyle name="2x indented GHG Textfiels 3 3 4 4 2" xfId="2588" xr:uid="{D77F9C09-7D9C-49D2-A260-585C7785CDB3}"/>
    <cellStyle name="2x indented GHG Textfiels 3 3 4 5" xfId="1941" xr:uid="{A8A0112F-EE8A-443A-8318-624FF8E81BC5}"/>
    <cellStyle name="2x indented GHG Textfiels 3 3 5" xfId="1165" xr:uid="{22F2C4A2-0103-42EA-A4C5-2AF14E5876BB}"/>
    <cellStyle name="2x indented GHG Textfiels 3 3 5 2" xfId="2728" xr:uid="{0929351B-F3F8-4401-AB49-0A486BB0472E}"/>
    <cellStyle name="2x indented GHG Textfiels 3 3 6" xfId="1735" xr:uid="{77196668-FB8C-4CBA-A943-4B10DCAD5381}"/>
    <cellStyle name="2x indented GHG Textfiels 3 3 6 2" xfId="3288" xr:uid="{175530F8-634A-4258-88C8-51D05E151C49}"/>
    <cellStyle name="2x indented GHG Textfiels 3 3 7" xfId="1672" xr:uid="{2A23D71B-70C9-4A6A-B875-50367E89DB1E}"/>
    <cellStyle name="40 % - Akzent1" xfId="1129" hidden="1" xr:uid="{FC76EC51-62F6-4ADB-835E-44EFF69A25C8}"/>
    <cellStyle name="40 % - Akzent1" xfId="953" hidden="1" xr:uid="{39D5D24A-4500-438C-803A-BCF79B286C02}"/>
    <cellStyle name="40 % - Akzent1" xfId="2336" hidden="1" xr:uid="{6B0C131E-9D8D-413B-B498-5BF83D895F18}"/>
    <cellStyle name="40 % - Akzent1" xfId="22" hidden="1" xr:uid="{91875C2C-0011-4619-A6C9-F266002867FF}"/>
    <cellStyle name="40 % - Akzent1" xfId="1869" hidden="1" xr:uid="{0220B088-994A-4AC6-9B22-1565AD9E3BA4}"/>
    <cellStyle name="40 % - Akzent1" xfId="1219" hidden="1" xr:uid="{4D0E95D9-C2C7-4BE8-BBD1-28BF63BF0E63}"/>
    <cellStyle name="40 % - Akzent1" xfId="1764" hidden="1" xr:uid="{E4AA89B6-0D72-4DE6-A8D1-0A1324594A28}"/>
    <cellStyle name="40 % - Akzent1" xfId="3316" hidden="1" xr:uid="{D638E580-1D93-4B76-A342-4000CD8E0794}"/>
    <cellStyle name="40 % - Akzent1" xfId="2526" hidden="1" xr:uid="{526F8EF1-88A8-4FDE-88ED-A59ED303B988}"/>
    <cellStyle name="40 % - Akzent1" xfId="82" hidden="1" xr:uid="{38503667-8FF3-4D60-9218-C3E85C270BF2}"/>
    <cellStyle name="40 % - Akzent1" xfId="2692" hidden="1" xr:uid="{B8C5EA63-FDD7-4F25-A6CB-332C3B7691DE}"/>
    <cellStyle name="40 % - Akzent1" xfId="2310" hidden="1" xr:uid="{6219273C-AEEC-4B5E-B7A9-5C12C1C92643}"/>
    <cellStyle name="40 % - Akzent1" xfId="3454" hidden="1" xr:uid="{6BD08E64-0794-42EA-9C80-10C4CEC430D1}"/>
    <cellStyle name="40 % - Akzent1" xfId="3408" hidden="1" xr:uid="{9C6040CE-A6C2-4C27-AEB1-ED2F68F6FD32}"/>
    <cellStyle name="40 % - Akzent1" xfId="1918" hidden="1" xr:uid="{05EBCBA8-DD49-46C1-9B65-79CDBCABE292}"/>
    <cellStyle name="40 % - Akzent1" xfId="2781" hidden="1" xr:uid="{434D341B-7C27-41FF-BAA7-47CE87609B74}"/>
    <cellStyle name="40 % - Akzent1 2" xfId="415" xr:uid="{E95433A2-D8F5-4FE9-B0F0-4009D382BB70}"/>
    <cellStyle name="40 % - Akzent1 3" xfId="284" xr:uid="{052B8E94-818D-48B6-B45B-E4DAE741D003}"/>
    <cellStyle name="40 % - Akzent2" xfId="3300" hidden="1" xr:uid="{312C1920-34AF-463F-AB0A-258460CDEB4E}"/>
    <cellStyle name="40 % - Akzent2" xfId="1131" hidden="1" xr:uid="{351F23D5-E730-4FA1-BB58-954771F5FFEB}"/>
    <cellStyle name="40 % - Akzent2" xfId="3469" hidden="1" xr:uid="{89C4C919-2FFC-42E2-9C46-E1CBE22C8159}"/>
    <cellStyle name="40 % - Akzent2" xfId="1252" hidden="1" xr:uid="{26E4DF64-3DED-4D10-8949-114A945360D7}"/>
    <cellStyle name="40 % - Akzent2" xfId="1860" hidden="1" xr:uid="{4D8C5362-5C86-46C9-A48C-6F548226ABE3}"/>
    <cellStyle name="40 % - Akzent2" xfId="2529" hidden="1" xr:uid="{04BACA9E-C4EB-471C-8F9E-38215E93440D}"/>
    <cellStyle name="40 % - Akzent2" xfId="86" hidden="1" xr:uid="{53CFFBF0-FB54-4C6C-8B42-B1C85BFE7A5C}"/>
    <cellStyle name="40 % - Akzent2" xfId="1159" hidden="1" xr:uid="{89C7F926-8CFE-453B-83C0-F67C4D287EF8}"/>
    <cellStyle name="40 % - Akzent2" xfId="2304" hidden="1" xr:uid="{590FE62F-3DC3-47FD-A684-BD0B0C6F6B27}"/>
    <cellStyle name="40 % - Akzent2" xfId="2694" hidden="1" xr:uid="{CA6E9F50-99B4-4768-9389-39C6479B41A2}"/>
    <cellStyle name="40 % - Akzent2" xfId="2722" hidden="1" xr:uid="{5F29DAE7-B11F-4FD4-877E-7D379DC3DCED}"/>
    <cellStyle name="40 % - Akzent2" xfId="2812" hidden="1" xr:uid="{54D67095-F577-4804-A550-6DC8F59E97E1}"/>
    <cellStyle name="40 % - Akzent2" xfId="1747" hidden="1" xr:uid="{F4107C9A-906C-48D4-AFD8-9B1F54D3EA68}"/>
    <cellStyle name="40 % - Akzent2" xfId="3400" hidden="1" xr:uid="{C99AD745-0D9B-4A59-91AA-32029C6340AE}"/>
    <cellStyle name="40 % - Akzent2" xfId="956" hidden="1" xr:uid="{E6158682-5755-43B6-9F9F-C1A5340E7424}"/>
    <cellStyle name="40 % - Akzent2" xfId="2339" hidden="1" xr:uid="{25CD4C00-D370-47A5-85C3-74BA29EF245D}"/>
    <cellStyle name="40 % - Akzent2 2" xfId="416" xr:uid="{9492197F-3E9B-4BAD-B44F-B629C4B980AF}"/>
    <cellStyle name="40 % - Akzent2 3" xfId="285" xr:uid="{7C18A41F-DBCB-4C74-A3BB-BD25789AA14B}"/>
    <cellStyle name="40 % - Akzent3" xfId="90" hidden="1" xr:uid="{AC6A67E2-C4B0-4D20-A570-C324B9BEB9BF}"/>
    <cellStyle name="40 % - Akzent3" xfId="2302" hidden="1" xr:uid="{2D966028-9375-43A0-B32B-EFDE66FC4915}"/>
    <cellStyle name="40 % - Akzent3" xfId="2343" hidden="1" xr:uid="{3FDF93EA-91C8-4992-8E8F-597DE8771279}"/>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3269" hidden="1" xr:uid="{1E6F2805-B933-4985-8A50-10B87BD46010}"/>
    <cellStyle name="40 % - Akzent3" xfId="3453" hidden="1" xr:uid="{2F62173C-5826-4994-A879-163A10424FF7}"/>
    <cellStyle name="40 % - Akzent3" xfId="2532" hidden="1" xr:uid="{BDB4DCD1-2708-4727-A2FC-66D74D237BF9}"/>
    <cellStyle name="40 % - Akzent3" xfId="2821" hidden="1" xr:uid="{4BE52FD7-A770-4331-B7AF-139C72C3F348}"/>
    <cellStyle name="40 % - Akzent3" xfId="3392" hidden="1" xr:uid="{6E8E2306-AD88-4631-8ABA-E3F910D9908D}"/>
    <cellStyle name="40 % - Akzent3" xfId="3335" hidden="1" xr:uid="{AB387130-0694-4D14-A9C9-27B528675E5B}"/>
    <cellStyle name="40 % - Akzent3" xfId="959" hidden="1" xr:uid="{23705EF2-38F6-4C53-80A9-4D7EBB7B80D0}"/>
    <cellStyle name="40 % - Akzent3" xfId="1262" hidden="1" xr:uid="{3B2DAACF-2CCF-4D0E-92D1-DFA77A5F31AC}"/>
    <cellStyle name="40 % - Akzent3" xfId="3467" hidden="1" xr:uid="{424AA2EF-FA2F-45B3-BE06-42294409DF06}"/>
    <cellStyle name="40 % - Akzent3 2" xfId="417" xr:uid="{1B448503-2A17-4AA2-89EE-41EE6419446D}"/>
    <cellStyle name="40 % - Akzent3 3" xfId="286" xr:uid="{735C9F4B-9C5E-4096-B5A8-AB645529C9B9}"/>
    <cellStyle name="40 % - Akzent4" xfId="2300" hidden="1" xr:uid="{9E58C247-8CE5-4507-867C-75A400293A2C}"/>
    <cellStyle name="40 % - Akzent4" xfId="1020" hidden="1" xr:uid="{7756AE6A-77F0-4C1D-AAA1-92B77EBD1B7B}"/>
    <cellStyle name="40 % - Akzent4" xfId="1733" hidden="1" xr:uid="{890E460D-B3A4-4CBB-B526-FD8BC3606DA0}"/>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3465" hidden="1" xr:uid="{D7EE1657-8598-48B4-AC0A-51EA30FFBF1B}"/>
    <cellStyle name="40 % - Akzent4" xfId="2347" hidden="1" xr:uid="{D9C335A7-51FD-4A1D-AB4B-C33E92ACA654}"/>
    <cellStyle name="40 % - Akzent4" xfId="2586" hidden="1" xr:uid="{E597F8FC-B043-4E90-989C-5F11157FF68C}"/>
    <cellStyle name="40 % - Akzent4" xfId="3287" hidden="1" xr:uid="{7B541530-79F3-442C-BEF1-7709147B4171}"/>
    <cellStyle name="40 % - Akzent4" xfId="2536" hidden="1" xr:uid="{3B98BD26-0738-4D6A-9564-F000E96D1656}"/>
    <cellStyle name="40 % - Akzent4" xfId="2817" hidden="1" xr:uid="{17C07CE2-6191-492D-AF59-1B06162CECEF}"/>
    <cellStyle name="40 % - Akzent4" xfId="3377" hidden="1" xr:uid="{F5819A31-0CAB-45F8-AC28-7BCC4DCE4B18}"/>
    <cellStyle name="40 % - Akzent4" xfId="3412" hidden="1" xr:uid="{70D9A573-66A6-45F7-8A23-4C53D9E7711E}"/>
    <cellStyle name="40 % - Akzent4" xfId="94" hidden="1" xr:uid="{B6641DEA-45D1-47A9-B4FB-4A7DF508209F}"/>
    <cellStyle name="40 % - Akzent4 2" xfId="418" xr:uid="{11292B87-E189-43FE-9363-B773AD511ABB}"/>
    <cellStyle name="40 % - Akzent4 3" xfId="287" xr:uid="{8DD8EB26-54AD-4178-8D99-992ED6307376}"/>
    <cellStyle name="40 % - Akzent5" xfId="1878" hidden="1" xr:uid="{23BA2B41-686D-4CB2-BA14-BAC372754B8E}"/>
    <cellStyle name="40 % - Akzent5" xfId="986" hidden="1" xr:uid="{DCCB8BF3-35DE-4B94-8381-099656FA5101}"/>
    <cellStyle name="40 % - Akzent5" xfId="2297" hidden="1" xr:uid="{C2784FA9-C448-4469-9A40-21075259B837}"/>
    <cellStyle name="40 % - Akzent5" xfId="80" hidden="1" xr:uid="{6C080CEA-C922-4357-9882-3430BB9F6CED}"/>
    <cellStyle name="40 % - Akzent5" xfId="1777" hidden="1" xr:uid="{4999A878-E3EA-4F64-BD61-2C1F28A848C0}"/>
    <cellStyle name="40 % - Akzent5" xfId="1260" hidden="1" xr:uid="{95984BEE-0655-4DA6-BFFF-EA42B4C1753E}"/>
    <cellStyle name="40 % - Akzent5" xfId="98" hidden="1" xr:uid="{54FBFEBB-0E49-47F9-BB4B-5F52ED6D8CB2}"/>
    <cellStyle name="40 % - Akzent5" xfId="967" hidden="1" xr:uid="{DA1A705C-E876-4CD4-99E8-7E8903559F4E}"/>
    <cellStyle name="40 % - Akzent5" xfId="3416" hidden="1" xr:uid="{6717AEDE-D6B6-43E6-9960-AC1B7245C726}"/>
    <cellStyle name="40 % - Akzent5" xfId="2555" hidden="1" xr:uid="{AB8DABC7-4AA5-4923-A109-8B19BB743685}"/>
    <cellStyle name="40 % - Akzent5" xfId="3462" hidden="1" xr:uid="{03DDF1FB-F586-4320-85FD-AB4B65429824}"/>
    <cellStyle name="40 % - Akzent5" xfId="2334" hidden="1" xr:uid="{078878DD-3C5C-4997-BE72-523599818501}"/>
    <cellStyle name="40 % - Akzent5" xfId="3327" hidden="1" xr:uid="{AFC30DE1-9E42-4C22-912C-34D720746E39}"/>
    <cellStyle name="40 % - Akzent5" xfId="2819" hidden="1" xr:uid="{D554AC70-3404-4158-B8BB-58DF5455E063}"/>
    <cellStyle name="40 % - Akzent5" xfId="2351" hidden="1" xr:uid="{0DF720B5-4315-4046-B00E-B71ECCF1F922}"/>
    <cellStyle name="40 % - Akzent5" xfId="2540" hidden="1" xr:uid="{DC86EB84-5E46-4282-8D27-63F8B3501FF3}"/>
    <cellStyle name="40 % - Akzent5 2" xfId="419" xr:uid="{C2303C07-8BC8-49EE-98E3-B48C68298352}"/>
    <cellStyle name="40 % - Akzent5 3" xfId="288" xr:uid="{346AE853-51EE-4702-A2DF-BED3775E5180}"/>
    <cellStyle name="40 % - Akzent6" xfId="1837" hidden="1" xr:uid="{73F2D407-0254-495E-B132-55A664112A62}"/>
    <cellStyle name="40 % - Akzent6" xfId="1822" hidden="1" xr:uid="{55BCE064-5763-40C4-9060-77E18E5A8EA3}"/>
    <cellStyle name="40 % - Akzent6" xfId="1721" hidden="1" xr:uid="{F35CF87F-8521-4E64-B061-39A063CBD8AD}"/>
    <cellStyle name="40 % - Akzent6" xfId="1707" hidden="1" xr:uid="{0886A633-BFE0-4079-9F5A-75BCA0F21CD4}"/>
    <cellStyle name="40 % - Akzent6" xfId="2813" hidden="1" xr:uid="{836A3654-9B4F-4B66-9330-2F14940573D8}"/>
    <cellStyle name="40 % - Akzent6" xfId="3275" hidden="1" xr:uid="{1BAA2170-9535-4289-9872-6B3908E199DF}"/>
    <cellStyle name="40 % - Akzent6" xfId="102" hidden="1" xr:uid="{D09A391F-5083-4A9F-83C6-41DBBFFB0D65}"/>
    <cellStyle name="40 % - Akzent6" xfId="970" hidden="1" xr:uid="{19A02FFF-38CA-4A6E-983A-7808C9954DC3}"/>
    <cellStyle name="40 % - Akzent6" xfId="1253" hidden="1" xr:uid="{E28575F9-96FE-486E-85E8-8B94C162BD46}"/>
    <cellStyle name="40 % - Akzent6" xfId="3458" hidden="1" xr:uid="{047ACB6A-CB8D-461C-AF0A-B410BA541F79}"/>
    <cellStyle name="40 % - Akzent6" xfId="3381" hidden="1" xr:uid="{1EF7E82C-9C05-430E-9238-E4F573D39DAC}"/>
    <cellStyle name="40 % - Akzent6" xfId="3262" hidden="1" xr:uid="{31AD9F90-25C2-4D61-BDD6-4A46F342CBCD}"/>
    <cellStyle name="40 % - Akzent6" xfId="3366" hidden="1" xr:uid="{B2465105-F82D-4881-8C98-5814A8EDB514}"/>
    <cellStyle name="40 % - Akzent6" xfId="2293" hidden="1" xr:uid="{2C3F66FF-666D-400E-80B8-44FB8B96F9EF}"/>
    <cellStyle name="40 % - Akzent6" xfId="2355" hidden="1" xr:uid="{49C10883-5AC0-444D-AD23-6AC519EB503D}"/>
    <cellStyle name="40 % - Akzent6" xfId="2543" hidden="1" xr:uid="{6A3F95AA-2177-45F5-9F62-5C463368A7CA}"/>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59" xr:uid="{1113730F-848B-4FE4-AD41-43CA18CCC1E4}"/>
    <cellStyle name="5x indented GHG Textfiels 3 3 2 2 3" xfId="987" xr:uid="{4CF491A6-D6AC-46ED-AD79-2F5E762D5E70}"/>
    <cellStyle name="5x indented GHG Textfiels 3 3 2 2 3 2" xfId="2556" xr:uid="{F75AB08B-EDF9-4A02-B1DB-5B0CA9D3DDB9}"/>
    <cellStyle name="5x indented GHG Textfiels 3 3 2 2 4" xfId="2250" xr:uid="{2EBCEE3B-241B-4ACB-987F-C340DF3AD7B5}"/>
    <cellStyle name="5x indented GHG Textfiels 3 3 2 3" xfId="1392" xr:uid="{5470255A-8590-4D89-B5AF-44A129757709}"/>
    <cellStyle name="5x indented GHG Textfiels 3 3 2 3 2" xfId="2951" xr:uid="{5036CBFC-410C-460B-A7D0-07A20398E87C}"/>
    <cellStyle name="5x indented GHG Textfiels 3 3 2 4" xfId="985" xr:uid="{265FDB89-50CE-4742-8EF0-92AD805A510D}"/>
    <cellStyle name="5x indented GHG Textfiels 3 3 2 4 2" xfId="2554" xr:uid="{6DC2269D-F2F4-4F02-8F4A-EB5D20213F0F}"/>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06" xr:uid="{BCAB6864-A246-4AF8-8761-5B045CC4C43F}"/>
    <cellStyle name="5x indented GHG Textfiels 3 3 3 2 3" xfId="1185" xr:uid="{D594B288-AE01-4B97-AC27-35B64E1868B4}"/>
    <cellStyle name="5x indented GHG Textfiels 3 3 3 2 3 2" xfId="2748" xr:uid="{98CECEB2-F1C8-4C3E-B9A3-A815C1D87994}"/>
    <cellStyle name="5x indented GHG Textfiels 3 3 3 2 4" xfId="2197" xr:uid="{2BE1B55F-9170-4AF2-8D79-C047F39B5505}"/>
    <cellStyle name="5x indented GHG Textfiels 3 3 3 3" xfId="1339" xr:uid="{BFF9589D-49E3-4DF8-8CBA-D4F0FB7A15C8}"/>
    <cellStyle name="5x indented GHG Textfiels 3 3 3 3 2" xfId="2898" xr:uid="{FE27D52C-E42E-476A-9209-D74D7E836C35}"/>
    <cellStyle name="5x indented GHG Textfiels 3 3 3 4" xfId="973" xr:uid="{82E48B8A-82CD-461D-85F9-5E46F300CFDE}"/>
    <cellStyle name="5x indented GHG Textfiels 3 3 3 4 2" xfId="2545" xr:uid="{18176325-8BA8-49EB-A241-9FE9AD5EF62A}"/>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0" xr:uid="{B8AE7917-F43C-4111-8095-CA26FB27E0DC}"/>
    <cellStyle name="5x indented GHG Textfiels 3 3 4 2 3" xfId="1903" xr:uid="{35F8E711-4F70-4486-9D03-12382FA74C97}"/>
    <cellStyle name="5x indented GHG Textfiels 3 3 4 2 3 2" xfId="3440" xr:uid="{9F2DAC1E-FEBF-414B-8B60-0446004279F0}"/>
    <cellStyle name="5x indented GHG Textfiels 3 3 4 2 4" xfId="2281" xr:uid="{323A8E37-5AD5-4C66-896A-8A590E00E8AD}"/>
    <cellStyle name="5x indented GHG Textfiels 3 3 4 3" xfId="1423" xr:uid="{79456AAD-FBAD-4D8A-A0AC-BE8544487FCA}"/>
    <cellStyle name="5x indented GHG Textfiels 3 3 4 3 2" xfId="2982" xr:uid="{30D363A2-6008-4EBB-95AC-97300BBC627B}"/>
    <cellStyle name="5x indented GHG Textfiels 3 3 4 4" xfId="1038" xr:uid="{4E23FCDF-CC18-41E0-BFBA-4D56AED82B94}"/>
    <cellStyle name="5x indented GHG Textfiels 3 3 4 4 2" xfId="2604" xr:uid="{31AF86E2-F208-44C8-8FB6-5DB12B752567}"/>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29" xr:uid="{00F8DD47-9E36-4FCC-A2D3-6044A01DCAFC}"/>
    <cellStyle name="5x indented GHG Textfiels 3 3 7" xfId="947" xr:uid="{9E7ED601-8FAB-4AA6-8E12-5292282FEBE2}"/>
    <cellStyle name="5x indented GHG Textfiels 3 3 7 2" xfId="2520" xr:uid="{AAE1BC3D-9286-496E-9562-65399E646383}"/>
    <cellStyle name="5x indented GHG Textfiels 3 3 8" xfId="982" xr:uid="{A42A23B7-EA20-4664-83E3-D515625F549C}"/>
    <cellStyle name="5x indented GHG Textfiels_Table 4(II)" xfId="227" xr:uid="{D7215F94-649B-4EFC-B629-37EF0E03199F}"/>
    <cellStyle name="60 % - Akzent1" xfId="1742" hidden="1" xr:uid="{4E1F6139-6E3E-4E68-9737-ECEA1BAE34B8}"/>
    <cellStyle name="60 % - Akzent1" xfId="1255" hidden="1" xr:uid="{CC11B3AB-D2BA-46D0-BA6B-5E48312DE8D8}"/>
    <cellStyle name="60 % - Akzent1" xfId="83" hidden="1" xr:uid="{99BF9882-5D81-4D75-B0C7-573FF7CEC7C2}"/>
    <cellStyle name="60 % - Akzent1" xfId="954" hidden="1" xr:uid="{A19F86BB-97CF-4777-BAE0-84BE8FADDB8A}"/>
    <cellStyle name="60 % - Akzent1" xfId="1220" hidden="1" xr:uid="{9AE3818F-BB5D-467C-8872-AC1F450E5132}"/>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922DBE68-AA5A-4C9C-BA36-80A453F386DB}"/>
    <cellStyle name="60 % - Akzent1" xfId="2527" hidden="1" xr:uid="{9B98F6AB-7873-4CD2-B64C-97F05DF34D26}"/>
    <cellStyle name="60 % - Akzent1" xfId="2782" hidden="1" xr:uid="{BD40F43C-4088-46EB-9DC9-1DBB71F7A1E9}"/>
    <cellStyle name="60 % - Akzent1" xfId="3449" hidden="1" xr:uid="{AC64C378-EA14-4C3C-A30F-CF797E1F60F1}"/>
    <cellStyle name="60 % - Akzent1" xfId="3239" hidden="1" xr:uid="{33B017ED-2416-4162-8F74-34934FD17E27}"/>
    <cellStyle name="60 % - Akzent1" xfId="2815" hidden="1" xr:uid="{81ADFAE7-2373-437C-BA26-6981B3838E7B}"/>
    <cellStyle name="60 % - Akzent1" xfId="3295" hidden="1" xr:uid="{A80D04B4-D2FB-43E2-968B-BA53A3BBB8B9}"/>
    <cellStyle name="60 % - Akzent1" xfId="3333" hidden="1" xr:uid="{ADAF3A61-0A80-4167-AE5E-C07E0DCBA648}"/>
    <cellStyle name="60 % - Akzent1 2" xfId="421" xr:uid="{B1E2BB89-9E77-4C5F-B685-1FEB766A0B1C}"/>
    <cellStyle name="60 % - Akzent1 3" xfId="290" xr:uid="{E0191329-CC10-412A-8D8B-C3FAC1D86D5C}"/>
    <cellStyle name="60 % - Akzent2" xfId="1750" hidden="1" xr:uid="{8765AA77-92F1-4989-906C-FDFF83F536C8}"/>
    <cellStyle name="60 % - Akzent2" xfId="957" hidden="1" xr:uid="{322A93B3-E264-4369-A755-20B5F4C5649A}"/>
    <cellStyle name="60 % - Akzent2" xfId="1164" hidden="1" xr:uid="{3BA3AA2E-9C5C-4418-8E80-3728DCE771C4}"/>
    <cellStyle name="60 % - Akzent2" xfId="2340" hidden="1" xr:uid="{67711BD9-ED91-4586-B896-E6706529ED77}"/>
    <cellStyle name="60 % - Akzent2" xfId="2530" hidden="1" xr:uid="{4F3DC7E8-F471-456E-81D3-4AA466E7D00F}"/>
    <cellStyle name="60 % - Akzent2" xfId="87" hidden="1" xr:uid="{65260D81-764B-452A-8F14-44C6F0CDED50}"/>
    <cellStyle name="60 % - Akzent2" xfId="3303" hidden="1" xr:uid="{109C4CD8-224B-492D-A107-8E5DCF93A525}"/>
    <cellStyle name="60 % - Akzent2" xfId="3280" hidden="1" xr:uid="{6C90124A-D292-4E11-956E-F7BA57C124D7}"/>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3460" hidden="1" xr:uid="{FC57A730-0610-4926-9933-D3AA7F0A0BE0}"/>
    <cellStyle name="60 % - Akzent2" xfId="2797" hidden="1" xr:uid="{7FBD795E-DA29-4AF2-9F88-D54A6F844897}"/>
    <cellStyle name="60 % - Akzent2" xfId="2645" hidden="1" xr:uid="{B0E42B24-41BB-4C5F-AB93-61F1EB19841B}"/>
    <cellStyle name="60 % - Akzent2" xfId="2727" hidden="1" xr:uid="{AEBE7531-134F-4D4F-8A4B-392D354A665D}"/>
    <cellStyle name="60 % - Akzent2 2" xfId="422" xr:uid="{336DBFD7-0490-44A3-90EA-1DE9BAAFF4E5}"/>
    <cellStyle name="60 % - Akzent2 3" xfId="291" xr:uid="{72642C2D-C1C4-4CD3-864C-CB199232784B}"/>
    <cellStyle name="60 % - Akzent3" xfId="1263" hidden="1" xr:uid="{8FA9F623-2BF9-4E36-BE2B-8AF05ABB0E69}"/>
    <cellStyle name="60 % - Akzent3" xfId="91" hidden="1" xr:uid="{EEAE12FC-312C-4432-B3BB-6378C9A55145}"/>
    <cellStyle name="60 % - Akzent3" xfId="960" hidden="1" xr:uid="{2C7EBF4C-133B-4B6D-AD50-D8577E45BE2A}"/>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D79E53FF-3D5B-4FB5-8CCF-76E2F295DF51}"/>
    <cellStyle name="60 % - Akzent3" xfId="2533" hidden="1" xr:uid="{B26C8FB5-7B84-4396-80DB-130AA167AD21}"/>
    <cellStyle name="60 % - Akzent3" xfId="2822" hidden="1" xr:uid="{CCADA141-51A0-4806-8B38-4C6B3C410A47}"/>
    <cellStyle name="60 % - Akzent3" xfId="3293" hidden="1" xr:uid="{BEF191F8-B9EC-480D-BCCF-BF6FC756C32A}"/>
    <cellStyle name="60 % - Akzent3" xfId="2701" hidden="1" xr:uid="{9DF6E6B2-55BA-4699-9EB1-ADFC20BC9CDF}"/>
    <cellStyle name="60 % - Akzent3" xfId="3459" hidden="1" xr:uid="{FF8EC66E-431E-483B-B490-FA0F21E37BFC}"/>
    <cellStyle name="60 % - Akzent3" xfId="2745" hidden="1" xr:uid="{28DC105C-65CF-4E59-8E0F-C2FC53895BCA}"/>
    <cellStyle name="60 % - Akzent3" xfId="3325" hidden="1" xr:uid="{92C197A8-7B00-4317-A0BE-CA60FB742A31}"/>
    <cellStyle name="60 % - Akzent3 2" xfId="423" xr:uid="{CEE76E51-6C1E-4E12-98AD-A2409E3CD0F5}"/>
    <cellStyle name="60 % - Akzent3 3" xfId="292" xr:uid="{A2CDDF42-5279-41D5-B6B5-F0268B931F7F}"/>
    <cellStyle name="60 % - Akzent4" xfId="1261" hidden="1" xr:uid="{A880FD3F-9697-49D7-B139-465DBDFFB2BF}"/>
    <cellStyle name="60 % - Akzent4" xfId="95" hidden="1" xr:uid="{6AC4BBB0-6B35-4762-9619-2F83B8964A72}"/>
    <cellStyle name="60 % - Akzent4" xfId="964" hidden="1" xr:uid="{F927016D-DD2E-4BE0-9D2C-D70CB60E2B70}"/>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FC951806-B867-43FB-BEC7-F55F4DA2FB07}"/>
    <cellStyle name="60 % - Akzent4" xfId="2537" hidden="1" xr:uid="{C911B141-DC13-4A55-9DC7-CA8F8A940C29}"/>
    <cellStyle name="60 % - Akzent4" xfId="2820" hidden="1" xr:uid="{B2A52B10-B88B-4504-B5B9-48ADF440FF51}"/>
    <cellStyle name="60 % - Akzent4" xfId="3266" hidden="1" xr:uid="{DB03CDCD-F1D9-405A-AA37-8BEE568784ED}"/>
    <cellStyle name="60 % - Akzent4" xfId="3410" hidden="1" xr:uid="{CCF0590A-8845-4054-9B51-CEB13EFD245C}"/>
    <cellStyle name="60 % - Akzent4" xfId="3457" hidden="1" xr:uid="{AD232930-B458-4EBE-98A3-88A6ABC787E8}"/>
    <cellStyle name="60 % - Akzent4" xfId="3307" hidden="1" xr:uid="{E83380EE-923D-4A60-8DE8-A0FF58BA119D}"/>
    <cellStyle name="60 % - Akzent4" xfId="2563" hidden="1" xr:uid="{7F6FF493-7897-4597-9FB2-A63C0F347252}"/>
    <cellStyle name="60 % - Akzent4 2" xfId="424" xr:uid="{2CBCC192-F1D2-4C99-BDA8-F616AC353EB6}"/>
    <cellStyle name="60 % - Akzent4 3" xfId="293" xr:uid="{0DEB1AC7-6D9F-4DC2-9E97-C7964A076BE9}"/>
    <cellStyle name="60 % - Akzent5" xfId="2723" hidden="1" xr:uid="{5CA7EA0B-D8D9-4520-BF32-2739247E2EED}"/>
    <cellStyle name="60 % - Akzent5" xfId="2655" hidden="1" xr:uid="{6662A09B-82F5-4369-A0D0-3CA1BB3D8FDB}"/>
    <cellStyle name="60 % - Akzent5" xfId="2352" hidden="1" xr:uid="{589B2737-66B0-416F-8B19-CDB0A750F67A}"/>
    <cellStyle name="60 % - Akzent5" xfId="1092" hidden="1" xr:uid="{3467E650-3058-48FC-B4BE-2911B52ECC96}"/>
    <cellStyle name="60 % - Akzent5" xfId="3470" hidden="1" xr:uid="{39E83204-F122-42A7-9EDE-EBA669075CAE}"/>
    <cellStyle name="60 % - Akzent5" xfId="1914" hidden="1" xr:uid="{693D5969-BF9C-4066-9CCC-BB2BF76BFB61}"/>
    <cellStyle name="60 % - Akzent5" xfId="2767" hidden="1" xr:uid="{A5E67C71-41F7-4BFF-B099-B2CDFBD9E235}"/>
    <cellStyle name="60 % - Akzent5" xfId="3450" hidden="1" xr:uid="{60C50247-EA85-449A-9D66-736131017286}"/>
    <cellStyle name="60 % - Akzent5" xfId="2541" hidden="1" xr:uid="{BA654B11-1FBD-444F-A3F0-2DBCB88D6358}"/>
    <cellStyle name="60 % - Akzent5" xfId="99" hidden="1" xr:uid="{CE71D868-305C-4760-B9CB-D4D991499646}"/>
    <cellStyle name="60 % - Akzent5" xfId="3402" hidden="1" xr:uid="{45643D9A-B283-475F-BA92-C776CF7058B5}"/>
    <cellStyle name="60 % - Akzent5" xfId="968" hidden="1" xr:uid="{EAF03389-6FD0-489C-9947-D64535B1D248}"/>
    <cellStyle name="60 % - Akzent5" xfId="1160" hidden="1" xr:uid="{4CE4014A-3422-45B5-96D1-7762DF181F48}"/>
    <cellStyle name="60 % - Akzent5" xfId="2305" hidden="1" xr:uid="{2E76A418-50D0-40B2-8267-A14F92E69F70}"/>
    <cellStyle name="60 % - Akzent5" xfId="1863" hidden="1" xr:uid="{20F4AF6C-F8F4-4350-8A85-FB3241FD2080}"/>
    <cellStyle name="60 % - Akzent5" xfId="1204" hidden="1" xr:uid="{9500CBBD-B89D-4627-AC32-E3E12D41E34C}"/>
    <cellStyle name="60 % - Akzent5 2" xfId="425" xr:uid="{7A4401A4-6210-42BC-AAAB-9198B25A8F54}"/>
    <cellStyle name="60 % - Akzent5 3" xfId="294" xr:uid="{AB8DF395-FF98-4718-9DE7-2F6F40BABC8B}"/>
    <cellStyle name="60 % - Akzent6" xfId="2544" hidden="1" xr:uid="{0A4CB99A-1DBA-46B3-8711-921749BDFABF}"/>
    <cellStyle name="60 % - Akzent6" xfId="2816" hidden="1" xr:uid="{9C73132D-4151-4F8F-9B44-D3E064771967}"/>
    <cellStyle name="60 % - Akzent6" xfId="2356" hidden="1" xr:uid="{C5E659C2-7E09-4BA4-AC76-93D68CFE0B35}"/>
    <cellStyle name="60 % - Akzent6" xfId="1089" hidden="1" xr:uid="{58352677-CC75-4DF0-A053-C27C1CA2E449}"/>
    <cellStyle name="60 % - Akzent6" xfId="1828" hidden="1" xr:uid="{C051DD53-7AB0-443C-A1F8-D1F6ED917B51}"/>
    <cellStyle name="60 % - Akzent6" xfId="2652" hidden="1" xr:uid="{7673050C-5DDE-49FE-AC37-3387C2F40DE9}"/>
    <cellStyle name="60 % - Akzent6" xfId="3372" hidden="1" xr:uid="{7E8AF70D-579F-45A8-96E4-12BC735C253E}"/>
    <cellStyle name="60 % - Akzent6" xfId="3230" hidden="1" xr:uid="{15C5D3DC-901F-4B89-8097-595669B47EBA}"/>
    <cellStyle name="60 % - Akzent6" xfId="2739" hidden="1" xr:uid="{3F29E39A-06AB-4A8A-B626-2D059FE14818}"/>
    <cellStyle name="60 % - Akzent6" xfId="2567" hidden="1" xr:uid="{222C07BB-AF1C-41BC-8115-CF5C74CE0B91}"/>
    <cellStyle name="60 % - Akzent6" xfId="1257" hidden="1" xr:uid="{B303F274-5D66-4874-9577-4D3BB5CDB48F}"/>
    <cellStyle name="60 % - Akzent6" xfId="103" hidden="1" xr:uid="{4A04A296-916C-4A0D-A68A-8E0CB3B2F675}"/>
    <cellStyle name="60 % - Akzent6" xfId="971" hidden="1" xr:uid="{9853C5AD-73D3-48E2-A2C3-23D8D306B7CA}"/>
    <cellStyle name="60 % - Akzent6" xfId="1673" hidden="1" xr:uid="{21CC7882-83E7-4F9D-92E6-132A27E44E23}"/>
    <cellStyle name="60 % - Akzent6" xfId="1176" hidden="1" xr:uid="{05950BB5-A8A9-4EC9-902D-4CC218123682}"/>
    <cellStyle name="60 % - Akzent6" xfId="1000" hidden="1" xr:uid="{5B269CA4-1F58-4FBB-9182-F03D42765CCD}"/>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3" xr:uid="{6F97BF25-A7FD-4B2D-8B40-5880A1181E9F}"/>
    <cellStyle name="AggGreen 2 2 2 2 3" xfId="1209" xr:uid="{06A1328A-A849-47FF-8942-9E0F97A54D17}"/>
    <cellStyle name="AggGreen 2 2 2 2 3 2" xfId="2771" xr:uid="{BEBD8EC1-EAF9-4BE3-9CFE-90A07C6B550D}"/>
    <cellStyle name="AggGreen 2 2 2 2 4" xfId="2194" xr:uid="{BC78D326-BB1E-42F8-9C87-08BC8AFE96DE}"/>
    <cellStyle name="AggGreen 2 2 2 3" xfId="1336" xr:uid="{766CC3BF-905A-41D8-B387-6CD07CF5461D}"/>
    <cellStyle name="AggGreen 2 2 2 3 2" xfId="2895" xr:uid="{03F3A7B3-9C65-43EC-85D4-F5A0495A96D2}"/>
    <cellStyle name="AggGreen 2 2 2 4" xfId="1792" xr:uid="{05E5F431-036F-458E-8A9E-FDB5AB8DE877}"/>
    <cellStyle name="AggGreen 2 2 2 4 2" xfId="3339" xr:uid="{C8E1F26C-4A6D-4CCD-89D6-B797B6E61F61}"/>
    <cellStyle name="AggGreen 2 2 2 5" xfId="1988" xr:uid="{C7026ED7-6DF4-472A-AE4F-E0EE3BC0A170}"/>
    <cellStyle name="AggGreen 2 2 3" xfId="746" xr:uid="{E331CE03-1B24-4508-AB82-758F6CF16C96}"/>
    <cellStyle name="AggGreen 2 2 3 2" xfId="1459" xr:uid="{A2B45E25-8160-4532-B510-43A7E28C4642}"/>
    <cellStyle name="AggGreen 2 2 3 2 2" xfId="3018" xr:uid="{95395567-C2A8-45BF-B03B-597FFB4C875A}"/>
    <cellStyle name="AggGreen 2 2 3 3" xfId="1059" xr:uid="{0E1F6FD5-055F-4B44-A401-3A828ED86AA5}"/>
    <cellStyle name="AggGreen 2 2 3 3 2" xfId="2624" xr:uid="{04F125F0-D33B-4574-9214-C9C612DAE758}"/>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3" xr:uid="{4634E037-0F3B-42B6-87B7-0A60E682F5AC}"/>
    <cellStyle name="AggGreen 2 3 2 2 3" xfId="1720" xr:uid="{3CF3924D-647C-4861-AEA7-8803232FF47E}"/>
    <cellStyle name="AggGreen 2 3 2 2 3 2" xfId="3274" xr:uid="{F4133B2E-D8FE-4018-B379-22CFB0B5C1F1}"/>
    <cellStyle name="AggGreen 2 3 2 2 4" xfId="2214" xr:uid="{202DE7CC-F014-4042-A7E1-A7D1AC29A21D}"/>
    <cellStyle name="AggGreen 2 3 2 3" xfId="1356" xr:uid="{022A2CB8-B895-4FF1-9BDE-BC7AC519E5C7}"/>
    <cellStyle name="AggGreen 2 3 2 3 2" xfId="2915" xr:uid="{C1479F6D-72D5-4483-BE57-20281897D873}"/>
    <cellStyle name="AggGreen 2 3 2 4" xfId="1040" xr:uid="{F932AE3E-8DCD-4DBB-8147-B28B28FEE3DB}"/>
    <cellStyle name="AggGreen 2 3 2 4 2" xfId="2605" xr:uid="{CAADDC86-A95F-49EC-8A66-47C72D423DDF}"/>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2" xr:uid="{54582E3D-177C-42E6-B2A5-5813071E9F71}"/>
    <cellStyle name="AggGreen 2 3 3 2 3" xfId="1905" xr:uid="{7823B0FE-24D7-4818-B263-E8652CB5FDA0}"/>
    <cellStyle name="AggGreen 2 3 3 2 3 2" xfId="3442" xr:uid="{B6CEC4CC-BE9D-40F7-9E2B-228B05E5DCD7}"/>
    <cellStyle name="AggGreen 2 3 3 2 4" xfId="2283" xr:uid="{5F8B6056-BBEE-491E-9500-B28E90A06A71}"/>
    <cellStyle name="AggGreen 2 3 3 3" xfId="1425" xr:uid="{C35FCB06-8F65-4B4A-87D2-ED56A7B53AAD}"/>
    <cellStyle name="AggGreen 2 3 3 3 2" xfId="2984" xr:uid="{87E2CC0A-6D3D-4EF5-9D2C-8BB1DD479951}"/>
    <cellStyle name="AggGreen 2 3 3 4" xfId="1789" xr:uid="{9512492F-8C7D-47CB-AC63-222721B34AD7}"/>
    <cellStyle name="AggGreen 2 3 3 4 2" xfId="3337" xr:uid="{8E9EE8C4-A04F-4CBA-B739-66FAE776939C}"/>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88" xr:uid="{9992F77C-E33D-431C-9A3A-3741CFAE2A65}"/>
    <cellStyle name="AggGreen 2 3 4 2 3" xfId="1901" xr:uid="{715F10C3-9832-47B7-9173-F6DE1D4FA63C}"/>
    <cellStyle name="AggGreen 2 3 4 2 3 2" xfId="3438" xr:uid="{808FE77C-411C-4445-AD8D-24385889A9E9}"/>
    <cellStyle name="AggGreen 2 3 4 2 4" xfId="2279" xr:uid="{EB4AE3BB-C760-48CF-8E72-3435CBBE251E}"/>
    <cellStyle name="AggGreen 2 3 4 3" xfId="1421" xr:uid="{71ED169F-EFFB-4E3D-A8CE-986E03835BB8}"/>
    <cellStyle name="AggGreen 2 3 4 3 2" xfId="2980" xr:uid="{4206B983-D521-4A55-AF51-64476ECE1620}"/>
    <cellStyle name="AggGreen 2 3 4 4" xfId="1154" xr:uid="{C374309A-7F22-4887-AD9B-28EB93291C13}"/>
    <cellStyle name="AggGreen 2 3 4 4 2" xfId="2717" xr:uid="{5C361B97-2A98-45E9-9297-ADE7A6F3FC94}"/>
    <cellStyle name="AggGreen 2 3 4 5" xfId="2073" xr:uid="{D68EDB94-EC6C-4DEA-90A0-28CFA4D95770}"/>
    <cellStyle name="AggGreen 2 3 5" xfId="1094" xr:uid="{C583967E-8052-435D-A94D-4D9980E6F84C}"/>
    <cellStyle name="AggGreen 2 3 5 2" xfId="2657" xr:uid="{C8B287BD-1863-40C5-A36C-FF9E711316C0}"/>
    <cellStyle name="AggGreen 2 3 6" xfId="1241" xr:uid="{A8FA67B3-C227-4925-A9D8-9CA4DE588492}"/>
    <cellStyle name="AggGreen 2 3 6 2" xfId="2802" xr:uid="{6EB3A928-A545-467D-9B3B-DC6F68B0EC04}"/>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2" xr:uid="{1AF66598-BF4B-4F15-A27E-C2C1E10CEA81}"/>
    <cellStyle name="AggGreen 3 2 2 3" xfId="1234" xr:uid="{3F5391DC-193E-4FDC-B489-565AF9C9412B}"/>
    <cellStyle name="AggGreen 3 2 2 3 2" xfId="2796" xr:uid="{CBDCC727-5F49-4037-9BEC-EE3246262E49}"/>
    <cellStyle name="AggGreen 3 2 2 4" xfId="2143" xr:uid="{97E23AC8-2DD1-4E5F-8F22-672A0EF044D6}"/>
    <cellStyle name="AggGreen 3 2 3" xfId="1285" xr:uid="{CDE3F04F-5BD7-427A-9536-05E04A3C774C}"/>
    <cellStyle name="AggGreen 3 2 3 2" xfId="2844" xr:uid="{F3DBD2EE-BC69-43A8-B1D5-0525825F2B46}"/>
    <cellStyle name="AggGreen 3 2 4" xfId="1731" xr:uid="{10B4CD14-FAF6-4D5F-8DC9-8DBB46344394}"/>
    <cellStyle name="AggGreen 3 2 4 2" xfId="3285" xr:uid="{2FE8D4B6-8338-48AE-8B10-8F40C59323B4}"/>
    <cellStyle name="AggGreen 3 2 5" xfId="1937" xr:uid="{9816B01A-FBDC-4B54-85CE-A8FFBC10F00E}"/>
    <cellStyle name="AggGreen 3 3" xfId="745" xr:uid="{4CCE280C-7FCC-4BAA-81F8-C53E5CB03905}"/>
    <cellStyle name="AggGreen 3 3 2" xfId="1458" xr:uid="{CDEF4177-E6EB-4E58-B9F9-A6FA3442A86E}"/>
    <cellStyle name="AggGreen 3 3 2 2" xfId="3017" xr:uid="{F1B71B38-D50D-4735-9633-31AB6C0C9117}"/>
    <cellStyle name="AggGreen 3 3 3" xfId="1842" xr:uid="{FAF9C88F-AB08-4562-B8C8-6EACB59F77A6}"/>
    <cellStyle name="AggGreen 3 3 3 2" xfId="3385" xr:uid="{7761871D-5F05-461A-8B3C-F89836FE24F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2" xr:uid="{8075781E-BF0B-40CE-96F1-ADF449E97824}"/>
    <cellStyle name="AggGreen 4 2 2 3" xfId="1662" xr:uid="{68496940-CF8B-4DCF-807C-64AA55E49A98}"/>
    <cellStyle name="AggGreen 4 2 2 3 2" xfId="3221" xr:uid="{26FF3DF5-3C14-4A48-B09A-9F405C071018}"/>
    <cellStyle name="AggGreen 4 2 2 4" xfId="2213" xr:uid="{3F0A5057-5152-4572-94F7-8F5214032DD3}"/>
    <cellStyle name="AggGreen 4 2 3" xfId="1355" xr:uid="{1022DC08-113F-4C1C-8CC6-35334E30A8CA}"/>
    <cellStyle name="AggGreen 4 2 3 2" xfId="2914" xr:uid="{059587FD-88CF-4C2A-9B86-3B1F4D069CB7}"/>
    <cellStyle name="AggGreen 4 2 4" xfId="1850" xr:uid="{2BA5E206-FB81-41E9-AE60-038F9C529CFE}"/>
    <cellStyle name="AggGreen 4 2 4 2" xfId="3390" xr:uid="{8D34B3A8-DE33-49F9-AD1A-424585E8FE92}"/>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37" xr:uid="{3B5B023E-697D-450E-971E-19D187CF1D0B}"/>
    <cellStyle name="AggGreen 4 3 2 3" xfId="1783" xr:uid="{572F7E37-E08F-44BD-86EC-B881D6A4E265}"/>
    <cellStyle name="AggGreen 4 3 2 3 2" xfId="3332" xr:uid="{7C2234ED-445E-4F07-ADFE-F2BC0499BB88}"/>
    <cellStyle name="AggGreen 4 3 2 4" xfId="2128" xr:uid="{C8ED28A2-385F-42A1-AA4B-1D4DC99B9642}"/>
    <cellStyle name="AggGreen 4 3 3" xfId="1270" xr:uid="{6810ECF9-28FB-45A8-A450-98DC66AE8E3E}"/>
    <cellStyle name="AggGreen 4 3 3 2" xfId="2829" xr:uid="{23AB02C6-2E53-4467-AB1A-746D594ABD45}"/>
    <cellStyle name="AggGreen 4 3 4" xfId="1756" xr:uid="{309E43B6-4AAE-4C36-B413-E1D59C9558A2}"/>
    <cellStyle name="AggGreen 4 3 4 2" xfId="3308" xr:uid="{19B20B93-7766-46F3-B6C5-1C8023CE7A7D}"/>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55" xr:uid="{C12D2B72-4E08-4AA4-BD79-71DEF9AB3456}"/>
    <cellStyle name="AggGreen 4 4 2 3" xfId="994" xr:uid="{2347EDB4-F9EA-483E-8065-112D1739D421}"/>
    <cellStyle name="AggGreen 4 4 2 3 2" xfId="2561" xr:uid="{679C5922-1F53-4BAF-AA59-C38EF053EE90}"/>
    <cellStyle name="AggGreen 4 4 2 4" xfId="2246" xr:uid="{2C1BC71F-AB7A-4FBA-88DE-04A33AFD7548}"/>
    <cellStyle name="AggGreen 4 4 3" xfId="1388" xr:uid="{B429D70A-AFCC-4D8B-8C6A-D5B89F576D9F}"/>
    <cellStyle name="AggGreen 4 4 3 2" xfId="2947" xr:uid="{3E1DC08E-9F7E-47B2-A554-B3F28D19BD61}"/>
    <cellStyle name="AggGreen 4 4 4" xfId="1023" xr:uid="{8E57BC26-D49B-439B-B280-0C4982DF9291}"/>
    <cellStyle name="AggGreen 4 4 4 2" xfId="2589" xr:uid="{DCFA56E8-A216-4940-A73D-6658529EDA14}"/>
    <cellStyle name="AggGreen 4 4 5" xfId="2040" xr:uid="{EAE91412-1194-4131-822C-982DCDCEF1DE}"/>
    <cellStyle name="AggGreen 4 5" xfId="1093" xr:uid="{55B14524-22BB-4D11-BBE3-C3A7D78EC00D}"/>
    <cellStyle name="AggGreen 4 5 2" xfId="2656" xr:uid="{2E8C3ED8-8EAA-4CD7-97CC-3D1B088AA361}"/>
    <cellStyle name="AggGreen 4 6" xfId="1084" xr:uid="{C0E3DEDA-FF74-4297-9819-5BB1DBD09504}"/>
    <cellStyle name="AggGreen 4 6 2" xfId="2647" xr:uid="{166F2D2B-8C86-4FC1-99C3-1BB532035371}"/>
    <cellStyle name="AggGreen 4 7" xfId="1843" xr:uid="{51A7B829-4D8A-48CD-9655-E35F3FF056C9}"/>
    <cellStyle name="AggGreen 5" xfId="112" xr:uid="{F11B0F9C-0615-47E1-8437-7766F1FF0418}"/>
    <cellStyle name="AggGreen 5 2" xfId="2363" xr:uid="{8B12774A-FE09-4876-A9AB-F47F01476C65}"/>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1" xr:uid="{0527ED58-019A-4155-8F5C-0EB152AC3B27}"/>
    <cellStyle name="AggGreen12 2 2 2 2 3" xfId="1015" xr:uid="{5DCB1AC4-83DC-4822-8A80-7373C7F4CA9B}"/>
    <cellStyle name="AggGreen12 2 2 2 2 3 2" xfId="2581" xr:uid="{E83CFDE6-09B4-4C99-A79F-C88D9642689E}"/>
    <cellStyle name="AggGreen12 2 2 2 2 4" xfId="2212" xr:uid="{F7BE7028-4B80-47F2-9D4A-4B9A79E86588}"/>
    <cellStyle name="AggGreen12 2 2 2 3" xfId="1354" xr:uid="{87E5F22A-B8F8-43F9-AF0B-5A05F72332A5}"/>
    <cellStyle name="AggGreen12 2 2 2 3 2" xfId="2913" xr:uid="{F2168423-1839-409A-B7E6-0668D503686F}"/>
    <cellStyle name="AggGreen12 2 2 2 4" xfId="1709" xr:uid="{A4A0DDC5-B633-499D-B979-548786C3D16B}"/>
    <cellStyle name="AggGreen12 2 2 2 4 2" xfId="3264" xr:uid="{9EEA000D-178D-485D-90BC-14705D636D48}"/>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0" xr:uid="{E4C3A8DB-B36B-40FA-ABAC-9D6E01568DFB}"/>
    <cellStyle name="AggGreen12 2 2 3 3" xfId="1075" xr:uid="{95C54E3F-9583-4876-A466-0932DAF99696}"/>
    <cellStyle name="AggGreen12 2 2 3 3 2" xfId="2638" xr:uid="{92A10B3B-CD89-40E8-BF8C-001506CDA234}"/>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25" xr:uid="{8C628AEA-BE95-4F64-AB27-F8CB25758B26}"/>
    <cellStyle name="AggGreen12 2 3 2 2 3" xfId="1239" xr:uid="{7DF2BD0E-EF84-4398-A894-68C7C0E68547}"/>
    <cellStyle name="AggGreen12 2 3 2 2 3 2" xfId="2800" xr:uid="{01153923-8B80-4AB4-804A-65F6DA1617F9}"/>
    <cellStyle name="AggGreen12 2 3 2 2 4" xfId="2216" xr:uid="{D9BEC650-BE85-4339-ACA2-ADC899A579D5}"/>
    <cellStyle name="AggGreen12 2 3 2 3" xfId="1358" xr:uid="{DDC4F145-F714-4C18-9FFD-0392C9F9D3D9}"/>
    <cellStyle name="AggGreen12 2 3 2 3 2" xfId="2917" xr:uid="{2020158E-D008-4958-B113-392169188CFF}"/>
    <cellStyle name="AggGreen12 2 3 2 4" xfId="1748" xr:uid="{78B63A49-DE70-48E1-B6B4-BCC25881FF67}"/>
    <cellStyle name="AggGreen12 2 3 2 4 2" xfId="3301" xr:uid="{9820CB28-1BDF-4FA5-B0E9-603856178B08}"/>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74" xr:uid="{E29CF5A4-EE66-43B9-8FBE-B4AD1320FAE1}"/>
    <cellStyle name="AggGreen12 2 3 3 2 3" xfId="64" xr:uid="{AE9A4EA9-39C5-4627-9062-B7864692C0CC}"/>
    <cellStyle name="AggGreen12 2 3 3 2 3 2" xfId="2321" xr:uid="{191D710B-FF40-48B4-B1A4-662C5F26BA5B}"/>
    <cellStyle name="AggGreen12 2 3 3 2 4" xfId="2165" xr:uid="{FD5AD58D-3ACE-4501-AEE5-283E784BDCD5}"/>
    <cellStyle name="AggGreen12 2 3 3 3" xfId="1307" xr:uid="{3C476B87-AB88-4210-A147-BBAEB3CE0C8C}"/>
    <cellStyle name="AggGreen12 2 3 3 3 2" xfId="2866" xr:uid="{CB5CD706-D4FA-45EB-AF3F-EAFA5F3CB59B}"/>
    <cellStyle name="AggGreen12 2 3 3 4" xfId="1246" xr:uid="{3A80495D-DE88-4295-912B-D6690152C909}"/>
    <cellStyle name="AggGreen12 2 3 3 4 2" xfId="2807" xr:uid="{D7881EE0-E0DD-4D6F-962F-A8CB7247D087}"/>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54" xr:uid="{5B9FD7CC-F4BE-4B88-B50D-96392BCA60B7}"/>
    <cellStyle name="AggGreen12 2 3 4 2 3" xfId="1832" xr:uid="{F2317132-24BF-4C3F-A131-E37C35683ED1}"/>
    <cellStyle name="AggGreen12 2 3 4 2 3 2" xfId="3376" xr:uid="{C2B6A5DD-D9F9-456D-8396-5F57D2E0C969}"/>
    <cellStyle name="AggGreen12 2 3 4 2 4" xfId="2245" xr:uid="{5F7FC0B2-CD9C-413A-A74C-141320F465E5}"/>
    <cellStyle name="AggGreen12 2 3 4 3" xfId="1387" xr:uid="{7BA695ED-1371-4E04-8518-443DD31CBE7F}"/>
    <cellStyle name="AggGreen12 2 3 4 3 2" xfId="2946" xr:uid="{5C8A9ECF-66C2-4B3F-B9F7-B260D7996B76}"/>
    <cellStyle name="AggGreen12 2 3 4 4" xfId="1788" xr:uid="{0881A207-10A4-453C-B1F4-712CE2398912}"/>
    <cellStyle name="AggGreen12 2 3 4 4 2" xfId="3336" xr:uid="{AB111BB5-AF70-4393-8D95-C0B9D3DFCF75}"/>
    <cellStyle name="AggGreen12 2 3 4 5" xfId="2039" xr:uid="{6A66A989-8955-46D3-BD2A-2930FE5F3791}"/>
    <cellStyle name="AggGreen12 2 3 5" xfId="1096" xr:uid="{626127D5-3FD8-4A7F-A6E9-A1E278147F2B}"/>
    <cellStyle name="AggGreen12 2 3 5 2" xfId="2659" xr:uid="{CD547268-AB90-492D-8BDC-D803F77861A5}"/>
    <cellStyle name="AggGreen12 2 3 6" xfId="1148" xr:uid="{1B2DADB5-B6E7-4723-9261-2C05191F49B8}"/>
    <cellStyle name="AggGreen12 2 3 6 2" xfId="2711" xr:uid="{F925D2A7-E84D-4142-AE29-645CE8230C07}"/>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1" xr:uid="{F8694025-316B-40C9-9382-2201DF5B015C}"/>
    <cellStyle name="AggGreen12 3 2 2 3" xfId="1706" xr:uid="{11FE432E-7355-432B-B040-D14212C8A362}"/>
    <cellStyle name="AggGreen12 3 2 2 3 2" xfId="3261" xr:uid="{F20B0A9D-490A-4694-8E2F-111D5E56A9C7}"/>
    <cellStyle name="AggGreen12 3 2 2 4" xfId="2142" xr:uid="{D57B5DDA-C01D-4E5D-8F82-A8EDF0120225}"/>
    <cellStyle name="AggGreen12 3 2 3" xfId="1284" xr:uid="{CCDA0512-008E-47E5-9C08-2231AAD5A6B5}"/>
    <cellStyle name="AggGreen12 3 2 3 2" xfId="2843" xr:uid="{E09FBEF6-1C7A-4733-BE76-557C4D451216}"/>
    <cellStyle name="AggGreen12 3 2 4" xfId="1880" xr:uid="{9AAC1FBD-FA37-4180-AF19-F66CE8D2D0A7}"/>
    <cellStyle name="AggGreen12 3 2 4 2" xfId="3417" xr:uid="{CAC19FAD-6719-459D-9DF6-E2E0417AE9D2}"/>
    <cellStyle name="AggGreen12 3 2 5" xfId="1936" xr:uid="{86C7AC83-58E4-4C1B-9C4D-03F78AE5AE49}"/>
    <cellStyle name="AggGreen12 3 3" xfId="747" xr:uid="{062232AB-1A51-453B-8CCD-B70C436D8FB7}"/>
    <cellStyle name="AggGreen12 3 3 2" xfId="1460" xr:uid="{E1C72C3D-92A1-4B4D-88B3-4E90FE89048F}"/>
    <cellStyle name="AggGreen12 3 3 2 2" xfId="3019" xr:uid="{F6B2B97B-B7BA-4E5E-AECC-DB74C78095AF}"/>
    <cellStyle name="AggGreen12 3 3 3" xfId="1717" xr:uid="{A57DC4CF-A968-414C-A40A-993AB441CC23}"/>
    <cellStyle name="AggGreen12 3 3 3 2" xfId="3272" xr:uid="{2756F71F-6472-4FE3-8ADF-AA3C56383E4A}"/>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24" xr:uid="{77D06620-E8E2-4CA1-9B42-648C261DC30D}"/>
    <cellStyle name="AggGreen12 4 2 2 3" xfId="71" xr:uid="{B54DEFBD-2FED-4C97-B5F1-678D915F3874}"/>
    <cellStyle name="AggGreen12 4 2 2 3 2" xfId="2325" xr:uid="{951D57C0-30E8-4205-9E42-31CE4693565B}"/>
    <cellStyle name="AggGreen12 4 2 2 4" xfId="2215" xr:uid="{BBB163EE-4E3B-49AA-A6BA-C1278DA32BBD}"/>
    <cellStyle name="AggGreen12 4 2 3" xfId="1357" xr:uid="{08008CA4-53B9-4658-BC48-160B9B767A74}"/>
    <cellStyle name="AggGreen12 4 2 3 2" xfId="2916" xr:uid="{C437FCA4-FD61-41AC-BFED-4D608DECBFB5}"/>
    <cellStyle name="AggGreen12 4 2 4" xfId="1855" xr:uid="{885C3EBF-9E56-4023-BFAD-38515656A501}"/>
    <cellStyle name="AggGreen12 4 2 4 2" xfId="3395" xr:uid="{93E8FA32-57D6-45B9-8DF5-18B7D81BDB66}"/>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76" xr:uid="{8BAFCBF9-E305-4EE3-82E9-291F9243D319}"/>
    <cellStyle name="AggGreen12 4 3 2 3" xfId="1254" xr:uid="{6E515307-1874-43CF-98AB-EC94E1FAD8AF}"/>
    <cellStyle name="AggGreen12 4 3 2 3 2" xfId="2814" xr:uid="{6E7D5BEB-47D6-4DEB-A1CD-9E87224308C9}"/>
    <cellStyle name="AggGreen12 4 3 2 4" xfId="2267" xr:uid="{8BE75226-642D-44B5-B845-8E6CFAB236B7}"/>
    <cellStyle name="AggGreen12 4 3 3" xfId="1409" xr:uid="{9BE9315E-9F7E-4477-804E-603CAECA0338}"/>
    <cellStyle name="AggGreen12 4 3 3 2" xfId="2968" xr:uid="{661ABA56-70A4-4BB5-BA75-8AB59E600727}"/>
    <cellStyle name="AggGreen12 4 3 4" xfId="1063" xr:uid="{881ACBE1-5B4F-4024-A7CC-7D92E3BB1F69}"/>
    <cellStyle name="AggGreen12 4 3 4 2" xfId="2627" xr:uid="{5CE52C11-4FB1-468D-A1E5-C283BA5A794D}"/>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87" xr:uid="{26737EE5-F745-465B-BD85-14B14142D23D}"/>
    <cellStyle name="AggGreen12 4 4 2 3" xfId="1900" xr:uid="{7F4C2BA3-1260-4F89-8527-E47FEEFE1230}"/>
    <cellStyle name="AggGreen12 4 4 2 3 2" xfId="3437" xr:uid="{03C52478-F80B-4C37-8F94-F4B9C4FDBA04}"/>
    <cellStyle name="AggGreen12 4 4 2 4" xfId="2278" xr:uid="{A13E20BB-414C-4BA4-8DF0-9CF8DBB53B1E}"/>
    <cellStyle name="AggGreen12 4 4 3" xfId="1420" xr:uid="{BA65BC79-5EE8-4C41-A82E-E74A7368123E}"/>
    <cellStyle name="AggGreen12 4 4 3 2" xfId="2979" xr:uid="{2945DD05-1CF1-495C-8887-DFEBAE05768C}"/>
    <cellStyle name="AggGreen12 4 4 4" xfId="1071" xr:uid="{1717CB86-0AEC-40FE-85C3-B9C02CCBEF55}"/>
    <cellStyle name="AggGreen12 4 4 4 2" xfId="2635" xr:uid="{E4FEC845-4755-42E3-AA1A-382B93F02235}"/>
    <cellStyle name="AggGreen12 4 4 5" xfId="2072" xr:uid="{073D9846-811B-49A6-A19B-59DA522546AC}"/>
    <cellStyle name="AggGreen12 4 5" xfId="1095" xr:uid="{752B5672-4B27-452C-88FE-3081BEF9479E}"/>
    <cellStyle name="AggGreen12 4 5 2" xfId="2658" xr:uid="{6A837E83-0CD9-49BE-BFCD-11638414D8B4}"/>
    <cellStyle name="AggGreen12 4 6" xfId="1144" xr:uid="{80186868-CD9B-476D-846B-912250735832}"/>
    <cellStyle name="AggGreen12 4 6 2" xfId="2707" xr:uid="{7E4C54F5-43F0-4133-9104-0C3D18FDCC19}"/>
    <cellStyle name="AggGreen12 4 7" xfId="1877" xr:uid="{015B4B86-B481-414E-B232-8AB4A1BF2356}"/>
    <cellStyle name="AggGreen12 5" xfId="110" xr:uid="{CB86DE8A-8871-4E3F-BAF1-F2D54064941D}"/>
    <cellStyle name="AggGreen12 5 2" xfId="2361" xr:uid="{BCBC78C0-A8A3-49B2-BE1F-42C48FF63C46}"/>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0" xr:uid="{9814C12A-E5B0-4F83-8367-309FB420136D}"/>
    <cellStyle name="AggOrange 2 2 2 2 3" xfId="1215" xr:uid="{B27E5544-00A2-410E-B2F0-E228192F271D}"/>
    <cellStyle name="AggOrange 2 2 2 2 3 2" xfId="2777" xr:uid="{3E607DA1-7367-4D25-94C6-40551FA8397E}"/>
    <cellStyle name="AggOrange 2 2 2 2 4" xfId="2141" xr:uid="{A24AE636-CBC3-43F4-8D01-542FBD102BE7}"/>
    <cellStyle name="AggOrange 2 2 2 3" xfId="1283" xr:uid="{C57B3DFD-00A4-4B81-82EE-26AC770AF1C8}"/>
    <cellStyle name="AggOrange 2 2 2 3 2" xfId="2842" xr:uid="{BACE50FA-E2FE-4CB6-A592-7AFB47F1910C}"/>
    <cellStyle name="AggOrange 2 2 2 4" xfId="1210" xr:uid="{2DBBEEA4-7632-447E-9FC6-592EAAF51B28}"/>
    <cellStyle name="AggOrange 2 2 2 4 2" xfId="2772" xr:uid="{002738AE-2970-40CC-A727-1CAF51067CB0}"/>
    <cellStyle name="AggOrange 2 2 2 5" xfId="1935" xr:uid="{D0EA2998-8583-4310-B747-B560FBCF6232}"/>
    <cellStyle name="AggOrange 2 2 3" xfId="750" xr:uid="{1A09DC41-510A-4402-87FE-B2E7B270F7CC}"/>
    <cellStyle name="AggOrange 2 2 3 2" xfId="1463" xr:uid="{01D65B2C-817E-42A3-99AC-D60FDC7CCA41}"/>
    <cellStyle name="AggOrange 2 2 3 2 2" xfId="3022" xr:uid="{6D65A828-381C-4646-A867-DC60930657C9}"/>
    <cellStyle name="AggOrange 2 2 3 3" xfId="1644" xr:uid="{FE084408-8490-4D02-8C45-C14E055824C9}"/>
    <cellStyle name="AggOrange 2 2 3 3 2" xfId="3203" xr:uid="{3BE9153E-F50E-4893-9152-398035663D6B}"/>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27" xr:uid="{F8FA1647-1CC7-4741-A8D6-57D28D13C61D}"/>
    <cellStyle name="AggOrange 2 3 2 2 3" xfId="1073" xr:uid="{39C24397-2EF9-439D-8EC8-1DBE90704B13}"/>
    <cellStyle name="AggOrange 2 3 2 2 3 2" xfId="2636" xr:uid="{32A90261-9440-4031-A9BC-CE2116BF67CC}"/>
    <cellStyle name="AggOrange 2 3 2 2 4" xfId="2218" xr:uid="{D0E27FDD-412E-49CB-8CE1-BE174A5B0842}"/>
    <cellStyle name="AggOrange 2 3 2 3" xfId="1360" xr:uid="{119DABC5-7120-4FD5-A956-5DD52A0B95E0}"/>
    <cellStyle name="AggOrange 2 3 2 3 2" xfId="2919" xr:uid="{C776B81C-E471-43C0-A702-58B7BC415F93}"/>
    <cellStyle name="AggOrange 2 3 2 4" xfId="1217" xr:uid="{05D012C8-0964-4FFA-8E05-8B360F5C4BE9}"/>
    <cellStyle name="AggOrange 2 3 2 4 2" xfId="2779" xr:uid="{8C91B4E4-1E0A-4A6E-9917-93F1FF16D78C}"/>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34" xr:uid="{B23A630A-22D5-4CA7-BD53-F69556EF78EA}"/>
    <cellStyle name="AggOrange 2 3 3 2 3" xfId="1801" xr:uid="{B8A54D2B-2BB6-41D0-91D6-E78E408466B3}"/>
    <cellStyle name="AggOrange 2 3 3 2 3 2" xfId="3348" xr:uid="{81C8C37A-4DDB-4D47-BFBE-09D56CEAC3A0}"/>
    <cellStyle name="AggOrange 2 3 3 2 4" xfId="2125" xr:uid="{B336751C-E529-4447-8AAF-53F0691C73E5}"/>
    <cellStyle name="AggOrange 2 3 3 3" xfId="1267" xr:uid="{570DF207-4DE5-4F29-8752-3C675FFF6463}"/>
    <cellStyle name="AggOrange 2 3 3 3 2" xfId="2826" xr:uid="{40DD6223-5D6E-40B9-BB8C-314202324018}"/>
    <cellStyle name="AggOrange 2 3 3 4" xfId="1212" xr:uid="{1063852F-52F4-4434-9AB1-4C9E70943A6C}"/>
    <cellStyle name="AggOrange 2 3 3 4 2" xfId="2774" xr:uid="{3DDE5425-69F9-4036-B265-1020565B44C3}"/>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49" xr:uid="{CD66E2E0-73B3-40F7-8F7E-CF81028AE744}"/>
    <cellStyle name="AggOrange 2 3 4 2 3" xfId="1674" xr:uid="{A2D04DED-1988-42C5-9DD3-644C9B531655}"/>
    <cellStyle name="AggOrange 2 3 4 2 3 2" xfId="3231" xr:uid="{24A7A8AC-B90C-4FF1-8E61-A6A35B373942}"/>
    <cellStyle name="AggOrange 2 3 4 2 4" xfId="2140" xr:uid="{4BEDC18A-11E0-4409-9056-1A9210F15949}"/>
    <cellStyle name="AggOrange 2 3 4 3" xfId="1282" xr:uid="{F694A762-AE5F-4C1E-94AB-A2B97AA44C40}"/>
    <cellStyle name="AggOrange 2 3 4 3 2" xfId="2841" xr:uid="{F2FD8999-02C0-43E6-B179-04ABE7C297B4}"/>
    <cellStyle name="AggOrange 2 3 4 4" xfId="1889" xr:uid="{73B8784F-AB33-4480-B1A1-C8FEAB8F777E}"/>
    <cellStyle name="AggOrange 2 3 4 4 2" xfId="3426" xr:uid="{639E2A83-DFBC-42F3-9994-209A518C8582}"/>
    <cellStyle name="AggOrange 2 3 4 5" xfId="1934" xr:uid="{7B5236FE-B396-406F-B860-4A5DE6CFE031}"/>
    <cellStyle name="AggOrange 2 3 5" xfId="1098" xr:uid="{ED874F1C-9A51-42B4-BFBF-2BC6A3D09242}"/>
    <cellStyle name="AggOrange 2 3 5 2" xfId="2661" xr:uid="{9043BF7F-4242-40D4-8EDC-47E7C1DF1076}"/>
    <cellStyle name="AggOrange 2 3 6" xfId="1008" xr:uid="{EF5FF691-947C-4DA8-A39C-E29ACA372177}"/>
    <cellStyle name="AggOrange 2 3 6 2" xfId="2574" xr:uid="{FE24556A-4DAF-4F05-87EA-7BC45EB5FB1A}"/>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69" xr:uid="{A037EE03-CDD9-4F20-910D-4C012BFFD2E8}"/>
    <cellStyle name="AggOrange 3 2 2 3" xfId="44" xr:uid="{1792563D-5686-4CB9-86B4-53CCB02F459D}"/>
    <cellStyle name="AggOrange 3 2 2 3 2" xfId="2319" xr:uid="{D4D9DC75-893C-45FA-AF24-13A985BECD94}"/>
    <cellStyle name="AggOrange 3 2 2 4" xfId="2260" xr:uid="{97E3EC51-DF42-452D-9AF5-ECD3217E0110}"/>
    <cellStyle name="AggOrange 3 2 3" xfId="1402" xr:uid="{13D3CF3E-4D51-436F-AB17-E0A957B95559}"/>
    <cellStyle name="AggOrange 3 2 3 2" xfId="2961" xr:uid="{9762F152-0755-4B13-9239-2D5B9458C06F}"/>
    <cellStyle name="AggOrange 3 2 4" xfId="1813" xr:uid="{EF4608FA-4C5B-45D7-8D77-CAB466D28973}"/>
    <cellStyle name="AggOrange 3 2 4 2" xfId="3358" xr:uid="{CE747D2E-E598-44DD-A447-4ECFEF3F8225}"/>
    <cellStyle name="AggOrange 3 2 5" xfId="2054" xr:uid="{392C522F-5748-4827-90EE-BE8E3481429E}"/>
    <cellStyle name="AggOrange 3 3" xfId="749" xr:uid="{0DB6C02F-5026-48AA-BBE2-AB0CD20F791E}"/>
    <cellStyle name="AggOrange 3 3 2" xfId="1462" xr:uid="{F8AC79E2-016B-4326-A4C1-DE33C390405A}"/>
    <cellStyle name="AggOrange 3 3 2 2" xfId="3021" xr:uid="{C931584E-DAB9-4F9D-BFDD-B1361C6FC7B7}"/>
    <cellStyle name="AggOrange 3 3 3" xfId="1132" xr:uid="{E8992DF0-1155-48DA-ADB0-D27B040DD921}"/>
    <cellStyle name="AggOrange 3 3 3 2" xfId="2695" xr:uid="{37745C47-ACFC-44B9-8639-B14D632C8924}"/>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26" xr:uid="{2618209F-1E8C-48ED-B637-D107EC6F135C}"/>
    <cellStyle name="AggOrange 4 2 2 3" xfId="1648" xr:uid="{11E56B75-FD1A-4450-A004-35AACC85468D}"/>
    <cellStyle name="AggOrange 4 2 2 3 2" xfId="3207" xr:uid="{9587E94F-4344-4795-A61C-EBD0B1094402}"/>
    <cellStyle name="AggOrange 4 2 2 4" xfId="2217" xr:uid="{69C4DDCB-8ECF-4833-ABEE-31A2CE0CC525}"/>
    <cellStyle name="AggOrange 4 2 3" xfId="1359" xr:uid="{85E91C74-60FE-48DC-B885-38E0B2D52107}"/>
    <cellStyle name="AggOrange 4 2 3 2" xfId="2918" xr:uid="{EBFAB662-9FC1-445A-8393-E90E5792B91E}"/>
    <cellStyle name="AggOrange 4 2 4" xfId="1189" xr:uid="{588A8C79-CFC4-4ECA-BA15-C32B49C57E82}"/>
    <cellStyle name="AggOrange 4 2 4 2" xfId="2752" xr:uid="{3C6B075B-E256-4F3A-B6F7-855F89B6B518}"/>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15" xr:uid="{430BAF55-DD32-4701-B949-35BA0B7A992E}"/>
    <cellStyle name="AggOrange 4 3 2 3" xfId="1680" xr:uid="{632B9C7C-0A7A-4D66-B475-DAD519FA6EA5}"/>
    <cellStyle name="AggOrange 4 3 2 3 2" xfId="3237" xr:uid="{50A55062-E14B-43FE-9386-5BA585118E91}"/>
    <cellStyle name="AggOrange 4 3 2 4" xfId="2206" xr:uid="{6478D3EA-AAE2-4948-BE46-E65385A5E4B1}"/>
    <cellStyle name="AggOrange 4 3 3" xfId="1348" xr:uid="{923704E0-7BD3-4320-8C83-0F976CE971BF}"/>
    <cellStyle name="AggOrange 4 3 3 2" xfId="2907" xr:uid="{3CBF4E05-8962-49D5-9F43-95B859655117}"/>
    <cellStyle name="AggOrange 4 3 4" xfId="1054" xr:uid="{9596794A-2F18-43A2-A273-79E66A718EAF}"/>
    <cellStyle name="AggOrange 4 3 4 2" xfId="2619" xr:uid="{9A4E6F77-89A6-48D1-924F-67D820E5858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89" xr:uid="{51137152-EB8F-41A5-A54D-09A9F653C6A5}"/>
    <cellStyle name="AggOrange 4 4 2 3" xfId="995" xr:uid="{8581C4BF-735A-4556-A96F-FB2581245DDD}"/>
    <cellStyle name="AggOrange 4 4 2 3 2" xfId="2562" xr:uid="{70C5C297-577D-4F77-BC73-138DB1ED6A27}"/>
    <cellStyle name="AggOrange 4 4 2 4" xfId="2180" xr:uid="{18C9D033-D6F4-42DF-894F-4E0A15B0D3B3}"/>
    <cellStyle name="AggOrange 4 4 3" xfId="1322" xr:uid="{4134912D-22D8-4CA8-8E2C-B1A5A5009048}"/>
    <cellStyle name="AggOrange 4 4 3 2" xfId="2881" xr:uid="{A9E97839-B750-4ACA-B37B-0A34CA74B236}"/>
    <cellStyle name="AggOrange 4 4 4" xfId="27" xr:uid="{00A49E9A-7DD8-42E6-949F-8E110701D980}"/>
    <cellStyle name="AggOrange 4 4 4 2" xfId="2312" xr:uid="{BDCB4CA7-5B31-49D8-B2E2-02DD1D45111D}"/>
    <cellStyle name="AggOrange 4 4 5" xfId="1974" xr:uid="{18D8D643-F65E-4EAA-B260-BC01235F9622}"/>
    <cellStyle name="AggOrange 4 5" xfId="1097" xr:uid="{ED366082-C08B-4BCE-AF4B-5ABC3FBD10DD}"/>
    <cellStyle name="AggOrange 4 5 2" xfId="2660" xr:uid="{7424B923-6533-46F6-ACF6-CFDDE9C2FBA8}"/>
    <cellStyle name="AggOrange 4 6" xfId="1716" xr:uid="{78E00EF4-8A67-4DD0-857B-AAA0EDB7802F}"/>
    <cellStyle name="AggOrange 4 6 2" xfId="3271" xr:uid="{9027D6A5-E7A1-4E9D-90D3-B9A0AA961D2D}"/>
    <cellStyle name="AggOrange 4 7" xfId="972" xr:uid="{14199417-14B9-4468-A2B6-46534700F656}"/>
    <cellStyle name="AggOrange 5" xfId="106" xr:uid="{7AB804F5-4C00-4921-A154-A124B44CD2E7}"/>
    <cellStyle name="AggOrange 5 2" xfId="2359" xr:uid="{A4078A8A-141C-4820-96EE-7BCB5F93B53A}"/>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68" xr:uid="{B250A57A-C974-4BEC-A79B-540CEF683A6D}"/>
    <cellStyle name="AggOrange9 2 2 2 2 3" xfId="991" xr:uid="{1119EAFB-572B-4E54-ADB7-6AC646326B23}"/>
    <cellStyle name="AggOrange9 2 2 2 2 3 2" xfId="2558" xr:uid="{5E53FDD4-01D3-4446-BFF4-ED73424BB4F0}"/>
    <cellStyle name="AggOrange9 2 2 2 2 4" xfId="2259" xr:uid="{6BA10206-4793-4EC0-87EC-4513CFCA5FF4}"/>
    <cellStyle name="AggOrange9 2 2 2 3" xfId="1401" xr:uid="{9B44C414-0B05-4BEF-B923-27E9F4EB8086}"/>
    <cellStyle name="AggOrange9 2 2 2 3 2" xfId="2960" xr:uid="{D09A198D-292B-46FF-A1B5-F30CE3F34AA5}"/>
    <cellStyle name="AggOrange9 2 2 2 4" xfId="1741" xr:uid="{2C8B395E-89D7-424E-9B8F-22505E63F5E4}"/>
    <cellStyle name="AggOrange9 2 2 2 4 2" xfId="3294" xr:uid="{AB8F5DD7-507A-4F6F-A1FD-D534CDDF3C2C}"/>
    <cellStyle name="AggOrange9 2 2 2 5" xfId="2053" xr:uid="{C3A53CFF-2362-4D0D-8DC5-C762B326AF1D}"/>
    <cellStyle name="AggOrange9 2 2 3" xfId="752" xr:uid="{BE465248-FEFA-4D38-BF2A-6936F04F7A0D}"/>
    <cellStyle name="AggOrange9 2 2 3 2" xfId="1465" xr:uid="{2D4674CA-F2FE-418D-A5BE-C57C77EAAC4C}"/>
    <cellStyle name="AggOrange9 2 2 3 2 2" xfId="3024" xr:uid="{72534AF0-5A6B-4131-8C72-11AF06CE015C}"/>
    <cellStyle name="AggOrange9 2 2 3 3" xfId="1137" xr:uid="{2BC866D9-B945-4ECE-8A28-E57F2031E86E}"/>
    <cellStyle name="AggOrange9 2 2 3 3 2" xfId="2700" xr:uid="{6F626BA0-B256-4F7A-AB71-78901BB6E9D4}"/>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29" xr:uid="{6ECD04C9-436E-46B9-844C-2631E5C77EA0}"/>
    <cellStyle name="AggOrange9 2 3 2 2 3" xfId="992" xr:uid="{78CCF6F7-B57D-4E2A-9981-553C50E28B6F}"/>
    <cellStyle name="AggOrange9 2 3 2 2 3 2" xfId="2559" xr:uid="{6F1447AD-DC53-4AB4-929A-6519A56804FB}"/>
    <cellStyle name="AggOrange9 2 3 2 2 4" xfId="2220" xr:uid="{ADDC0D46-836E-4DCB-9041-A7FC2A3FBFA2}"/>
    <cellStyle name="AggOrange9 2 3 2 3" xfId="1362" xr:uid="{E7EDB4E0-A672-4E10-8C13-A24A06E7240E}"/>
    <cellStyle name="AggOrange9 2 3 2 3 2" xfId="2921" xr:uid="{E7D0AF39-605F-43F8-8170-2155EECFCDD6}"/>
    <cellStyle name="AggOrange9 2 3 2 4" xfId="1019" xr:uid="{90127F11-EE27-40FC-B68F-98CF2066BE71}"/>
    <cellStyle name="AggOrange9 2 3 2 4 2" xfId="2585" xr:uid="{CD7C9D05-73E9-4B69-B779-3495A96994BB}"/>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75" xr:uid="{9CF2858D-7D10-4067-B666-35AF2A7AFBA8}"/>
    <cellStyle name="AggOrange9 2 3 3 2 3" xfId="1799" xr:uid="{F87352DA-5160-491C-8B40-E11BDE1B9E08}"/>
    <cellStyle name="AggOrange9 2 3 3 2 3 2" xfId="3346" xr:uid="{651909B9-520B-4194-89F3-717BB5296765}"/>
    <cellStyle name="AggOrange9 2 3 3 2 4" xfId="2266" xr:uid="{22B50807-B44C-42F5-9378-50D5F29B4224}"/>
    <cellStyle name="AggOrange9 2 3 3 3" xfId="1408" xr:uid="{345DB3F7-E723-476E-9EFF-375F79422DF2}"/>
    <cellStyle name="AggOrange9 2 3 3 3 2" xfId="2967" xr:uid="{8B2C2216-559B-453C-A4D4-FB1C4A08DBDE}"/>
    <cellStyle name="AggOrange9 2 3 3 4" xfId="1802" xr:uid="{C7184450-BEC2-4B8E-A42A-3E374C9A35C8}"/>
    <cellStyle name="AggOrange9 2 3 3 4 2" xfId="3349" xr:uid="{0A844735-126A-47EC-B9EB-42AFEE91C934}"/>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89" xr:uid="{65287A9E-CF7E-4462-8E3A-8E5F34166951}"/>
    <cellStyle name="AggOrange9 2 3 4 2 3" xfId="1902" xr:uid="{FF6D7CAF-3B12-4F0E-9128-A68B994DEFD2}"/>
    <cellStyle name="AggOrange9 2 3 4 2 3 2" xfId="3439" xr:uid="{475DE16B-1CA9-4005-9B51-9FE7B2014560}"/>
    <cellStyle name="AggOrange9 2 3 4 2 4" xfId="2280" xr:uid="{F7D59422-37A3-4867-B2B0-A2A83A124EAF}"/>
    <cellStyle name="AggOrange9 2 3 4 3" xfId="1422" xr:uid="{DECB4C3E-1D1C-4690-8C1C-D0819CEEB5C8}"/>
    <cellStyle name="AggOrange9 2 3 4 3 2" xfId="2981" xr:uid="{CB0CA132-5D12-4367-A54E-4E6212668BBD}"/>
    <cellStyle name="AggOrange9 2 3 4 4" xfId="1811" xr:uid="{47806421-6EAC-47BF-86E8-25CEBD34990C}"/>
    <cellStyle name="AggOrange9 2 3 4 4 2" xfId="3356" xr:uid="{6278AF97-B28A-45E4-9728-299FA21392F3}"/>
    <cellStyle name="AggOrange9 2 3 4 5" xfId="2074" xr:uid="{B3D16786-59EF-41AB-8304-AAC9A31E7CCF}"/>
    <cellStyle name="AggOrange9 2 3 5" xfId="1100" xr:uid="{B3EF9F79-185B-4DC0-8A34-1CFD771BA5CF}"/>
    <cellStyle name="AggOrange9 2 3 5 2" xfId="2663" xr:uid="{4FE390B7-FEF0-48D7-B89F-3FC925990F32}"/>
    <cellStyle name="AggOrange9 2 3 6" xfId="1849" xr:uid="{22D8F865-23A2-429C-B3A5-C45C8A337D26}"/>
    <cellStyle name="AggOrange9 2 3 6 2" xfId="3389" xr:uid="{42FAE8F1-51A5-4C54-84FC-EE9D2964B6F0}"/>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0" xr:uid="{159ABED0-2AE9-47B1-9164-67D42C9A0A02}"/>
    <cellStyle name="AggOrange9 3 2 2 3" xfId="1663" xr:uid="{F3DB7194-2E28-42A5-87C1-EDAF6B358C9F}"/>
    <cellStyle name="AggOrange9 3 2 2 3 2" xfId="3222" xr:uid="{A1CE5B0D-CD88-4E78-BD2F-117058B58A72}"/>
    <cellStyle name="AggOrange9 3 2 2 4" xfId="2211" xr:uid="{77C8E6C8-1CF0-4BFD-9D17-2E469A75BA4C}"/>
    <cellStyle name="AggOrange9 3 2 3" xfId="1353" xr:uid="{9083DEEA-825B-49F7-8DE7-373F6A85B71D}"/>
    <cellStyle name="AggOrange9 3 2 3 2" xfId="2912" xr:uid="{A3F52A60-1ADE-41C7-B989-ED131D20D3BE}"/>
    <cellStyle name="AggOrange9 3 2 4" xfId="1772" xr:uid="{8A39F5FD-B734-4D63-B3C3-D44F8F5772D9}"/>
    <cellStyle name="AggOrange9 3 2 4 2" xfId="3322" xr:uid="{8D9550B6-DD4F-4AD0-817F-097458400A67}"/>
    <cellStyle name="AggOrange9 3 2 5" xfId="2005" xr:uid="{8873416F-9972-4159-A38B-5FE3A66617D1}"/>
    <cellStyle name="AggOrange9 3 3" xfId="751" xr:uid="{999081D0-D608-4AE2-B01C-E34BAE4B4F19}"/>
    <cellStyle name="AggOrange9 3 3 2" xfId="1464" xr:uid="{0FA151EA-6589-457F-9EDE-015925FC5680}"/>
    <cellStyle name="AggOrange9 3 3 2 2" xfId="3023" xr:uid="{010BC535-1B2A-4659-B180-80D4ED7993B3}"/>
    <cellStyle name="AggOrange9 3 3 3" xfId="1749" xr:uid="{6C522107-886B-4D14-8BF6-F91BF37C995F}"/>
    <cellStyle name="AggOrange9 3 3 3 2" xfId="3302" xr:uid="{20D66375-0513-41F2-80AC-B26C0E79D4C1}"/>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28" xr:uid="{E428A829-049F-49B6-A6C8-68443A2AFE4B}"/>
    <cellStyle name="AggOrange9 4 2 2 3" xfId="1647" xr:uid="{A924CEB2-E5D0-4BA4-83CF-12545AF5F9F4}"/>
    <cellStyle name="AggOrange9 4 2 2 3 2" xfId="3206" xr:uid="{5A6D76BE-976A-490C-82D9-5DFD4BD57194}"/>
    <cellStyle name="AggOrange9 4 2 2 4" xfId="2219" xr:uid="{F2B73A50-EF3E-4ADC-884C-B98D8D7762C2}"/>
    <cellStyle name="AggOrange9 4 2 3" xfId="1361" xr:uid="{33CA3C78-30C8-4235-A67F-7FD15CA9600F}"/>
    <cellStyle name="AggOrange9 4 2 3 2" xfId="2920" xr:uid="{20624DA1-2CC7-478C-B7E9-4705BBBD2C72}"/>
    <cellStyle name="AggOrange9 4 2 4" xfId="1214" xr:uid="{48DE10E5-FF91-4632-A832-F87E66DED1F0}"/>
    <cellStyle name="AggOrange9 4 2 4 2" xfId="2776" xr:uid="{017C1976-5D71-4E25-B0EE-2A3F74EF16E4}"/>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3" xr:uid="{DFEBD898-B500-4076-9E7F-CF3738BBD199}"/>
    <cellStyle name="AggOrange9 4 3 2 3" xfId="941" xr:uid="{D371CE5A-3AB7-422F-BD3B-620DBDB7FC70}"/>
    <cellStyle name="AggOrange9 4 3 2 3 2" xfId="2515" xr:uid="{B55FD4BE-E69C-4916-A683-4667F4660337}"/>
    <cellStyle name="AggOrange9 4 3 2 4" xfId="2164" xr:uid="{F0BF41E3-9D79-45BC-BBBC-48A8BBD54182}"/>
    <cellStyle name="AggOrange9 4 3 3" xfId="1306" xr:uid="{923B689D-1FD2-4C74-93D0-03054AE99EBB}"/>
    <cellStyle name="AggOrange9 4 3 3 2" xfId="2865" xr:uid="{23D5F33C-D27A-4C6D-B264-8870395B989D}"/>
    <cellStyle name="AggOrange9 4 3 4" xfId="942" xr:uid="{0F3DCB90-29FE-47AC-9560-792FFCFDCAC4}"/>
    <cellStyle name="AggOrange9 4 3 4 2" xfId="2516" xr:uid="{EEB5D51B-E949-4BD6-A9ED-35A12BE08E60}"/>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19" xr:uid="{62809CEF-81B7-49D0-ADFA-96F4E22B1904}"/>
    <cellStyle name="AggOrange9 4 4 2 3" xfId="1773" xr:uid="{8BFDD4A5-039A-450F-BBF2-043618C7336D}"/>
    <cellStyle name="AggOrange9 4 4 2 3 2" xfId="3323" xr:uid="{D879F1EC-5A32-4963-B4C9-B560EF859B13}"/>
    <cellStyle name="AggOrange9 4 4 2 4" xfId="2210" xr:uid="{84FF8B49-D2A9-4190-B7DB-3E84AFF5C3D2}"/>
    <cellStyle name="AggOrange9 4 4 3" xfId="1352" xr:uid="{9E151381-13F4-41C3-8522-BD76BFDA93DF}"/>
    <cellStyle name="AggOrange9 4 4 3 2" xfId="2911" xr:uid="{F214ECA7-7F4F-44D5-91BF-9434B0487B2C}"/>
    <cellStyle name="AggOrange9 4 4 4" xfId="949" xr:uid="{43DD6F8D-30A7-4A96-9053-80B8E19FC4D6}"/>
    <cellStyle name="AggOrange9 4 4 4 2" xfId="2522" xr:uid="{A2AE50E6-F918-424D-8BBF-E3410F35DF03}"/>
    <cellStyle name="AggOrange9 4 4 5" xfId="2004" xr:uid="{BAF9643C-7317-456D-9967-F3F0F2D008B4}"/>
    <cellStyle name="AggOrange9 4 5" xfId="1099" xr:uid="{60E98770-1559-4A6A-9586-038D81CEA5B6}"/>
    <cellStyle name="AggOrange9 4 5 2" xfId="2662" xr:uid="{0FB1091A-7684-4FF3-8E63-E9627DBEF13F}"/>
    <cellStyle name="AggOrange9 4 6" xfId="1064" xr:uid="{C1F34B0A-0BEF-46C9-8D0E-1E1E947E4A11}"/>
    <cellStyle name="AggOrange9 4 6 2" xfId="2628" xr:uid="{49CB8580-D67A-441B-AB89-B6AA6375CAB9}"/>
    <cellStyle name="AggOrange9 4 7" xfId="1790" xr:uid="{41D0B062-74ED-460A-B3C1-0AF3BEDD2638}"/>
    <cellStyle name="AggOrange9 5" xfId="105" xr:uid="{ECF81999-9171-4651-B7A0-43172B1BCB26}"/>
    <cellStyle name="AggOrange9 5 2" xfId="2358" xr:uid="{0E23EAE5-C8B9-4244-89F8-31D8EE969CC3}"/>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1" xr:uid="{BDB67E04-CDBB-4FA5-80CA-122B12EEA859}"/>
    <cellStyle name="AggOrangeLBorder 2 3 2 2 3" xfId="1240" xr:uid="{F24CA7B3-3537-45E8-A965-F50996B57232}"/>
    <cellStyle name="AggOrangeLBorder 2 3 2 2 3 2" xfId="2801" xr:uid="{E35D3E7F-4D90-4B61-B435-B1630ADEA68C}"/>
    <cellStyle name="AggOrangeLBorder 2 3 2 2 4" xfId="2222" xr:uid="{827ACD91-717A-47D0-9D31-4032FDB8376E}"/>
    <cellStyle name="AggOrangeLBorder 2 3 2 3" xfId="1364" xr:uid="{5AFE6286-8509-452C-9BC6-C6D0A5A05649}"/>
    <cellStyle name="AggOrangeLBorder 2 3 2 3 2" xfId="2923" xr:uid="{F40A2F28-8DB7-497F-A600-3AC144CD826A}"/>
    <cellStyle name="AggOrangeLBorder 2 3 2 4" xfId="1847" xr:uid="{5A7B76A0-D371-434F-AE26-A4844CC8F018}"/>
    <cellStyle name="AggOrangeLBorder 2 3 2 4 2" xfId="3388" xr:uid="{EEBA1942-F61D-4E34-AF94-A91807A3F331}"/>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1" xr:uid="{49356B88-9EED-427B-9831-7AB5DEE5F4BA}"/>
    <cellStyle name="AggOrangeLBorder 2 3 3 2 3" xfId="1171" xr:uid="{F9E8E80B-5A9E-4742-B112-B22C3141B647}"/>
    <cellStyle name="AggOrangeLBorder 2 3 3 2 3 2" xfId="2734" xr:uid="{754376F9-1087-4D4E-8AD6-C62B16109465}"/>
    <cellStyle name="AggOrangeLBorder 2 3 3 2 4" xfId="2162" xr:uid="{ABAE1515-BB4B-4F72-ABCB-E3D83402AE41}"/>
    <cellStyle name="AggOrangeLBorder 2 3 3 3" xfId="1304" xr:uid="{8FCB1DF5-158A-479F-A1CC-8491156E3088}"/>
    <cellStyle name="AggOrangeLBorder 2 3 3 3 2" xfId="2863" xr:uid="{632970C2-5E3A-4A00-A6DA-6C7FB6B88F90}"/>
    <cellStyle name="AggOrangeLBorder 2 3 3 4" xfId="1839" xr:uid="{EBF40992-B590-4F54-A7E3-36E425BFE4AD}"/>
    <cellStyle name="AggOrangeLBorder 2 3 3 4 2" xfId="3382" xr:uid="{69C7C5FB-E898-4483-B273-BCB854841BFC}"/>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097" xr:uid="{E98CEBF6-AAF3-4B9C-89A0-65937788F4E2}"/>
    <cellStyle name="AggOrangeLBorder 2 3 4 2 3" xfId="1066" xr:uid="{7F862D67-BD6D-4F7F-BED9-476C248B17DE}"/>
    <cellStyle name="AggOrangeLBorder 2 3 4 2 3 2" xfId="2630" xr:uid="{963F162C-FA29-49D1-B572-01D2E04261AA}"/>
    <cellStyle name="AggOrangeLBorder 2 3 4 2 4" xfId="2188" xr:uid="{670CFA89-B7C8-4BCC-88AE-C1055C279D02}"/>
    <cellStyle name="AggOrangeLBorder 2 3 4 3" xfId="1330" xr:uid="{F91AC317-734C-4738-B5A1-E5AE818C8B1C}"/>
    <cellStyle name="AggOrangeLBorder 2 3 4 3 2" xfId="2889" xr:uid="{9C68C4FF-BCB6-4F44-8DC4-3EA8BCCD6EEA}"/>
    <cellStyle name="AggOrangeLBorder 2 3 4 4" xfId="1746" xr:uid="{E0479174-88BA-40D8-8FAD-07A2236B686F}"/>
    <cellStyle name="AggOrangeLBorder 2 3 4 4 2" xfId="3299" xr:uid="{65FD9C9F-999A-4AFC-BEB1-D90D6A3588CB}"/>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65" xr:uid="{C1328525-EFC9-428A-8AF4-2331FD81B712}"/>
    <cellStyle name="AggOrangeLBorder 2 3 7" xfId="1016" xr:uid="{84D32DF9-DF16-4289-8462-3CD7508D097F}"/>
    <cellStyle name="AggOrangeLBorder 2 3 7 2" xfId="2582" xr:uid="{B4ED5924-CDB4-4FBD-8877-3FF6B9728936}"/>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0" xr:uid="{5ECF06DB-2961-486A-B018-12F1CF4916F4}"/>
    <cellStyle name="AggOrangeLBorder 4 2 2 3" xfId="1207" xr:uid="{FBAC266C-358B-4009-AC9C-E726880A853A}"/>
    <cellStyle name="AggOrangeLBorder 4 2 2 3 2" xfId="2770" xr:uid="{E18472EE-C8CE-4F93-B24E-30A8C1EDA40F}"/>
    <cellStyle name="AggOrangeLBorder 4 2 2 4" xfId="2221" xr:uid="{CDC53022-5836-41CE-AAA7-31B282A70C62}"/>
    <cellStyle name="AggOrangeLBorder 4 2 3" xfId="1363" xr:uid="{46F3DDFF-CFA4-4196-BD90-BD9DF0321648}"/>
    <cellStyle name="AggOrangeLBorder 4 2 3 2" xfId="2922" xr:uid="{2497731E-6FAF-4824-8078-93C357B03658}"/>
    <cellStyle name="AggOrangeLBorder 4 2 4" xfId="23" xr:uid="{4D71EC3B-96B2-43D7-B54D-FD23E6ADE8DF}"/>
    <cellStyle name="AggOrangeLBorder 4 2 4 2" xfId="2311" xr:uid="{6428CC19-87A8-40C5-9DDE-84D061716EA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2" xr:uid="{A872AA2A-F1C4-42C9-9983-0DAC2C68D438}"/>
    <cellStyle name="AggOrangeLBorder 4 3 2 3" xfId="1653" xr:uid="{278527A4-5B68-4FC1-8B44-0DA3DB5D1EDB}"/>
    <cellStyle name="AggOrangeLBorder 4 3 2 3 2" xfId="3212" xr:uid="{504845BA-B7BD-40CB-8EF1-C6E20BF0EAA5}"/>
    <cellStyle name="AggOrangeLBorder 4 3 2 4" xfId="2163" xr:uid="{F8189368-07E6-4C69-95B6-2184943426B7}"/>
    <cellStyle name="AggOrangeLBorder 4 3 3" xfId="1305" xr:uid="{82C2F101-F7AB-49ED-8F7D-010211193F37}"/>
    <cellStyle name="AggOrangeLBorder 4 3 3 2" xfId="2864" xr:uid="{AE3E0FA1-797C-45A4-8DB9-3C33A7F3D6F7}"/>
    <cellStyle name="AggOrangeLBorder 4 3 4" xfId="30" xr:uid="{4F9F11EC-865E-4343-85EF-34675007BB3A}"/>
    <cellStyle name="AggOrangeLBorder 4 3 4 2" xfId="2314" xr:uid="{9A389CF1-5281-402B-B5BE-3CD77A62C39E}"/>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3" xr:uid="{BD5EE1CC-9C99-43FA-B94D-E88158352D2B}"/>
    <cellStyle name="AggOrangeLBorder 4 4 2 3" xfId="1123" xr:uid="{11A09B5D-BC07-4FD6-8165-ED5CB059BD69}"/>
    <cellStyle name="AggOrangeLBorder 4 4 2 3 2" xfId="2686" xr:uid="{CDCFD9CE-1EC7-46A5-99F7-7B478287BBCC}"/>
    <cellStyle name="AggOrangeLBorder 4 4 2 4" xfId="2184" xr:uid="{55F7BF0F-2425-4158-851B-CBC446D5129B}"/>
    <cellStyle name="AggOrangeLBorder 4 4 3" xfId="1326" xr:uid="{5D0C3E06-BF62-4381-91DD-8E9CBBA5E211}"/>
    <cellStyle name="AggOrangeLBorder 4 4 3 2" xfId="2885" xr:uid="{F9B79F7B-9122-4E32-A119-DCCE3AF8199E}"/>
    <cellStyle name="AggOrangeLBorder 4 4 4" xfId="1834" xr:uid="{8739FA3D-6379-431C-885F-3F62D24A2AA7}"/>
    <cellStyle name="AggOrangeLBorder 4 4 4 2" xfId="3378" xr:uid="{B7D5B6B7-1D4E-4F62-B954-38D7F9DCC3DF}"/>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64" xr:uid="{DB9DCC4A-AC17-48BA-A919-A03923553D1A}"/>
    <cellStyle name="AggOrangeLBorder 4 7" xfId="1737" xr:uid="{2A6E9DAC-B3CD-4025-9B48-C5BE8AE1251C}"/>
    <cellStyle name="AggOrangeLBorder 4 7 2" xfId="3290" xr:uid="{C8D5FB44-C467-47C9-9348-8A68860439E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48" xr:uid="{D2C88F3B-FC73-458F-9963-476AD91FD069}"/>
    <cellStyle name="AggOrangeRBorder 2 2 2 2 3" xfId="1143" xr:uid="{8E4121C3-9B43-48AA-9624-897D76F02D38}"/>
    <cellStyle name="AggOrangeRBorder 2 2 2 2 3 2" xfId="2706" xr:uid="{2251947A-1A98-4398-AFF6-712265632FFE}"/>
    <cellStyle name="AggOrangeRBorder 2 2 2 2 4" xfId="2139" xr:uid="{FAE8159E-33E4-4EC2-B6A8-0366F30ED249}"/>
    <cellStyle name="AggOrangeRBorder 2 2 2 3" xfId="1281" xr:uid="{E0759544-477B-41B2-AA75-F4774F28609E}"/>
    <cellStyle name="AggOrangeRBorder 2 2 2 3 2" xfId="2840" xr:uid="{4C7FFB01-E811-416F-BE04-80BD1576C84D}"/>
    <cellStyle name="AggOrangeRBorder 2 2 2 4" xfId="32" xr:uid="{38BAC079-AE19-4DD2-BFCA-FA80267A5120}"/>
    <cellStyle name="AggOrangeRBorder 2 2 2 4 2" xfId="2316" xr:uid="{6A13213D-F84E-4958-828B-9A182FFA162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3" xr:uid="{41CEE16E-A210-4801-921C-7EB5F3700F5B}"/>
    <cellStyle name="AggOrangeRBorder 2 3 2 2 3" xfId="1017" xr:uid="{9FFA9615-788E-49E7-B8B6-79271ECAAF16}"/>
    <cellStyle name="AggOrangeRBorder 2 3 2 2 3 2" xfId="2583" xr:uid="{56D25655-76C7-499C-AB52-6FA58835A0C0}"/>
    <cellStyle name="AggOrangeRBorder 2 3 2 2 4" xfId="2224" xr:uid="{C35BB5F4-5DC2-4FBB-86F4-0F88C33026B8}"/>
    <cellStyle name="AggOrangeRBorder 2 3 2 3" xfId="1366" xr:uid="{258F9C50-41FF-4D26-8111-3C3DDC00FA4E}"/>
    <cellStyle name="AggOrangeRBorder 2 3 2 3 2" xfId="2925" xr:uid="{2F23F8EB-8C78-4F30-9087-F7C9F3645FFE}"/>
    <cellStyle name="AggOrangeRBorder 2 3 2 4" xfId="936" xr:uid="{6947EB51-8B2E-4880-A5BA-C9EA755BAD07}"/>
    <cellStyle name="AggOrangeRBorder 2 3 2 4 2" xfId="2510" xr:uid="{7FF44277-96AF-45C2-A4BE-6D5B9EAB9DAD}"/>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09" xr:uid="{8A624335-11DC-4D27-AE7B-6A9C1A46EF9D}"/>
    <cellStyle name="AggOrangeRBorder 2 3 3 2 3" xfId="1825" xr:uid="{B8822FA8-F363-4F6F-AB44-021D201B4472}"/>
    <cellStyle name="AggOrangeRBorder 2 3 3 2 3 2" xfId="3369" xr:uid="{F291242D-B8E3-42E6-A47C-C6B38E2D71D9}"/>
    <cellStyle name="AggOrangeRBorder 2 3 3 2 4" xfId="2200" xr:uid="{A4C66FAA-6E54-43FB-9587-C256145114DA}"/>
    <cellStyle name="AggOrangeRBorder 2 3 3 3" xfId="1342" xr:uid="{CF9513E5-75AA-4AEF-B6F6-3A8F5EA1A108}"/>
    <cellStyle name="AggOrangeRBorder 2 3 3 3 2" xfId="2901" xr:uid="{6BB020E0-CFF0-4A2A-B3EC-95EBBF4CB6D9}"/>
    <cellStyle name="AggOrangeRBorder 2 3 3 4" xfId="1175" xr:uid="{7F49DF88-988F-4FB3-B176-687A077DD428}"/>
    <cellStyle name="AggOrangeRBorder 2 3 3 4 2" xfId="2738" xr:uid="{B66B6E2C-DC1C-4E2B-A2E5-E90221B61931}"/>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1" xr:uid="{7612335E-E576-4076-B2DD-7710854713FD}"/>
    <cellStyle name="AggOrangeRBorder 2 3 4 2 3" xfId="1130" xr:uid="{62047FEF-0E89-4F92-9E0A-4D99D9C43065}"/>
    <cellStyle name="AggOrangeRBorder 2 3 4 2 3 2" xfId="2693" xr:uid="{9111CE84-969B-49F0-9120-11D439B8C835}"/>
    <cellStyle name="AggOrangeRBorder 2 3 4 2 4" xfId="2182" xr:uid="{ACB3E252-6AA6-4DF2-BEBA-0F7949474B4F}"/>
    <cellStyle name="AggOrangeRBorder 2 3 4 3" xfId="1324" xr:uid="{3AE6C888-787C-4616-98C2-B7C5B4FB02B8}"/>
    <cellStyle name="AggOrangeRBorder 2 3 4 3 2" xfId="2883" xr:uid="{AD8DE35F-EF1C-44FE-828B-46AC5A070627}"/>
    <cellStyle name="AggOrangeRBorder 2 3 4 4" xfId="1056" xr:uid="{04F1CFC5-500B-4F0B-8235-877DA7E350EC}"/>
    <cellStyle name="AggOrangeRBorder 2 3 4 4 2" xfId="2621" xr:uid="{691D4C8A-96D4-4F27-887A-1F263E848CE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67" xr:uid="{700B871B-BCB5-4458-B1DD-8D9245981713}"/>
    <cellStyle name="AggOrangeRBorder 2 3 7" xfId="984" xr:uid="{20AAAD20-7A94-4B8F-93F7-4AE4A6154E59}"/>
    <cellStyle name="AggOrangeRBorder 2 3 7 2" xfId="2553" xr:uid="{4CE6BAA8-1A57-4DCF-9492-D84486CD3E9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59" xr:uid="{5E83CDA0-C600-4F3C-AB5F-B2F75EC68687}"/>
    <cellStyle name="AggOrangeRBorder 3 2 2 3" xfId="1087" xr:uid="{49F5C4C8-AEC8-4C31-BC39-2664C40759F6}"/>
    <cellStyle name="AggOrangeRBorder 3 2 2 3 2" xfId="2650" xr:uid="{A05EB6B3-6C31-424E-BB49-DC38711D6E4B}"/>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67" xr:uid="{06405183-BCA1-48C4-B8FF-E05EE81A12BF}"/>
    <cellStyle name="AggOrangeRBorder 3 2 3 3" xfId="1650" xr:uid="{47574BA9-7452-44C7-828E-D4C8D44C0EC9}"/>
    <cellStyle name="AggOrangeRBorder 3 2 3 3 2" xfId="3209" xr:uid="{4F114F84-B604-471A-BE83-5EF1D0208B43}"/>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2" xr:uid="{2561558B-FBF8-42AF-A77E-DC013FB26AE6}"/>
    <cellStyle name="AggOrangeRBorder 4 2 2 3" xfId="1205" xr:uid="{92613A26-C0DD-454E-AC17-B250EA72A96D}"/>
    <cellStyle name="AggOrangeRBorder 4 2 2 3 2" xfId="2768" xr:uid="{2F7C612F-5060-4CFC-9EB5-C2D9AE7C9DB1}"/>
    <cellStyle name="AggOrangeRBorder 4 2 2 4" xfId="2223" xr:uid="{DD9D133C-F267-4108-8626-792D26B1D55A}"/>
    <cellStyle name="AggOrangeRBorder 4 2 3" xfId="1365" xr:uid="{602B1FBE-FA4A-4B1C-B2BD-92484EB47EB1}"/>
    <cellStyle name="AggOrangeRBorder 4 2 3 2" xfId="2924" xr:uid="{D59B9C5A-A385-45D4-9E07-6613B8B8B735}"/>
    <cellStyle name="AggOrangeRBorder 4 2 4" xfId="1642" xr:uid="{E8AC3049-F304-474A-A1D1-7DEF1E195777}"/>
    <cellStyle name="AggOrangeRBorder 4 2 4 2" xfId="3201" xr:uid="{1EC98234-B95F-426A-B704-F5DDA6E85BB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65" xr:uid="{3DB5ACA1-A813-4077-BEAF-DF85023F7C4B}"/>
    <cellStyle name="AggOrangeRBorder 4 3 2 3" xfId="1651" xr:uid="{472AEF43-7356-4C7C-8CB3-44CF56D03C41}"/>
    <cellStyle name="AggOrangeRBorder 4 3 2 3 2" xfId="3210" xr:uid="{A92E3E6E-6F54-475A-9C7C-87394E94E209}"/>
    <cellStyle name="AggOrangeRBorder 4 3 2 4" xfId="2256" xr:uid="{8C8F8806-D1A5-4EBD-9F6F-07ED431A5016}"/>
    <cellStyle name="AggOrangeRBorder 4 3 3" xfId="1398" xr:uid="{1EDABB46-AC3E-47ED-8C1C-E71122946C69}"/>
    <cellStyle name="AggOrangeRBorder 4 3 3 2" xfId="2957" xr:uid="{F333D52F-CC3E-4FE6-BA8A-55BF665821AA}"/>
    <cellStyle name="AggOrangeRBorder 4 3 4" xfId="1809" xr:uid="{9E539613-AF05-4C47-8F54-28ABBEFD115B}"/>
    <cellStyle name="AggOrangeRBorder 4 3 4 2" xfId="3355" xr:uid="{EA14B53A-2864-4D4D-BC85-A1551530C41E}"/>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86" xr:uid="{A78FDA1D-CF0B-448B-90C0-58119810C51D}"/>
    <cellStyle name="AggOrangeRBorder 4 4 2 3" xfId="1899" xr:uid="{DD3A5DE9-2DAD-452C-9A84-70A5421513F5}"/>
    <cellStyle name="AggOrangeRBorder 4 4 2 3 2" xfId="3436" xr:uid="{3CB22580-B282-4A7C-9E3F-F05BA01C95B2}"/>
    <cellStyle name="AggOrangeRBorder 4 4 2 4" xfId="2277" xr:uid="{E0028E85-36FA-4E3A-8675-827BC9656C75}"/>
    <cellStyle name="AggOrangeRBorder 4 4 3" xfId="1419" xr:uid="{D15A459B-D235-4E82-ACF2-9F01B09DFCE2}"/>
    <cellStyle name="AggOrangeRBorder 4 4 3 2" xfId="2978" xr:uid="{06A5B7DF-76AD-491E-AC05-8AFA2510DFBC}"/>
    <cellStyle name="AggOrangeRBorder 4 4 4" xfId="1728" xr:uid="{51528890-16CC-4356-BC60-BEDAA17170B9}"/>
    <cellStyle name="AggOrangeRBorder 4 4 4 2" xfId="3282" xr:uid="{0C01EA14-0C0A-40DC-B046-D72BFEA5CD4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66" xr:uid="{F9C16BB6-653B-4E8F-9B2D-8D55D5FBAFBF}"/>
    <cellStyle name="AggOrangeRBorder 4 7" xfId="1198" xr:uid="{2BC91A93-706D-48CD-8E6C-FDCBCEBCE6D4}"/>
    <cellStyle name="AggOrangeRBorder 4 7 2" xfId="2761" xr:uid="{623E4AD1-74D7-40E2-9B9A-E41393C7DAB6}"/>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976" hidden="1" xr:uid="{1C778A0C-36DF-4D18-BA98-3C1FF712BE7F}"/>
    <cellStyle name="Ausgabe" xfId="979" hidden="1" xr:uid="{606112EE-F7CF-4E82-8A35-2D2923DE32AA}"/>
    <cellStyle name="Ausgabe" xfId="1761" hidden="1" xr:uid="{0658D417-A912-4A2E-924C-66C5198589FB}"/>
    <cellStyle name="Ausgabe" xfId="1197" hidden="1" xr:uid="{1CEF1466-E766-49CE-AA97-92E08346BB17}"/>
    <cellStyle name="Ausgabe" xfId="2597" hidden="1" xr:uid="{954DC231-40CC-4C93-BB67-573A95B275D9}"/>
    <cellStyle name="Ausgabe" xfId="3313" hidden="1" xr:uid="{6E3457A6-4F71-4CD0-8E88-2067281E9C7A}"/>
    <cellStyle name="Ausgabe" xfId="72" hidden="1" xr:uid="{FD0CE4B1-4F25-4FC2-9039-77C4EF5B8542}"/>
    <cellStyle name="Ausgabe" xfId="945" hidden="1" xr:uid="{C428F05D-C29A-4976-B2ED-25CC7DE27D50}"/>
    <cellStyle name="Ausgabe" xfId="1031" hidden="1" xr:uid="{C10C5EA9-9D24-44F2-8133-FC3F2378B5C0}"/>
    <cellStyle name="Ausgabe" xfId="3461" hidden="1" xr:uid="{8A86FB40-BD40-4B10-BBC2-D54D8E8EEAAC}"/>
    <cellStyle name="Ausgabe" xfId="2548" hidden="1" xr:uid="{5BAA48C3-840F-40AF-9A56-A4593622B48B}"/>
    <cellStyle name="Ausgabe" xfId="2760" hidden="1" xr:uid="{F6722D4F-BC5F-477D-BEEC-5DB570606F42}"/>
    <cellStyle name="Ausgabe" xfId="2551" hidden="1" xr:uid="{7EAFAD7A-8D02-4EE9-BA0B-BD0246B7431F}"/>
    <cellStyle name="Ausgabe" xfId="2296" hidden="1" xr:uid="{8941D815-6BA3-4F24-84D6-9836C7FC2A70}"/>
    <cellStyle name="Ausgabe" xfId="2326" hidden="1" xr:uid="{8D9B602F-0BFF-4731-9036-982F2BBC0DBF}"/>
    <cellStyle name="Ausgabe" xfId="2518" hidden="1" xr:uid="{CA3A6798-DC83-4AE6-86A3-1832EB994FF9}"/>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0" xr:uid="{7601A6B0-09BF-4A4A-909C-A269411CEF99}"/>
    <cellStyle name="Ausgabe 2 2 2 3" xfId="961" xr:uid="{70458FE3-2AC6-4623-A93C-EB2B31F12394}"/>
    <cellStyle name="Ausgabe 2 2 2 3 2" xfId="2534" xr:uid="{72E3A36C-32D6-4F4A-9A16-D68E57ABE2F2}"/>
    <cellStyle name="Ausgabe 2 2 2 4" xfId="2261" xr:uid="{F5BF272D-9C38-4CAE-918B-ED225D22F118}"/>
    <cellStyle name="Ausgabe 2 2 3" xfId="1403" xr:uid="{E2611922-C36F-4D26-A40E-46041A4F7E99}"/>
    <cellStyle name="Ausgabe 2 2 3 2" xfId="2962" xr:uid="{DFE48B0F-C134-4E4B-A072-A0E0099C76F1}"/>
    <cellStyle name="Ausgabe 2 2 4" xfId="1120" xr:uid="{E2B209BB-4792-45F5-ABA5-A5707BFDD96D}"/>
    <cellStyle name="Ausgabe 2 2 4 2" xfId="2683" xr:uid="{8925604A-CAE9-495E-B9C6-E1D22280362E}"/>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55" xr:uid="{FC6DE792-CEE7-425E-B244-64845A819169}"/>
    <cellStyle name="Ausgabe 2 3 2 3" xfId="1266" xr:uid="{D8D31FD4-BEFB-4455-8C99-D42B8BB2EB17}"/>
    <cellStyle name="Ausgabe 2 3 2 3 2" xfId="2825" xr:uid="{586EE6C7-02C6-4EF4-B93D-ACB2BFBE2B84}"/>
    <cellStyle name="Ausgabe 2 3 2 4" xfId="2146" xr:uid="{1F0B344F-DFCD-46CE-AAAA-5E8CF20CDD4B}"/>
    <cellStyle name="Ausgabe 2 3 3" xfId="1288" xr:uid="{CABFADD3-42B4-4829-978E-2563F3592C67}"/>
    <cellStyle name="Ausgabe 2 3 3 2" xfId="2847" xr:uid="{84D1383B-1D03-4166-89C3-D9B9E64FA9B2}"/>
    <cellStyle name="Ausgabe 2 3 4" xfId="1730" xr:uid="{5CE59F8C-E0F7-42E6-9FBE-93727BDDB9FD}"/>
    <cellStyle name="Ausgabe 2 3 4 2" xfId="3284" xr:uid="{A69FAD9A-4527-4050-8312-5CD3A5143545}"/>
    <cellStyle name="Ausgabe 2 3 5" xfId="1940" xr:uid="{3EB8CB90-1233-468F-9FB7-CAAD0D1512DE}"/>
    <cellStyle name="Ausgabe 2 4" xfId="741" xr:uid="{5DAC2155-C3D4-4B27-8802-2E66A06C2EA2}"/>
    <cellStyle name="Ausgabe 2 4 2" xfId="1454" xr:uid="{5CF04721-4F78-4FA7-A415-C572A3171FE9}"/>
    <cellStyle name="Ausgabe 2 4 2 2" xfId="3013" xr:uid="{09A014E2-6FC7-4CE9-9203-D6D2B37652AF}"/>
    <cellStyle name="Ausgabe 2 4 3" xfId="1052" xr:uid="{5ADB613D-23E1-4476-B8CC-900D6A08DFFC}"/>
    <cellStyle name="Ausgabe 2 4 3 2" xfId="2617" xr:uid="{A93A5773-4867-4C50-AB89-952F803F0194}"/>
    <cellStyle name="Ausgabe 2 4 4" xfId="2104" xr:uid="{41DC9706-B114-4EDE-96E2-756413219E72}"/>
    <cellStyle name="Ausgabe 2 5" xfId="1193" xr:uid="{5318009E-3C64-47DF-B90D-86753CC7009E}"/>
    <cellStyle name="Ausgabe 2 5 2" xfId="2756" xr:uid="{6A5681F4-534A-46F7-AD83-E62197544E39}"/>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2" xr:uid="{786B1F56-005D-4343-B3AB-B3F4ADF83CE6}"/>
    <cellStyle name="Ausgabe 3 2 2 3" xfId="1724" xr:uid="{2C41F16A-C082-45B0-B744-6FA011A2404D}"/>
    <cellStyle name="Ausgabe 3 2 2 3 2" xfId="3278" xr:uid="{D1497DA2-213B-4828-97EF-56D5AA507568}"/>
    <cellStyle name="Ausgabe 3 2 2 4" xfId="2233" xr:uid="{44EC6D2F-6503-459B-B068-C7575D61C8A2}"/>
    <cellStyle name="Ausgabe 3 2 3" xfId="1375" xr:uid="{D4F704E2-4B38-4226-BAB1-61FC78FE1669}"/>
    <cellStyle name="Ausgabe 3 2 3 2" xfId="2934" xr:uid="{61171B86-55DA-4963-BB19-FB5FD5E4F604}"/>
    <cellStyle name="Ausgabe 3 2 4" xfId="1786" xr:uid="{42D9F5E4-2BCB-4735-A0D8-5BB0710584CB}"/>
    <cellStyle name="Ausgabe 3 2 4 2" xfId="3334" xr:uid="{23DDBAA5-99DE-49CF-86AD-85DDDF0310BD}"/>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1" xr:uid="{A83C534E-0F77-4365-AFF1-44131168FF6C}"/>
    <cellStyle name="Ausgabe 3 3 2 3" xfId="1133" xr:uid="{EF8A0AC6-55CC-4B34-8559-441FB7809E2C}"/>
    <cellStyle name="Ausgabe 3 3 2 3 2" xfId="2696" xr:uid="{CBBAF492-4083-46A4-826E-451696837DF8}"/>
    <cellStyle name="Ausgabe 3 3 2 4" xfId="2152" xr:uid="{10687198-C881-4144-B904-89A9C8156240}"/>
    <cellStyle name="Ausgabe 3 3 3" xfId="1294" xr:uid="{98CE3634-DC7A-43D5-AFD8-C903E193C5D4}"/>
    <cellStyle name="Ausgabe 3 3 3 2" xfId="2853" xr:uid="{53B69E40-D43D-4F1B-B9D3-53002C984FEE}"/>
    <cellStyle name="Ausgabe 3 3 4" xfId="1779" xr:uid="{C581E619-1CEB-4F7B-91E5-4FB4E13CA7C6}"/>
    <cellStyle name="Ausgabe 3 3 4 2" xfId="3329" xr:uid="{E5B55989-3DCA-4CEA-82D2-ABBD9EBF52B6}"/>
    <cellStyle name="Ausgabe 3 3 5" xfId="1946" xr:uid="{FF976E02-7A1E-47F9-8A9D-CF60DD45D43A}"/>
    <cellStyle name="Ausgabe 3 4" xfId="738" xr:uid="{C20C282F-FE2C-4F37-941B-EA4409415A9E}"/>
    <cellStyle name="Ausgabe 3 4 2" xfId="1451" xr:uid="{7C3F5A3F-2288-4870-9C51-74FCCFC74878}"/>
    <cellStyle name="Ausgabe 3 4 2 2" xfId="3010" xr:uid="{FAF5E91F-976B-4E6D-9A31-4BD5C1EEB801}"/>
    <cellStyle name="Ausgabe 3 4 3" xfId="1703" xr:uid="{1FAD0B90-D8FD-493A-A32D-BB71A7A15DEE}"/>
    <cellStyle name="Ausgabe 3 4 3 2" xfId="3258" xr:uid="{A08DC9C3-D40D-4A09-9919-61A2959D1EAD}"/>
    <cellStyle name="Ausgabe 3 4 4" xfId="2102" xr:uid="{617A14AB-70C9-4761-86AF-7950619EBE17}"/>
    <cellStyle name="Ausgabe 3 5" xfId="1115" xr:uid="{EE38B667-7B76-45FF-B651-920BC28BE3CB}"/>
    <cellStyle name="Ausgabe 3 5 2" xfId="2678" xr:uid="{900CEB70-9C64-4930-9F48-6746787AD878}"/>
    <cellStyle name="Ausgabe 4" xfId="579" xr:uid="{D36C411C-1044-41DF-9819-07D0FA3F9560}"/>
    <cellStyle name="Ausgabe 4 2" xfId="794" xr:uid="{90638120-5F89-4E54-8FA9-F6F6E7D8ED45}"/>
    <cellStyle name="Ausgabe 4 2 2" xfId="1507" xr:uid="{8FBAA1AE-AF0F-4375-9077-61CD653CB11F}"/>
    <cellStyle name="Ausgabe 4 2 2 2" xfId="3066" xr:uid="{47DE75BC-EEE8-4575-87FF-46CE8858648F}"/>
    <cellStyle name="Ausgabe 4 2 3" xfId="975" xr:uid="{5637F195-15B5-4A43-ADA0-2BA364F7373A}"/>
    <cellStyle name="Ausgabe 4 2 3 2" xfId="2547" xr:uid="{EB6A4E03-9C62-467A-AB11-82A288D34553}"/>
    <cellStyle name="Ausgabe 4 2 4" xfId="2157" xr:uid="{254840A2-D917-4624-BDDE-9C515A85AC47}"/>
    <cellStyle name="Ausgabe 4 3" xfId="1299" xr:uid="{0F1E8DB2-9258-4FD1-BA2C-3653594A48D7}"/>
    <cellStyle name="Ausgabe 4 3 2" xfId="2858" xr:uid="{D3372AC0-8149-4575-A274-C73626FC57F9}"/>
    <cellStyle name="Ausgabe 4 4" xfId="1713" xr:uid="{DBDC1E07-4293-45A7-8120-393A53F54CF1}"/>
    <cellStyle name="Ausgabe 4 4 2" xfId="3268" xr:uid="{BD8BAB90-5C69-403B-87C2-F877CA0E53FE}"/>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85" xr:uid="{C21F2802-751F-41CE-B67D-08983DF2232E}"/>
    <cellStyle name="Ausgabe 5 2 3" xfId="1898" xr:uid="{68B2D869-BDC9-4690-8115-1EAC63154360}"/>
    <cellStyle name="Ausgabe 5 2 3 2" xfId="3435" xr:uid="{9DE07753-8EF9-445C-B6C8-DF0826D5643E}"/>
    <cellStyle name="Ausgabe 5 2 4" xfId="2276" xr:uid="{83BDE257-6FB9-4EC1-B17E-73A1B7DFB90A}"/>
    <cellStyle name="Ausgabe 5 3" xfId="1418" xr:uid="{DA1679CA-EB66-4BCC-BA0E-38FEE251F111}"/>
    <cellStyle name="Ausgabe 5 3 2" xfId="2977" xr:uid="{EC54A638-8F3E-40AD-B9C5-7B3FC71AB283}"/>
    <cellStyle name="Ausgabe 5 4" xfId="1640" xr:uid="{766D8667-3E44-40BA-A64D-7187D11177CE}"/>
    <cellStyle name="Ausgabe 5 4 2" xfId="3199" xr:uid="{C0B25B08-5D97-479A-838C-63F7CD51F8B3}"/>
    <cellStyle name="Ausgabe 5 5" xfId="2070" xr:uid="{2C682439-CDAA-40DF-93CA-B416CC3667AF}"/>
    <cellStyle name="Ausgabe 6" xfId="714" xr:uid="{2D5CE56D-E652-40BB-9D88-01F3DBF28301}"/>
    <cellStyle name="Ausgabe 6 2" xfId="1434" xr:uid="{C9BE8B5B-D624-493B-A76D-65DEC5516530}"/>
    <cellStyle name="Ausgabe 6 2 2" xfId="2993" xr:uid="{2DB7A073-5960-463E-97B6-9FA048FFBA8B}"/>
    <cellStyle name="Ausgabe 6 3" xfId="1744" xr:uid="{7301DDA4-EA0A-4130-83F0-DC8041CD2D0E}"/>
    <cellStyle name="Ausgabe 6 3 2" xfId="3297" xr:uid="{81B9B392-9398-46E5-8982-343BB4715CCF}"/>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2519" hidden="1" xr:uid="{446144F1-3B83-410E-88A4-E094D425171F}"/>
    <cellStyle name="Berechnung" xfId="1030" hidden="1" xr:uid="{F3A04E6F-FB9A-48B6-ADF6-6B773DF2919A}"/>
    <cellStyle name="Berechnung" xfId="1853" hidden="1" xr:uid="{891883A0-670E-4824-82CB-7E0B347770F0}"/>
    <cellStyle name="Berechnung" xfId="1685" hidden="1" xr:uid="{3F0D1D91-0DEF-4799-BDED-CBA26C46ACC7}"/>
    <cellStyle name="Berechnung" xfId="946" hidden="1" xr:uid="{D9D46B9D-BCFC-4ED4-AD3E-8CA788D5B50C}"/>
    <cellStyle name="Berechnung" xfId="73" hidden="1" xr:uid="{B5FDA23B-A1B5-42A4-9385-68FC0D80A331}"/>
    <cellStyle name="Berechnung" xfId="3468" hidden="1" xr:uid="{CE01BB6C-2BDD-4671-BFA8-04284A824DAF}"/>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A086A8E9-A634-43C3-9703-B9E975A57C10}"/>
    <cellStyle name="Berechnung" xfId="3241" hidden="1" xr:uid="{725FC98A-D5C2-4153-84FE-B5188C41A56A}"/>
    <cellStyle name="Berechnung" xfId="3242" hidden="1" xr:uid="{DDB7D749-06F3-43D7-B590-6824CE5597CC}"/>
    <cellStyle name="Berechnung" xfId="2688" hidden="1" xr:uid="{F9997FE0-2D06-4171-9E8E-103242603670}"/>
    <cellStyle name="Berechnung" xfId="3393" hidden="1" xr:uid="{F35744E1-B445-4F69-BA46-969B39247698}"/>
    <cellStyle name="Berechnung" xfId="2596" hidden="1" xr:uid="{E59A30E8-2557-4DA2-AC8D-4CED73EA10D1}"/>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1" xr:uid="{F345CE1E-822E-46D1-B3BF-6A8B7C8D3762}"/>
    <cellStyle name="Berechnung 2 2 2 3" xfId="1652" xr:uid="{7DD356D2-C140-45CD-B708-97E95FA0000D}"/>
    <cellStyle name="Berechnung 2 2 2 3 2" xfId="3211" xr:uid="{4F2B320E-CF57-4E7D-BB13-71351E98ADBE}"/>
    <cellStyle name="Berechnung 2 2 2 4" xfId="2262" xr:uid="{B6A13055-05D5-4E6B-892D-D458BB54079C}"/>
    <cellStyle name="Berechnung 2 2 3" xfId="1404" xr:uid="{230450E2-7DD5-4E8E-A13E-1960488A6BC4}"/>
    <cellStyle name="Berechnung 2 2 3 2" xfId="2963" xr:uid="{B51A0474-29DB-4C5C-8764-BC67985923F0}"/>
    <cellStyle name="Berechnung 2 2 4" xfId="1677" xr:uid="{B6E84843-1946-4F4D-890D-84B555525DC1}"/>
    <cellStyle name="Berechnung 2 2 4 2" xfId="3234" xr:uid="{191B767D-433B-4290-ACE7-936C10183E88}"/>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36" xr:uid="{05BC0660-DB28-4FE2-891E-DE9A15E58785}"/>
    <cellStyle name="Berechnung 2 3 2 3" xfId="1754" xr:uid="{D67AF47C-7260-4820-A71E-70078C737576}"/>
    <cellStyle name="Berechnung 2 3 2 3 2" xfId="3306" xr:uid="{81844C78-3681-49C9-98DF-E3A51F7B86DA}"/>
    <cellStyle name="Berechnung 2 3 2 4" xfId="2127" xr:uid="{BC58228C-27AF-43FA-B568-0E415C074E36}"/>
    <cellStyle name="Berechnung 2 3 3" xfId="1269" xr:uid="{C87414CB-5DC2-4B2A-A928-E34E728D0494}"/>
    <cellStyle name="Berechnung 2 3 3 2" xfId="2828" xr:uid="{598865B2-B129-465D-8480-437FF9B26CDF}"/>
    <cellStyle name="Berechnung 2 3 4" xfId="1135" xr:uid="{59449903-DE02-469A-85DF-2759DA4F5534}"/>
    <cellStyle name="Berechnung 2 3 4 2" xfId="2698" xr:uid="{CF29CD4F-71DB-4B90-B13C-62D25AD68242}"/>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2" xr:uid="{8F4BF7B9-3751-4587-8CDF-CA7A6DD5C616}"/>
    <cellStyle name="Berechnung 2 4 2 3" xfId="1083" xr:uid="{80843125-EE8E-4D14-9FE0-9F0E7F5108A0}"/>
    <cellStyle name="Berechnung 2 4 2 3 2" xfId="2646" xr:uid="{89269146-0719-4721-8B6E-311A5FCB2181}"/>
    <cellStyle name="Berechnung 2 4 2 4" xfId="2183" xr:uid="{F89F1455-CCB2-4821-A7CE-C94DBBB05688}"/>
    <cellStyle name="Berechnung 2 4 3" xfId="1325" xr:uid="{78B6BBEF-1657-44B7-8835-8628892C094E}"/>
    <cellStyle name="Berechnung 2 4 3 2" xfId="2884" xr:uid="{B4AB8237-6656-400F-9862-29A82346F780}"/>
    <cellStyle name="Berechnung 2 4 4" xfId="1712" xr:uid="{9C54FE37-FC30-40A5-9D80-05E382BE2C99}"/>
    <cellStyle name="Berechnung 2 4 4 2" xfId="3267" xr:uid="{9FB7289C-A80F-49D1-AC5D-6BC93A5A5C58}"/>
    <cellStyle name="Berechnung 2 4 5" xfId="1977" xr:uid="{88B2E2AA-BD61-468E-8BE5-0FF60EF4C79C}"/>
    <cellStyle name="Berechnung 2 5" xfId="742" xr:uid="{393C8595-B32A-4715-AA27-CA4AE18D4E49}"/>
    <cellStyle name="Berechnung 2 5 2" xfId="1455" xr:uid="{E38E5E71-3FF3-4482-8E9E-E1CB665EDB64}"/>
    <cellStyle name="Berechnung 2 5 2 2" xfId="3014" xr:uid="{1B0E2534-74A7-4B4C-9C3D-CDCD9D3CBE7B}"/>
    <cellStyle name="Berechnung 2 5 3" xfId="1026" xr:uid="{22DADAA5-AF45-4111-A133-3F9A0B9E275D}"/>
    <cellStyle name="Berechnung 2 5 3 2" xfId="2592" xr:uid="{8689396A-B1FE-44D9-901D-322D19442FE2}"/>
    <cellStyle name="Berechnung 2 5 4" xfId="2105" xr:uid="{8C9F9263-7720-4593-B6E0-6F6165BE0C74}"/>
    <cellStyle name="Berechnung 2 6" xfId="1194" xr:uid="{DF229731-E236-4310-9FC0-267EEF42B10D}"/>
    <cellStyle name="Berechnung 2 6 2" xfId="2757" xr:uid="{959C58B1-28D0-4B08-AA1A-03769701F5DC}"/>
    <cellStyle name="Berechnung 2 7" xfId="1200" xr:uid="{FB59281D-9FDC-4E1C-9726-BA06928FFD8B}"/>
    <cellStyle name="Berechnung 2 7 2" xfId="2763" xr:uid="{256F4040-62B1-428A-B49A-ACAF3217E1CE}"/>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34" xr:uid="{E485303A-A4E1-44B1-81FE-FA5D42357D42}"/>
    <cellStyle name="Berechnung 3 2 2 3" xfId="1001" xr:uid="{FBA3919C-5730-41FA-BF26-9EC664D64528}"/>
    <cellStyle name="Berechnung 3 2 2 3 2" xfId="2568" xr:uid="{1590EBCD-9ACB-4482-ACC8-D06183BD4D99}"/>
    <cellStyle name="Berechnung 3 2 2 4" xfId="2225" xr:uid="{CBF0312E-5CEA-489C-BC65-4FA7C8C11EAA}"/>
    <cellStyle name="Berechnung 3 2 3" xfId="1367" xr:uid="{A961A2B4-4AFB-4C5E-8BBE-7D064F79DB26}"/>
    <cellStyle name="Berechnung 3 2 3 2" xfId="2926" xr:uid="{1F524B66-7084-4BD2-9FA2-EDCA5FB16C14}"/>
    <cellStyle name="Berechnung 3 2 4" xfId="1817" xr:uid="{801D7229-110F-4BCD-B18E-49F8ECC216F4}"/>
    <cellStyle name="Berechnung 3 2 4 2" xfId="3361" xr:uid="{8F0ACEF2-8E6F-4EBA-B004-38D086520732}"/>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0" xr:uid="{DCC985F3-37FC-412E-AE4B-6190131B2805}"/>
    <cellStyle name="Berechnung 3 3 2 3" xfId="980" xr:uid="{76DEB48A-78C7-4FC7-9AE9-64E18574C002}"/>
    <cellStyle name="Berechnung 3 3 2 3 2" xfId="2552" xr:uid="{1B6E11E4-E6D0-4836-B435-61CBDF106FBA}"/>
    <cellStyle name="Berechnung 3 3 2 4" xfId="2161" xr:uid="{6FC512E6-E877-477D-9C0F-C7067E9CCCCC}"/>
    <cellStyle name="Berechnung 3 3 3" xfId="1303" xr:uid="{62CBA0E2-D718-4DDC-88E5-162777F34F3E}"/>
    <cellStyle name="Berechnung 3 3 3 2" xfId="2862" xr:uid="{275C6809-05B6-4115-98A5-2AD6C26F662D}"/>
    <cellStyle name="Berechnung 3 3 4" xfId="940" xr:uid="{3AA1EAD3-B8B7-4B53-9B1F-73FEB99879FA}"/>
    <cellStyle name="Berechnung 3 3 4 2" xfId="2514" xr:uid="{C4975D8F-A463-411C-95A1-DC35F1C36D16}"/>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2" xr:uid="{09D66DFF-0FAC-4007-A105-6FB37BA4D1D9}"/>
    <cellStyle name="Berechnung 3 4 2 3" xfId="1659" xr:uid="{4212C172-A670-4391-B6BF-10D73BEFB4D4}"/>
    <cellStyle name="Berechnung 3 4 2 3 2" xfId="3218" xr:uid="{0D9A351C-90BB-47DE-AD56-5F0316C499F7}"/>
    <cellStyle name="Berechnung 3 4 2 4" xfId="2173" xr:uid="{27058A07-EBBE-488D-81BE-411B87EB3818}"/>
    <cellStyle name="Berechnung 3 4 3" xfId="1315" xr:uid="{23BDB290-218A-4806-9615-90A332C43886}"/>
    <cellStyle name="Berechnung 3 4 3 2" xfId="2874" xr:uid="{EFB15725-2D70-4776-B882-FDAE28288608}"/>
    <cellStyle name="Berechnung 3 4 4" xfId="1169" xr:uid="{8F7F9925-4A4D-41B3-9723-001482653B4B}"/>
    <cellStyle name="Berechnung 3 4 4 2" xfId="2732" xr:uid="{CD46EDCD-1D52-4DCA-9A7F-D871CC42DA68}"/>
    <cellStyle name="Berechnung 3 4 5" xfId="1967" xr:uid="{27A88542-3A26-494E-B835-ABAC83C5620A}"/>
    <cellStyle name="Berechnung 3 5" xfId="733" xr:uid="{D5BE5CFD-33D0-412C-8D03-1C8FC91FE9A4}"/>
    <cellStyle name="Berechnung 3 5 2" xfId="1449" xr:uid="{CEC0D98F-609B-40B6-8FFC-A2E9BC8A352D}"/>
    <cellStyle name="Berechnung 3 5 2 2" xfId="3008" xr:uid="{5807E21E-06D9-4285-AD31-BD5B77E4AA2E}"/>
    <cellStyle name="Berechnung 3 5 3" xfId="1778" xr:uid="{970AC980-8EA2-4140-9B37-0C68C3CC3242}"/>
    <cellStyle name="Berechnung 3 5 3 2" xfId="3328" xr:uid="{CC6B222E-2D23-452A-A3D7-B258BE912CAA}"/>
    <cellStyle name="Berechnung 3 5 4" xfId="2100" xr:uid="{9D1CB742-3AF1-41B8-B673-B22E6EF7CE74}"/>
    <cellStyle name="Berechnung 3 6" xfId="1105" xr:uid="{47FAED18-2CFC-4ECE-9BA9-BBD4568BCC44}"/>
    <cellStyle name="Berechnung 3 6 2" xfId="2668" xr:uid="{10DA2F62-F761-47A8-80B0-E9657C768EB2}"/>
    <cellStyle name="Berechnung 3 7" xfId="1762" xr:uid="{85E17428-D418-432E-B8F4-75B03D22B960}"/>
    <cellStyle name="Berechnung 3 7 2" xfId="3314" xr:uid="{A141436C-6B22-4D06-A9CA-D9D739C4BD75}"/>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67" xr:uid="{C97F2888-E845-4170-8A16-6E449087F3EA}"/>
    <cellStyle name="Berechnung 4 2 3" xfId="1232" xr:uid="{15699F82-9992-40D7-8D15-206A2B903B66}"/>
    <cellStyle name="Berechnung 4 2 3 2" xfId="2794" xr:uid="{217CD6E3-EC5E-4FF1-A3A2-A1DFE89FC47B}"/>
    <cellStyle name="Berechnung 4 2 4" xfId="2158" xr:uid="{80D017CE-B505-46F2-9400-949F04BC10FB}"/>
    <cellStyle name="Berechnung 4 3" xfId="1300" xr:uid="{7ECB4BA3-1748-4561-9719-D6ADD7D5B0F4}"/>
    <cellStyle name="Berechnung 4 3 2" xfId="2859" xr:uid="{4C8C76F2-0E0E-41AE-B623-B64FF7627534}"/>
    <cellStyle name="Berechnung 4 4" xfId="1836" xr:uid="{64C8EB02-1F37-40F0-8CD1-F66EDCA34FAC}"/>
    <cellStyle name="Berechnung 4 4 2" xfId="3380" xr:uid="{98926C21-88BE-4E5D-A11A-85B2E3BD35FD}"/>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84" xr:uid="{8DA76AD0-DAEE-412D-B149-0B62C1169112}"/>
    <cellStyle name="Berechnung 5 2 3" xfId="1897" xr:uid="{90D5D9E8-9F3F-4CE3-9EC2-F5687686B559}"/>
    <cellStyle name="Berechnung 5 2 3 2" xfId="3434" xr:uid="{BE7D3D8C-CFE3-42AB-9C08-C8CCFAEBC9B8}"/>
    <cellStyle name="Berechnung 5 2 4" xfId="2275" xr:uid="{2E3D32CC-23D5-4B86-BDFC-5FD58E9ADD2D}"/>
    <cellStyle name="Berechnung 5 3" xfId="1417" xr:uid="{50ABB87E-E714-49C8-86D2-6BB28DF51CAB}"/>
    <cellStyle name="Berechnung 5 3 2" xfId="2976" xr:uid="{0972EB9A-E57C-455E-A463-BEAB0BA2CF24}"/>
    <cellStyle name="Berechnung 5 4" xfId="1830" xr:uid="{105DD7BE-5D4F-4186-B178-B55C1E2A1FE7}"/>
    <cellStyle name="Berechnung 5 4 2" xfId="3374" xr:uid="{E7A95CCF-7E12-418D-A328-43BB94065411}"/>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195" xr:uid="{C7DDC8A7-1B05-4231-95C4-F72F072D899F}"/>
    <cellStyle name="Berechnung 6 2 3" xfId="1908" xr:uid="{C8086844-E160-4664-B008-30957D7A4D3D}"/>
    <cellStyle name="Berechnung 6 2 3 2" xfId="3445" xr:uid="{0542833A-A13D-4168-AE3A-CFA2EE8393B1}"/>
    <cellStyle name="Berechnung 6 2 4" xfId="2286" xr:uid="{D655F636-B174-4A92-8723-7C154D90267A}"/>
    <cellStyle name="Berechnung 6 3" xfId="1429" xr:uid="{24E6A597-39AE-47B2-B339-EC7F00382F3A}"/>
    <cellStyle name="Berechnung 6 3 2" xfId="2988" xr:uid="{0FE1DC72-414D-4C47-A548-8E98970737D1}"/>
    <cellStyle name="Berechnung 6 4" xfId="1643" xr:uid="{DF2809EF-B130-425E-9BCD-BE873451FCFD}"/>
    <cellStyle name="Berechnung 6 4 2" xfId="3202" xr:uid="{61435643-36AC-45A6-BBE8-8143E33A054A}"/>
    <cellStyle name="Berechnung 6 5" xfId="2080" xr:uid="{38993D52-7600-4D08-866C-EF6A36EABBE3}"/>
    <cellStyle name="Berechnung 7" xfId="715" xr:uid="{C5E50E2A-1347-462F-9556-2C3DA11DDD53}"/>
    <cellStyle name="Berechnung 7 2" xfId="1435" xr:uid="{C110ABCB-F375-4ABA-BA47-B83A1AE2098D}"/>
    <cellStyle name="Berechnung 7 2 2" xfId="2994" xr:uid="{76849287-C922-4DE8-8B6A-414BD5B43A98}"/>
    <cellStyle name="Berechnung 7 3" xfId="1048" xr:uid="{90778045-60FD-410C-B139-43425A70AE46}"/>
    <cellStyle name="Berechnung 7 3 2" xfId="2613" xr:uid="{54C0CD82-0078-4CF7-BB2B-D704B74431A1}"/>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69" xr:uid="{36BABC69-6FE9-495E-985E-A5E9952DFF60}"/>
    <cellStyle name="Calculation 2 2 2 3" xfId="1657" xr:uid="{745AD99E-A3A8-4CFE-83FD-44AFAABA9D4D}"/>
    <cellStyle name="Calculation 2 2 2 3 2" xfId="3216" xr:uid="{6E0ED450-DE24-46CF-BEA8-D2F94338A341}"/>
    <cellStyle name="Calculation 2 2 2 4" xfId="2160" xr:uid="{9E60C214-EAEC-4116-8DFD-19D125D40303}"/>
    <cellStyle name="Calculation 2 2 3" xfId="1302" xr:uid="{84143625-B3A2-44EF-8A47-24277E5611AC}"/>
    <cellStyle name="Calculation 2 2 3 2" xfId="2861" xr:uid="{E0D9C4F3-BDAB-4B21-8C04-01F7B8DA1CA5}"/>
    <cellStyle name="Calculation 2 2 4" xfId="1225" xr:uid="{73DAB044-195F-4F39-A6EF-E9043CB05392}"/>
    <cellStyle name="Calculation 2 2 4 2" xfId="2787" xr:uid="{9DAF4219-9CB1-4547-A622-261C25549F01}"/>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3" xr:uid="{D63A34A5-DF0D-4DF8-9A5F-94976F81EB09}"/>
    <cellStyle name="Calculation 2 3 2 3" xfId="1664" xr:uid="{803E1089-EB74-4B61-B4E4-B7087709484C}"/>
    <cellStyle name="Calculation 2 3 2 3 2" xfId="3223" xr:uid="{A1AE2A9C-801A-41D3-8765-39D4E3410E01}"/>
    <cellStyle name="Calculation 2 3 2 4" xfId="2244" xr:uid="{AB5A84EB-7C01-40BB-AD3E-AB0AD1F35C02}"/>
    <cellStyle name="Calculation 2 3 3" xfId="1386" xr:uid="{5D175C27-3720-499D-82BC-BDF5093902CD}"/>
    <cellStyle name="Calculation 2 3 3 2" xfId="2945" xr:uid="{5064F8D1-EF8E-4038-9035-5A4282BB6F43}"/>
    <cellStyle name="Calculation 2 3 4" xfId="31" xr:uid="{FAAF6B1E-B0B0-4444-AE65-28BDBFD688D8}"/>
    <cellStyle name="Calculation 2 3 4 2" xfId="2315" xr:uid="{BB804D85-DDB3-4C73-B6FE-8DDA21652AED}"/>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59" xr:uid="{28DD2079-C5B0-4F0D-97D0-C3CAAF9B1290}"/>
    <cellStyle name="Calculation 2 4 2 3" xfId="1025" xr:uid="{C7104A9A-444E-4E81-8DD6-515FA83D319B}"/>
    <cellStyle name="Calculation 2 4 2 3 2" xfId="2591" xr:uid="{9E29E31F-C5A7-4A37-99F4-62CA1B6CA46A}"/>
    <cellStyle name="Calculation 2 4 2 4" xfId="2150" xr:uid="{47419388-B88A-4561-AECA-9D2FF0E4C737}"/>
    <cellStyle name="Calculation 2 4 3" xfId="1292" xr:uid="{35C4E9B7-AE14-471A-B66E-FF424750AAAF}"/>
    <cellStyle name="Calculation 2 4 3 2" xfId="2851" xr:uid="{CA1866F7-7FF0-4461-99CD-C6ABDD0A0EC9}"/>
    <cellStyle name="Calculation 2 4 4" xfId="1199" xr:uid="{21387E31-4F90-4FC9-B90F-5321B6A4606C}"/>
    <cellStyle name="Calculation 2 4 4 2" xfId="2762" xr:uid="{5243490F-414A-43C4-A1BE-C86B3CAECDD8}"/>
    <cellStyle name="Calculation 2 4 5" xfId="1944" xr:uid="{FA54EBE0-BD96-4262-81FD-AD752953E768}"/>
    <cellStyle name="Calculation 2 5" xfId="716" xr:uid="{659B6432-F8EF-4491-A25F-9F523162FB51}"/>
    <cellStyle name="Calculation 2 5 2" xfId="1436" xr:uid="{AFD51807-06A0-4B45-B63E-9763C537E01C}"/>
    <cellStyle name="Calculation 2 5 2 2" xfId="2995" xr:uid="{AA0042E5-3959-466B-98DA-14D071198195}"/>
    <cellStyle name="Calculation 2 5 3" xfId="1774" xr:uid="{08B94C0A-762C-49AE-BF67-60F3021638BE}"/>
    <cellStyle name="Calculation 2 5 3 2" xfId="3324" xr:uid="{73FC9932-2E02-4007-92E9-A2C6C7A66CDA}"/>
    <cellStyle name="Calculation 2 5 4" xfId="2087" xr:uid="{BE01867C-200A-455E-96D9-8A68E2028E82}"/>
    <cellStyle name="Calculation 2 6" xfId="1007" xr:uid="{21009666-1081-4804-BAE8-5FD1F696A1AF}"/>
    <cellStyle name="Calculation 2 6 2" xfId="2573" xr:uid="{ACC3326E-0745-475E-A1B0-4D673B781554}"/>
    <cellStyle name="Calculation 2 7" xfId="1812" xr:uid="{018599E4-6253-4160-9C3A-B774A5FD9A6F}"/>
    <cellStyle name="Calculation 2 7 2" xfId="3357" xr:uid="{C6D09BDD-1095-46F0-B569-374604E73A71}"/>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08" xr:uid="{6B5C7B5C-0D8A-46DD-BB15-B1AAF8903ED1}"/>
    <cellStyle name="Calculation 3 2 2 3" xfId="1700" xr:uid="{88B1AA72-BEDD-4258-ACE0-8EDF2960214F}"/>
    <cellStyle name="Calculation 3 2 2 3 2" xfId="3255" xr:uid="{93187918-98FC-4BDD-9D7D-B620ADB66CAE}"/>
    <cellStyle name="Calculation 3 2 2 4" xfId="2199" xr:uid="{42C478B6-54B6-4FFD-9688-CB5F18EFCC57}"/>
    <cellStyle name="Calculation 3 2 3" xfId="1341" xr:uid="{128AE0AB-0D2C-4E9E-8EF1-0E20FE2D8310}"/>
    <cellStyle name="Calculation 3 2 3 2" xfId="2900" xr:uid="{715C7450-30C0-4AA3-B32E-FE29CB7A3466}"/>
    <cellStyle name="Calculation 3 2 4" xfId="1757" xr:uid="{7412E2CC-8F32-4E42-8CC0-AC8456F923FA}"/>
    <cellStyle name="Calculation 3 2 4 2" xfId="3309" xr:uid="{6A8C52EF-64E0-41CC-AF03-0A5A7E103A90}"/>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094" xr:uid="{4A84B476-5347-4B36-A04A-81340C220BEF}"/>
    <cellStyle name="Calculation 3 3 2 3" xfId="1005" xr:uid="{34E23764-5BA7-4549-A1E8-5BC94EB7C401}"/>
    <cellStyle name="Calculation 3 3 2 3 2" xfId="2571" xr:uid="{660D5DD9-CE5D-4AD8-9D68-E3FB962CE322}"/>
    <cellStyle name="Calculation 3 3 2 4" xfId="2185" xr:uid="{4C3DC07B-D8C1-424C-987C-93DA7D2BE5F6}"/>
    <cellStyle name="Calculation 3 3 3" xfId="1327" xr:uid="{7ECB5B6D-AF86-4AC4-B958-2306BC699673}"/>
    <cellStyle name="Calculation 3 3 3 2" xfId="2886" xr:uid="{82494C36-5010-43EB-809B-774915E51E98}"/>
    <cellStyle name="Calculation 3 3 4" xfId="1794" xr:uid="{9613C1CC-7A46-4D2C-92B4-BAB389A23FB1}"/>
    <cellStyle name="Calculation 3 3 4 2" xfId="3341" xr:uid="{FCE6DBC9-369E-4A97-B405-719DEE55E3E9}"/>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78" xr:uid="{EB5772D2-4BA9-46A9-A109-9AF6C5AB6EA2}"/>
    <cellStyle name="Calculation 3 4 2 3" xfId="1891" xr:uid="{5054CE20-7F55-439B-85B5-DBCEC356D99C}"/>
    <cellStyle name="Calculation 3 4 2 3 2" xfId="3428" xr:uid="{26293FA1-5031-48DD-84E6-5612ED7E750D}"/>
    <cellStyle name="Calculation 3 4 2 4" xfId="2269" xr:uid="{10D7899A-06F5-411F-BA78-3E7CB45B02A8}"/>
    <cellStyle name="Calculation 3 4 3" xfId="1411" xr:uid="{F4A4AEFA-5827-4018-A386-9D870C89F6D8}"/>
    <cellStyle name="Calculation 3 4 3 2" xfId="2970" xr:uid="{9F0B3C64-4174-4AF7-8A42-5C97C1951E8F}"/>
    <cellStyle name="Calculation 3 4 4" xfId="1763" xr:uid="{37E85BEB-1CA0-4798-9392-2AABDBCA61BF}"/>
    <cellStyle name="Calculation 3 4 4 2" xfId="3315" xr:uid="{247CCDF7-4DBE-4890-8213-F72A78A70877}"/>
    <cellStyle name="Calculation 3 4 5" xfId="2063" xr:uid="{E283673F-7436-497D-A7B7-8A6A37D6D99A}"/>
    <cellStyle name="Calculation 3 5" xfId="724" xr:uid="{09E3F567-4234-4670-B812-492EA4089C92}"/>
    <cellStyle name="Calculation 3 5 2" xfId="1444" xr:uid="{0DA43C9E-114D-47ED-B0C1-73A7C4520835}"/>
    <cellStyle name="Calculation 3 5 2 2" xfId="3003" xr:uid="{961C646F-6BCE-4DC6-9892-809D1C8ADE19}"/>
    <cellStyle name="Calculation 3 5 3" xfId="1676" xr:uid="{843800EC-4B2D-4BBD-8EE6-3573F8B93D7D}"/>
    <cellStyle name="Calculation 3 5 3 2" xfId="3233" xr:uid="{00CFB503-41BF-4B76-9A23-69CDB396A760}"/>
    <cellStyle name="Calculation 3 5 4" xfId="2095" xr:uid="{28FC7BBD-29C5-48D3-80FC-57732E0C1BC5}"/>
    <cellStyle name="Calculation 3 6" xfId="1070" xr:uid="{752618A9-7C8D-4191-BAD5-686CE8D94B68}"/>
    <cellStyle name="Calculation 3 6 2" xfId="2634" xr:uid="{FD71345B-1FC0-4401-8166-1A945A48AFFB}"/>
    <cellStyle name="Calculation 3 7" xfId="1867" xr:uid="{EA9EA80A-E78A-465D-A183-44FFAEC44480}"/>
    <cellStyle name="Calculation 3 7 2" xfId="3406" xr:uid="{D8050815-4728-4E7B-86AC-1B3C45C29777}"/>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3" xfId="2364" xr:uid="{558BCD51-2197-49A3-8173-E256DBC99C39}"/>
    <cellStyle name="Comma 3" xfId="168" xr:uid="{5B29C205-315B-4438-A315-86F28C34CC2B}"/>
    <cellStyle name="Comma 3 2" xfId="2365" xr:uid="{319F3807-36D3-45E3-8D2D-923188D11506}"/>
    <cellStyle name="Comma 4" xfId="3471" xr:uid="{66BD12FA-386D-4B57-ABEB-224F35CF6BF0}"/>
    <cellStyle name="Comma 6" xfId="6" xr:uid="{00000000-0005-0000-0000-000005000000}"/>
    <cellStyle name="Comma 6 2" xfId="2308" xr:uid="{40DAD479-880D-46E1-9597-6E232CD3B23C}"/>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196" xr:uid="{2028B160-B27D-4926-BF95-E43BA93041E0}"/>
    <cellStyle name="CustomCellsOrange 2 2 2 2 2 3" xfId="1909" xr:uid="{FD4B4416-B8BD-4F23-9A6E-FA7EACC8B1A8}"/>
    <cellStyle name="CustomCellsOrange 2 2 2 2 2 3 2" xfId="3446" xr:uid="{3F64FB34-51BC-49B1-8298-A796F7625A85}"/>
    <cellStyle name="CustomCellsOrange 2 2 2 2 2 4" xfId="2287" xr:uid="{CDCB8EB7-492F-44A3-96DB-DA7915A9905C}"/>
    <cellStyle name="CustomCellsOrange 2 2 2 2 3" xfId="1430" xr:uid="{11B3A23F-ECE3-4398-9E5B-F4D4CA51405A}"/>
    <cellStyle name="CustomCellsOrange 2 2 2 2 3 2" xfId="2989" xr:uid="{EFFB2FD4-7F14-4DD4-B10F-75EE49754AFD}"/>
    <cellStyle name="CustomCellsOrange 2 2 2 2 4" xfId="1265" xr:uid="{AB2ACF3A-DE3D-4F12-9153-F181AAE1F1C5}"/>
    <cellStyle name="CustomCellsOrange 2 2 2 2 4 2" xfId="2824" xr:uid="{24F46F16-5B02-4712-8CFE-6FEBDE504B6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0" xr:uid="{31A49DA7-3B47-49E1-96B9-7B43E113B1E5}"/>
    <cellStyle name="CustomCellsOrange 2 2 3 2 3" xfId="1893" xr:uid="{6AAEFA4F-D5F6-43A3-9F70-F66F61873922}"/>
    <cellStyle name="CustomCellsOrange 2 2 3 2 3 2" xfId="3430" xr:uid="{4AB8177C-35B4-4688-9BF3-9993A3A15371}"/>
    <cellStyle name="CustomCellsOrange 2 2 3 2 4" xfId="2271" xr:uid="{F46F45B8-7471-44F6-B7E2-F60C518EB414}"/>
    <cellStyle name="CustomCellsOrange 2 2 3 3" xfId="1413" xr:uid="{55DE88E6-F0BC-4A27-ACA0-81244E53DBDE}"/>
    <cellStyle name="CustomCellsOrange 2 2 3 3 2" xfId="2972" xr:uid="{A0DB1399-5E90-430B-B9DD-098AC270BBC3}"/>
    <cellStyle name="CustomCellsOrange 2 2 3 4" xfId="1759" xr:uid="{79665B93-5293-4C4A-910C-A6216B696E6C}"/>
    <cellStyle name="CustomCellsOrange 2 2 3 4 2" xfId="3311" xr:uid="{D701588A-2DE8-40AD-A65E-A48B95A8762B}"/>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098" xr:uid="{A64C0D91-879D-45F8-A72D-86B96D6B6E0B}"/>
    <cellStyle name="CustomCellsOrange 2 2 4 2 3" xfId="1669" xr:uid="{560DA2D9-C91E-4539-AA11-348B6B934308}"/>
    <cellStyle name="CustomCellsOrange 2 2 4 2 3 2" xfId="3227" xr:uid="{E7401FB2-B891-42A0-A3FA-4E4A7321231C}"/>
    <cellStyle name="CustomCellsOrange 2 2 4 2 4" xfId="2189" xr:uid="{A562E128-502D-40C4-9287-91CA8167A6A8}"/>
    <cellStyle name="CustomCellsOrange 2 2 4 3" xfId="1331" xr:uid="{38E29065-CAB0-46F6-B338-25FE8D542946}"/>
    <cellStyle name="CustomCellsOrange 2 2 4 3 2" xfId="2890" xr:uid="{AD61F383-55FE-4752-8B98-7F24C0C38B79}"/>
    <cellStyle name="CustomCellsOrange 2 2 4 4" xfId="1702" xr:uid="{6C34DF0A-E18F-4FDF-A79E-BDFC79074816}"/>
    <cellStyle name="CustomCellsOrange 2 2 4 4 2" xfId="3257" xr:uid="{94723F94-5B7F-4FB3-BBC9-52F0CA9A275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198" xr:uid="{854427F7-2C69-4019-831C-A43C14C0BD34}"/>
    <cellStyle name="CustomCellsOrange 2 2 5 2 3" xfId="1911" xr:uid="{E28CD483-3A94-44A6-A9FF-ACA2CF02BC24}"/>
    <cellStyle name="CustomCellsOrange 2 2 5 2 3 2" xfId="3448" xr:uid="{CE4F97A8-5A9D-400C-BDC8-8972CCC88AD8}"/>
    <cellStyle name="CustomCellsOrange 2 2 5 2 4" xfId="2289" xr:uid="{0A0E7BCE-7881-4AE9-8CDE-485BA57B4654}"/>
    <cellStyle name="CustomCellsOrange 2 2 5 3" xfId="1432" xr:uid="{DDC05A8D-A728-4736-BA56-9CE140CB9C9D}"/>
    <cellStyle name="CustomCellsOrange 2 2 5 3 2" xfId="2991" xr:uid="{E98410DF-4E3E-4F8A-8C87-F08D52617D8D}"/>
    <cellStyle name="CustomCellsOrange 2 2 5 4" xfId="1770" xr:uid="{BB85FEAA-C171-4693-ACBD-BA8332538858}"/>
    <cellStyle name="CustomCellsOrange 2 2 5 4 2" xfId="3320" xr:uid="{7628BE18-8B7F-4E4D-92B1-E169EE150444}"/>
    <cellStyle name="CustomCellsOrange 2 2 5 5" xfId="2083" xr:uid="{E8F101E5-2DFC-44F2-B7E3-B3270493E073}"/>
    <cellStyle name="CustomCellsOrange 2 2 6" xfId="1226" xr:uid="{2F578B6E-2DF3-4DD8-A57F-BA6FE79FCC76}"/>
    <cellStyle name="CustomCellsOrange 2 2 6 2" xfId="2788" xr:uid="{C69E5FDE-4917-494C-AD1D-8FE24FA4CD39}"/>
    <cellStyle name="CustomCellsOrange 2 2 7" xfId="1051" xr:uid="{F9FF5830-3F54-4EA0-8E72-8EC2C3C71EA0}"/>
    <cellStyle name="CustomCellsOrange 2 2 7 2" xfId="2616" xr:uid="{CFF5B91E-8A3F-40B7-BCF5-C05B7B43DD04}"/>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35" xr:uid="{22AB9219-7F74-451C-B115-BBC6FB3C312B}"/>
    <cellStyle name="CustomCellsOrange 3 2 2 3" xfId="1065" xr:uid="{CE33E548-A7EF-46D7-8CC6-FD570E6BA194}"/>
    <cellStyle name="CustomCellsOrange 3 2 2 3 2" xfId="2629" xr:uid="{8B1D5BB9-47EA-4E09-8ADF-80BE44FE5E1F}"/>
    <cellStyle name="CustomCellsOrange 3 2 2 4" xfId="2226" xr:uid="{AA201C0D-BE79-4A36-8BB5-9E291C7EBE41}"/>
    <cellStyle name="CustomCellsOrange 3 2 3" xfId="1368" xr:uid="{06BF508D-A378-451C-A03C-8E4BB861D91D}"/>
    <cellStyle name="CustomCellsOrange 3 2 3 2" xfId="2927" xr:uid="{9B799F36-A8EE-46A2-8B5C-15807D241141}"/>
    <cellStyle name="CustomCellsOrange 3 2 4" xfId="1190" xr:uid="{1C1C27AB-F407-480F-A8F7-D4EA5AABCA2F}"/>
    <cellStyle name="CustomCellsOrange 3 2 4 2" xfId="2753" xr:uid="{B9FAE9EC-E594-4838-B794-4F81ED6B907B}"/>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68" xr:uid="{B607C7F8-4C1B-4AA2-8391-197F817FBBFD}"/>
    <cellStyle name="CustomCellsOrange 3 3 2 3" xfId="1055" xr:uid="{2C776393-2760-4D6E-B398-5432D45B78B3}"/>
    <cellStyle name="CustomCellsOrange 3 3 2 3 2" xfId="2620" xr:uid="{571F070D-339B-40A1-97A7-7C94AC4F94F5}"/>
    <cellStyle name="CustomCellsOrange 3 3 2 4" xfId="2159" xr:uid="{BF4580E0-5FC3-4443-9332-DA98BF29257E}"/>
    <cellStyle name="CustomCellsOrange 3 3 3" xfId="1301" xr:uid="{A34286FD-AD24-41C4-8AB6-8ADEEF30DBC5}"/>
    <cellStyle name="CustomCellsOrange 3 3 3 2" xfId="2860" xr:uid="{2DBAC993-6DD9-483B-A153-2246275BD496}"/>
    <cellStyle name="CustomCellsOrange 3 3 4" xfId="1012" xr:uid="{59099FDA-750E-468E-A650-E42AB76F6D8A}"/>
    <cellStyle name="CustomCellsOrange 3 3 4 2" xfId="2578" xr:uid="{8F20C93A-DD08-46D1-B8F1-331B07F6494B}"/>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1" xr:uid="{EFAB27EE-A973-4482-8BD6-F15FDA93A1C0}"/>
    <cellStyle name="CustomCellsOrange 3 4 2 3" xfId="1044" xr:uid="{81C8AEBC-A812-40FC-B608-1D3A0D610029}"/>
    <cellStyle name="CustomCellsOrange 3 4 2 3 2" xfId="2609" xr:uid="{7AEAF6CD-7C3D-4B35-9C2C-E3875FABC9AC}"/>
    <cellStyle name="CustomCellsOrange 3 4 2 4" xfId="2172" xr:uid="{42739A41-E9D2-4033-B743-8C33B612F463}"/>
    <cellStyle name="CustomCellsOrange 3 4 3" xfId="1314" xr:uid="{877AE66B-D51D-4AEF-8948-643CE2E6A2E3}"/>
    <cellStyle name="CustomCellsOrange 3 4 3 2" xfId="2873" xr:uid="{13EEC16D-B638-4262-A4D3-AD2AB8F4D318}"/>
    <cellStyle name="CustomCellsOrange 3 4 4" xfId="1736" xr:uid="{BFC21101-654F-4F19-B317-E14BECAB40D8}"/>
    <cellStyle name="CustomCellsOrange 3 4 4 2" xfId="3289" xr:uid="{D478C60B-92A2-4222-BD2F-2EE395D01AE4}"/>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69" xr:uid="{735D9FDD-7B19-4FBF-B0F5-533223163ED9}"/>
    <cellStyle name="CustomCellsOrange 3 7" xfId="1835" xr:uid="{4B5A2614-CD81-45E9-86B8-DF904E31E0E5}"/>
    <cellStyle name="CustomCellsOrange 3 7 2" xfId="3379" xr:uid="{7991243F-2893-4DED-8A6A-88187176848C}"/>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197" xr:uid="{4DB9F47A-EF1F-42AD-A2FE-D19C4C99D00D}"/>
    <cellStyle name="CustomizationCells 2 2 2 2 2 3" xfId="1910" xr:uid="{FB0B32D6-9EEB-4B40-A70F-A067B135D18F}"/>
    <cellStyle name="CustomizationCells 2 2 2 2 2 3 2" xfId="3447" xr:uid="{5F209EB0-E132-45AD-9B41-45AED4E581A7}"/>
    <cellStyle name="CustomizationCells 2 2 2 2 2 4" xfId="2288" xr:uid="{66DE6F77-B920-4D3C-991F-78904ACFACBE}"/>
    <cellStyle name="CustomizationCells 2 2 2 2 3" xfId="1431" xr:uid="{452359DA-6367-4A37-BF82-B57DB69E4F15}"/>
    <cellStyle name="CustomizationCells 2 2 2 2 3 2" xfId="2990" xr:uid="{D87CA1C0-892B-453B-B70D-CA5E79619457}"/>
    <cellStyle name="CustomizationCells 2 2 2 2 4" xfId="1222" xr:uid="{5017526D-2052-4B5A-98FC-DE86C3AEBB71}"/>
    <cellStyle name="CustomizationCells 2 2 2 2 4 2" xfId="2784" xr:uid="{0ED5797E-FC13-44E5-AB15-4A524D04BFA8}"/>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1" xr:uid="{2716EEC9-E1E6-4CD8-87E7-3A731A7E9612}"/>
    <cellStyle name="CustomizationCells 2 2 3 2 3" xfId="1894" xr:uid="{6183C958-5983-4358-B95C-91E1DA61EB5D}"/>
    <cellStyle name="CustomizationCells 2 2 3 2 3 2" xfId="3431" xr:uid="{CD18A02C-E033-4681-A7E1-30D704678086}"/>
    <cellStyle name="CustomizationCells 2 2 3 2 4" xfId="2272" xr:uid="{8351CEF9-FBC1-4609-A8A9-9CCC292C9B07}"/>
    <cellStyle name="CustomizationCells 2 2 3 3" xfId="1414" xr:uid="{7A5741D6-CBA3-44C1-868D-158BA06D606F}"/>
    <cellStyle name="CustomizationCells 2 2 3 3 2" xfId="2973" xr:uid="{65E1DE27-6464-4AF6-82F5-0DC63CD37A57}"/>
    <cellStyle name="CustomizationCells 2 2 3 4" xfId="1149" xr:uid="{9C835068-28FA-46E1-A7C3-6B456E72C033}"/>
    <cellStyle name="CustomizationCells 2 2 3 4 2" xfId="2712" xr:uid="{95A125D0-D9D4-4DFD-8878-24C44F6A7AD9}"/>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44" xr:uid="{CCF53366-37D5-45EE-9323-5E0C3D702136}"/>
    <cellStyle name="CustomizationCells 2 2 4 2 3" xfId="1032" xr:uid="{94984A09-BF13-4AA4-A85D-3B580C0BD78B}"/>
    <cellStyle name="CustomizationCells 2 2 4 2 3 2" xfId="2598" xr:uid="{1B1EC132-82F8-4DEE-AA08-3A6B0F9D9E3E}"/>
    <cellStyle name="CustomizationCells 2 2 4 2 4" xfId="2135" xr:uid="{7C0B0596-2A97-4E18-AE85-DCECC2928077}"/>
    <cellStyle name="CustomizationCells 2 2 4 3" xfId="1277" xr:uid="{AD4AB5ED-5350-48FE-9D79-10D6781E27E9}"/>
    <cellStyle name="CustomizationCells 2 2 4 3 2" xfId="2836" xr:uid="{AE424AAB-6E01-456E-BC10-040ED3EE2905}"/>
    <cellStyle name="CustomizationCells 2 2 4 4" xfId="1021" xr:uid="{EC0E5E35-78AF-428C-975B-3BF10DCA9FD8}"/>
    <cellStyle name="CustomizationCells 2 2 4 4 2" xfId="2587" xr:uid="{51E3F1CD-1D96-43BD-83CC-2ABBEA16A651}"/>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2" xr:uid="{15F9ED73-3A8F-43E7-98CD-41DA31EB4F60}"/>
    <cellStyle name="CustomizationCells 2 2 5 3" xfId="1433" xr:uid="{2DDA9891-53EA-45C3-81C7-8A25CE394629}"/>
    <cellStyle name="CustomizationCells 2 2 5 3 2" xfId="2992" xr:uid="{89A68550-2581-4958-8F31-043AD09389BE}"/>
    <cellStyle name="CustomizationCells 2 2 5 4" xfId="1687" xr:uid="{8F4B4369-7A43-4A2B-914A-B58D110870DA}"/>
    <cellStyle name="CustomizationCells 2 2 5 4 2" xfId="3243" xr:uid="{1049BACE-D740-480F-BB6E-54166C0348D5}"/>
    <cellStyle name="CustomizationCells 2 2 5 5" xfId="2084" xr:uid="{A9F95BAC-5492-4DE2-A2C2-D7A49C6A80A2}"/>
    <cellStyle name="CustomizationCells 2 2 6" xfId="1227" xr:uid="{1FA2EF5B-BDB2-4CF4-B40F-1A4537614B3F}"/>
    <cellStyle name="CustomizationCells 2 2 6 2" xfId="2789" xr:uid="{31B8160F-979C-4155-8902-E6BBACB77C53}"/>
    <cellStyle name="CustomizationCells 2 2 7" xfId="1699" xr:uid="{34A925FC-7445-442B-A2EB-05402A658500}"/>
    <cellStyle name="CustomizationCells 2 2 7 2" xfId="3254" xr:uid="{FA06C953-7901-45CA-880D-AD7646CEE07A}"/>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36" xr:uid="{8C63FB80-8A84-4EE3-BF02-3BC4BADB937C}"/>
    <cellStyle name="CustomizationCells 3 2 2 3" xfId="1068" xr:uid="{80EA2534-1F02-421A-83E4-0265269BE447}"/>
    <cellStyle name="CustomizationCells 3 2 2 3 2" xfId="2632" xr:uid="{8FC1CA49-2709-48CE-A0F3-BECE441EBCCB}"/>
    <cellStyle name="CustomizationCells 3 2 2 4" xfId="2227" xr:uid="{AA9E26DD-C6E0-412C-884A-7FEA9C846738}"/>
    <cellStyle name="CustomizationCells 3 2 3" xfId="1369" xr:uid="{073A8689-86EA-4A56-9EB2-318980A1B024}"/>
    <cellStyle name="CustomizationCells 3 2 3 2" xfId="2928" xr:uid="{820FECBF-64C9-4D2B-872D-2A9DE63C410E}"/>
    <cellStyle name="CustomizationCells 3 2 4" xfId="28" xr:uid="{8295119A-6EE7-47AF-BEDE-3C16B5089EA7}"/>
    <cellStyle name="CustomizationCells 3 2 4 2" xfId="2313" xr:uid="{58FDC493-EEA5-42D4-BE18-3D24A391B7AF}"/>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3" xr:uid="{A7A72D74-4A7F-476C-84E0-454A263FF024}"/>
    <cellStyle name="CustomizationCells 3 3 2 3" xfId="928" xr:uid="{AA906F1F-6881-4229-8DAC-8EC315CB8060}"/>
    <cellStyle name="CustomizationCells 3 3 2 3 2" xfId="2503" xr:uid="{CE7E230C-5CC4-4A59-89EE-6FD01EDD7E70}"/>
    <cellStyle name="CustomizationCells 3 3 2 4" xfId="2254" xr:uid="{EFA3A520-4A9F-4168-8131-08A6B126AA9F}"/>
    <cellStyle name="CustomizationCells 3 3 3" xfId="1396" xr:uid="{52BA3711-D659-4A65-8A38-4465E7880943}"/>
    <cellStyle name="CustomizationCells 3 3 3 2" xfId="2955" xr:uid="{5A7548B2-8C2D-4D90-8DBE-861BBBDEBF14}"/>
    <cellStyle name="CustomizationCells 3 3 4" xfId="1692" xr:uid="{AB187B44-1F67-4AF9-8015-659E5BDD8A5A}"/>
    <cellStyle name="CustomizationCells 3 3 4 2" xfId="3248" xr:uid="{41E7F1CA-571D-4482-B1F7-62B149A04C5D}"/>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3" xr:uid="{468837AF-4674-4360-8271-E5F098CD1928}"/>
    <cellStyle name="CustomizationCells 3 4 2 3" xfId="1042" xr:uid="{A88A6320-5E55-43FE-84D1-CD6393060E7A}"/>
    <cellStyle name="CustomizationCells 3 4 2 3 2" xfId="2607" xr:uid="{ED5DA69C-5DFB-446D-B55B-5788DF179692}"/>
    <cellStyle name="CustomizationCells 3 4 2 4" xfId="2174" xr:uid="{6F8159BA-6C3C-42B0-A6AF-33509DA78DEC}"/>
    <cellStyle name="CustomizationCells 3 4 3" xfId="1316" xr:uid="{5AAF8008-B46F-4E55-8756-68ECF318C818}"/>
    <cellStyle name="CustomizationCells 3 4 3 2" xfId="2875" xr:uid="{12DC72F3-36AB-4CD4-88D7-59D67F11D2B0}"/>
    <cellStyle name="CustomizationCells 3 4 4" xfId="1086" xr:uid="{F86D0906-0ADD-4063-B9F4-FF344D050594}"/>
    <cellStyle name="CustomizationCells 3 4 4 2" xfId="2649" xr:uid="{14FDABC3-F20F-4A86-9868-2C814067CE5C}"/>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0" xr:uid="{15763855-8064-43FE-851F-67D60A11E121}"/>
    <cellStyle name="CustomizationCells 3 7" xfId="1769" xr:uid="{CA7E4C1B-3A9E-4D85-9E9E-A87833AD5B5E}"/>
    <cellStyle name="CustomizationCells 3 7 2" xfId="3319" xr:uid="{6865F67D-2CDA-4256-A93E-16B5D30149D7}"/>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37" xr:uid="{2E04872E-31F0-4924-B78A-7F1F53CC5C8B}"/>
    <cellStyle name="CustomizationGreenCells 3 2 2 3" xfId="1824" xr:uid="{4A9AD5EE-BE8F-4307-8F33-4BBB5AAE6C1C}"/>
    <cellStyle name="CustomizationGreenCells 3 2 2 3 2" xfId="3368" xr:uid="{714D5C16-4825-4D72-91F5-F4E8B8D7E5C3}"/>
    <cellStyle name="CustomizationGreenCells 3 2 2 4" xfId="2228" xr:uid="{552B0FAD-4474-4E03-B64A-AF669B3F3E35}"/>
    <cellStyle name="CustomizationGreenCells 3 2 3" xfId="1370" xr:uid="{76FEA897-BF2D-42E8-9F9C-0BAE71929702}"/>
    <cellStyle name="CustomizationGreenCells 3 2 3 2" xfId="2929" xr:uid="{A68DC8B7-4025-4A3D-8A22-D001BC95F4CB}"/>
    <cellStyle name="CustomizationGreenCells 3 2 4" xfId="997" xr:uid="{173FC676-1A06-4CD2-AB2E-19EAA126587E}"/>
    <cellStyle name="CustomizationGreenCells 3 2 4 2" xfId="2564" xr:uid="{7E260E68-D15B-443A-84B1-7FB06A359225}"/>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07" xr:uid="{03285FBB-60F6-4AB6-9C75-E40ED4D8CE76}"/>
    <cellStyle name="CustomizationGreenCells 3 3 2 3" xfId="1819" xr:uid="{D97040C8-2B97-4D2C-86CD-441790D9DF27}"/>
    <cellStyle name="CustomizationGreenCells 3 3 2 3 2" xfId="3363" xr:uid="{CCFE271F-01A6-437E-8DF7-D23C5BB93B04}"/>
    <cellStyle name="CustomizationGreenCells 3 3 2 4" xfId="2198" xr:uid="{6B5CC220-91BE-4BF6-BC99-EB3AFFB64A1E}"/>
    <cellStyle name="CustomizationGreenCells 3 3 3" xfId="1340" xr:uid="{53491117-5BBC-4EBF-AB74-861FE846078F}"/>
    <cellStyle name="CustomizationGreenCells 3 3 3 2" xfId="2899" xr:uid="{82CF73B3-F8E8-4863-B396-23DF3042C2D6}"/>
    <cellStyle name="CustomizationGreenCells 3 3 4" xfId="1011" xr:uid="{227057FC-B3D4-42E6-8910-A5DB7A709750}"/>
    <cellStyle name="CustomizationGreenCells 3 3 4 2" xfId="2577" xr:uid="{57BBEACB-F6F5-4D0A-8A1D-3E864BA22C56}"/>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0" xr:uid="{DF665577-D662-4BCF-B0FC-E157DB7621AC}"/>
    <cellStyle name="CustomizationGreenCells 3 4 2 3" xfId="1076" xr:uid="{C96FFC2C-C126-4706-AFCA-CFA9B158C629}"/>
    <cellStyle name="CustomizationGreenCells 3 4 2 3 2" xfId="2639" xr:uid="{2FC91FAA-B2FB-486E-8A8D-001D92D55AF8}"/>
    <cellStyle name="CustomizationGreenCells 3 4 2 4" xfId="2131" xr:uid="{CACBB44F-92A4-482C-98F8-110B7BA3A44B}"/>
    <cellStyle name="CustomizationGreenCells 3 4 3" xfId="1273" xr:uid="{646C3DEB-81A0-4C06-99DD-8CBB20917642}"/>
    <cellStyle name="CustomizationGreenCells 3 4 3 2" xfId="2832" xr:uid="{4308590A-A12B-47A5-A815-3E25E8FA3E45}"/>
    <cellStyle name="CustomizationGreenCells 3 4 4" xfId="1168" xr:uid="{75D1AED7-145B-4BAA-A1E8-D20447B040D4}"/>
    <cellStyle name="CustomizationGreenCells 3 4 4 2" xfId="2731" xr:uid="{2200292E-204B-4F07-93D6-1C7FAD702711}"/>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1" xr:uid="{D9F3B3A1-4669-462E-9734-7AC50F673137}"/>
    <cellStyle name="CustomizationGreenCells 3 7" xfId="1678" xr:uid="{A011262C-4199-4569-B142-64188E158C49}"/>
    <cellStyle name="CustomizationGreenCells 3 7 2" xfId="3235" xr:uid="{AE1CBCA2-71D6-476E-85F8-AD8F21CEC66D}"/>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77" xr:uid="{B0EAF6C4-AB00-43D9-A5D1-6E2AE11607A7}"/>
    <cellStyle name="Eingabe 3 2 2 3" xfId="1890" xr:uid="{10259214-03EF-49EE-9852-255997FD176A}"/>
    <cellStyle name="Eingabe 3 2 2 3 2" xfId="3427" xr:uid="{85C07BDF-7D32-4C0D-8602-083082DCC81B}"/>
    <cellStyle name="Eingabe 3 2 2 4" xfId="2268" xr:uid="{1CA1A7A8-3E26-45C8-997B-B280BD98468E}"/>
    <cellStyle name="Eingabe 3 2 3" xfId="1410" xr:uid="{DB2531CD-F52C-4D13-8816-02C098D16AA7}"/>
    <cellStyle name="Eingabe 3 2 3 2" xfId="2969" xr:uid="{8D6D09BF-9A63-4B3D-9524-4141F34A3F33}"/>
    <cellStyle name="Eingabe 3 2 4" xfId="1820" xr:uid="{5C2943D4-6274-429D-BDF7-61657E5E82A3}"/>
    <cellStyle name="Eingabe 3 2 4 2" xfId="3364" xr:uid="{3F4D225A-9FC9-4EA8-8705-421E46BEF41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66" xr:uid="{586F539E-64F5-4FBF-B344-C5B0CB46BAB6}"/>
    <cellStyle name="Eingabe 3 3 2 3" xfId="1178" xr:uid="{8F9C0645-5432-4AF3-ABD2-82A76B2059F7}"/>
    <cellStyle name="Eingabe 3 3 2 3 2" xfId="2741" xr:uid="{3AFFDEE8-055D-420C-B350-57EC5E98AEAF}"/>
    <cellStyle name="Eingabe 3 3 2 4" xfId="2257" xr:uid="{2663E84D-2D8C-4897-8E20-62A6AE4A0953}"/>
    <cellStyle name="Eingabe 3 3 3" xfId="1399" xr:uid="{4F14EBB2-717D-4B08-8448-4C7E3D313D63}"/>
    <cellStyle name="Eingabe 3 3 3 2" xfId="2958" xr:uid="{6D925116-16E9-4C41-BB37-8EDC387E1E9D}"/>
    <cellStyle name="Eingabe 3 3 4" xfId="1060" xr:uid="{318884CC-94E0-4427-B8CA-F0B26F64C21B}"/>
    <cellStyle name="Eingabe 3 3 4 2" xfId="2625" xr:uid="{E79281D1-EE73-4E9F-BC74-817A6320BE58}"/>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57" xr:uid="{00407995-F9A1-4DE5-85E1-76C49A9FA456}"/>
    <cellStyle name="Eingabe 3 4 2 3" xfId="999" xr:uid="{F25B8C94-568E-4151-8A3C-5A4A8E5EC6DA}"/>
    <cellStyle name="Eingabe 3 4 2 3 2" xfId="2566" xr:uid="{A6C84416-11E0-4611-8AA7-E3763421F452}"/>
    <cellStyle name="Eingabe 3 4 2 4" xfId="2148" xr:uid="{DF3FCAE5-9121-4830-8A45-1B845264182D}"/>
    <cellStyle name="Eingabe 3 4 3" xfId="1290" xr:uid="{D18AD6B1-175B-44AA-B86B-EBE06B89D2CB}"/>
    <cellStyle name="Eingabe 3 4 3 2" xfId="2849" xr:uid="{687D9DF8-0069-4B98-B6C0-B24C28B28B4E}"/>
    <cellStyle name="Eingabe 3 4 4" xfId="1851" xr:uid="{5766B0E9-477E-45C9-9E35-50D17DC855B3}"/>
    <cellStyle name="Eingabe 3 4 4 2" xfId="3391" xr:uid="{C8C40B47-862D-4AD3-9FD2-E97B1B381EC3}"/>
    <cellStyle name="Eingabe 3 4 5" xfId="1942" xr:uid="{187BB9FC-177E-4109-8D17-DA24941EF378}"/>
    <cellStyle name="Eingabe 3 5" xfId="753" xr:uid="{7D7F7524-E7B4-4195-9E4C-D6403A418D68}"/>
    <cellStyle name="Eingabe 3 5 2" xfId="1466" xr:uid="{C9C42825-579B-4660-B7BE-8F333BDAEA81}"/>
    <cellStyle name="Eingabe 3 5 2 2" xfId="3025" xr:uid="{4426A209-D7EF-4F71-B2C9-FB6560C6FAA2}"/>
    <cellStyle name="Eingabe 3 5 3" xfId="1765" xr:uid="{DB99A11B-DB2A-40CB-BA07-B250D64A0E73}"/>
    <cellStyle name="Eingabe 3 5 3 2" xfId="3317" xr:uid="{BF040A21-9412-402D-99CA-245ED49A4B2A}"/>
    <cellStyle name="Eingabe 3 5 4" xfId="2116" xr:uid="{2C4FB7AC-E24C-4D5E-AA99-A0694D3F6C36}"/>
    <cellStyle name="Eingabe 3 6" xfId="1213" xr:uid="{FE0D8030-E33A-4F5E-AC4D-AC9643B6F617}"/>
    <cellStyle name="Eingabe 3 6 2" xfId="2775" xr:uid="{D752B761-CAA6-4D5F-9C58-AC215599CCDE}"/>
    <cellStyle name="Eingabe 3 7" xfId="1152" xr:uid="{9286F28E-46F9-4BAA-A0FF-DB13E2FE72F7}"/>
    <cellStyle name="Eingabe 3 7 2" xfId="2715" xr:uid="{93078157-F675-421E-9CB0-8AB0FBC50843}"/>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38" xr:uid="{B3725C1D-83D9-4F2D-B6C9-DCA88A31CA7D}"/>
    <cellStyle name="Eingabe 4 2 2 3" xfId="1158" xr:uid="{0D7833F1-8264-41ED-947F-1D14E9B3063F}"/>
    <cellStyle name="Eingabe 4 2 2 3 2" xfId="2721" xr:uid="{B9C5A3DC-F337-40A3-BAC3-94AC9C543A10}"/>
    <cellStyle name="Eingabe 4 2 2 4" xfId="2229" xr:uid="{E02AF14A-6BB3-4D01-9277-57DE17AE139A}"/>
    <cellStyle name="Eingabe 4 2 3" xfId="1371" xr:uid="{827EA7BD-8B4A-4B71-8EE2-B32A668DEF5A}"/>
    <cellStyle name="Eingabe 4 2 3 2" xfId="2930" xr:uid="{E989F038-5530-43B7-9E31-9FBAAC2B22F7}"/>
    <cellStyle name="Eingabe 4 2 4" xfId="1167" xr:uid="{1FD30ED9-C7ED-42C8-A956-83ECE6BDC0DD}"/>
    <cellStyle name="Eingabe 4 2 4 2" xfId="2730" xr:uid="{3E80CD3E-CB4F-4625-8900-7F7A7C59D81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65" xr:uid="{13D27EE1-92F0-49E6-998C-E6F2F981C541}"/>
    <cellStyle name="Eingabe 4 3 2 3" xfId="1229" xr:uid="{8EC7AFD1-9BCE-4324-A47F-667BDF00A5A3}"/>
    <cellStyle name="Eingabe 4 3 2 3 2" xfId="2791" xr:uid="{BB7340B7-3E4B-4061-8855-D722BA4F19EB}"/>
    <cellStyle name="Eingabe 4 3 2 4" xfId="2156" xr:uid="{FAADBA1F-F004-4CD4-BBC3-B394F9E72163}"/>
    <cellStyle name="Eingabe 4 3 3" xfId="1298" xr:uid="{5A20F023-9522-404A-B199-5ABCD96EA49F}"/>
    <cellStyle name="Eingabe 4 3 3 2" xfId="2857" xr:uid="{D5AE1CE5-7096-4B66-886E-55382D7B99A7}"/>
    <cellStyle name="Eingabe 4 3 4" xfId="1243" xr:uid="{52D98483-89E9-4B9B-8FCA-861C95E27B81}"/>
    <cellStyle name="Eingabe 4 3 4 2" xfId="2804" xr:uid="{2DB296BB-E188-4DB2-946D-6F830F3D56D5}"/>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1" xr:uid="{FBCC2657-A416-4252-8624-532247130B51}"/>
    <cellStyle name="Eingabe 4 4 2 3" xfId="1006" xr:uid="{379AF0BC-F891-4532-B1F9-1A07D827BF99}"/>
    <cellStyle name="Eingabe 4 4 2 3 2" xfId="2572" xr:uid="{4118DAAF-9DDA-4D8E-A508-14A24E96F948}"/>
    <cellStyle name="Eingabe 4 4 2 4" xfId="2132" xr:uid="{5A49D6CE-3B82-4F0A-BF70-D8E82B36F564}"/>
    <cellStyle name="Eingabe 4 4 3" xfId="1274" xr:uid="{EC5A0BE7-9A36-461E-9225-A9F115AC47B1}"/>
    <cellStyle name="Eingabe 4 4 3 2" xfId="2833" xr:uid="{548FC52D-340D-43DC-AADB-38F341B1A8C3}"/>
    <cellStyle name="Eingabe 4 4 4" xfId="1691" xr:uid="{576C1E3D-3692-4727-AC38-0351D5D1FED1}"/>
    <cellStyle name="Eingabe 4 4 4 2" xfId="3247" xr:uid="{7B151DE0-0280-4A45-A676-B163FEC9BE02}"/>
    <cellStyle name="Eingabe 4 4 5" xfId="1926" xr:uid="{BE0442C7-009F-4BF9-88EF-87ECE90147EE}"/>
    <cellStyle name="Eingabe 4 5" xfId="737" xr:uid="{18788A41-3430-4A15-BBBB-098F031C7E97}"/>
    <cellStyle name="Eingabe 4 5 2" xfId="1450" xr:uid="{0A2423D6-3E07-43CB-8A57-E4BB2D55EE92}"/>
    <cellStyle name="Eingabe 4 5 2 2" xfId="3009" xr:uid="{0E9E49CC-17B6-4030-941C-6ADDBBBCC61A}"/>
    <cellStyle name="Eingabe 4 5 3" xfId="1085" xr:uid="{25627ABB-D7D8-4E1B-960A-886B59EC7AD5}"/>
    <cellStyle name="Eingabe 4 5 3 2" xfId="2648" xr:uid="{9736DADE-703C-4B14-97AF-6B123D3263BB}"/>
    <cellStyle name="Eingabe 4 5 4" xfId="2101" xr:uid="{387224DE-6EA0-485C-A2FE-6FEB66117790}"/>
    <cellStyle name="Eingabe 4 6" xfId="1110" xr:uid="{6BF60D33-0B13-4D7E-AB87-C78F43F0FBF8}"/>
    <cellStyle name="Eingabe 4 6 2" xfId="2673" xr:uid="{26963DD7-984D-4368-A296-E06F7E3C875F}"/>
    <cellStyle name="Eingabe 4 7" xfId="1782" xr:uid="{34FB3411-A353-4BC1-8395-0DD9246DAB7B}"/>
    <cellStyle name="Eingabe 4 7 2" xfId="3331" xr:uid="{17D1A264-CD40-48A2-AD0C-992E747D35E5}"/>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75" xr:uid="{1DEC44E9-3150-4ACD-A278-78FFB709019D}"/>
    <cellStyle name="Eingabe 5 2 3" xfId="939" xr:uid="{15D68B26-409F-4B41-AB83-87F3B2643D3E}"/>
    <cellStyle name="Eingabe 5 2 3 2" xfId="2513" xr:uid="{825F6435-01F3-4B84-BFC6-6A0DAF475FE0}"/>
    <cellStyle name="Eingabe 5 2 4" xfId="2166" xr:uid="{B4529181-41BE-4BB3-8B4C-18498017342D}"/>
    <cellStyle name="Eingabe 5 3" xfId="1308" xr:uid="{423F1BCA-08DE-4803-AEC2-2DF3A75C4114}"/>
    <cellStyle name="Eingabe 5 3 2" xfId="2867" xr:uid="{0AC0C028-0BD7-4EB2-B266-A39248D36A5C}"/>
    <cellStyle name="Eingabe 5 4" xfId="1881" xr:uid="{D61B0CC8-25D1-49B4-87C8-23BFD14EE359}"/>
    <cellStyle name="Eingabe 5 4 2" xfId="3418" xr:uid="{5636C6B3-05E3-4A86-8943-5A6BC36CE08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2" xr:uid="{A354D12D-7145-4DD7-9926-8A664A0D817D}"/>
    <cellStyle name="Eingabe 6 2 3" xfId="1710" xr:uid="{1CA3D44E-668F-446A-A8A7-9FEE025823FC}"/>
    <cellStyle name="Eingabe 6 2 3 2" xfId="3265" xr:uid="{ACF7373C-C8E6-4AAF-8D32-4BE5BC1B7F43}"/>
    <cellStyle name="Eingabe 6 2 4" xfId="2243" xr:uid="{C79D9390-21DA-4C1F-9BCB-873265211144}"/>
    <cellStyle name="Eingabe 6 3" xfId="1385" xr:uid="{E75EFE68-5DE1-4377-8038-09601EF6DA02}"/>
    <cellStyle name="Eingabe 6 3 2" xfId="2944" xr:uid="{9399AD0F-37F7-4C95-A2B3-04580E9FCA0E}"/>
    <cellStyle name="Eingabe 6 4" xfId="1816" xr:uid="{4601E964-7947-463B-9C92-A916D6A02FF0}"/>
    <cellStyle name="Eingabe 6 4 2" xfId="3360" xr:uid="{8D8F654B-5DF5-481C-B5A8-7471164E900C}"/>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194" xr:uid="{C6F58FB8-B271-4F48-8163-C21FEA5999B6}"/>
    <cellStyle name="Eingabe 7 2 3" xfId="1907" xr:uid="{90B9981E-6A44-4A17-A3B7-ECC0C047DA1C}"/>
    <cellStyle name="Eingabe 7 2 3 2" xfId="3444" xr:uid="{0E371101-35B6-440C-8500-ABE1724CD913}"/>
    <cellStyle name="Eingabe 7 2 4" xfId="2285" xr:uid="{FF8AD740-D784-4644-B47E-A96312BFAA7D}"/>
    <cellStyle name="Eingabe 7 3" xfId="1428" xr:uid="{AC30CE3C-3636-4DF8-87FF-E6076EAFD4F4}"/>
    <cellStyle name="Eingabe 7 3 2" xfId="2987" xr:uid="{97E7D875-4022-4133-AA3C-2B8255F7FDBC}"/>
    <cellStyle name="Eingabe 7 4" xfId="1708" xr:uid="{CB475E4F-0C1C-43D0-9BC0-D3AC3C90CA22}"/>
    <cellStyle name="Eingabe 7 4 2" xfId="3263" xr:uid="{6F2B8ACA-2B56-407C-B1B1-9F2471E677CC}"/>
    <cellStyle name="Eingabe 7 5" xfId="2079" xr:uid="{2CEB465E-8627-46D4-98D6-E9A4BA009012}"/>
    <cellStyle name="Eingabe 8" xfId="717" xr:uid="{4E63BFDE-C5ED-4F00-A964-4290E1E3B006}"/>
    <cellStyle name="Eingabe 8 2" xfId="1437" xr:uid="{D7A4A04B-ECF4-42AA-AD60-C61C7E51272A}"/>
    <cellStyle name="Eingabe 8 2 2" xfId="2996" xr:uid="{9CFD0C57-9196-49AB-906B-9B094D495C7D}"/>
    <cellStyle name="Eingabe 8 3" xfId="1883" xr:uid="{92AE5031-EB7E-4BD9-A7E2-6ABBFC7F1307}"/>
    <cellStyle name="Eingabe 8 3 2" xfId="3420" xr:uid="{A1AF3BA0-95DA-4238-BED9-F94066052862}"/>
    <cellStyle name="Eingabe 8 4" xfId="2088" xr:uid="{470D3B89-BF20-49A5-94FB-671515803CA2}"/>
    <cellStyle name="Empty_B_border" xfId="17" xr:uid="{00000000-0005-0000-0000-000008000000}"/>
    <cellStyle name="Ergebnis" xfId="79" hidden="1" xr:uid="{73AAFC60-D6B5-4522-ADAC-DFDECDDC30D4}"/>
    <cellStyle name="Ergebnis" xfId="1705" hidden="1" xr:uid="{8748DE0C-56EE-4FDA-9E3E-21AEF13B5A12}"/>
    <cellStyle name="Ergebnis" xfId="2333" hidden="1" xr:uid="{B59D944E-F1E5-48A6-9E50-D301FF4C5705}"/>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3226" hidden="1" xr:uid="{1C2F912E-61A1-44D5-A82B-BCB04CBEF74F}"/>
    <cellStyle name="Ergebnis" xfId="3228" hidden="1" xr:uid="{8DE6DA25-6C2C-4DF6-9170-9DDC5C12A89A}"/>
    <cellStyle name="Ergebnis" xfId="2524" hidden="1" xr:uid="{3D24589F-6607-4654-8F6B-BE315E024693}"/>
    <cellStyle name="Ergebnis" xfId="2594" hidden="1" xr:uid="{C57D54C4-6F9D-4B23-8BF4-F76F85E001DE}"/>
    <cellStyle name="Ergebnis" xfId="2550" hidden="1" xr:uid="{F4864820-ADAA-4DF1-A1C9-C701A4071D63}"/>
    <cellStyle name="Ergebnis" xfId="3340" hidden="1" xr:uid="{4B20C903-7078-4E0D-BB41-34C99CFCE149}"/>
    <cellStyle name="Ergebnis" xfId="951" hidden="1" xr:uid="{510353F4-F558-4E31-B0BD-0C68468B789A}"/>
    <cellStyle name="Ergebnis" xfId="1028" hidden="1" xr:uid="{31B5BFA0-F354-446A-B4F0-FB73E2EF2472}"/>
    <cellStyle name="Ergebnis" xfId="3260" hidden="1" xr:uid="{BA2E9699-2891-4ECB-952E-7CE6AC36002C}"/>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2" xr:uid="{B2B534DF-FAB6-46E7-8B6C-5540F6A83787}"/>
    <cellStyle name="Ergebnis 2 2 2 3" xfId="1034" xr:uid="{B1C0A1EA-49E2-4197-8CD3-17A19DF0F2A1}"/>
    <cellStyle name="Ergebnis 2 2 2 3 2" xfId="2600" xr:uid="{7D95402F-E7CF-46B0-BF96-6E9A617A5E07}"/>
    <cellStyle name="Ergebnis 2 2 2 4" xfId="2263" xr:uid="{AC7B1BB6-7F5D-469C-BD96-AD9482FC9431}"/>
    <cellStyle name="Ergebnis 2 2 3" xfId="1405" xr:uid="{19CD3CBF-FA84-40A9-AA84-5A019718E8C2}"/>
    <cellStyle name="Ergebnis 2 2 3 2" xfId="2964" xr:uid="{8BA2907C-BE4C-4587-9B1B-85395A977098}"/>
    <cellStyle name="Ergebnis 2 2 4" xfId="1722" xr:uid="{ABB0BD15-55D4-4ED0-A455-66A53558B0CB}"/>
    <cellStyle name="Ergebnis 2 2 4 2" xfId="3276" xr:uid="{B571F44E-45C7-4747-B400-BE0B03CD7362}"/>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04" xr:uid="{337F6C52-E2F7-42AE-A5C6-D602DFF361C8}"/>
    <cellStyle name="Ergebnis 2 3 2 3" xfId="1228" xr:uid="{7D457B99-73B6-4616-81E3-E9F2B3B8515D}"/>
    <cellStyle name="Ergebnis 2 3 2 3 2" xfId="2790" xr:uid="{417C5940-A3FB-46EC-AF9C-FE257394C364}"/>
    <cellStyle name="Ergebnis 2 3 2 4" xfId="2195" xr:uid="{5E8E4D38-C3DB-4331-8632-D8A1BB48EDF8}"/>
    <cellStyle name="Ergebnis 2 3 3" xfId="1337" xr:uid="{DD135B25-D389-477B-B683-F43B123793C6}"/>
    <cellStyle name="Ergebnis 2 3 3 2" xfId="2896" xr:uid="{BC343F3B-A9AF-462D-A2D6-6B604A8409CC}"/>
    <cellStyle name="Ergebnis 2 3 4" xfId="74" xr:uid="{649992E0-7B9A-4A90-870E-B6425AE26D23}"/>
    <cellStyle name="Ergebnis 2 3 4 2" xfId="2328" xr:uid="{C82B9F9A-21E8-4534-BCE8-62BDD75EF7EA}"/>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095" xr:uid="{29B8CE0D-3E09-4B10-83B9-9B3C2E5C6CE1}"/>
    <cellStyle name="Ergebnis 2 4 2 3" xfId="1179" xr:uid="{8DC4E302-B2AD-4A39-B804-15555550DAC8}"/>
    <cellStyle name="Ergebnis 2 4 2 3 2" xfId="2742" xr:uid="{5BE00206-0AF0-4139-91C0-44DAFBB1953C}"/>
    <cellStyle name="Ergebnis 2 4 2 4" xfId="2186" xr:uid="{E7B2A8A0-AA4A-40B3-AEEB-29241D758891}"/>
    <cellStyle name="Ergebnis 2 4 3" xfId="1328" xr:uid="{5C6ED9AD-FBA4-4FD6-AEB4-24A530658052}"/>
    <cellStyle name="Ergebnis 2 4 3 2" xfId="2887" xr:uid="{19D0962E-2466-4C3F-B7F7-9269E086DE10}"/>
    <cellStyle name="Ergebnis 2 4 4" xfId="1004" xr:uid="{46E3998F-550B-4F2E-B793-E2F92D1D2F97}"/>
    <cellStyle name="Ergebnis 2 4 4 2" xfId="2570" xr:uid="{043E4EBE-697A-4607-A097-9DAC42EE1C15}"/>
    <cellStyle name="Ergebnis 2 4 5" xfId="1980" xr:uid="{250E0471-43E7-4715-8270-315C34C51126}"/>
    <cellStyle name="Ergebnis 2 5" xfId="743" xr:uid="{23F522DF-F4C5-47EF-B927-A58CCE00E5A0}"/>
    <cellStyle name="Ergebnis 2 5 2" xfId="1456" xr:uid="{7187EB83-C0D5-429E-AB20-3E37BD1819A1}"/>
    <cellStyle name="Ergebnis 2 5 2 2" xfId="3015" xr:uid="{3AC8EFD6-1362-4DDD-BF80-262FB0B88213}"/>
    <cellStyle name="Ergebnis 2 5 3" xfId="1723" xr:uid="{D4C7AAAA-5528-4758-A559-B9A3B88142EE}"/>
    <cellStyle name="Ergebnis 2 5 3 2" xfId="3277" xr:uid="{3CB48931-25C9-407F-9C48-5234296AFF52}"/>
    <cellStyle name="Ergebnis 2 5 4" xfId="2106" xr:uid="{371900C4-66D2-4829-8262-EB7D86679680}"/>
    <cellStyle name="Ergebnis 2 6" xfId="1195" xr:uid="{574EA804-1F32-423B-AEB8-23F5ED02F130}"/>
    <cellStyle name="Ergebnis 2 6 2" xfId="2758" xr:uid="{FD17F828-573E-43C1-8DBE-9186D96B3ED0}"/>
    <cellStyle name="Ergebnis 2 7" xfId="1806" xr:uid="{51677788-094F-476A-BA39-BE55F41E42A7}"/>
    <cellStyle name="Ergebnis 2 7 2" xfId="3352" xr:uid="{2909E5D0-2947-44AB-B267-F2FCAB7E8FA4}"/>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46" xr:uid="{9976EA20-6297-4163-A45A-B2317CC10275}"/>
    <cellStyle name="Ergebnis 3 2 2 3" xfId="1745" xr:uid="{BC85EAB0-4B97-4C49-A97C-05C1F9DD01A8}"/>
    <cellStyle name="Ergebnis 3 2 2 3 2" xfId="3298" xr:uid="{EDB7FB33-3ACE-4A04-BE08-85E4DD9AB6DB}"/>
    <cellStyle name="Ergebnis 3 2 2 4" xfId="2237" xr:uid="{45FC6327-A09C-4114-A0D7-FEB988C02092}"/>
    <cellStyle name="Ergebnis 3 2 3" xfId="1379" xr:uid="{9C39CA0D-4B09-427D-A5A6-3BC4B47BCDF3}"/>
    <cellStyle name="Ergebnis 3 2 3 2" xfId="2938" xr:uid="{2A6A89ED-3C7C-4364-AF0A-F9F608921DF3}"/>
    <cellStyle name="Ergebnis 3 2 4" xfId="1868" xr:uid="{9B6ECEFB-5F26-4416-9450-7B6F23E81F05}"/>
    <cellStyle name="Ergebnis 3 2 4 2" xfId="3407" xr:uid="{DED9FE9A-D517-4615-8C1D-BD34E242CEE4}"/>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0" xr:uid="{6D50BE02-8281-4D40-B6D2-09B640D7213C}"/>
    <cellStyle name="Ergebnis 3 3 2 3" xfId="1656" xr:uid="{E5063A4D-039A-4190-AE96-255E5625FF4F}"/>
    <cellStyle name="Ergebnis 3 3 2 3 2" xfId="3215" xr:uid="{4D955F2E-6A31-4266-A56B-86FFC741F9A0}"/>
    <cellStyle name="Ergebnis 3 3 2 4" xfId="2151" xr:uid="{86BD62F9-E428-456F-B7FE-E714CED68514}"/>
    <cellStyle name="Ergebnis 3 3 3" xfId="1293" xr:uid="{EAA51786-8E63-45FF-9569-D121CDC0B0B2}"/>
    <cellStyle name="Ergebnis 3 3 3 2" xfId="2852" xr:uid="{20477C4A-355C-4766-8F3E-80466C8B44B6}"/>
    <cellStyle name="Ergebnis 3 3 4" xfId="70" xr:uid="{7114C9CB-2F64-4E80-8A69-047B08138918}"/>
    <cellStyle name="Ergebnis 3 3 4 2" xfId="2324" xr:uid="{3C8C7D06-11D6-4B07-80F9-E1EECCE9A047}"/>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87" xr:uid="{12FD4D44-ABEF-4CE9-BA0B-74186FF30F5A}"/>
    <cellStyle name="Ergebnis 3 4 2 3" xfId="92" xr:uid="{711ABDA4-59D1-43DE-809A-FBB077609849}"/>
    <cellStyle name="Ergebnis 3 4 2 3 2" xfId="2345" xr:uid="{9E5832AA-DC6D-40D8-AB97-CAA7FD266909}"/>
    <cellStyle name="Ergebnis 3 4 2 4" xfId="2178" xr:uid="{8675E505-9F8E-4445-A9EB-38B5728753D2}"/>
    <cellStyle name="Ergebnis 3 4 3" xfId="1320" xr:uid="{71C041C5-E398-4021-8DA3-58AB161E0ABD}"/>
    <cellStyle name="Ergebnis 3 4 3 2" xfId="2879" xr:uid="{FA64E19B-AC5E-4B18-B148-44DEF26BF170}"/>
    <cellStyle name="Ergebnis 3 4 4" xfId="1781" xr:uid="{3FB99CD1-7F58-445D-AA7E-DB8C3969219E}"/>
    <cellStyle name="Ergebnis 3 4 4 2" xfId="3330" xr:uid="{6DBB8957-D319-4F3C-BD8C-3D11F1A5E593}"/>
    <cellStyle name="Ergebnis 3 4 5" xfId="1972" xr:uid="{8CEDB57B-84E1-4AF7-ACAC-C0C1A387E2EE}"/>
    <cellStyle name="Ergebnis 3 5" xfId="739" xr:uid="{B8D751BE-FBF4-49C9-9544-D37D7A1DAD15}"/>
    <cellStyle name="Ergebnis 3 5 2" xfId="1452" xr:uid="{27906B50-E025-4DDB-BC39-97D45276D4C6}"/>
    <cellStyle name="Ergebnis 3 5 2 2" xfId="3011" xr:uid="{31D1759A-541E-4040-ABD1-883065AC6545}"/>
    <cellStyle name="Ergebnis 3 5 3" xfId="1857" xr:uid="{866586B1-2AE8-47A5-BD4F-780F2C3B8D08}"/>
    <cellStyle name="Ergebnis 3 5 3 2" xfId="3397" xr:uid="{5AB678C3-FA16-4DCB-A807-CFFDE6A03CD0}"/>
    <cellStyle name="Ergebnis 3 5 4" xfId="2103" xr:uid="{155B708A-DB02-4B8E-898F-ADF38C01164C}"/>
    <cellStyle name="Ergebnis 3 6" xfId="1119" xr:uid="{C58E25DA-E2D8-47C5-BBCC-0C8DADC795A8}"/>
    <cellStyle name="Ergebnis 3 6 2" xfId="2682" xr:uid="{DC0A0CAD-2F27-4D38-9B4D-D298A1376464}"/>
    <cellStyle name="Ergebnis 3 7" xfId="1177" xr:uid="{621104AE-DE24-4299-90C9-19A0AF2EAC5A}"/>
    <cellStyle name="Ergebnis 3 7 2" xfId="2740" xr:uid="{F7D0B78D-3C41-4DD5-9298-A31081E8C340}"/>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76" xr:uid="{F2CF122F-F82A-4058-A418-44FF21EF3721}"/>
    <cellStyle name="Ergebnis 4 2 3" xfId="932" xr:uid="{9457D040-686B-4EB5-89C3-D494A5F9D547}"/>
    <cellStyle name="Ergebnis 4 2 3 2" xfId="2507" xr:uid="{86E5838A-FB72-462B-A364-17A173E63F56}"/>
    <cellStyle name="Ergebnis 4 2 4" xfId="2167" xr:uid="{D95436DD-51F1-43F3-A226-6C91382F2CE9}"/>
    <cellStyle name="Ergebnis 4 3" xfId="1309" xr:uid="{28A923EA-0124-4EC4-9E09-78892F4B7868}"/>
    <cellStyle name="Ergebnis 4 3 2" xfId="2868" xr:uid="{18E32F37-4E08-4BC6-B0B4-37E533C8F58A}"/>
    <cellStyle name="Ergebnis 4 4" xfId="1264" xr:uid="{21837CB3-F2C5-4C46-918E-D8723DF96B3B}"/>
    <cellStyle name="Ergebnis 4 4 2" xfId="2823" xr:uid="{51C441D8-04FC-40A1-B26F-DCD32CF82247}"/>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0" xr:uid="{BA96E1BE-8C50-45F1-B68C-1F87F238E0E4}"/>
    <cellStyle name="Ergebnis 5 2 3" xfId="1033" xr:uid="{AF245C6C-501C-4815-98B4-70657087203F}"/>
    <cellStyle name="Ergebnis 5 2 3 2" xfId="2599" xr:uid="{B117085C-1E73-428F-9FED-918ABF3149B2}"/>
    <cellStyle name="Ergebnis 5 2 4" xfId="2241" xr:uid="{C01CC964-075A-40D0-8D52-5C90DA3CB3EF}"/>
    <cellStyle name="Ergebnis 5 3" xfId="1383" xr:uid="{62CFA118-573A-4529-98A4-F80665B2590B}"/>
    <cellStyle name="Ergebnis 5 3 2" xfId="2942" xr:uid="{27B18F4D-9A7A-41D5-BA56-148D79FC39B1}"/>
    <cellStyle name="Ergebnis 5 4" xfId="1242" xr:uid="{45E0F288-432D-40FB-A001-C1F6943E5B03}"/>
    <cellStyle name="Ergebnis 5 4 2" xfId="2803" xr:uid="{63EC8827-645A-4184-BDB8-99601389ECC5}"/>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57" xr:uid="{64CE143C-8A1A-454F-BDF4-3103967366B7}"/>
    <cellStyle name="Ergebnis 6 2 3" xfId="1665" xr:uid="{A46AC2BE-B73E-47F5-8212-E7B174DD3525}"/>
    <cellStyle name="Ergebnis 6 2 3 2" xfId="3224" xr:uid="{3106BBD2-FD1E-4E47-A8C3-6ECB9BB38198}"/>
    <cellStyle name="Ergebnis 6 2 4" xfId="2248" xr:uid="{95FDE857-2E43-49D7-AE10-9FA06C7B964B}"/>
    <cellStyle name="Ergebnis 6 3" xfId="1390" xr:uid="{6E31BC44-E14F-4023-B2BF-69366D01A3C6}"/>
    <cellStyle name="Ergebnis 6 3 2" xfId="2949" xr:uid="{B83DFD75-B864-4A85-AC3F-4B097AAA70DE}"/>
    <cellStyle name="Ergebnis 6 4" xfId="1854" xr:uid="{94779A45-FBC6-406B-AAFF-CDA5C0708E85}"/>
    <cellStyle name="Ergebnis 6 4 2" xfId="3394" xr:uid="{E24A579E-1B80-4ED1-9304-ECE76D12C0EB}"/>
    <cellStyle name="Ergebnis 6 5" xfId="2042" xr:uid="{5A19AF33-9676-45D1-A3CC-34ACFA538928}"/>
    <cellStyle name="Ergebnis 7" xfId="718" xr:uid="{C09FA523-CD76-481B-B7DA-570B2F25BCD0}"/>
    <cellStyle name="Ergebnis 7 2" xfId="1438" xr:uid="{DEE9FAB0-D66D-49CE-9AF2-38CCAFA02937}"/>
    <cellStyle name="Ergebnis 7 2 2" xfId="2997" xr:uid="{ADEA7529-8429-49A4-9259-3B3E4DC91AD8}"/>
    <cellStyle name="Ergebnis 7 3" xfId="1864" xr:uid="{32DD2EA3-C450-4E1C-B7C6-CF0447ED85B9}"/>
    <cellStyle name="Ergebnis 7 3 2" xfId="3403" xr:uid="{29E38FCB-2D3C-43B0-AF2D-6786A1449A17}"/>
    <cellStyle name="Ergebnis 7 4" xfId="2089" xr:uid="{FFCAC205-1C90-4B82-8F2C-1DB3C9B1568A}"/>
    <cellStyle name="Erklärender Text" xfId="938" hidden="1" xr:uid="{DADC0219-EBD1-43EF-B727-1BDCFC87BD69}"/>
    <cellStyle name="Erklärender Text" xfId="1690" hidden="1" xr:uid="{F884AF55-A937-4B4E-A801-DE730B0301A4}"/>
    <cellStyle name="Erklärender Text" xfId="2291" hidden="1" xr:uid="{BE7A4123-3CBB-43AA-A6C5-1A5A6E702116}"/>
    <cellStyle name="Erklärender Text" xfId="1079" hidden="1" xr:uid="{E7C435FE-D994-4E99-8B1F-BFBA373D3986}"/>
    <cellStyle name="Erklärender Text" xfId="1681" hidden="1" xr:uid="{731D7E77-B492-4542-BCE5-7F727DA75DAC}"/>
    <cellStyle name="Erklärender Text" xfId="1029" hidden="1" xr:uid="{38B61009-6F68-459F-99DC-0D24B425C18B}"/>
    <cellStyle name="Erklärender Text" xfId="78" hidden="1" xr:uid="{D06A121A-F757-498C-8ABF-E786DA6084E1}"/>
    <cellStyle name="Erklärender Text" xfId="950" hidden="1" xr:uid="{12185E70-BEE5-46F8-9706-CD9D0051D035}"/>
    <cellStyle name="Erklärender Text" xfId="2512" hidden="1" xr:uid="{EC8095B7-D739-47C8-8231-D9299FA3E8A1}"/>
    <cellStyle name="Erklärender Text" xfId="3246" hidden="1" xr:uid="{71E2712A-47F0-4B2D-BB33-40B8D3FCA6CC}"/>
    <cellStyle name="Erklärender Text" xfId="3456" hidden="1" xr:uid="{A4E2B102-F32E-4337-88E5-D766F90E0054}"/>
    <cellStyle name="Erklärender Text" xfId="2642" hidden="1" xr:uid="{845EB5AD-9B79-4B1B-9848-9427966DC60F}"/>
    <cellStyle name="Erklärender Text" xfId="3238" hidden="1" xr:uid="{F374B92E-C94F-42E4-B86B-BC1DA8F0ED28}"/>
    <cellStyle name="Erklärender Text" xfId="2595" hidden="1" xr:uid="{458D2801-E512-4574-B661-24BD3B7229B6}"/>
    <cellStyle name="Erklärender Text" xfId="2332" hidden="1" xr:uid="{263CDF57-E726-40D5-8B99-667D7CB2723E}"/>
    <cellStyle name="Erklärender Text" xfId="2523" hidden="1" xr:uid="{92634405-ACED-406C-9BD7-2F91804AB660}"/>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79" xr:uid="{CB106AC3-9633-4CFE-9FC0-50687D256553}"/>
    <cellStyle name="Input 2 2 2 3" xfId="1045" xr:uid="{31353151-0D19-4A0A-B07C-50079A7F8877}"/>
    <cellStyle name="Input 2 2 2 3 2" xfId="2610" xr:uid="{97525F9B-ACC8-4202-B4B8-983847868EC8}"/>
    <cellStyle name="Input 2 2 2 4" xfId="2170" xr:uid="{6C0A7E5C-3E74-4CFE-874E-F5CBDB9C5C14}"/>
    <cellStyle name="Input 2 2 3" xfId="1312" xr:uid="{BC43014B-465E-4FA4-B9E0-DB9A62F4D55F}"/>
    <cellStyle name="Input 2 2 3 2" xfId="2871" xr:uid="{421C6405-2C1E-49FC-8528-0E3844108D9D}"/>
    <cellStyle name="Input 2 2 4" xfId="1058" xr:uid="{7638BFB5-0306-4510-8E9A-A13ADD74DC25}"/>
    <cellStyle name="Input 2 2 4 2" xfId="2623" xr:uid="{A8F55E0A-E88C-4175-A8AE-B33AA179F863}"/>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3" xr:uid="{E17DB175-5D38-46A4-B009-BE9A3B3E4D71}"/>
    <cellStyle name="Input 2 3 2 3" xfId="1896" xr:uid="{661C988A-2A32-4254-B802-05D61A725F9E}"/>
    <cellStyle name="Input 2 3 2 3 2" xfId="3433" xr:uid="{477618CC-99A4-49E7-B853-E1F04236279D}"/>
    <cellStyle name="Input 2 3 2 4" xfId="2274" xr:uid="{68658386-7322-4FE3-ABA5-C92423DF34DD}"/>
    <cellStyle name="Input 2 3 3" xfId="1416" xr:uid="{84CC3887-6E9E-4CBF-B606-F447886B3F57}"/>
    <cellStyle name="Input 2 3 3 2" xfId="2975" xr:uid="{182D11AE-55E7-4187-BCFE-DA1E7F627BF0}"/>
    <cellStyle name="Input 2 3 4" xfId="96" xr:uid="{CCCF52DD-123B-4361-883D-F9945660F407}"/>
    <cellStyle name="Input 2 3 4 2" xfId="2349" xr:uid="{55516C52-603F-4498-BA40-1371C4015A54}"/>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3" xr:uid="{AD9CB6F2-4DA2-43A3-B93A-B0117B9D0D5E}"/>
    <cellStyle name="Input 2 4 2 3" xfId="1906" xr:uid="{A2EAB52B-2BA0-4156-B983-DC01DFE24A35}"/>
    <cellStyle name="Input 2 4 2 3 2" xfId="3443" xr:uid="{3E6F8723-1D01-40A9-B848-49CC8C166788}"/>
    <cellStyle name="Input 2 4 2 4" xfId="2284" xr:uid="{244DBBD0-89FA-48FB-9537-D4B966B0D389}"/>
    <cellStyle name="Input 2 4 3" xfId="1427" xr:uid="{F7FBA761-9CE8-4C64-AA53-B099C74F6D6F}"/>
    <cellStyle name="Input 2 4 3 2" xfId="2986" xr:uid="{AAC5FF6B-F619-47CA-B27B-9F4319865AE8}"/>
    <cellStyle name="Input 2 4 4" xfId="1191" xr:uid="{9CE8748B-A431-43E7-899C-42823151C242}"/>
    <cellStyle name="Input 2 4 4 2" xfId="2754" xr:uid="{9B870FFE-7CBE-42C4-9DD2-ECDE4929F340}"/>
    <cellStyle name="Input 2 4 5" xfId="2078" xr:uid="{2F9947F1-20DE-475A-8EA9-3FEB7F9778A7}"/>
    <cellStyle name="Input 2 5" xfId="719" xr:uid="{BD0B1103-0B81-434C-BB99-76C16D3A1ED1}"/>
    <cellStyle name="Input 2 5 2" xfId="1439" xr:uid="{2C98CDBA-57CD-49C3-A024-07A930918E8B}"/>
    <cellStyle name="Input 2 5 2 2" xfId="2998" xr:uid="{EA43F853-3112-453B-A285-F6FE18C11E0E}"/>
    <cellStyle name="Input 2 5 3" xfId="931" xr:uid="{ED860899-6A32-49EA-AA99-CD7FE7625D89}"/>
    <cellStyle name="Input 2 5 3 2" xfId="2506" xr:uid="{D7FFF2E1-0BEB-4AF3-9276-2D6C99FB78CF}"/>
    <cellStyle name="Input 2 5 4" xfId="2090" xr:uid="{9140E603-A07D-4880-BC9F-DE386DF38A4C}"/>
    <cellStyle name="Input 2 6" xfId="1018" xr:uid="{2186ED14-8725-4B27-A612-DAB372AA33D4}"/>
    <cellStyle name="Input 2 6 2" xfId="2584" xr:uid="{81F688AE-3C08-475C-B088-4981E47BBB3A}"/>
    <cellStyle name="Input 2 7" xfId="1887" xr:uid="{0A5B061A-E170-4334-A302-CA1ECF8487C0}"/>
    <cellStyle name="Input 2 7 2" xfId="3424" xr:uid="{548D1CF2-6ECC-4C80-BF86-6E5FA6878D9A}"/>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1" xr:uid="{BEFF7610-2505-464E-9E5F-26060A06FF68}"/>
    <cellStyle name="Input 3 2 2 3" xfId="69" xr:uid="{08D496C0-7455-4FC8-AD0E-B021A67D19CC}"/>
    <cellStyle name="Input 3 2 2 3 2" xfId="2323" xr:uid="{161A73FF-0C19-417F-A0C9-25A4305E286D}"/>
    <cellStyle name="Input 3 2 2 4" xfId="2202" xr:uid="{C6136075-0D55-4154-998B-9D9C00883F3A}"/>
    <cellStyle name="Input 3 2 3" xfId="1344" xr:uid="{829C1499-7AF9-4FE9-B7C0-2280E2A487B3}"/>
    <cellStyle name="Input 3 2 3 2" xfId="2903" xr:uid="{AD5602F7-BEE0-46E8-B10C-5A5597969C73}"/>
    <cellStyle name="Input 3 2 4" xfId="1845" xr:uid="{A8C9AD26-F834-4296-A8A8-000F45F19D5D}"/>
    <cellStyle name="Input 3 2 4 2" xfId="3387" xr:uid="{54F3EAC2-E50E-4413-8481-2943E35FA503}"/>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0" xr:uid="{BE83F792-560F-4661-950E-23B3ACCA9736}"/>
    <cellStyle name="Input 3 3 2 3" xfId="1743" xr:uid="{B47930AE-B9FE-47AB-B2B6-22E7CE9C8A74}"/>
    <cellStyle name="Input 3 3 2 3 2" xfId="3296" xr:uid="{BCFFFB93-59A8-433D-B71A-BEE4314537BF}"/>
    <cellStyle name="Input 3 3 2 4" xfId="2201" xr:uid="{E6125AAC-4444-4B61-83B9-6AD51762271E}"/>
    <cellStyle name="Input 3 3 3" xfId="1343" xr:uid="{3563FBF2-73D8-4B4D-B762-B1A44C70C806}"/>
    <cellStyle name="Input 3 3 3 2" xfId="2902" xr:uid="{50CCCD2B-9216-4359-9FEF-0B66DDA33339}"/>
    <cellStyle name="Input 3 3 4" xfId="1831" xr:uid="{BE18BDA5-D5AC-479F-9599-50A76132B237}"/>
    <cellStyle name="Input 3 3 4 2" xfId="3375" xr:uid="{3D1E1792-6D75-45C3-B7FD-5157D51969CC}"/>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54" xr:uid="{71B74361-925F-41C0-8CF1-BE96A532AF72}"/>
    <cellStyle name="Input 3 4 2 3" xfId="1147" xr:uid="{F0BE2761-903E-4158-82C4-0DC424DD363E}"/>
    <cellStyle name="Input 3 4 2 3 2" xfId="2710" xr:uid="{B5F06E03-E40D-4C8E-B64C-8F49374BFBFA}"/>
    <cellStyle name="Input 3 4 2 4" xfId="2145" xr:uid="{55FCF3D6-C7A6-47DF-B51E-DEB45291945A}"/>
    <cellStyle name="Input 3 4 3" xfId="1287" xr:uid="{1EA8F864-CF09-4EE5-AAE6-9047F956F9D6}"/>
    <cellStyle name="Input 3 4 3 2" xfId="2846" xr:uid="{A539153A-0DE2-450C-BE70-C7DB95AEF288}"/>
    <cellStyle name="Input 3 4 4" xfId="1675" xr:uid="{29B63816-0EA1-4AE6-A563-E556253F3730}"/>
    <cellStyle name="Input 3 4 4 2" xfId="3232" xr:uid="{60BD1977-7455-488E-839D-F133784592CD}"/>
    <cellStyle name="Input 3 4 5" xfId="1939" xr:uid="{E7F595E0-1AC5-4B80-99EF-AEB8C52BD506}"/>
    <cellStyle name="Input 3 5" xfId="725" xr:uid="{C610ACF0-38A5-4857-824A-A74BFE1C81F2}"/>
    <cellStyle name="Input 3 5 2" xfId="1445" xr:uid="{15CCA8A9-7F56-4408-AA53-BD288363D8F9}"/>
    <cellStyle name="Input 3 5 2 2" xfId="3004" xr:uid="{55F37A3D-4062-4D5A-BFA6-9354B0554DE9}"/>
    <cellStyle name="Input 3 5 3" xfId="977" xr:uid="{1CA63B62-A749-4F57-8E13-4453094E6712}"/>
    <cellStyle name="Input 3 5 3 2" xfId="2549" xr:uid="{D3227D34-A685-41E5-97B8-7422D6A0EA40}"/>
    <cellStyle name="Input 3 5 4" xfId="2096" xr:uid="{5D79227A-3858-4F90-B06B-4BF076B34E2C}"/>
    <cellStyle name="Input 3 6" xfId="1074" xr:uid="{4F9E391A-61DD-4B9E-860B-F7137362D00B}"/>
    <cellStyle name="Input 3 6 2" xfId="2637" xr:uid="{FC7A8CD9-BC2A-498F-B8D7-00C31D5A4754}"/>
    <cellStyle name="Input 3 7" xfId="1426" xr:uid="{EFDAC16F-D5E6-416E-8A15-3EA627B50D15}"/>
    <cellStyle name="Input 3 7 2" xfId="2985" xr:uid="{D8A37461-20D6-4A00-8476-BD869DB637DD}"/>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17" xr:uid="{78DA3077-600D-48A5-BDDE-5423FFE07521}"/>
    <cellStyle name="InputCells12 2 2 2 2 3" xfId="1804" xr:uid="{D0404BC5-786E-4CED-A6CA-159931981638}"/>
    <cellStyle name="InputCells12 2 2 2 2 3 2" xfId="3351" xr:uid="{4F05F919-2085-45B5-B598-C530EC38ED73}"/>
    <cellStyle name="InputCells12 2 2 2 2 4" xfId="2208" xr:uid="{0851113D-2BA6-44A9-982C-3EEBBBCE5C9E}"/>
    <cellStyle name="InputCells12 2 2 2 3" xfId="1350" xr:uid="{BE64D6BD-BCF0-40E9-B0C0-B5C2E59C98D4}"/>
    <cellStyle name="InputCells12 2 2 2 3 2" xfId="2909" xr:uid="{E2134DF8-D16B-4B0F-A9EB-78EC78550286}"/>
    <cellStyle name="InputCells12 2 2 2 4" xfId="1187" xr:uid="{AA69B967-7096-45D0-8C63-2E18347178BC}"/>
    <cellStyle name="InputCells12 2 2 2 4 2" xfId="2750" xr:uid="{D5C046BD-71CB-4B37-AFB6-247D8B1D7F51}"/>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27" xr:uid="{909019C4-067B-4F53-BF6F-0B88F719FCB6}"/>
    <cellStyle name="InputCells12 2 2 3 3" xfId="1884" xr:uid="{A02E4F7E-AF71-45D5-AA7B-42EA0C8278FF}"/>
    <cellStyle name="InputCells12 2 2 3 3 2" xfId="3421" xr:uid="{C584DB85-B868-4834-8821-4FFD36FE15E6}"/>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0" xr:uid="{5BA0A3B1-5AA6-4F8E-B469-0D2111D08BCA}"/>
    <cellStyle name="InputCells12 2 3 2 2 3" xfId="1142" xr:uid="{12761400-4521-4F3D-8D22-3E35C811B04A}"/>
    <cellStyle name="InputCells12 2 3 2 2 3 2" xfId="2705" xr:uid="{FF0CE4FC-B992-431E-A9BF-075824BD687A}"/>
    <cellStyle name="InputCells12 2 3 2 2 4" xfId="2231" xr:uid="{B035DBF7-C5F6-4E25-A57C-9A511D97C930}"/>
    <cellStyle name="InputCells12 2 3 2 3" xfId="1373" xr:uid="{5D5DB4CD-C07B-48AA-8552-F22B80891538}"/>
    <cellStyle name="InputCells12 2 3 2 3 2" xfId="2932" xr:uid="{47662EEB-45AE-402A-9F6E-ACC3E1CD181C}"/>
    <cellStyle name="InputCells12 2 3 2 4" xfId="1732" xr:uid="{0C791DE9-DFC6-4D2C-A931-396398187AEA}"/>
    <cellStyle name="InputCells12 2 3 2 4 2" xfId="3286" xr:uid="{0FCFC763-7715-411A-9E3C-E2BA1740B8B4}"/>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3" xr:uid="{E3B93F86-DB94-47E8-8918-16D0308A8E94}"/>
    <cellStyle name="InputCells12 2 3 3 2 3" xfId="1655" xr:uid="{C18065C9-467B-4F7F-99B5-A67A91C9D3FB}"/>
    <cellStyle name="InputCells12 2 3 3 2 3 2" xfId="3214" xr:uid="{FEAEB71B-5581-4C88-8EA3-CC667FCDD974}"/>
    <cellStyle name="InputCells12 2 3 3 2 4" xfId="2154" xr:uid="{DD719F70-98F0-4F21-A9EE-7BF5C04627CD}"/>
    <cellStyle name="InputCells12 2 3 3 3" xfId="1296" xr:uid="{EAAE4837-2183-4E3F-8E6C-F4E26FE83C1B}"/>
    <cellStyle name="InputCells12 2 3 3 3 2" xfId="2855" xr:uid="{A4E3D7A4-044C-411E-98D7-E0D598AC7BC3}"/>
    <cellStyle name="InputCells12 2 3 3 4" xfId="1046" xr:uid="{1227DE55-9A0E-4479-8CF7-B985261AE921}"/>
    <cellStyle name="InputCells12 2 3 3 4 2" xfId="2611" xr:uid="{DAE31C16-BD41-428E-B05C-295DD197F4AC}"/>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79" xr:uid="{11594E0A-9E6B-4257-90C4-FBDDA2A8EAD2}"/>
    <cellStyle name="InputCells12 2 3 4 2 3" xfId="1892" xr:uid="{26E87FC3-68DD-4161-910F-CB22AB411514}"/>
    <cellStyle name="InputCells12 2 3 4 2 3 2" xfId="3429" xr:uid="{CECF509A-5CF1-4BE1-B8D8-9CA245ECAD3D}"/>
    <cellStyle name="InputCells12 2 3 4 2 4" xfId="2270" xr:uid="{F104763D-8FCF-41A6-9CD5-CC8F8A7F5973}"/>
    <cellStyle name="InputCells12 2 3 4 3" xfId="1412" xr:uid="{459E9BDE-D194-41AB-BFD6-67AE66A1F4BD}"/>
    <cellStyle name="InputCells12 2 3 4 3 2" xfId="2971" xr:uid="{DAB5EDEE-EB3F-458C-8564-654DDC81BE3C}"/>
    <cellStyle name="InputCells12 2 3 4 4" xfId="1188" xr:uid="{356D0D47-C54C-4229-B7A1-07483A3BA333}"/>
    <cellStyle name="InputCells12 2 3 4 4 2" xfId="2751" xr:uid="{3EC62041-FBC7-4598-AC74-6C1015A91531}"/>
    <cellStyle name="InputCells12 2 3 4 5" xfId="2064" xr:uid="{D88D44C4-17F0-4E78-B847-F7ADDEAA308F}"/>
    <cellStyle name="InputCells12 2 3 5" xfId="1112" xr:uid="{766CA799-C91F-4DD0-8FA5-4D16D09274D9}"/>
    <cellStyle name="InputCells12 2 3 5 2" xfId="2675" xr:uid="{F6248C94-A808-4BA7-A902-4AF63D992632}"/>
    <cellStyle name="InputCells12 2 3 6" xfId="1237" xr:uid="{F250C9C9-2DF5-4334-BF0D-B22911CE22FC}"/>
    <cellStyle name="InputCells12 2 3 6 2" xfId="2798" xr:uid="{7F485AC9-608D-4196-B33B-4F5EA23BDB11}"/>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47" xr:uid="{D7737FE1-3A05-4685-972C-678056371B33}"/>
    <cellStyle name="InputCells12 3 2 2 3" xfId="1233" xr:uid="{CA185AAB-EB7A-4A56-B722-D83C53BB42C9}"/>
    <cellStyle name="InputCells12 3 2 2 3 2" xfId="2795" xr:uid="{318872AF-7A5A-4220-966B-FBF01FCEE7C9}"/>
    <cellStyle name="InputCells12 3 2 2 4" xfId="2138" xr:uid="{5A5C0486-41F8-49E1-886F-E1B44F865D64}"/>
    <cellStyle name="InputCells12 3 2 3" xfId="1280" xr:uid="{6B68BCC4-C052-4271-8DCB-8CE688A7DFEC}"/>
    <cellStyle name="InputCells12 3 2 3 2" xfId="2839" xr:uid="{A9A7DD60-B86F-45D1-AD7E-B9575CCCA5B2}"/>
    <cellStyle name="InputCells12 3 2 4" xfId="1823" xr:uid="{EB709901-63C9-4655-ABA0-B185C744C84B}"/>
    <cellStyle name="InputCells12 3 2 4 2" xfId="3367" xr:uid="{936328FF-374B-4CCE-9E6F-3EB6287198AF}"/>
    <cellStyle name="InputCells12 3 2 5" xfId="1932" xr:uid="{74DC1542-FFC0-4F84-9AD7-F9AE003FC87F}"/>
    <cellStyle name="InputCells12 3 3" xfId="754" xr:uid="{3A023354-1868-44CF-8BB2-65009CC59402}"/>
    <cellStyle name="InputCells12 3 3 2" xfId="1467" xr:uid="{2CBB2D13-3E38-4778-B416-6EDD85DBE6C8}"/>
    <cellStyle name="InputCells12 3 3 2 2" xfId="3026" xr:uid="{ECD95773-1BC0-462E-BBB5-2B9B938BEC84}"/>
    <cellStyle name="InputCells12 3 3 3" xfId="1695" xr:uid="{9C1B6815-9604-43AE-8973-B764123C8D28}"/>
    <cellStyle name="InputCells12 3 3 3 2" xfId="3250" xr:uid="{1973A24D-89B0-4FB2-9FEF-E9D5094D3F25}"/>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39" xr:uid="{9649A247-D112-40D4-B20E-EC74B51316E9}"/>
    <cellStyle name="InputCells12 4 2 2 3" xfId="1865" xr:uid="{66E3EDFD-47EF-4738-BF53-2D5B47051E70}"/>
    <cellStyle name="InputCells12 4 2 2 3 2" xfId="3404" xr:uid="{B79D0839-44A6-4222-B910-1641981501D8}"/>
    <cellStyle name="InputCells12 4 2 2 4" xfId="2230" xr:uid="{01B8DD9C-D9E5-4896-84EA-18511695670E}"/>
    <cellStyle name="InputCells12 4 2 3" xfId="1372" xr:uid="{F76D6C92-71F3-4B48-8EDE-11DEAE161AD8}"/>
    <cellStyle name="InputCells12 4 2 3 2" xfId="2931" xr:uid="{21C615C6-D779-4F83-B73F-CD46F9ED7A6E}"/>
    <cellStyle name="InputCells12 4 2 4" xfId="1192" xr:uid="{001775D5-ADE3-4011-B650-D0E8D38691C4}"/>
    <cellStyle name="InputCells12 4 2 4 2" xfId="2755" xr:uid="{7B499A0A-BCB4-4C1E-BE4D-53816C07CA89}"/>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64" xr:uid="{9432F2C6-0278-46E8-8DEC-82F391C57B41}"/>
    <cellStyle name="InputCells12 4 3 2 3" xfId="1230" xr:uid="{EFA74852-BE59-4156-A0F6-03631B072B47}"/>
    <cellStyle name="InputCells12 4 3 2 3 2" xfId="2792" xr:uid="{D5DF4E33-0FDF-4312-80B6-8B61C6E9AF07}"/>
    <cellStyle name="InputCells12 4 3 2 4" xfId="2155" xr:uid="{694DEEFA-0862-452E-8FA0-0F64467C39CB}"/>
    <cellStyle name="InputCells12 4 3 3" xfId="1297" xr:uid="{C89DCDDF-AC6C-4E3B-AD71-9E133D83B116}"/>
    <cellStyle name="InputCells12 4 3 3 2" xfId="2856" xr:uid="{1C8C0200-B49C-41ED-987D-2F1B478FCCCF}"/>
    <cellStyle name="InputCells12 4 3 4" xfId="1010" xr:uid="{6876FF77-CA37-4492-B22D-1358E062F089}"/>
    <cellStyle name="InputCells12 4 3 4 2" xfId="2576" xr:uid="{54F643DA-3731-4F7E-A053-43DDA5438E2C}"/>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38" xr:uid="{D1D86334-7679-443E-B84A-08BE4A0F965F}"/>
    <cellStyle name="InputCells12 4 4 2 3" xfId="1218" xr:uid="{4CBC2CA6-8323-46C2-9D3A-B936C69FC1D1}"/>
    <cellStyle name="InputCells12 4 4 2 3 2" xfId="2780" xr:uid="{452AE45D-0005-4B8B-8265-A17E3218ADDF}"/>
    <cellStyle name="InputCells12 4 4 2 4" xfId="2129" xr:uid="{51D2955E-B202-42D6-BD30-31203F11250A}"/>
    <cellStyle name="InputCells12 4 4 3" xfId="1271" xr:uid="{3E82043F-C517-4615-91FC-7A485F67C483}"/>
    <cellStyle name="InputCells12 4 4 3 2" xfId="2830" xr:uid="{4311EF29-83D6-4D5E-94AE-30D90D00755B}"/>
    <cellStyle name="InputCells12 4 4 4" xfId="1654" xr:uid="{A467A0FE-3109-4836-A4C1-D3E340EC3EBD}"/>
    <cellStyle name="InputCells12 4 4 4 2" xfId="3213" xr:uid="{0BF99632-09B6-4101-A8D6-F592D5729AD1}"/>
    <cellStyle name="InputCells12 4 4 5" xfId="1923" xr:uid="{1847250B-3D73-479A-9C77-B63F8DE71DFE}"/>
    <cellStyle name="InputCells12 4 5" xfId="1111" xr:uid="{DE6A5516-8999-47CF-9828-6B195B73C26A}"/>
    <cellStyle name="InputCells12 4 5 2" xfId="2674" xr:uid="{BC6768DB-4897-4F54-98CF-420DD4D4D457}"/>
    <cellStyle name="InputCells12 4 6" xfId="1803" xr:uid="{B351F016-5141-4220-8CCB-07E138DA273E}"/>
    <cellStyle name="InputCells12 4 6 2" xfId="3350" xr:uid="{81AC3E78-657A-4F02-A0E7-0A17143F6EF0}"/>
    <cellStyle name="InputCells12 4 7" xfId="37" xr:uid="{18F04F6F-5D04-409E-85D7-4063E4111B43}"/>
    <cellStyle name="InputCells12 5" xfId="109" xr:uid="{974CCAFE-F20B-4D5A-9FD5-492576EB52FE}"/>
    <cellStyle name="InputCells12 5 2" xfId="2360" xr:uid="{5F9890B4-C007-420A-83C3-631BC2F19240}"/>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34" xr:uid="{440F8979-E20F-4E08-AAD3-C5CE71ED3DC3}"/>
    <cellStyle name="Normal 10 3" xfId="2425" xr:uid="{29E7F4D4-EE07-4E7E-9A68-658758BB9912}"/>
    <cellStyle name="Normal 11" xfId="435" xr:uid="{D7C271AC-4A59-4EAD-BC3A-F11096BF3FFC}"/>
    <cellStyle name="Normal 11 2" xfId="477" xr:uid="{F67423BA-D407-4AD6-9ED7-EFFB65B0008A}"/>
    <cellStyle name="Normal 11 2 2" xfId="2435" xr:uid="{BA4E60A9-2834-4C4C-AA27-34E0715F03BC}"/>
    <cellStyle name="Normal 11 3" xfId="2429" xr:uid="{BF3C9579-37AF-4A52-A259-158B2A2177EC}"/>
    <cellStyle name="Normal 12" xfId="546" xr:uid="{3128F217-57E8-4C6B-BBE7-9B4839734600}"/>
    <cellStyle name="Normal 12 2" xfId="706" xr:uid="{E0FC66FB-8D88-4D6D-BBA1-4DCB8A0A765D}"/>
    <cellStyle name="Normal 13" xfId="20" xr:uid="{5286BDF5-7A53-4F08-983B-9F69C35F51C2}"/>
    <cellStyle name="Normal 13 2" xfId="2309" xr:uid="{F02DC5CA-1D17-4C2F-B858-9A34278D9FCD}"/>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0" xr:uid="{4C625A50-FCDD-43F7-97CA-F54018D01A91}"/>
    <cellStyle name="Normal 5 2 2 2 2 3" xfId="2398" xr:uid="{0D3ABE33-3208-4118-B5A3-E92B7E3EDC64}"/>
    <cellStyle name="Normal 5 2 2 2 3" xfId="481" xr:uid="{F60BBD0E-FC44-4AE5-B62E-8CF366991BEB}"/>
    <cellStyle name="Normal 5 2 2 2 3 2" xfId="2439" xr:uid="{C9D88F8D-4731-42A6-9782-97F37188F64D}"/>
    <cellStyle name="Normal 5 2 2 2 4" xfId="2383" xr:uid="{54F900EB-CD1B-40AC-8B7A-98D6F2DE16B5}"/>
    <cellStyle name="Normal 5 2 2 3" xfId="352" xr:uid="{7C9D0870-E1BF-4F34-B358-B84ED09C91DF}"/>
    <cellStyle name="Normal 5 2 2 3 2" xfId="483" xr:uid="{EA2AA38A-A866-48CA-93DF-2FF413F73F21}"/>
    <cellStyle name="Normal 5 2 2 3 2 2" xfId="2441" xr:uid="{6C0A44A5-E3CE-433F-AEDB-410A5FEA2825}"/>
    <cellStyle name="Normal 5 2 2 3 3" xfId="2397" xr:uid="{61A3CC93-B6FF-49B2-8196-712997C255BC}"/>
    <cellStyle name="Normal 5 2 2 4" xfId="480" xr:uid="{40D64E32-C1BF-4DC3-BA18-00703C8ACA04}"/>
    <cellStyle name="Normal 5 2 2 4 2" xfId="2438" xr:uid="{18BC7F7C-4FCB-46AF-8661-B917AE4DF0CB}"/>
    <cellStyle name="Normal 5 2 2 5" xfId="2377" xr:uid="{FADBB559-C401-4703-ACB2-E4A63FD37BA0}"/>
    <cellStyle name="Normal 5 2 3" xfId="337" xr:uid="{AA1110A9-9365-439D-B9B4-6E9AC32499CC}"/>
    <cellStyle name="Normal 5 2 3 2" xfId="354" xr:uid="{16D8B633-33F1-4B7B-8875-EB0A6986FCED}"/>
    <cellStyle name="Normal 5 2 3 2 2" xfId="485" xr:uid="{AC25004C-FEB0-46B6-9D8D-F740CC19F84E}"/>
    <cellStyle name="Normal 5 2 3 2 2 2" xfId="2443" xr:uid="{0039CFB3-412B-43E2-B8C8-3BB502C0E72F}"/>
    <cellStyle name="Normal 5 2 3 2 3" xfId="2399" xr:uid="{7D09B930-EB86-406E-A1BB-D44043F2905C}"/>
    <cellStyle name="Normal 5 2 3 3" xfId="484" xr:uid="{75E3E50D-5A2D-47D1-B31C-80321CB04FBD}"/>
    <cellStyle name="Normal 5 2 3 3 2" xfId="2442" xr:uid="{43F5F3A6-6382-4001-9A77-4767CDCF469A}"/>
    <cellStyle name="Normal 5 2 3 4" xfId="2382" xr:uid="{1063744C-C9F3-49DF-B943-A3A83656CE12}"/>
    <cellStyle name="Normal 5 2 4" xfId="351" xr:uid="{5F4656E9-B24F-412A-8AB0-D1CC15773ECE}"/>
    <cellStyle name="Normal 5 2 4 2" xfId="486" xr:uid="{10AAC166-00B4-4545-BC6D-DB00EDBEB6C2}"/>
    <cellStyle name="Normal 5 2 4 2 2" xfId="2444" xr:uid="{33BBB75E-B725-4F1E-980B-5E99E096C08B}"/>
    <cellStyle name="Normal 5 2 4 3" xfId="2396" xr:uid="{A58D71EE-D375-4A35-B104-07BD9BA9FA66}"/>
    <cellStyle name="Normal 5 2 5" xfId="460" xr:uid="{E0A21CA1-1C2A-4CE0-A7B7-D1C1D2CAFFD0}"/>
    <cellStyle name="Normal 5 2 5 2" xfId="487" xr:uid="{7F171D51-F4D7-42B8-947A-A93DE856A2F2}"/>
    <cellStyle name="Normal 5 2 5 2 2" xfId="2445" xr:uid="{8823F80A-BBE7-4C59-8421-8E743534E15D}"/>
    <cellStyle name="Normal 5 2 5 3" xfId="2430" xr:uid="{EE35ED5D-1B02-43DF-9D0E-B5AF71CCD30B}"/>
    <cellStyle name="Normal 5 2 6" xfId="479" xr:uid="{C5871523-3334-4E82-B6A5-CF76A022823B}"/>
    <cellStyle name="Normal 5 2 6 2" xfId="2437" xr:uid="{B82DCCCF-6392-4CB5-A3E6-130894C3CEBC}"/>
    <cellStyle name="Normal 5 2 7" xfId="2370" xr:uid="{0612DC8C-AAC3-4C3D-A5B3-3CF4F621B2A9}"/>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48" xr:uid="{2F15056B-14A9-4E1C-AE11-A38E4EC119B1}"/>
    <cellStyle name="Normal 5 3 2 2 3" xfId="2401" xr:uid="{AF89677D-A0F0-43D7-B623-76F1FEB097AE}"/>
    <cellStyle name="Normal 5 3 2 3" xfId="489" xr:uid="{510BD2F5-1A3C-4FE9-B46F-0A29288C9F24}"/>
    <cellStyle name="Normal 5 3 2 3 2" xfId="2447" xr:uid="{EC3D2B09-ED07-4685-8BCF-FE05BC3C4694}"/>
    <cellStyle name="Normal 5 3 2 4" xfId="2384" xr:uid="{5816FD72-E8F1-44FA-B4B5-09276ED65938}"/>
    <cellStyle name="Normal 5 3 3" xfId="355" xr:uid="{24272E6D-E500-479D-A797-4819DB6D4974}"/>
    <cellStyle name="Normal 5 3 3 2" xfId="491" xr:uid="{0C9043B6-0F53-443C-9543-F8202412EF8C}"/>
    <cellStyle name="Normal 5 3 3 2 2" xfId="2449" xr:uid="{6B507016-3F56-4C56-BBD8-CB55E5CAAD70}"/>
    <cellStyle name="Normal 5 3 3 3" xfId="2400" xr:uid="{F20231D4-B3C9-40F6-AF57-1EFF7DB2329B}"/>
    <cellStyle name="Normal 5 3 4" xfId="488" xr:uid="{BB6714A8-AD0C-4569-AAC6-3CCAC473E418}"/>
    <cellStyle name="Normal 5 3 4 2" xfId="2446" xr:uid="{E2F6A7D6-CC40-41E4-8FC8-687E1D4D9696}"/>
    <cellStyle name="Normal 5 3 5" xfId="2374" xr:uid="{B47E44D4-5E19-4807-AF81-68465DF60789}"/>
    <cellStyle name="Normal 5 4" xfId="336" xr:uid="{35807DB0-918D-4E74-A835-8A3511C8CEC0}"/>
    <cellStyle name="Normal 5 4 2" xfId="357" xr:uid="{AE33D416-C483-4632-9AB5-1E9C70146452}"/>
    <cellStyle name="Normal 5 4 2 2" xfId="493" xr:uid="{F9129580-2703-4569-8832-F63F0F053346}"/>
    <cellStyle name="Normal 5 4 2 2 2" xfId="2451" xr:uid="{6C1A7A45-FC9E-4B81-A65A-DFE76DDB5227}"/>
    <cellStyle name="Normal 5 4 2 3" xfId="2402" xr:uid="{D130F41D-992E-4902-947A-7C009CABD746}"/>
    <cellStyle name="Normal 5 4 3" xfId="492" xr:uid="{4F11EE93-4C8C-4722-8035-4AA391D8BCD5}"/>
    <cellStyle name="Normal 5 4 3 2" xfId="2450" xr:uid="{575BE6CF-10D5-48E5-82F3-F0F0F8C2F894}"/>
    <cellStyle name="Normal 5 4 4" xfId="2381" xr:uid="{9E2815DF-2A8A-485D-B940-6CDF18EC298C}"/>
    <cellStyle name="Normal 5 5" xfId="350" xr:uid="{6786BC1E-1455-40A5-97D0-3F54E6BA537D}"/>
    <cellStyle name="Normal 5 5 2" xfId="494" xr:uid="{8525BBB9-A6CA-45BB-A7F6-037F1A75AB04}"/>
    <cellStyle name="Normal 5 5 2 2" xfId="2452" xr:uid="{70B16DF5-E2D8-4F1A-A6B6-B9C4D1C1220A}"/>
    <cellStyle name="Normal 5 5 3" xfId="2395" xr:uid="{A7E5C9E1-1006-4602-9618-DBAB4BC4A438}"/>
    <cellStyle name="Normal 5 6" xfId="394" xr:uid="{B590EA6B-DD12-45C5-B516-81E383565FBB}"/>
    <cellStyle name="Normal 5 7" xfId="478" xr:uid="{475C9D31-9E94-4DD8-81FD-CC89BFEAFFF6}"/>
    <cellStyle name="Normal 5 7 2" xfId="2436" xr:uid="{C50E4259-2CD5-4567-A3BF-A0564FE3A31A}"/>
    <cellStyle name="Normal 5 8" xfId="316" xr:uid="{01432787-077E-493D-BA97-A69E1BBB1CC9}"/>
    <cellStyle name="Normal 5 8 2" xfId="2368" xr:uid="{1302C18D-E24F-4DC5-8C16-0C14EB58D5D2}"/>
    <cellStyle name="Normal 6" xfId="195" xr:uid="{74C16697-8220-47DA-9188-58B4A98FEC3C}"/>
    <cellStyle name="Normal 6 10" xfId="461" xr:uid="{584B8D64-4634-4F93-B88D-D474F066575D}"/>
    <cellStyle name="Normal 6 10 2" xfId="496" xr:uid="{AC0D34DF-E0C4-41C5-AB15-1300988BE349}"/>
    <cellStyle name="Normal 6 10 2 2" xfId="2454" xr:uid="{1B1070B7-578B-4D0E-9BB8-AB54011E35C2}"/>
    <cellStyle name="Normal 6 10 3" xfId="2431" xr:uid="{1B6B8562-BA07-4277-AB60-F6073D1EF71E}"/>
    <cellStyle name="Normal 6 11" xfId="495" xr:uid="{3A2A6A38-1AA3-48E5-ACF0-CF0AD363C96F}"/>
    <cellStyle name="Normal 6 11 2" xfId="2453" xr:uid="{D5F50782-33AE-44A8-8319-A6A0A839AF7A}"/>
    <cellStyle name="Normal 6 12" xfId="2366" xr:uid="{460907D1-1B42-4D42-B771-CE4C2ECC1442}"/>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58" xr:uid="{82720265-A8B5-43C3-8EB0-CAF972C9C820}"/>
    <cellStyle name="Normal 6 2 2 2 2 3" xfId="2406" xr:uid="{EA7DAED2-508E-4133-882F-EFD4DE63C679}"/>
    <cellStyle name="Normal 6 2 2 2 3" xfId="499" xr:uid="{40C8B826-AC28-4D97-AB30-609250CFAB62}"/>
    <cellStyle name="Normal 6 2 2 2 3 2" xfId="2457" xr:uid="{D5C6013E-7005-4508-AF93-7CEA24E706DA}"/>
    <cellStyle name="Normal 6 2 2 2 4" xfId="2387" xr:uid="{A65A68AB-457A-4829-8482-339A510AFCD8}"/>
    <cellStyle name="Normal 6 2 2 3" xfId="360" xr:uid="{A06C7EB0-F4FB-4C68-B782-0F983503FAA0}"/>
    <cellStyle name="Normal 6 2 2 3 2" xfId="501" xr:uid="{96CF31BA-9C02-4CCD-9952-D06EB8422824}"/>
    <cellStyle name="Normal 6 2 2 3 2 2" xfId="2459" xr:uid="{296AA21E-4D6D-4B00-9D18-1BFB8C08D117}"/>
    <cellStyle name="Normal 6 2 2 3 3" xfId="2405" xr:uid="{4DCFF9F2-BEA4-4731-BC2B-5AD3A98EE088}"/>
    <cellStyle name="Normal 6 2 2 4" xfId="498" xr:uid="{96503A98-FA06-4309-87FF-1CCC8ABB5B89}"/>
    <cellStyle name="Normal 6 2 2 4 2" xfId="2456" xr:uid="{91E35E9E-2847-4D56-A4E5-C4B5296FE2E5}"/>
    <cellStyle name="Normal 6 2 2 5" xfId="2378" xr:uid="{B2CA8FB0-0B92-4603-A5E3-8A9929C05BF9}"/>
    <cellStyle name="Normal 6 2 3" xfId="341" xr:uid="{ED249622-2912-4E20-86A8-537DBCC1DDF3}"/>
    <cellStyle name="Normal 6 2 3 2" xfId="362" xr:uid="{B6ADEDF3-0A9B-44AC-978C-BE12F48B59A6}"/>
    <cellStyle name="Normal 6 2 3 2 2" xfId="503" xr:uid="{101AF594-B68A-4D24-985E-6608B8A0841B}"/>
    <cellStyle name="Normal 6 2 3 2 2 2" xfId="2461" xr:uid="{DF06C35E-1DE1-4BA7-90AC-D3B13A93708E}"/>
    <cellStyle name="Normal 6 2 3 2 3" xfId="2407" xr:uid="{4CB23AB6-EC2D-4466-8793-8E778CFEE567}"/>
    <cellStyle name="Normal 6 2 3 3" xfId="502" xr:uid="{18DED862-82D7-4107-A927-3AA28763B665}"/>
    <cellStyle name="Normal 6 2 3 3 2" xfId="2460" xr:uid="{0BFE4B57-E50C-4DAD-A22D-7966917EE778}"/>
    <cellStyle name="Normal 6 2 3 4" xfId="2386" xr:uid="{1FAA373C-F2C5-4C54-B137-6FA585544B97}"/>
    <cellStyle name="Normal 6 2 4" xfId="359" xr:uid="{B12A5A68-4547-4DE8-BC23-2C9B8588B93E}"/>
    <cellStyle name="Normal 6 2 4 2" xfId="504" xr:uid="{9DE5B1A4-F004-431C-9E48-BB76AB2A7780}"/>
    <cellStyle name="Normal 6 2 4 2 2" xfId="2462" xr:uid="{40A4885B-027E-4C54-B6F2-EA677B0FC484}"/>
    <cellStyle name="Normal 6 2 4 3" xfId="2404" xr:uid="{83AB8DB5-CFC0-4F3E-B397-E06D6D1778C2}"/>
    <cellStyle name="Normal 6 2 5" xfId="462" xr:uid="{832E20EF-75D1-4E76-AE9A-8C5615B00C8C}"/>
    <cellStyle name="Normal 6 2 5 2" xfId="505" xr:uid="{2578C940-9BBF-4070-AB23-EC0E9D597F56}"/>
    <cellStyle name="Normal 6 2 5 2 2" xfId="2463" xr:uid="{928A58F1-2750-456B-B011-C519C2B87C13}"/>
    <cellStyle name="Normal 6 2 5 3" xfId="2432" xr:uid="{BA4754FB-CCAA-4CAC-A0C5-6A6AF9116D98}"/>
    <cellStyle name="Normal 6 2 6" xfId="497" xr:uid="{07CB5249-6332-4965-98A7-F50F15256EE3}"/>
    <cellStyle name="Normal 6 2 6 2" xfId="2455" xr:uid="{806C44F8-4187-4A56-B936-9EA8198419D4}"/>
    <cellStyle name="Normal 6 2 7" xfId="2371" xr:uid="{DCA86243-11F5-4CC7-831A-A82DB7B116C0}"/>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67" xr:uid="{A1CC03BE-DA15-4BE5-B7CE-142AE06576F4}"/>
    <cellStyle name="Normal 6 3 2 2 2 3" xfId="2410" xr:uid="{2D8C15AC-B376-4EB5-968D-2E30C3702175}"/>
    <cellStyle name="Normal 6 3 2 2 3" xfId="508" xr:uid="{8A823C7D-7991-4ECD-9D0A-C95B331DF16C}"/>
    <cellStyle name="Normal 6 3 2 2 3 2" xfId="2466" xr:uid="{F95ECE2A-A862-4C0F-9A44-D57F83428249}"/>
    <cellStyle name="Normal 6 3 2 2 4" xfId="2389" xr:uid="{D45F23D9-E9B4-4C05-BE2F-2836ED56BC6E}"/>
    <cellStyle name="Normal 6 3 2 3" xfId="364" xr:uid="{3C3350DF-CFEB-43B3-B2BE-92D38DFB8A8C}"/>
    <cellStyle name="Normal 6 3 2 3 2" xfId="510" xr:uid="{420A7F7E-505B-4AA7-924A-328CA7D78224}"/>
    <cellStyle name="Normal 6 3 2 3 2 2" xfId="2468" xr:uid="{419EEB65-75D2-47AC-ACAB-643C86D85504}"/>
    <cellStyle name="Normal 6 3 2 3 3" xfId="2409" xr:uid="{50FD2572-B301-4C25-B009-012AB8EE70F9}"/>
    <cellStyle name="Normal 6 3 2 4" xfId="507" xr:uid="{84446E88-1427-4D8E-A75F-7834A03FCCF2}"/>
    <cellStyle name="Normal 6 3 2 4 2" xfId="2465" xr:uid="{7117F578-91C0-4A5D-8D99-46A885597357}"/>
    <cellStyle name="Normal 6 3 2 5" xfId="2380" xr:uid="{EBDC529B-8F54-492A-BD1C-B937CC3F1633}"/>
    <cellStyle name="Normal 6 3 3" xfId="343" xr:uid="{03952B5B-7EAC-4EB5-9DE1-A5C61EB1790D}"/>
    <cellStyle name="Normal 6 3 3 2" xfId="366" xr:uid="{FAA1A59C-0E95-487F-A819-46B70B45A140}"/>
    <cellStyle name="Normal 6 3 3 2 2" xfId="512" xr:uid="{46712059-DCE4-45BE-9CCA-1B9689EC98B5}"/>
    <cellStyle name="Normal 6 3 3 2 2 2" xfId="2470" xr:uid="{83BC2426-2E41-4980-BDE8-59DA3B5570BA}"/>
    <cellStyle name="Normal 6 3 3 2 3" xfId="2411" xr:uid="{D14DD91F-AD82-43EA-A860-3C92A1812266}"/>
    <cellStyle name="Normal 6 3 3 3" xfId="511" xr:uid="{EA019976-4D61-4887-BD4C-AE32961B1BD9}"/>
    <cellStyle name="Normal 6 3 3 3 2" xfId="2469" xr:uid="{A1FD3D56-C192-43A4-A2F8-5FFF67E7B210}"/>
    <cellStyle name="Normal 6 3 3 4" xfId="2388" xr:uid="{071EA282-4175-436B-91E8-5BE7D3111CDF}"/>
    <cellStyle name="Normal 6 3 4" xfId="363" xr:uid="{462DC147-F652-4769-AB6D-6317046FF139}"/>
    <cellStyle name="Normal 6 3 4 2" xfId="513" xr:uid="{2FE0EEE6-A4A3-4483-BD07-DF19DD09F1EA}"/>
    <cellStyle name="Normal 6 3 4 2 2" xfId="2471" xr:uid="{8551DF42-75B2-4AED-905D-2A169F4288B0}"/>
    <cellStyle name="Normal 6 3 4 3" xfId="2408" xr:uid="{19721FA3-A0C3-4282-9E65-66119C283D6D}"/>
    <cellStyle name="Normal 6 3 5" xfId="506" xr:uid="{AA3C4D4C-E5C6-4D80-A25E-FC112FF274F0}"/>
    <cellStyle name="Normal 6 3 5 2" xfId="2464" xr:uid="{34AA3C90-A305-470D-97EA-C71B31328F45}"/>
    <cellStyle name="Normal 6 3 6" xfId="2373" xr:uid="{209470F6-8609-4406-B083-71EA5DDBC62D}"/>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74" xr:uid="{74AC6EB1-4285-4A8E-A5F3-025410471D2F}"/>
    <cellStyle name="Normal 6 4 2 2 3" xfId="2413" xr:uid="{A378F327-3899-4306-B6D6-6ADBDF749AA1}"/>
    <cellStyle name="Normal 6 4 2 3" xfId="515" xr:uid="{0A0EB32C-9796-4F37-A16A-37FC5144D4AB}"/>
    <cellStyle name="Normal 6 4 2 3 2" xfId="2473" xr:uid="{7193EB66-2AAB-42A0-AAB6-92D9C6385CCD}"/>
    <cellStyle name="Normal 6 4 2 4" xfId="2390" xr:uid="{2E0EE90D-4B3A-48A1-993B-9DDABDEF2869}"/>
    <cellStyle name="Normal 6 4 3" xfId="367" xr:uid="{9C02624F-CE3F-4F38-A35D-033FB56C4037}"/>
    <cellStyle name="Normal 6 4 3 2" xfId="517" xr:uid="{0E38B21D-6DF5-4338-B06D-5655A497F7E6}"/>
    <cellStyle name="Normal 6 4 3 2 2" xfId="2475" xr:uid="{E99E58CF-244A-4F5C-A1BF-BE51337CB19B}"/>
    <cellStyle name="Normal 6 4 3 3" xfId="2412" xr:uid="{41A3028D-F02A-4A7F-B0BE-4DAA8102A001}"/>
    <cellStyle name="Normal 6 4 4" xfId="514" xr:uid="{9BF7FFF0-3EB4-4091-9E00-CA9FA1E549FB}"/>
    <cellStyle name="Normal 6 4 4 2" xfId="2472" xr:uid="{A4EB3E1A-71D8-4D95-81DB-DDF9465AB4C0}"/>
    <cellStyle name="Normal 6 4 5" xfId="2375" xr:uid="{9349FFAA-1A49-4CC4-B62D-99E3E7D93603}"/>
    <cellStyle name="Normal 6 5" xfId="340" xr:uid="{39BCA476-EAA3-40D7-B399-B12CA4709684}"/>
    <cellStyle name="Normal 6 5 2" xfId="369" xr:uid="{77AD6912-197E-4323-8B85-006BDB0F2A69}"/>
    <cellStyle name="Normal 6 5 2 2" xfId="519" xr:uid="{B4FC728E-A6A6-4544-9FE9-05E170F75800}"/>
    <cellStyle name="Normal 6 5 2 2 2" xfId="2477" xr:uid="{F7B6B072-FD36-41EB-B0B9-983D88C4C7A5}"/>
    <cellStyle name="Normal 6 5 2 3" xfId="2414" xr:uid="{415263B1-3151-407A-96D0-5128D5AD7318}"/>
    <cellStyle name="Normal 6 5 3" xfId="518" xr:uid="{E83F8610-E98C-438E-94F1-268563430D1C}"/>
    <cellStyle name="Normal 6 5 3 2" xfId="2476" xr:uid="{7FB634BE-9F44-4939-8669-4B86A2943962}"/>
    <cellStyle name="Normal 6 5 4" xfId="2385" xr:uid="{25BF3CED-3094-4802-9D9E-67DB7DC197BD}"/>
    <cellStyle name="Normal 6 6" xfId="358" xr:uid="{F47BB582-81A8-41F2-85E0-644AF670AC7E}"/>
    <cellStyle name="Normal 6 6 2" xfId="520" xr:uid="{AAE49162-A0EB-4613-82A5-80E2E7244EF6}"/>
    <cellStyle name="Normal 6 6 2 2" xfId="2478" xr:uid="{01CEAC30-D281-4965-A95D-C78A98D16A03}"/>
    <cellStyle name="Normal 6 6 3" xfId="2403" xr:uid="{E3006731-25F1-4EDC-9860-A2AD1B431632}"/>
    <cellStyle name="Normal 6 7" xfId="395" xr:uid="{9FF7AF40-6BC8-4651-98F8-A13E09D789E4}"/>
    <cellStyle name="Normal 6 7 2" xfId="521" xr:uid="{077E1489-F306-40F6-B566-E6A4900335E8}"/>
    <cellStyle name="Normal 6 7 2 2" xfId="2479" xr:uid="{54FFBD5F-2E11-4E36-9A7B-DF3A1CFE3E90}"/>
    <cellStyle name="Normal 6 7 3" xfId="2424" xr:uid="{57A795DD-913E-4D9F-ACCF-E3799B02899C}"/>
    <cellStyle name="Normal 6 8" xfId="431" xr:uid="{5DB46C59-3781-4539-AA80-7789BC7A722D}"/>
    <cellStyle name="Normal 6 8 2" xfId="522" xr:uid="{1FC88BCE-ACA6-461E-B9A4-593226CDEAB1}"/>
    <cellStyle name="Normal 6 8 2 2" xfId="2480" xr:uid="{9E337E8A-E465-4035-A589-D565E89FB975}"/>
    <cellStyle name="Normal 6 8 3" xfId="2426" xr:uid="{3DDD08DB-52E4-487F-B437-1A5374E7E6DE}"/>
    <cellStyle name="Normal 6 9" xfId="434" xr:uid="{F173A7BC-B3B4-4993-83C3-574E15738251}"/>
    <cellStyle name="Normal 6 9 2" xfId="523" xr:uid="{75A2EE0A-9BEB-465C-894B-EFB32F5EA7F6}"/>
    <cellStyle name="Normal 6 9 2 2" xfId="2481" xr:uid="{0A497530-8D4E-4851-8C39-9DF93471DD71}"/>
    <cellStyle name="Normal 6 9 3" xfId="2428" xr:uid="{9F211C64-E6A5-47FD-B674-2C2BD340AD7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86" xr:uid="{8B9E8F56-8960-4E67-92A1-5D605AE02091}"/>
    <cellStyle name="Normal 7 2 2 2 2 3" xfId="2418" xr:uid="{47BB389D-FA4D-474A-B1A9-B8BF1FFFD490}"/>
    <cellStyle name="Normal 7 2 2 2 3" xfId="527" xr:uid="{F53862C9-F708-41F3-80F4-FFF155AD6DC8}"/>
    <cellStyle name="Normal 7 2 2 2 3 2" xfId="2485" xr:uid="{9855D590-2B2E-4792-98E5-7896A031EB95}"/>
    <cellStyle name="Normal 7 2 2 2 4" xfId="2393" xr:uid="{DE3D1D4E-1E28-4B03-9833-43ECCAA00F12}"/>
    <cellStyle name="Normal 7 2 2 3" xfId="372" xr:uid="{0461ED90-3354-479B-A36E-A470E342BC2C}"/>
    <cellStyle name="Normal 7 2 2 3 2" xfId="529" xr:uid="{14A5EA1C-D735-453D-9005-B412177A00FE}"/>
    <cellStyle name="Normal 7 2 2 3 2 2" xfId="2487" xr:uid="{B06D6856-2E6B-433F-BF43-C0AB5AA5A9ED}"/>
    <cellStyle name="Normal 7 2 2 3 3" xfId="2417" xr:uid="{999FAB61-36D9-4A0D-BF2B-261FB9EDDA6F}"/>
    <cellStyle name="Normal 7 2 2 4" xfId="526" xr:uid="{F66FFCAF-5FFC-43CD-9D87-573FEB256CAA}"/>
    <cellStyle name="Normal 7 2 2 4 2" xfId="2484" xr:uid="{BAA216B7-8B34-4739-A238-EEF902E6856C}"/>
    <cellStyle name="Normal 7 2 2 5" xfId="2379" xr:uid="{D102EE2B-1C60-41BA-805A-B5DE2DD5DE5A}"/>
    <cellStyle name="Normal 7 2 3" xfId="347" xr:uid="{8D63EF92-514B-492D-B592-D8E4580870EB}"/>
    <cellStyle name="Normal 7 2 3 2" xfId="374" xr:uid="{4C96A61F-377A-48D5-8925-3718EF96232B}"/>
    <cellStyle name="Normal 7 2 3 2 2" xfId="531" xr:uid="{09706D63-F72B-49D1-945E-72A7D31CC13E}"/>
    <cellStyle name="Normal 7 2 3 2 2 2" xfId="2489" xr:uid="{203A065E-002A-4F62-8943-2E7ED2B14078}"/>
    <cellStyle name="Normal 7 2 3 2 3" xfId="2419" xr:uid="{0CE026AD-281B-47C2-89A9-231D0ADD2805}"/>
    <cellStyle name="Normal 7 2 3 3" xfId="530" xr:uid="{509AE553-6997-4E31-B6D6-629027FD8511}"/>
    <cellStyle name="Normal 7 2 3 3 2" xfId="2488" xr:uid="{AB393F75-FF30-453F-9978-C82F1C772E51}"/>
    <cellStyle name="Normal 7 2 3 4" xfId="2392" xr:uid="{CDBE03FA-0465-46BA-A4C8-80CCA2CDE73C}"/>
    <cellStyle name="Normal 7 2 4" xfId="371" xr:uid="{E27B4B98-324F-4EC7-AAF6-2F08F660E2C0}"/>
    <cellStyle name="Normal 7 2 4 2" xfId="532" xr:uid="{6AAF3D36-16EE-439B-AEC0-F7373DCB8521}"/>
    <cellStyle name="Normal 7 2 4 2 2" xfId="2490" xr:uid="{172BF7CF-13FC-4EA0-B85F-F88FB4ED54A6}"/>
    <cellStyle name="Normal 7 2 4 3" xfId="2416" xr:uid="{1702211D-2C38-49DA-A582-C5F81E2D8606}"/>
    <cellStyle name="Normal 7 2 5" xfId="463" xr:uid="{C0E9D699-8198-4B53-86E0-DB91E03F11E4}"/>
    <cellStyle name="Normal 7 2 5 2" xfId="533" xr:uid="{3B9A6999-F68A-4D2B-AB62-F1C1F17994FC}"/>
    <cellStyle name="Normal 7 2 5 2 2" xfId="2491" xr:uid="{9FE9DC4C-B19B-4AA3-9403-C8536E38E434}"/>
    <cellStyle name="Normal 7 2 5 3" xfId="2433" xr:uid="{8FD81E26-7E04-49C1-BA13-35E09795766B}"/>
    <cellStyle name="Normal 7 2 6" xfId="525" xr:uid="{72BF2DA2-35A8-4A3D-A40C-F2997DCEC459}"/>
    <cellStyle name="Normal 7 2 6 2" xfId="2483" xr:uid="{8C6259A6-1C35-4BC8-AE5A-7697F4A04851}"/>
    <cellStyle name="Normal 7 2 7" xfId="2372" xr:uid="{10A21983-9C7E-418B-B4FD-563BFCF760B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494" xr:uid="{F885A433-0A0D-4952-A7FC-B77D948B7F86}"/>
    <cellStyle name="Normal 7 3 2 2 3" xfId="2421" xr:uid="{131C0787-0E00-470A-B7FA-0113ADFACA55}"/>
    <cellStyle name="Normal 7 3 2 3" xfId="535" xr:uid="{3925FBA5-C494-48A2-B2B7-D3E5385D79CB}"/>
    <cellStyle name="Normal 7 3 2 3 2" xfId="2493" xr:uid="{23483965-9F07-4F52-91F0-B19C968D9972}"/>
    <cellStyle name="Normal 7 3 2 4" xfId="2394" xr:uid="{3D3EE382-070E-4DAD-B3A8-2E2D672E5B2A}"/>
    <cellStyle name="Normal 7 3 3" xfId="375" xr:uid="{B020E678-952B-4AF3-A5E4-5AA5B673BD3E}"/>
    <cellStyle name="Normal 7 3 3 2" xfId="537" xr:uid="{3F60A299-B6B7-4147-BBA7-1E2BB68BE33F}"/>
    <cellStyle name="Normal 7 3 3 2 2" xfId="2495" xr:uid="{9D9BD790-B1FF-42D8-854E-375129123D1F}"/>
    <cellStyle name="Normal 7 3 3 3" xfId="2420" xr:uid="{0644D04D-8C5A-48E7-939C-39F4B0F1CA84}"/>
    <cellStyle name="Normal 7 3 4" xfId="534" xr:uid="{3F4526F5-9CFA-459D-B311-2FD1BC2F0A02}"/>
    <cellStyle name="Normal 7 3 4 2" xfId="2492" xr:uid="{BB68FCB0-F93B-414E-B3EB-960C35A8D09A}"/>
    <cellStyle name="Normal 7 3 5" xfId="2376" xr:uid="{5633537E-534B-4106-AB72-257EEF9847DF}"/>
    <cellStyle name="Normal 7 4" xfId="346" xr:uid="{31269D53-FA35-4CDC-BB45-4A66B9AAAC49}"/>
    <cellStyle name="Normal 7 4 2" xfId="377" xr:uid="{A944037E-2AAC-4546-A07B-1C62B2E69142}"/>
    <cellStyle name="Normal 7 4 2 2" xfId="539" xr:uid="{C9B25A50-DDAD-4AF5-9759-26BE37410F3D}"/>
    <cellStyle name="Normal 7 4 2 2 2" xfId="2497" xr:uid="{814C7809-C130-4B3A-8A31-736CD14F23CD}"/>
    <cellStyle name="Normal 7 4 2 3" xfId="2422" xr:uid="{82E346A5-5F35-4432-AA81-33FC8219604D}"/>
    <cellStyle name="Normal 7 4 3" xfId="538" xr:uid="{53C0982A-C032-4E82-BCE6-C7FF30BF6428}"/>
    <cellStyle name="Normal 7 4 3 2" xfId="2496" xr:uid="{C97F83A7-ED74-4A2D-BCB4-ED3812DE3264}"/>
    <cellStyle name="Normal 7 4 4" xfId="2391" xr:uid="{D77782D4-A803-4717-8508-6766AB91A5DF}"/>
    <cellStyle name="Normal 7 5" xfId="370" xr:uid="{E534B099-97A2-459F-AC3B-685E662C32A9}"/>
    <cellStyle name="Normal 7 5 2" xfId="540" xr:uid="{35D029D9-9EF6-4D15-A33B-676D6FF7A1A1}"/>
    <cellStyle name="Normal 7 5 2 2" xfId="2498" xr:uid="{36732D97-53D5-4A85-B713-92E0B3E4265E}"/>
    <cellStyle name="Normal 7 5 3" xfId="2415" xr:uid="{872E92FF-E5AA-4278-B6CE-9886AE46CE71}"/>
    <cellStyle name="Normal 7 6" xfId="383" xr:uid="{7FC79651-053F-4277-8FB4-F773C2CBFFD1}"/>
    <cellStyle name="Normal 7 7" xfId="524" xr:uid="{0CE32725-2553-4924-8A10-11C6AFC6DD4D}"/>
    <cellStyle name="Normal 7 7 2" xfId="2482" xr:uid="{4F9AEAC7-BC5A-44D6-898E-15A7E80DB51C}"/>
    <cellStyle name="Normal 7 8" xfId="324" xr:uid="{E6684B8E-BDA5-404F-BE20-6F5372A7294E}"/>
    <cellStyle name="Normal 7 8 2" xfId="2369" xr:uid="{7D8FF1E4-B1D1-4198-9EFB-DF321C06DA64}"/>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499" xr:uid="{E628BE94-8A63-417E-A0B1-9E2A9B955710}"/>
    <cellStyle name="Normal 9 3" xfId="2423" xr:uid="{18EAA618-5768-41E2-8A28-EB7CF2B86230}"/>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2" xr:uid="{E89553FB-813A-46A9-9201-9C9CA97C2CB5}"/>
    <cellStyle name="Normal GHG Numbers (0.00) 3 2 2 2 3" xfId="1069" xr:uid="{F62475C0-BCC9-4405-80F1-4C1466D10A8D}"/>
    <cellStyle name="Normal GHG Numbers (0.00) 3 2 2 2 3 2" xfId="2633" xr:uid="{5D381064-208A-4D47-A055-6D31EF8C8F55}"/>
    <cellStyle name="Normal GHG Numbers (0.00) 3 2 2 2 4" xfId="2193" xr:uid="{9952FC4D-DAD7-4796-BFBD-184EB7EE1D18}"/>
    <cellStyle name="Normal GHG Numbers (0.00) 3 2 2 3" xfId="1335" xr:uid="{400BC8DB-518A-4C98-B957-8C8E2309160F}"/>
    <cellStyle name="Normal GHG Numbers (0.00) 3 2 2 3 2" xfId="2894" xr:uid="{36BADEC4-C64D-4080-BAF7-8AA2D190DE09}"/>
    <cellStyle name="Normal GHG Numbers (0.00) 3 2 2 4" xfId="1109" xr:uid="{225457B7-E254-4C67-B631-5169C39A5A12}"/>
    <cellStyle name="Normal GHG Numbers (0.00) 3 2 2 4 2" xfId="2672" xr:uid="{079C6FC5-6A3F-44A5-898E-31AECF7D9170}"/>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28" xr:uid="{EF4A1F3E-AF7D-478C-A801-3C3FA966C34C}"/>
    <cellStyle name="Normal GHG Numbers (0.00) 3 2 3 3" xfId="1758" xr:uid="{7F57D123-8A04-40AE-8CD7-D0E216E23599}"/>
    <cellStyle name="Normal GHG Numbers (0.00) 3 2 3 3 2" xfId="3310" xr:uid="{55AD09F8-9AFC-4123-A86B-55F0AD85CA21}"/>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1" xr:uid="{CF6379A4-4992-4B6E-8BBC-FFE2E9C50120}"/>
    <cellStyle name="Normal GHG Numbers (0.00) 3 3 2 2 3" xfId="1666" xr:uid="{0FAC41C5-C496-4779-887A-856FE0636D23}"/>
    <cellStyle name="Normal GHG Numbers (0.00) 3 3 2 2 3 2" xfId="3225" xr:uid="{BF4535F7-8325-42AE-9667-644BA51868ED}"/>
    <cellStyle name="Normal GHG Numbers (0.00) 3 3 2 2 4" xfId="2252" xr:uid="{F55D8926-AD51-4B25-A03E-969823AB7458}"/>
    <cellStyle name="Normal GHG Numbers (0.00) 3 3 2 3" xfId="1394" xr:uid="{7247452B-9FEA-4E7C-97DA-CD38DF24ED13}"/>
    <cellStyle name="Normal GHG Numbers (0.00) 3 3 2 3 2" xfId="2953" xr:uid="{3B789B6E-93B1-42A0-A472-F3058C55B0BA}"/>
    <cellStyle name="Normal GHG Numbers (0.00) 3 3 2 4" xfId="1224" xr:uid="{BC697149-8D66-41E9-BFF6-8ACD53A990BD}"/>
    <cellStyle name="Normal GHG Numbers (0.00) 3 3 2 4 2" xfId="2786" xr:uid="{F976C53E-525A-43A7-82C6-DE50DB962E75}"/>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58" xr:uid="{E288B1B0-2B8F-42D0-8379-79AE50648720}"/>
    <cellStyle name="Normal GHG Numbers (0.00) 3 3 3 2 3" xfId="993" xr:uid="{D0192E98-7FB7-438B-922A-055C61758ECE}"/>
    <cellStyle name="Normal GHG Numbers (0.00) 3 3 3 2 3 2" xfId="2560" xr:uid="{72E64907-4F90-4DA8-AD06-E625892CC733}"/>
    <cellStyle name="Normal GHG Numbers (0.00) 3 3 3 2 4" xfId="2149" xr:uid="{75DD3B17-FAA6-42F1-9D02-E383C68F1D94}"/>
    <cellStyle name="Normal GHG Numbers (0.00) 3 3 3 3" xfId="1291" xr:uid="{C10D9770-2FAD-41DA-95AB-B53B57601356}"/>
    <cellStyle name="Normal GHG Numbers (0.00) 3 3 3 3 2" xfId="2850" xr:uid="{A82E3AC0-7DB3-4275-847F-30B936408446}"/>
    <cellStyle name="Normal GHG Numbers (0.00) 3 3 3 4" xfId="1127" xr:uid="{F6BF98A3-CDCF-4F29-B8B2-CFEDBD3ECC91}"/>
    <cellStyle name="Normal GHG Numbers (0.00) 3 3 3 4 2" xfId="2690" xr:uid="{6F045B5D-566C-4D11-98E9-86DCD28FD620}"/>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1" xr:uid="{B63CFEEA-862C-4494-B731-DE8F3F41ED7A}"/>
    <cellStyle name="Normal GHG Numbers (0.00) 3 3 4 2 3" xfId="1904" xr:uid="{5B33B448-E164-422E-9838-E16EFA2BA62B}"/>
    <cellStyle name="Normal GHG Numbers (0.00) 3 3 4 2 3 2" xfId="3441" xr:uid="{732E6F43-803E-4169-9764-B60E23E6B51D}"/>
    <cellStyle name="Normal GHG Numbers (0.00) 3 3 4 2 4" xfId="2282" xr:uid="{ECAC18AB-CBBC-42F0-ABCC-03D14D15BD56}"/>
    <cellStyle name="Normal GHG Numbers (0.00) 3 3 4 3" xfId="1424" xr:uid="{571F0A6B-DB23-4FD3-8CE5-0C63662052A2}"/>
    <cellStyle name="Normal GHG Numbers (0.00) 3 3 4 3 2" xfId="2983" xr:uid="{EC79CB23-93B7-4B47-BF0C-979EF89043B7}"/>
    <cellStyle name="Normal GHG Numbers (0.00) 3 3 4 4" xfId="1874" xr:uid="{4402889C-8075-4512-8FF5-3F8BC1A344B6}"/>
    <cellStyle name="Normal GHG Numbers (0.00) 3 3 4 4 2" xfId="3413" xr:uid="{A97D9101-3590-4BF7-8F5F-49659C0E1D38}"/>
    <cellStyle name="Normal GHG Numbers (0.00) 3 3 4 5" xfId="2076" xr:uid="{A33209E0-369F-425A-A5A0-C77E4723E38B}"/>
    <cellStyle name="Normal GHG Numbers (0.00) 3 3 5" xfId="1173" xr:uid="{C251E45D-0342-4DAD-9C83-FA40E4AD526F}"/>
    <cellStyle name="Normal GHG Numbers (0.00) 3 3 5 2" xfId="2736" xr:uid="{18FAA58C-3671-473F-96EE-71150CA9B0F4}"/>
    <cellStyle name="Normal GHG Numbers (0.00) 3 3 6" xfId="1689" xr:uid="{07F5A262-4A94-4475-BEFA-4A7DB2EA31C9}"/>
    <cellStyle name="Normal GHG Numbers (0.00) 3 3 6 2" xfId="3245" xr:uid="{EB5CACD7-38F2-4561-BA9B-C2B3A6EFE8DB}"/>
    <cellStyle name="Normal GHG Numbers (0.00) 3 3 7" xfId="933" xr:uid="{DFAB1CE6-CD03-4742-A893-7712E9A48E70}"/>
    <cellStyle name="Normal GHG Numbers (0.00) 3 4" xfId="198" xr:uid="{2C0802AB-9A45-436E-87FD-2F589F8C7EFB}"/>
    <cellStyle name="Normal GHG Numbers (0.00) 3 4 2" xfId="2367" xr:uid="{348A82DE-7ACF-4F04-8C21-DE1806C24233}"/>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46" xr:uid="{889462CC-7BAC-4C81-A50F-4189C2286A5F}"/>
    <cellStyle name="Normal GHG Textfiels Bold 3 2 2 2 3" xfId="1162" xr:uid="{9436654C-4434-4D9C-9F62-F0918E49414B}"/>
    <cellStyle name="Normal GHG Textfiels Bold 3 2 2 2 3 2" xfId="2725" xr:uid="{B67275D5-F66C-4C09-B40C-D079F1A8F8F0}"/>
    <cellStyle name="Normal GHG Textfiels Bold 3 2 2 2 4" xfId="2137" xr:uid="{E6D010DB-314B-41B0-8753-7CD9A683761B}"/>
    <cellStyle name="Normal GHG Textfiels Bold 3 2 2 3" xfId="1279" xr:uid="{EA0DF71E-20DE-41CE-8D30-5A67DC5EF341}"/>
    <cellStyle name="Normal GHG Textfiels Bold 3 2 2 3 2" xfId="2838" xr:uid="{0C74C811-9020-43FF-8998-BE22ACCD955D}"/>
    <cellStyle name="Normal GHG Textfiels Bold 3 2 2 4" xfId="1698" xr:uid="{3FBD8FD2-B9CB-48E3-BBD6-F5380462213C}"/>
    <cellStyle name="Normal GHG Textfiels Bold 3 2 2 4 2" xfId="3253" xr:uid="{560E7B38-45F7-4DB8-AE96-AABF762FEFD0}"/>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29" xr:uid="{6C51A02A-E534-4721-8BE7-50F9A002F673}"/>
    <cellStyle name="Normal GHG Textfiels Bold 3 2 3 3" xfId="1888" xr:uid="{27C7A909-2ECE-40D4-B50E-FF53CD05787B}"/>
    <cellStyle name="Normal GHG Textfiels Bold 3 2 3 3 2" xfId="3425" xr:uid="{93F24CE0-8241-4C58-BD36-D3EF97FDB654}"/>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2" xr:uid="{442C67D4-ECD5-4A38-9350-0D65579D80D6}"/>
    <cellStyle name="Normal GHG Textfiels Bold 3 3 2 2 3" xfId="1826" xr:uid="{CDAA8BAA-9A45-4458-9894-B4AF969D8EBF}"/>
    <cellStyle name="Normal GHG Textfiels Bold 3 3 2 2 3 2" xfId="3370" xr:uid="{D81C8933-E17D-4706-8F6D-FC2F39D1D403}"/>
    <cellStyle name="Normal GHG Textfiels Bold 3 3 2 2 4" xfId="2253" xr:uid="{23432C56-AC03-4B3A-ABF2-FA7F4EF4B8E0}"/>
    <cellStyle name="Normal GHG Textfiels Bold 3 3 2 3" xfId="1395" xr:uid="{4D4F65E0-BACE-414A-9119-D89B01B0D674}"/>
    <cellStyle name="Normal GHG Textfiels Bold 3 3 2 3 2" xfId="2954" xr:uid="{3E7734E6-DAD5-4939-9171-3D83B2C4D26C}"/>
    <cellStyle name="Normal GHG Textfiels Bold 3 3 2 4" xfId="1090" xr:uid="{5082EF79-4C2D-40FA-AA9F-8E854420DD13}"/>
    <cellStyle name="Normal GHG Textfiels Bold 3 3 2 4 2" xfId="2653" xr:uid="{23363DF5-1392-4898-9E64-8B87C2CB5224}"/>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05" xr:uid="{957EFA96-DB02-4FF7-B721-102E38FB7191}"/>
    <cellStyle name="Normal GHG Textfiels Bold 3 3 3 2 3" xfId="1767" xr:uid="{D77D77D6-C40B-4DAE-886C-F15A872F17C2}"/>
    <cellStyle name="Normal GHG Textfiels Bold 3 3 3 2 3 2" xfId="3318" xr:uid="{AE5A0BF9-6A57-4BCE-AD9C-6FCBF7653BE5}"/>
    <cellStyle name="Normal GHG Textfiels Bold 3 3 3 2 4" xfId="2196" xr:uid="{BE194F84-0550-45AD-BF7B-B58231A3FFCA}"/>
    <cellStyle name="Normal GHG Textfiels Bold 3 3 3 3" xfId="1338" xr:uid="{330100A2-BBD5-43BE-A416-53136965AE0A}"/>
    <cellStyle name="Normal GHG Textfiels Bold 3 3 3 3 2" xfId="2897" xr:uid="{C65B1C58-1BF7-419B-BA12-91B10E775110}"/>
    <cellStyle name="Normal GHG Textfiels Bold 3 3 3 4" xfId="88" xr:uid="{C8F6774A-C169-4A4B-AF69-34BEC104A817}"/>
    <cellStyle name="Normal GHG Textfiels Bold 3 3 3 4 2" xfId="2341" xr:uid="{B370A043-24EC-4393-B412-141FCE36F384}"/>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0" xr:uid="{F5BF9602-8590-4FE7-8F80-A200BE4424B5}"/>
    <cellStyle name="Normal GHG Textfiels Bold 3 3 4 2 3" xfId="1660" xr:uid="{353FA194-40A4-4F60-AA4C-6684163EB0B6}"/>
    <cellStyle name="Normal GHG Textfiels Bold 3 3 4 2 3 2" xfId="3219" xr:uid="{FC0A4A52-C023-497F-943E-E7E97B5A0140}"/>
    <cellStyle name="Normal GHG Textfiels Bold 3 3 4 2 4" xfId="2171" xr:uid="{EF621F48-E1A4-4DF0-ABA7-933090576CAE}"/>
    <cellStyle name="Normal GHG Textfiels Bold 3 3 4 3" xfId="1313" xr:uid="{2FD89A5F-B1E1-4478-ABE6-EF5155E28679}"/>
    <cellStyle name="Normal GHG Textfiels Bold 3 3 4 3 2" xfId="2872" xr:uid="{9D0D9C00-4F96-4865-B2B1-57268C4A3BE0}"/>
    <cellStyle name="Normal GHG Textfiels Bold 3 3 4 4" xfId="1153" xr:uid="{AD4E6845-AE1F-4889-A432-4AB793FFD1CB}"/>
    <cellStyle name="Normal GHG Textfiels Bold 3 3 4 4 2" xfId="2716" xr:uid="{56458904-92D9-49C1-B627-C1FF46A61783}"/>
    <cellStyle name="Normal GHG Textfiels Bold 3 3 4 5" xfId="1965" xr:uid="{4457A1E5-3226-410E-972E-004BD31D2C19}"/>
    <cellStyle name="Normal GHG Textfiels Bold 3 3 5" xfId="1174" xr:uid="{13155997-ACB9-47CC-A67A-6EDCB4C44833}"/>
    <cellStyle name="Normal GHG Textfiels Bold 3 3 5 2" xfId="2737" xr:uid="{033551EF-EEFC-41B0-84C7-B58C0B28E40E}"/>
    <cellStyle name="Normal GHG Textfiels Bold 3 3 6" xfId="1250" xr:uid="{94FB4CB8-0556-44AA-BD96-3CBB07AD4629}"/>
    <cellStyle name="Normal GHG Textfiels Bold 3 3 6 2" xfId="2810" xr:uid="{AB62241B-A0B3-405F-9231-9EF2D19E7AE3}"/>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1" xr:uid="{DCF42164-32F6-47D9-9550-BFF84B09442D}"/>
    <cellStyle name="Normal GHG whole table 2 2 2 3" xfId="1808" xr:uid="{AC2C85DC-A465-414F-A003-F629569F66EC}"/>
    <cellStyle name="Normal GHG whole table 2 2 2 3 2" xfId="3354" xr:uid="{0D5F89B9-54B4-4D69-87AC-132F1067F1A7}"/>
    <cellStyle name="Normal GHG whole table 2 2 2 4" xfId="2192" xr:uid="{0AAA71FF-1C52-4B91-B47A-69DE7A0CBD3E}"/>
    <cellStyle name="Normal GHG whole table 2 2 3" xfId="1334" xr:uid="{F50DFC37-97E9-4951-AF5E-A25862D09723}"/>
    <cellStyle name="Normal GHG whole table 2 2 3 2" xfId="2893" xr:uid="{97FC9004-12A2-4DAC-940E-33ECD2A77701}"/>
    <cellStyle name="Normal GHG whole table 2 2 4" xfId="1791" xr:uid="{97F3278E-BF1B-4686-862A-8EFF367E1567}"/>
    <cellStyle name="Normal GHG whole table 2 2 4 2" xfId="3338" xr:uid="{C93C4B3B-A65D-49D6-B79E-CB1F0FA8859D}"/>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0" xr:uid="{74245E0B-C4E8-448E-8260-AC4C2EC8CF22}"/>
    <cellStyle name="Normal GHG whole table 2 3 3" xfId="1798" xr:uid="{42DE0C64-8143-4DB5-8348-5AB3F402E090}"/>
    <cellStyle name="Normal GHG whole table 2 3 3 2" xfId="3345" xr:uid="{05F33D90-1105-4273-9713-8C455AB475DE}"/>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1" xr:uid="{96114925-5CDC-4C5F-8012-07C5CD7DBCEF}"/>
    <cellStyle name="Normal GHG whole table 3 2 2 3" xfId="1872" xr:uid="{694BA5F1-5F2D-45EC-B9F9-C2D51F0126D4}"/>
    <cellStyle name="Normal GHG whole table 3 2 2 3 2" xfId="3411" xr:uid="{0094906E-3AEF-466A-B10E-86B56F9A7AD1}"/>
    <cellStyle name="Normal GHG whole table 3 2 2 4" xfId="2232" xr:uid="{1216C8B1-EFFF-4189-A46F-B163019A11A5}"/>
    <cellStyle name="Normal GHG whole table 3 2 3" xfId="1374" xr:uid="{A4D00CF7-31F1-4083-B330-2A4B5548CEE3}"/>
    <cellStyle name="Normal GHG whole table 3 2 3 2" xfId="2933" xr:uid="{004C78D2-B98C-4B33-8B26-06CEF027A882}"/>
    <cellStyle name="Normal GHG whole table 3 2 4" xfId="974" xr:uid="{3EAD1C09-5235-4F8D-9C07-9A1763152F40}"/>
    <cellStyle name="Normal GHG whole table 3 2 4 2" xfId="2546" xr:uid="{975B1995-E785-4EB3-8DEA-538B309F2B36}"/>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2" xr:uid="{E4F879C4-1B35-47F4-89AE-B0485F8FB7B8}"/>
    <cellStyle name="Normal GHG whole table 3 3 2 3" xfId="998" xr:uid="{486E1AAF-06A6-4465-A534-97EA0D361509}"/>
    <cellStyle name="Normal GHG whole table 3 3 2 3 2" xfId="2565" xr:uid="{2EDF9835-0BB9-4A27-81F6-32496A562AF7}"/>
    <cellStyle name="Normal GHG whole table 3 3 2 4" xfId="2153" xr:uid="{D8EE379B-A63E-4506-8058-A29B42875751}"/>
    <cellStyle name="Normal GHG whole table 3 3 3" xfId="1295" xr:uid="{F4669DCD-3776-4DF7-8948-658A173328CA}"/>
    <cellStyle name="Normal GHG whole table 3 3 3 2" xfId="2854" xr:uid="{CBBF5938-D502-4079-9BB3-3ED303A8310B}"/>
    <cellStyle name="Normal GHG whole table 3 3 4" xfId="1184" xr:uid="{DA24849B-B34B-43F0-99DC-331B6845F490}"/>
    <cellStyle name="Normal GHG whole table 3 3 4 2" xfId="2747" xr:uid="{AEC60CD2-1BB5-46FC-8FF9-F48102F76326}"/>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49" xr:uid="{36178F67-E1EF-429A-8867-6547F6FA1038}"/>
    <cellStyle name="Normal GHG whole table 3 4 2 3" xfId="1821" xr:uid="{9F8A2DE9-230A-4A05-9F17-21ACDE452D89}"/>
    <cellStyle name="Normal GHG whole table 3 4 2 3 2" xfId="3365" xr:uid="{4ED2D5C8-1200-4938-81A6-681BE741F332}"/>
    <cellStyle name="Normal GHG whole table 3 4 2 4" xfId="2240" xr:uid="{9B56F46F-C810-4A52-90C0-F857A0FCE10E}"/>
    <cellStyle name="Normal GHG whole table 3 4 3" xfId="1382" xr:uid="{BCA86298-111E-44BF-BAD8-DFAC31CE4831}"/>
    <cellStyle name="Normal GHG whole table 3 4 3 2" xfId="2941" xr:uid="{F43DECEE-FE18-4565-B35B-14CF71721BC0}"/>
    <cellStyle name="Normal GHG whole table 3 4 4" xfId="1139" xr:uid="{4D36E32C-96BD-4501-9CF7-E7C177587220}"/>
    <cellStyle name="Normal GHG whole table 3 4 4 2" xfId="2702" xr:uid="{2B426EBF-B645-400A-9F7A-41A6411CDCAC}"/>
    <cellStyle name="Normal GHG whole table 3 4 5" xfId="2034" xr:uid="{8557C4D4-3B38-4A10-AE2F-B303AFE0A4D8}"/>
    <cellStyle name="Normal GHG whole table 3 5" xfId="1114" xr:uid="{3375449A-2DB3-47C4-AC25-1E5AC2CA5E8F}"/>
    <cellStyle name="Normal GHG whole table 3 5 2" xfId="2677" xr:uid="{0E699959-02FF-47A6-B28F-B7C060698055}"/>
    <cellStyle name="Normal GHG whole table 3 6" xfId="1186" xr:uid="{5A56F0A9-71AC-4B6B-845A-B3AA23924E9E}"/>
    <cellStyle name="Normal GHG whole table 3 6 2" xfId="2749" xr:uid="{F237CCCC-B2B3-48B1-914B-BC5043FB248C}"/>
    <cellStyle name="Normal GHG whole table 3 7" xfId="67" xr:uid="{6FDD76E4-04FD-4ABB-B398-A3A35FCBC6B9}"/>
    <cellStyle name="Normal GHG whole table 4" xfId="104" xr:uid="{25324109-3CAD-40C1-AB9E-7B28BF9D8769}"/>
    <cellStyle name="Normal GHG whole table 4 2" xfId="2357" xr:uid="{B141558A-A49F-4B3B-9BFA-A498104E58BD}"/>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84" xr:uid="{477084B1-A2E3-4327-8E82-5426FF08831C}"/>
    <cellStyle name="Note 2 2 2 3" xfId="929" xr:uid="{018C14F1-7F5C-46BE-8625-29E36C71CB18}"/>
    <cellStyle name="Note 2 2 2 3 2" xfId="2504" xr:uid="{DC1E60FE-F9AD-44A1-B3B4-BEFB2C1A4F7D}"/>
    <cellStyle name="Note 2 2 2 4" xfId="2175" xr:uid="{286A17BE-C39B-4BE1-8800-363CC5F7AB55}"/>
    <cellStyle name="Note 2 2 3" xfId="1317" xr:uid="{EE4136E6-7FD3-47F0-B65B-55760A219C30}"/>
    <cellStyle name="Note 2 2 3 2" xfId="2876" xr:uid="{C2A98E88-EAC8-4C6B-A08E-F8B3675EEB01}"/>
    <cellStyle name="Note 2 2 4" xfId="1183" xr:uid="{45729245-8CFA-4B0A-A347-337705990318}"/>
    <cellStyle name="Note 2 2 4 2" xfId="2746" xr:uid="{2BA89B53-DEDA-4E11-B4BA-572C894AB44C}"/>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48" xr:uid="{DB990302-655E-49F7-988D-3BE6C3BA801D}"/>
    <cellStyle name="Note 2 3 2 3" xfId="1697" xr:uid="{63F6F43B-8B9C-4AE5-8E4C-254661967DFF}"/>
    <cellStyle name="Note 2 3 2 3 2" xfId="3252" xr:uid="{338CC005-4491-42D0-8425-8A4D337E711A}"/>
    <cellStyle name="Note 2 3 2 4" xfId="2239" xr:uid="{B8671843-369A-443C-B4F6-519D565035F1}"/>
    <cellStyle name="Note 2 3 3" xfId="1381" xr:uid="{356C9460-ED05-425A-9C58-308466798931}"/>
    <cellStyle name="Note 2 3 3 2" xfId="2940" xr:uid="{386735F0-893E-4557-A780-85CAFCBE3378}"/>
    <cellStyle name="Note 2 3 4" xfId="1807" xr:uid="{F2599651-53FE-40E7-876C-334D843A2CF0}"/>
    <cellStyle name="Note 2 3 4 2" xfId="3353" xr:uid="{6ADA627F-B50F-4298-8A4A-903F5D5E3F8D}"/>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3" xr:uid="{99218041-A1C0-42E4-ACA8-8181A9C25211}"/>
    <cellStyle name="Note 2 4 2 3" xfId="944" xr:uid="{425E1CEC-1CFD-4A54-BDAA-F497A43F9E7F}"/>
    <cellStyle name="Note 2 4 2 3 2" xfId="2517" xr:uid="{C4EF9CD7-9E4C-4416-8A5E-3ADBA0C52C7B}"/>
    <cellStyle name="Note 2 4 2 4" xfId="2134" xr:uid="{9EFE570D-AE4F-47E5-8C1F-A76C3CE4CD80}"/>
    <cellStyle name="Note 2 4 3" xfId="1276" xr:uid="{FD7D59F3-843B-43DE-9EDF-B304239EC77F}"/>
    <cellStyle name="Note 2 4 3 2" xfId="2835" xr:uid="{50C34F7C-E6C7-4752-86A1-0F870CB7478B}"/>
    <cellStyle name="Note 2 4 4" xfId="1009" xr:uid="{C3B150E2-E2AA-47B6-977C-546B8E1B2EEB}"/>
    <cellStyle name="Note 2 4 4 2" xfId="2575" xr:uid="{32A82D1A-01E9-49E8-81B8-783E143D8C95}"/>
    <cellStyle name="Note 2 4 5" xfId="1928" xr:uid="{F2E2FC76-9867-48BB-B254-9917EC6DA7E3}"/>
    <cellStyle name="Note 2 5" xfId="720" xr:uid="{FC2D1195-E0EE-457E-A953-8D296C0276B6}"/>
    <cellStyle name="Note 2 5 2" xfId="1440" xr:uid="{0197B550-0251-4AF7-99C8-E77DCCF2AFD4}"/>
    <cellStyle name="Note 2 5 2 2" xfId="2999" xr:uid="{B78D3971-595D-4BA7-B675-A11E54523AC1}"/>
    <cellStyle name="Note 2 5 3" xfId="1180" xr:uid="{25869A0F-C421-4449-9E73-FE23E7929AEF}"/>
    <cellStyle name="Note 2 5 3 2" xfId="2743" xr:uid="{A64BC904-2A2A-416A-86DA-70B65E426751}"/>
    <cellStyle name="Note 2 5 4" xfId="2091" xr:uid="{B3BB326F-F291-47D5-AB3C-84CAA749EA0F}"/>
    <cellStyle name="Note 2 6" xfId="1035" xr:uid="{B6EA0749-7474-45EE-BB82-6E5F83913D25}"/>
    <cellStyle name="Note 2 6 2" xfId="2601" xr:uid="{864903B1-F3C9-4775-B2FA-9ECF683F7918}"/>
    <cellStyle name="Note 2 7" xfId="1151" xr:uid="{E4CB69E4-0EBC-4455-8FD3-06355BED2691}"/>
    <cellStyle name="Note 2 7 2" xfId="2714" xr:uid="{36CECAED-FD96-4883-BC0F-C1F449E05270}"/>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2" xr:uid="{99F1CC8D-9198-4999-979D-FEB68FABB9C2}"/>
    <cellStyle name="Note 3 2 2 3" xfId="1661" xr:uid="{50427A16-ABFD-4CC8-A9A0-9F8E173733D9}"/>
    <cellStyle name="Note 3 2 2 3 2" xfId="3220" xr:uid="{499C0703-A895-4911-BA61-E5E725C68A03}"/>
    <cellStyle name="Note 3 2 2 4" xfId="2203" xr:uid="{63D2D370-3310-4FB4-9BC1-1442DC2AD061}"/>
    <cellStyle name="Note 3 2 3" xfId="1345" xr:uid="{23345041-74D7-45EA-B9A8-29F97D6BFA65}"/>
    <cellStyle name="Note 3 2 3 2" xfId="2904" xr:uid="{A959D365-F036-45AA-9E09-6A23638435F1}"/>
    <cellStyle name="Note 3 2 4" xfId="1088" xr:uid="{7DD68193-434C-4C0A-9633-27C2183B3475}"/>
    <cellStyle name="Note 3 2 4 2" xfId="2651" xr:uid="{91EDDCD5-A133-4D23-A400-8DCDF7A7D8AD}"/>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78" xr:uid="{080BCDC3-A71F-47D3-8910-1027361A31F6}"/>
    <cellStyle name="Note 3 3 2 3" xfId="75" xr:uid="{EEF0695A-4A3D-4726-9939-B2AEEE09BA3B}"/>
    <cellStyle name="Note 3 3 2 3 2" xfId="2329" xr:uid="{7B58AA98-6B66-4762-BD38-8C8347D3D25F}"/>
    <cellStyle name="Note 3 3 2 4" xfId="2169" xr:uid="{FD55CDDD-56C6-4FE3-936C-C934D99A9A49}"/>
    <cellStyle name="Note 3 3 3" xfId="1311" xr:uid="{537F797B-C231-45F4-831C-B688B0089B5A}"/>
    <cellStyle name="Note 3 3 3 2" xfId="2870" xr:uid="{DC4D6AE4-B32B-4B06-96E5-98A04F0EC074}"/>
    <cellStyle name="Note 3 3 4" xfId="1800" xr:uid="{51B5A37D-8BC1-4D40-8E26-E147702EB557}"/>
    <cellStyle name="Note 3 3 4 2" xfId="3347" xr:uid="{EA1AE384-AF2B-41A4-A513-61D1A220B498}"/>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096" xr:uid="{D0AB26D7-E584-4DC7-89AD-E765B417ED3F}"/>
    <cellStyle name="Note 3 4 2 3" xfId="1126" xr:uid="{716E289F-E4D4-4CF7-BE9A-A536040BC434}"/>
    <cellStyle name="Note 3 4 2 3 2" xfId="2689" xr:uid="{AA61BE3B-0105-47A6-A182-3B2FCAFDDCCE}"/>
    <cellStyle name="Note 3 4 2 4" xfId="2187" xr:uid="{F29A71F3-32A3-46E5-B4D8-D480B70C76C0}"/>
    <cellStyle name="Note 3 4 3" xfId="1329" xr:uid="{9E795E9B-A2CF-4D4D-872B-2A6F844B2B3B}"/>
    <cellStyle name="Note 3 4 3 2" xfId="2888" xr:uid="{0220253F-309B-4ABB-9332-E30B114DE2F0}"/>
    <cellStyle name="Note 3 4 4" xfId="1739" xr:uid="{29960EC1-6AD2-4B83-9A27-77B8A9833973}"/>
    <cellStyle name="Note 3 4 4 2" xfId="3292" xr:uid="{6C0587E9-08F4-404C-9CE7-88A911AB3710}"/>
    <cellStyle name="Note 3 4 5" xfId="1981" xr:uid="{26D77096-C9A1-4A21-AD7E-303048600420}"/>
    <cellStyle name="Note 3 5" xfId="726" xr:uid="{B5C397D0-7EBF-4AE2-88B0-ABD24A1EDB52}"/>
    <cellStyle name="Note 3 5 2" xfId="1446" xr:uid="{7BCE63A6-F1E6-4249-BFA2-49C3FCC3BCD4}"/>
    <cellStyle name="Note 3 5 2 2" xfId="3005" xr:uid="{9A87DD06-8145-4CE1-AA36-3F97D2AF1FE5}"/>
    <cellStyle name="Note 3 5 3" xfId="1870" xr:uid="{F9843B54-BA7E-475A-899B-4004143FE12F}"/>
    <cellStyle name="Note 3 5 3 2" xfId="3409" xr:uid="{FFD096D9-1AD5-4266-8456-8DF3ABBC9FEC}"/>
    <cellStyle name="Note 3 5 4" xfId="2097" xr:uid="{A3348E75-4E86-407A-9A97-F4561DB9AAC8}"/>
    <cellStyle name="Note 3 6" xfId="1077" xr:uid="{65F4B115-990F-4A50-B50D-F23DC0B75C1E}"/>
    <cellStyle name="Note 3 6 2" xfId="2640" xr:uid="{3B69D932-B3C4-41A3-80E8-BE2FEA849FA4}"/>
    <cellStyle name="Note 3 7" xfId="1771" xr:uid="{7AC44118-94D1-467F-8F2C-9A66F248FD25}"/>
    <cellStyle name="Note 3 7 2" xfId="3321" xr:uid="{F5366A05-3BFA-48E0-A3F0-A5C40C63EB24}"/>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85" xr:uid="{FDDB13EF-E929-4086-A3A5-378472188BA2}"/>
    <cellStyle name="Notiz 2 2 3" xfId="1145" xr:uid="{257B1D95-17C6-4D16-8886-850734419E0F}"/>
    <cellStyle name="Notiz 2 2 3 2" xfId="2708" xr:uid="{0F4C77BE-8012-4034-8F86-8879FF3C2205}"/>
    <cellStyle name="Notiz 2 2 4" xfId="2176" xr:uid="{3D10ABDE-B96D-41AD-B827-E40A85EF8270}"/>
    <cellStyle name="Notiz 2 3" xfId="1318" xr:uid="{B6880568-C68E-4002-83EB-A3B389533547}"/>
    <cellStyle name="Notiz 2 3 2" xfId="2877" xr:uid="{9BD50F40-71DD-49E2-B9AD-9B43D3F44D17}"/>
    <cellStyle name="Notiz 2 4" xfId="1047" xr:uid="{CA795A7A-9ABF-4866-BD51-7D991CEFFC68}"/>
    <cellStyle name="Notiz 2 4 2" xfId="2612" xr:uid="{3C807DA3-E67F-4604-A432-3AFCFC10CBB3}"/>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47" xr:uid="{22BD49C0-4AD9-40E4-B9E9-99A504F8E536}"/>
    <cellStyle name="Notiz 3 2 3" xfId="1840" xr:uid="{6E400580-E35E-4346-BF63-71F512802734}"/>
    <cellStyle name="Notiz 3 2 3 2" xfId="3383" xr:uid="{3B2F37A3-6F9B-4C2A-98CA-3546A69AFB6E}"/>
    <cellStyle name="Notiz 3 2 4" xfId="2238" xr:uid="{7C1A5470-3A10-4FD9-8115-CFC5B68D7A7C}"/>
    <cellStyle name="Notiz 3 3" xfId="1380" xr:uid="{B0A2367D-DE3C-4588-BE61-5F778CA03F6D}"/>
    <cellStyle name="Notiz 3 3 2" xfId="2939" xr:uid="{C0994E9A-B711-4AA2-A1D3-9CB99FDC5A3C}"/>
    <cellStyle name="Notiz 3 4" xfId="1172" xr:uid="{038EC6B6-2B65-41D0-97B0-F964AA624BB4}"/>
    <cellStyle name="Notiz 3 4 2" xfId="2735" xr:uid="{1BD6AB9A-AEFD-486C-B2C5-C324A5108E3F}"/>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16" xr:uid="{0E77C7CE-59FC-41AA-9D7C-D1BB72586E71}"/>
    <cellStyle name="Notiz 4 2 3" xfId="1203" xr:uid="{ECFE2164-DA9D-4951-B446-5B28B32BC47B}"/>
    <cellStyle name="Notiz 4 2 3 2" xfId="2766" xr:uid="{1340F603-5BB9-43F5-BA1B-B59955BD6EEE}"/>
    <cellStyle name="Notiz 4 2 4" xfId="2207" xr:uid="{F07980E9-0A2B-4AAA-B8E8-1A38B693FD63}"/>
    <cellStyle name="Notiz 4 3" xfId="1349" xr:uid="{542833F1-964E-4FF1-A0B4-EC98151CA9B2}"/>
    <cellStyle name="Notiz 4 3 2" xfId="2908" xr:uid="{1473E4F3-8F1E-44ED-9FD4-BD9D159F932A}"/>
    <cellStyle name="Notiz 4 4" xfId="1091" xr:uid="{E2061349-64BD-4DEA-981B-9471C30A1071}"/>
    <cellStyle name="Notiz 4 4 2" xfId="2654" xr:uid="{722C4825-96E2-4B46-848C-5A138A1D9477}"/>
    <cellStyle name="Notiz 4 5" xfId="2001" xr:uid="{AC44B8AF-AD6D-4D88-8EA6-05D477FFBA38}"/>
    <cellStyle name="Notiz 5" xfId="721" xr:uid="{6D53FF66-AFA6-4674-A31D-AE1D86B65460}"/>
    <cellStyle name="Notiz 5 2" xfId="1441" xr:uid="{50E3CA49-FDC7-44B1-B8AE-43604670BBC5}"/>
    <cellStyle name="Notiz 5 2 2" xfId="3000" xr:uid="{21171BFA-FC48-4750-A1D0-C37F0EEEBBC5}"/>
    <cellStyle name="Notiz 5 3" xfId="43" xr:uid="{7E36CC86-D63E-4447-8AC1-5C3F9BEFD230}"/>
    <cellStyle name="Notiz 5 3 2" xfId="2318" xr:uid="{52AA48D1-CFD0-47DD-8E4C-3A75EB0AA488}"/>
    <cellStyle name="Notiz 5 4" xfId="2092" xr:uid="{24A598B0-516D-406B-8881-8395C127B74C}"/>
    <cellStyle name="Notiz 6" xfId="1036" xr:uid="{0D9052B2-808D-4474-8ECB-BB38233D56F8}"/>
    <cellStyle name="Notiz 6 2" xfId="2602" xr:uid="{D187DD4A-678F-4F3C-B488-9ED5DDE9F62E}"/>
    <cellStyle name="Notiz 7" xfId="1866" xr:uid="{46F867FF-E71C-48EF-80C7-603831980B34}"/>
    <cellStyle name="Notiz 7 2" xfId="3405" xr:uid="{141A011E-3494-470D-A7C1-FAF5FA83497F}"/>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86" xr:uid="{0D52342A-2F56-44D0-B4E4-8E13CE787563}"/>
    <cellStyle name="Output 2 2 2 3" xfId="930" xr:uid="{169A9F76-3DCC-4956-AFEA-19021666C3C9}"/>
    <cellStyle name="Output 2 2 2 3 2" xfId="2505" xr:uid="{CAF622A9-9DD1-4C48-8F76-C1E3FDC025D9}"/>
    <cellStyle name="Output 2 2 2 4" xfId="2177" xr:uid="{17AC7C7B-ECCF-411E-B68C-A01DF3E3F8D2}"/>
    <cellStyle name="Output 2 2 3" xfId="1319" xr:uid="{B97806BA-6601-4188-BA15-1D2D69C25161}"/>
    <cellStyle name="Output 2 2 3 2" xfId="2878" xr:uid="{D4AFD9BB-61C7-4B0D-8911-3AA6F77C99D2}"/>
    <cellStyle name="Output 2 2 4" xfId="1247" xr:uid="{0EE80F6B-D114-4B0E-9714-A46FB594FCEE}"/>
    <cellStyle name="Output 2 2 4 2" xfId="2808" xr:uid="{FF719D41-EB71-4122-9FA0-351EEB9CF0C2}"/>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2" xr:uid="{D9B9A06C-B860-492E-B50F-CA95FCE50A8A}"/>
    <cellStyle name="Output 2 3 2 3" xfId="1895" xr:uid="{D731F10C-CF5B-4FEE-8D65-7AE0485BFE5F}"/>
    <cellStyle name="Output 2 3 2 3 2" xfId="3432" xr:uid="{C78DBED0-271E-48C3-8453-8BCBD3985265}"/>
    <cellStyle name="Output 2 3 2 4" xfId="2273" xr:uid="{F1E342F7-5CAA-4C33-8670-76AFF70674FA}"/>
    <cellStyle name="Output 2 3 3" xfId="1415" xr:uid="{8AD9A7A1-1D05-43BA-89A7-88DE8D6B17A0}"/>
    <cellStyle name="Output 2 3 3 2" xfId="2974" xr:uid="{F4348BDD-8E7A-42DC-80F7-62900FA76E49}"/>
    <cellStyle name="Output 2 3 4" xfId="1718" xr:uid="{D323C693-580F-4766-A446-2285990FB763}"/>
    <cellStyle name="Output 2 3 4 2" xfId="3273" xr:uid="{EBD21DEC-FBE5-460B-ADDC-0A181B4BF34A}"/>
    <cellStyle name="Output 2 3 5" xfId="2067" xr:uid="{82CBD374-4339-47B4-9098-7DEA09753FF6}"/>
    <cellStyle name="Output 2 4" xfId="722" xr:uid="{8FF9CFA9-DEF7-4EC3-AA1F-6393A4C71F42}"/>
    <cellStyle name="Output 2 4 2" xfId="1442" xr:uid="{F9CEF48B-F1AB-4A84-A329-DCE649CDFEFC}"/>
    <cellStyle name="Output 2 4 2 2" xfId="3001" xr:uid="{3B4BB7CC-4837-49B1-8CD4-24229514B613}"/>
    <cellStyle name="Output 2 4 3" xfId="1157" xr:uid="{F37FFEDE-27A4-402B-931B-F188DF01D119}"/>
    <cellStyle name="Output 2 4 3 2" xfId="2720" xr:uid="{F55433F5-B42D-4A62-88D4-0A026402644C}"/>
    <cellStyle name="Output 2 4 4" xfId="2093" xr:uid="{8DDA0ECE-E013-4896-9847-EBE8C110DB66}"/>
    <cellStyle name="Output 2 5" xfId="1037" xr:uid="{F52DC07D-97C5-4066-A74F-A8B1CEEDB451}"/>
    <cellStyle name="Output 2 5 2" xfId="2603" xr:uid="{210922A4-2B29-4363-AB50-C09945C6B804}"/>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3" xr:uid="{1F7F52BC-C8F8-438B-9CAA-2C2D74E0992E}"/>
    <cellStyle name="Output 3 2 2 3" xfId="1856" xr:uid="{1414B007-DF89-49DB-A75C-388F8B296A90}"/>
    <cellStyle name="Output 3 2 2 3 2" xfId="3396" xr:uid="{EB03F4C2-7C06-43D4-9F2F-9AE3FC925F49}"/>
    <cellStyle name="Output 3 2 2 4" xfId="2204" xr:uid="{67D15227-6CAC-4AB6-850A-9E643189DBF8}"/>
    <cellStyle name="Output 3 2 3" xfId="1346" xr:uid="{9479AE08-F6D5-4B8E-BF46-C9E0189676E2}"/>
    <cellStyle name="Output 3 2 3 2" xfId="2905" xr:uid="{FE460981-90D3-448C-AD25-2149BCFFBD6E}"/>
    <cellStyle name="Output 3 2 4" xfId="1150" xr:uid="{E8960CE8-F875-4A76-8980-54096342D9A0}"/>
    <cellStyle name="Output 3 2 4 2" xfId="2713" xr:uid="{63E14BD3-5181-4080-A032-FF6796C78D13}"/>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64" xr:uid="{457246D6-7C15-48A5-83EB-4B8E74F058E1}"/>
    <cellStyle name="Output 3 3 2 3" xfId="1216" xr:uid="{57621A11-57CC-4580-9142-625516AD08CA}"/>
    <cellStyle name="Output 3 3 2 3 2" xfId="2778" xr:uid="{8AF50EFA-A960-4192-991C-A5D04FA84AD4}"/>
    <cellStyle name="Output 3 3 2 4" xfId="2255" xr:uid="{20B6EC93-BA81-466F-BBEA-C0B9C765522D}"/>
    <cellStyle name="Output 3 3 3" xfId="1397" xr:uid="{EA0C2D1B-1843-4EA3-B6BD-AB248CB635A4}"/>
    <cellStyle name="Output 3 3 3 2" xfId="2956" xr:uid="{087755C4-6132-4702-A8D7-F775431EEBB6}"/>
    <cellStyle name="Output 3 3 4" xfId="1641" xr:uid="{FD20732D-801C-415A-B83F-CA4064166EB2}"/>
    <cellStyle name="Output 3 3 4 2" xfId="3200" xr:uid="{96E7B0FE-2C05-4340-8760-250498E3C28B}"/>
    <cellStyle name="Output 3 3 5" xfId="2049" xr:uid="{F6692F01-8523-4330-8535-B15926D30058}"/>
    <cellStyle name="Output 3 4" xfId="727" xr:uid="{529F1BE2-2C39-4920-991B-1E27F6DE0749}"/>
    <cellStyle name="Output 3 4 2" xfId="1447" xr:uid="{B5798747-89B6-489C-8C03-C92E41756B95}"/>
    <cellStyle name="Output 3 4 2 2" xfId="3006" xr:uid="{53DD51FA-30E5-4A4C-A689-7A4F52BDB98A}"/>
    <cellStyle name="Output 3 4 3" xfId="1827" xr:uid="{5A0F81F0-7987-4A62-B754-429F7131F10A}"/>
    <cellStyle name="Output 3 4 3 2" xfId="3371" xr:uid="{05117EC2-F788-479F-82AE-8B186DC7E9A7}"/>
    <cellStyle name="Output 3 4 4" xfId="2098" xr:uid="{CFF3A5A8-431F-434B-BF4D-C0CF8334C3A7}"/>
    <cellStyle name="Output 3 5" xfId="1078" xr:uid="{3FCE0222-6D2D-4CBA-B607-3C7FF9C7FFB5}"/>
    <cellStyle name="Output 3 5 2" xfId="2641" xr:uid="{8E8C687A-CBCD-4624-8983-4328E7D664AF}"/>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0" xr:uid="{10B7F4D8-3C31-429B-95CB-8EA6A907DB93}"/>
    <cellStyle name="Pattern 2 2 2 3" xfId="1886" xr:uid="{7E3060E8-E441-462E-AED7-CDDF852DF898}"/>
    <cellStyle name="Pattern 2 2 2 3 2" xfId="3423" xr:uid="{2BAD590E-86BA-46E4-A7F2-A45174A0EBB5}"/>
    <cellStyle name="Pattern 2 2 2 4" xfId="2191" xr:uid="{162BD29D-12B6-4F80-997A-DBDC2E41C7DE}"/>
    <cellStyle name="Pattern 2 2 3" xfId="1333" xr:uid="{99A0BAFA-E042-4E46-B357-07A8AB115C45}"/>
    <cellStyle name="Pattern 2 2 3 2" xfId="2892" xr:uid="{3965D9F9-A966-4E7E-AF59-7B917B5EC85B}"/>
    <cellStyle name="Pattern 2 2 4" xfId="1882" xr:uid="{9F9A8620-5DA3-471C-87ED-AEC7E443E3D8}"/>
    <cellStyle name="Pattern 2 2 4 2" xfId="3419" xr:uid="{284B4B47-A4E4-4524-BCAA-86BB70FE3BCB}"/>
    <cellStyle name="Pattern 2 2 5" xfId="1985" xr:uid="{F57077F4-C87F-4F49-8FBA-A6A73D020B5E}"/>
    <cellStyle name="Pattern 2 3" xfId="759" xr:uid="{6068203D-0C6F-45A3-A012-AE521C8717AE}"/>
    <cellStyle name="Pattern 2 3 2" xfId="1472" xr:uid="{A98EF5FD-144C-4BB1-8D59-7C132492583D}"/>
    <cellStyle name="Pattern 2 3 2 2" xfId="3031" xr:uid="{276FC060-FC4F-4028-977C-70269CEFD247}"/>
    <cellStyle name="Pattern 2 3 3" xfId="1196" xr:uid="{9EDD0571-4F32-4755-AD31-61D0849214B8}"/>
    <cellStyle name="Pattern 2 3 3 2" xfId="2759" xr:uid="{3EA24B45-9EDA-421A-A8CE-1886AD3098BD}"/>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3" xr:uid="{53DBBF91-C8C4-44D2-B65A-43F58B58C313}"/>
    <cellStyle name="Pattern 3 2 2 3" xfId="1859" xr:uid="{8A688849-E6E0-44C6-8FD5-4CE67EA341CB}"/>
    <cellStyle name="Pattern 3 2 2 3 2" xfId="3399" xr:uid="{F3495D8A-3C57-421D-B1E3-283C0F8DA1ED}"/>
    <cellStyle name="Pattern 3 2 2 4" xfId="2234" xr:uid="{63A6EB84-A7A1-48EF-BF88-A6309A251ACE}"/>
    <cellStyle name="Pattern 3 2 3" xfId="1376" xr:uid="{96470434-5C5E-4AA9-9B59-ABA60477DB69}"/>
    <cellStyle name="Pattern 3 2 3 2" xfId="2935" xr:uid="{CB7A7629-7C23-4987-8080-CE93EA600FA8}"/>
    <cellStyle name="Pattern 3 2 4" xfId="1688" xr:uid="{C873A5C9-AB67-4CD8-9D00-CEBAD1EFA792}"/>
    <cellStyle name="Pattern 3 2 4 2" xfId="3244" xr:uid="{B5B17469-A1F3-4275-8F81-9F3D9EA76EF9}"/>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2" xr:uid="{2B6A9576-DD66-486B-A6F1-462B113E83AA}"/>
    <cellStyle name="Pattern 3 3 2 3" xfId="935" xr:uid="{9EF543F7-BC58-47C7-8106-B888841734E2}"/>
    <cellStyle name="Pattern 3 3 2 3 2" xfId="2509" xr:uid="{FF1F076D-A510-4001-960A-6B1283594E32}"/>
    <cellStyle name="Pattern 3 3 2 4" xfId="2133" xr:uid="{8D667953-B316-4FF6-9387-27F0D7687B7D}"/>
    <cellStyle name="Pattern 3 3 3" xfId="1275" xr:uid="{A801E868-3C2B-4391-9069-D72C84F2BD92}"/>
    <cellStyle name="Pattern 3 3 3 2" xfId="2834" xr:uid="{2E705CC0-873F-49C2-8A0F-4C0902A0401E}"/>
    <cellStyle name="Pattern 3 3 4" xfId="1024" xr:uid="{54087187-3BFF-417B-903C-FC2687B45F6F}"/>
    <cellStyle name="Pattern 3 3 4 2" xfId="2590" xr:uid="{002AC2CC-45E9-4682-ADC6-F4D7C90D751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56" xr:uid="{94F5206E-BE28-4836-BB29-6E9C9FAC97C9}"/>
    <cellStyle name="Pattern 3 4 2 3" xfId="1776" xr:uid="{5ABE5042-964F-4D2E-BD97-70BD920DE633}"/>
    <cellStyle name="Pattern 3 4 2 3 2" xfId="3326" xr:uid="{82F099E7-A3A5-4F19-9EDF-9E403FF4F471}"/>
    <cellStyle name="Pattern 3 4 2 4" xfId="2247" xr:uid="{4CBEF2EA-68D7-4DBE-86F7-9B9BFA74FEE2}"/>
    <cellStyle name="Pattern 3 4 3" xfId="1389" xr:uid="{39ED8314-3723-4700-BED6-F9568DBB7D85}"/>
    <cellStyle name="Pattern 3 4 3 2" xfId="2948" xr:uid="{5AA2CFAD-221B-4736-95D0-46F23D01B21E}"/>
    <cellStyle name="Pattern 3 4 4" xfId="1684" xr:uid="{21E7399C-AA49-4605-861E-1D18D1B5D29D}"/>
    <cellStyle name="Pattern 3 4 4 2" xfId="3240" xr:uid="{32A50854-4A8F-427A-935A-23DCE3ACF251}"/>
    <cellStyle name="Pattern 3 4 5" xfId="2041" xr:uid="{CD8352E0-54BC-4A07-9A1B-BEAF076BC992}"/>
    <cellStyle name="Pattern 3 5" xfId="1116" xr:uid="{CB2B6AE2-BEE3-4DA5-938B-DD4D1D5D63AB}"/>
    <cellStyle name="Pattern 3 5 2" xfId="2679" xr:uid="{EAF69DB7-5857-41BB-806C-130C00AF70E1}"/>
    <cellStyle name="Pattern 3 6" xfId="1238" xr:uid="{163C7032-C7C2-4E80-9FE6-364FEEDB2CC5}"/>
    <cellStyle name="Pattern 3 6 2" xfId="2799" xr:uid="{D5BC9EBC-5D96-4B29-9F8A-1150F29D2BD2}"/>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AA540BEF-DD92-46DA-B609-FACD3E1E3EA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45" xr:uid="{3FFD22A4-8C80-46B4-8FBA-37261B263DF7}"/>
    <cellStyle name="Shade 2 2 2 2 3" xfId="1738" xr:uid="{F3C84D48-8A00-4398-B80F-42C847CE5720}"/>
    <cellStyle name="Shade 2 2 2 2 3 2" xfId="3291" xr:uid="{50290973-782D-40B5-9EBF-FE84BE722FAA}"/>
    <cellStyle name="Shade 2 2 2 2 4" xfId="2136" xr:uid="{2B451AA5-D25E-4DE5-98FE-65ACB23DAEAD}"/>
    <cellStyle name="Shade 2 2 2 3" xfId="1278" xr:uid="{042DE6DB-0F88-462F-9177-F8D1801DF84B}"/>
    <cellStyle name="Shade 2 2 2 3 2" xfId="2837" xr:uid="{E832FD63-CBE8-45A9-88C8-0B7CD0D5742F}"/>
    <cellStyle name="Shade 2 2 2 4" xfId="1760" xr:uid="{B16BD979-3F06-4149-9967-312CCE9AAFE2}"/>
    <cellStyle name="Shade 2 2 2 4 2" xfId="3312" xr:uid="{16D77590-C025-4618-BF79-C9AD58F8A44F}"/>
    <cellStyle name="Shade 2 2 2 5" xfId="1930" xr:uid="{F3FCAB5D-47E0-4334-BE68-E93ADEE24380}"/>
    <cellStyle name="Shade 2 2 3" xfId="761" xr:uid="{D2BB0EBB-E031-4E7E-A066-49979FE2964C}"/>
    <cellStyle name="Shade 2 2 3 2" xfId="1474" xr:uid="{6663E640-C4A1-43AE-A711-204827219F60}"/>
    <cellStyle name="Shade 2 2 3 2 2" xfId="3033" xr:uid="{AD78F2F3-0CE1-4F32-BB9F-5F58544FC938}"/>
    <cellStyle name="Shade 2 2 3 3" xfId="1645" xr:uid="{6F35B535-D65E-442A-BB90-2F5377211798}"/>
    <cellStyle name="Shade 2 2 3 3 2" xfId="3204" xr:uid="{C1C9CAFC-BB7F-487A-902A-FDC7F675DD76}"/>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45" xr:uid="{CD016FAE-47BD-4E95-ACCB-55DE34E60174}"/>
    <cellStyle name="Shade 2 3 2 2 3" xfId="1815" xr:uid="{04941E7B-F272-493E-BB69-69345B482523}"/>
    <cellStyle name="Shade 2 3 2 2 3 2" xfId="3359" xr:uid="{2D6AB6AB-703B-4733-A57E-3E6719CD0DDF}"/>
    <cellStyle name="Shade 2 3 2 2 4" xfId="2236" xr:uid="{4245AD82-B39D-44ED-884F-EDBEC8A6310C}"/>
    <cellStyle name="Shade 2 3 2 3" xfId="1378" xr:uid="{994D3307-3B46-4ABD-A0EC-1B02C2FCD094}"/>
    <cellStyle name="Shade 2 3 2 3 2" xfId="2937" xr:uid="{15F551DB-477C-400F-B880-DD835048DFDF}"/>
    <cellStyle name="Shade 2 3 2 4" xfId="1725" xr:uid="{6F01AE2B-E618-46BE-A9C0-B019955B5AD0}"/>
    <cellStyle name="Shade 2 3 2 4 2" xfId="3279" xr:uid="{6A22DF6B-4862-47CF-89B8-AE682F74B03D}"/>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74" xr:uid="{38F2D91D-C268-4BCB-A18D-72F936344E2F}"/>
    <cellStyle name="Shade 2 3 3 2 3" xfId="1027" xr:uid="{A1F5B947-317E-4802-8916-D8FB4EB54116}"/>
    <cellStyle name="Shade 2 3 3 2 3 2" xfId="2593" xr:uid="{6EDEE6ED-63A5-430C-BD13-6A780ED73CB9}"/>
    <cellStyle name="Shade 2 3 3 2 4" xfId="2265" xr:uid="{57B60443-ED2F-4ED9-AF4D-C38C91432DCE}"/>
    <cellStyle name="Shade 2 3 3 3" xfId="1407" xr:uid="{33592DF9-5FCC-4D53-A7A6-43F9E9EC462F}"/>
    <cellStyle name="Shade 2 3 3 3 2" xfId="2966" xr:uid="{A0ED3A37-1DD8-41ED-BEFE-E1092BE120D3}"/>
    <cellStyle name="Shade 2 3 3 4" xfId="68" xr:uid="{A30B0048-488E-45E5-BE95-23BF24948EA8}"/>
    <cellStyle name="Shade 2 3 3 4 2" xfId="2322" xr:uid="{16FDC192-83FB-46B4-A226-E9D68A3DF1B0}"/>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88" xr:uid="{813F24FB-0027-49C9-A777-983F65843E6C}"/>
    <cellStyle name="Shade 2 3 4 2 3" xfId="1646" xr:uid="{F3691ADE-9FC9-4A25-827F-1D68FECB8761}"/>
    <cellStyle name="Shade 2 3 4 2 3 2" xfId="3205" xr:uid="{086720D8-08A0-4F6C-B38E-4C7DF1016DF0}"/>
    <cellStyle name="Shade 2 3 4 2 4" xfId="2179" xr:uid="{29529BA6-A551-4E1D-8392-4C21E7D3A3DC}"/>
    <cellStyle name="Shade 2 3 4 3" xfId="1321" xr:uid="{5111E2FD-6D2F-4134-A423-DE3A063EE7A2}"/>
    <cellStyle name="Shade 2 3 4 3 2" xfId="2880" xr:uid="{F5791011-635B-471E-8BA3-2241F823DAB9}"/>
    <cellStyle name="Shade 2 3 4 4" xfId="990" xr:uid="{C282962C-BB14-4D02-ADB3-ABD5C4613801}"/>
    <cellStyle name="Shade 2 3 4 4 2" xfId="2557" xr:uid="{B9D4700E-EB07-4B06-A175-7051DCAF9059}"/>
    <cellStyle name="Shade 2 3 4 5" xfId="1973" xr:uid="{8995AC65-F671-482A-BF96-9321752E1F86}"/>
    <cellStyle name="Shade 2 3 5" xfId="1118" xr:uid="{68D192BE-3995-48F9-AF75-73B5F8784567}"/>
    <cellStyle name="Shade 2 3 5 2" xfId="2681" xr:uid="{19939B9B-9EC0-4B88-A0A7-FD241F2D170D}"/>
    <cellStyle name="Shade 2 3 6" xfId="965" xr:uid="{6A85446E-0458-4E7E-8796-4E7A98841D49}"/>
    <cellStyle name="Shade 2 3 6 2" xfId="2538" xr:uid="{5C1951DF-7F09-4DF1-9A93-7C7A48901A1F}"/>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099" xr:uid="{68E237CF-A346-4283-9F1F-C0984C3F44A2}"/>
    <cellStyle name="Shade 3 2 2 3" xfId="1049" xr:uid="{D51C6860-40F2-4D6C-A61C-5E11009D50F5}"/>
    <cellStyle name="Shade 3 2 2 3 2" xfId="2614" xr:uid="{3DA46F92-8588-4DCD-97D1-CADCD925EBF3}"/>
    <cellStyle name="Shade 3 2 2 4" xfId="2190" xr:uid="{8C07E47D-2A52-4B4D-8EB0-2C6F22AFE8B4}"/>
    <cellStyle name="Shade 3 2 3" xfId="1332" xr:uid="{34A3CE71-9DBB-4A48-A39A-4AF1C33B58EC}"/>
    <cellStyle name="Shade 3 2 3 2" xfId="2891" xr:uid="{813FD5BE-E29F-4B40-8FE3-170E3EFEC310}"/>
    <cellStyle name="Shade 3 2 4" xfId="1693" xr:uid="{4BD77D33-FF4F-4990-8350-38E97C73E500}"/>
    <cellStyle name="Shade 3 2 4 2" xfId="3249" xr:uid="{F9065CCC-71A5-45A6-B88B-8C333EBAD9A8}"/>
    <cellStyle name="Shade 3 2 5" xfId="1984" xr:uid="{42184DF7-8A19-4C28-9AEF-ACF2CA2D6D41}"/>
    <cellStyle name="Shade 3 3" xfId="760" xr:uid="{04E38633-FD46-4307-A5BF-204E6D63C4D3}"/>
    <cellStyle name="Shade 3 3 2" xfId="1473" xr:uid="{2B259C3A-1D13-4746-85A3-86C56C71F271}"/>
    <cellStyle name="Shade 3 3 2 2" xfId="3032" xr:uid="{7691B12A-E172-46CE-BF56-E6C9EE3AC66F}"/>
    <cellStyle name="Shade 3 3 3" xfId="937" xr:uid="{0103B679-1D2A-4FD6-8B1D-330FFC1D2A74}"/>
    <cellStyle name="Shade 3 3 3 2" xfId="2511" xr:uid="{6F968A6D-7D8E-4A97-AD41-1EC17F124AD6}"/>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36" xr:uid="{298A28B0-899B-4A4C-9EE4-A07B305F87B0}"/>
    <cellStyle name="Shade 4 2 2 3" xfId="1696" xr:uid="{93EB7D92-5D01-464C-9DCE-788C5AC683FD}"/>
    <cellStyle name="Shade 4 2 2 3 2" xfId="3251" xr:uid="{E72E35F7-4507-4304-B79C-077C1CA6E404}"/>
    <cellStyle name="Shade 4 2 2 4" xfId="2029" xr:uid="{C4F4BCB0-B92C-4C2E-9F26-B5FB7EA0FF8A}"/>
    <cellStyle name="Shade 4 2 3" xfId="872" xr:uid="{5DE46753-36EC-4280-886D-2EFBAFF8C633}"/>
    <cellStyle name="Shade 4 2 3 2" xfId="1585" xr:uid="{24C23B35-835B-4DEF-B8E8-EDDE732BC9C9}"/>
    <cellStyle name="Shade 4 2 3 2 2" xfId="3144" xr:uid="{5F7D5D24-7FA3-47B5-9351-5D736B55FDC6}"/>
    <cellStyle name="Shade 4 2 3 3" xfId="1223" xr:uid="{FFECCA1F-88A0-4534-86B1-25E8C9B0F75A}"/>
    <cellStyle name="Shade 4 2 3 3 2" xfId="2785" xr:uid="{3391F361-8048-40E9-997A-DB3FCBEE56BF}"/>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3" xr:uid="{F86091C8-9697-4BFB-B334-336EFB5656AA}"/>
    <cellStyle name="Shade 4 3 2 3" xfId="1649" xr:uid="{89969B81-D439-4234-8302-118775B23285}"/>
    <cellStyle name="Shade 4 3 2 3 2" xfId="3208" xr:uid="{586D858C-2AF9-4894-8BFD-BA1AAA6614E6}"/>
    <cellStyle name="Shade 4 3 2 4" xfId="2264" xr:uid="{7AD097E5-E48A-4D2D-BA72-610F110BE85E}"/>
    <cellStyle name="Shade 4 3 3" xfId="1406" xr:uid="{43E319DC-38E1-49C2-AA7A-75FCD258D576}"/>
    <cellStyle name="Shade 4 3 3 2" xfId="2965" xr:uid="{8901A46F-64D3-4708-B401-6784D685324C}"/>
    <cellStyle name="Shade 4 3 4" xfId="1014" xr:uid="{5942E722-79EE-4A20-936C-FFD10C4DBD51}"/>
    <cellStyle name="Shade 4 3 4 2" xfId="2580" xr:uid="{8BA0E5FB-EBE5-4924-92E5-E076C95B134F}"/>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35" xr:uid="{009FC874-8FBE-4774-ACD8-B7E171044B7B}"/>
    <cellStyle name="Shade 4 4 2 3" xfId="1715" xr:uid="{5FE5A8F6-50ED-462C-B646-92503A7EA219}"/>
    <cellStyle name="Shade 4 4 2 3 2" xfId="3270" xr:uid="{53C95661-7520-4723-8A28-367CA9B32DB8}"/>
    <cellStyle name="Shade 4 4 2 4" xfId="2126" xr:uid="{44E53369-A880-4F34-9E8A-42F24ECF1046}"/>
    <cellStyle name="Shade 4 4 3" xfId="1268" xr:uid="{1D1DD304-2898-433D-BDA6-C913C9928528}"/>
    <cellStyle name="Shade 4 4 3 2" xfId="2827" xr:uid="{6FE03F42-C6EE-41A5-BF38-9234D2D99399}"/>
    <cellStyle name="Shade 4 4 4" xfId="1244" xr:uid="{02D5B3B7-3C8D-4CFE-9444-2AA0908954B4}"/>
    <cellStyle name="Shade 4 4 4 2" xfId="2805" xr:uid="{7CE7B624-174B-4E00-944F-382DA33005F6}"/>
    <cellStyle name="Shade 4 4 5" xfId="1920" xr:uid="{5509FACC-7DCB-465B-B8C4-0E322BD7A1D3}"/>
    <cellStyle name="Shade 4 5" xfId="1117" xr:uid="{D357A419-1D5C-4604-BE90-B4A13A70C577}"/>
    <cellStyle name="Shade 4 5 2" xfId="2680" xr:uid="{CF532E9D-A430-4FF7-A17B-00186572A01D}"/>
    <cellStyle name="Shade 4 6" xfId="1062" xr:uid="{B807FACF-8C0D-4B37-842D-2067D737F22F}"/>
    <cellStyle name="Shade 4 6 2" xfId="2626" xr:uid="{3DDE4313-8975-49D6-99A0-1F793D3B5148}"/>
    <cellStyle name="Shade 4 7" xfId="1814" xr:uid="{8B39B13F-448C-414A-BEA9-E8B68B0B1F61}"/>
    <cellStyle name="Shade 5" xfId="111" xr:uid="{C1BF325E-5163-48B6-965C-8C93380E8F00}"/>
    <cellStyle name="Shade 5 2" xfId="2362" xr:uid="{01C21E7A-A3B1-4505-A6FC-666321A9012D}"/>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1" xr:uid="{58B45DD5-E16C-436A-A2B3-DA34775302E6}"/>
    <cellStyle name="Standard 2 2 3" xfId="2427" xr:uid="{C5D135E8-0017-4A4D-ACAA-2F17F98C176B}"/>
    <cellStyle name="Standard 2 3" xfId="542" xr:uid="{23A56273-A6D6-46FE-8D9E-6491C81E4714}"/>
    <cellStyle name="Standard 2 3 2" xfId="2500" xr:uid="{B2F39AD1-F0E6-469D-8181-61C8A368B602}"/>
    <cellStyle name="Standard 2 4" xfId="2320" xr:uid="{2ADED1FD-9FEA-44C4-A2B9-CF2F5C969F7D}"/>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0" xr:uid="{F9F630D8-35E1-411C-B230-BAD472A2DB52}"/>
    <cellStyle name="Total 2 2 2 3" xfId="1067" xr:uid="{EC92EA22-D328-471A-9647-4D89C38C805C}"/>
    <cellStyle name="Total 2 2 2 3 2" xfId="2631" xr:uid="{C2AFBF87-510C-4BC5-A98A-E4362D3A5CEE}"/>
    <cellStyle name="Total 2 2 2 4" xfId="2181" xr:uid="{5FD37A90-D646-4099-81E5-D16F56B09D76}"/>
    <cellStyle name="Total 2 2 3" xfId="1323" xr:uid="{46A14317-DE21-40BD-9DBE-47F8B339BE7A}"/>
    <cellStyle name="Total 2 2 3 2" xfId="2882" xr:uid="{D919BC2A-1750-493A-9D04-24561096CFB2}"/>
    <cellStyle name="Total 2 2 4" xfId="1136" xr:uid="{DDD3322C-50FA-4BFD-A562-2E3B2B7D6878}"/>
    <cellStyle name="Total 2 2 4 2" xfId="2699" xr:uid="{FC83DBFC-53E4-499C-8BF1-AABDFC6E85C9}"/>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1" xr:uid="{A95E0A15-73CA-45B3-AF04-D5E369E0DDAC}"/>
    <cellStyle name="Total 2 3 2 3" xfId="1202" xr:uid="{B1CF44B0-A224-4D2F-9953-0083F07EA94F}"/>
    <cellStyle name="Total 2 3 2 3 2" xfId="2765" xr:uid="{619BE79E-1180-44BD-A151-4A79AEFBAE78}"/>
    <cellStyle name="Total 2 3 2 4" xfId="2242" xr:uid="{ECE6934B-ACF6-46F5-A61B-87B37AC33826}"/>
    <cellStyle name="Total 2 3 3" xfId="1384" xr:uid="{F9B689B3-8D05-42AA-ABA6-11685B475160}"/>
    <cellStyle name="Total 2 3 3 2" xfId="2943" xr:uid="{36FBFBDC-E9A1-409C-9642-4A3413B8E410}"/>
    <cellStyle name="Total 2 3 4" xfId="1181" xr:uid="{6F786F93-BBE1-479B-8E27-B5A6A9669D97}"/>
    <cellStyle name="Total 2 3 4 2" xfId="2744" xr:uid="{3570E864-79E5-4B38-A18D-513C4FE193F9}"/>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39" xr:uid="{86DD6BBC-CAFB-4C61-9CF7-74E81245A136}"/>
    <cellStyle name="Total 2 4 2 3" xfId="1170" xr:uid="{D289BBC3-9EB4-4C62-AE01-202DE8A05A61}"/>
    <cellStyle name="Total 2 4 2 3 2" xfId="2733" xr:uid="{0AA510AD-929D-4E31-A9F2-612F4F4E0313}"/>
    <cellStyle name="Total 2 4 2 4" xfId="2130" xr:uid="{67CD5A78-4B44-4490-B5D1-2A8D18EB5A53}"/>
    <cellStyle name="Total 2 4 3" xfId="1272" xr:uid="{20691F64-88C7-4FEC-BE8D-210F16C6ABCB}"/>
    <cellStyle name="Total 2 4 3 2" xfId="2831" xr:uid="{C6160268-F9B7-4DB3-8E56-C141CC5D5AFB}"/>
    <cellStyle name="Total 2 4 4" xfId="1141" xr:uid="{18B50BA1-84A8-4ECE-9315-F11F15B277F7}"/>
    <cellStyle name="Total 2 4 4 2" xfId="2704" xr:uid="{C48EE03C-F8EA-43D3-BEFD-490EF6A22A7C}"/>
    <cellStyle name="Total 2 4 5" xfId="1924" xr:uid="{CD713A63-0014-4BC9-82A2-DE99E460BB1D}"/>
    <cellStyle name="Total 2 5" xfId="723" xr:uid="{D52619FF-311B-4A60-A386-8D36D5AB89A3}"/>
    <cellStyle name="Total 2 5 2" xfId="1443" xr:uid="{080DD4D9-6F27-4BC3-87DD-5C10D87DD095}"/>
    <cellStyle name="Total 2 5 2 2" xfId="3002" xr:uid="{54278650-9780-4383-90B3-8D7EF4F1F242}"/>
    <cellStyle name="Total 2 5 3" xfId="1201" xr:uid="{48530773-DC40-4BE1-9959-89026782141F}"/>
    <cellStyle name="Total 2 5 3 2" xfId="2764" xr:uid="{CCE88439-F20B-4AD9-925E-8E65B73ACBE6}"/>
    <cellStyle name="Total 2 5 4" xfId="2094" xr:uid="{A31F7F2D-472E-4FAB-9F0A-A2350DF2698E}"/>
    <cellStyle name="Total 2 6" xfId="1043" xr:uid="{F063EC7B-1AE6-4AA7-B9F7-E63BAE965C24}"/>
    <cellStyle name="Total 2 6 2" xfId="2608" xr:uid="{64E9EE27-4304-4476-A09B-93A0C2CB35F9}"/>
    <cellStyle name="Total 2 7" xfId="1818" xr:uid="{A4A25513-2703-4C5C-8A9C-E18AA0D28F70}"/>
    <cellStyle name="Total 2 7 2" xfId="3362" xr:uid="{8F40DF07-CCD0-476E-9E4A-8AFB39CDE50F}"/>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14" xr:uid="{D8289AB6-0BE0-41A5-A82A-B700741AEA8D}"/>
    <cellStyle name="Total 3 2 2 3" xfId="1658" xr:uid="{0F22E0FD-BFB7-4C76-BF65-AAFE09918D33}"/>
    <cellStyle name="Total 3 2 2 3 2" xfId="3217" xr:uid="{ED3A2F65-5DCA-4B5E-B5BE-A7F68E7ACA63}"/>
    <cellStyle name="Total 3 2 2 4" xfId="2205" xr:uid="{FC609CA1-FC1B-4217-9B92-593E465B93DD}"/>
    <cellStyle name="Total 3 2 3" xfId="1347" xr:uid="{2CE2CA7B-54D3-42AB-9DEB-6426ACCE7064}"/>
    <cellStyle name="Total 3 2 3 2" xfId="2906" xr:uid="{FAC5FD35-F6A3-4FE4-A917-FEADB459F85B}"/>
    <cellStyle name="Total 3 2 4" xfId="1155" xr:uid="{A73F12C5-48F0-4B44-BADF-F05FF8D93704}"/>
    <cellStyle name="Total 3 2 4 2" xfId="2718" xr:uid="{DE0D924D-452D-41DD-8ECC-1AFEACB93AC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77" xr:uid="{B9A6901B-552E-470B-A020-19C158BBAD15}"/>
    <cellStyle name="Total 3 3 2 3" xfId="1041" xr:uid="{64344B4E-172A-4C99-847F-478EDA197723}"/>
    <cellStyle name="Total 3 3 2 3 2" xfId="2606" xr:uid="{22C78BFB-CA8B-45E4-AA8A-6C20B10ED42B}"/>
    <cellStyle name="Total 3 3 2 4" xfId="2168" xr:uid="{586E5E19-9B47-4AD9-A496-37B46800552D}"/>
    <cellStyle name="Total 3 3 3" xfId="1310" xr:uid="{BC023E52-1A85-4D72-A6B0-BF96D9F3B370}"/>
    <cellStyle name="Total 3 3 3 2" xfId="2869" xr:uid="{B7CE8253-BF2A-4DB5-928E-559415B23018}"/>
    <cellStyle name="Total 3 3 4" xfId="40" xr:uid="{548FB319-05CC-4F4E-86D8-0FB362C3612B}"/>
    <cellStyle name="Total 3 3 4 2" xfId="2317" xr:uid="{3A38438B-A6FC-46E7-BED2-B4253FF6BD10}"/>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18" xr:uid="{B57BD237-7A6D-4E67-96F4-7FD530700DAD}"/>
    <cellStyle name="Total 3 4 2 3" xfId="1163" xr:uid="{DC1527FA-D9DE-4590-8DEE-0C97081BCE94}"/>
    <cellStyle name="Total 3 4 2 3 2" xfId="2726" xr:uid="{3C650EA2-3188-4A4B-B5BB-EFFC7E404643}"/>
    <cellStyle name="Total 3 4 2 4" xfId="2209" xr:uid="{F2537135-C5EC-4D71-811C-69FDC4C3A859}"/>
    <cellStyle name="Total 3 4 3" xfId="1351" xr:uid="{893CC3CD-DB18-421E-BBAF-48ED0C2AA3D0}"/>
    <cellStyle name="Total 3 4 3 2" xfId="2910" xr:uid="{5EBB59A6-F1D6-414F-9C7C-1F19E79A05E8}"/>
    <cellStyle name="Total 3 4 4" xfId="1003" xr:uid="{0A8D86F6-0630-4A14-AE44-182716784299}"/>
    <cellStyle name="Total 3 4 4 2" xfId="2569" xr:uid="{4CFED8F7-1F3E-4CDA-9783-490382CD764D}"/>
    <cellStyle name="Total 3 4 5" xfId="2003" xr:uid="{FFD69E8D-8943-4735-85B4-E34475334C78}"/>
    <cellStyle name="Total 3 5" xfId="728" xr:uid="{42996628-A94F-435D-A794-83FDABF6B1E8}"/>
    <cellStyle name="Total 3 5 2" xfId="1448" xr:uid="{D838D99E-55C5-4E54-B8EC-AFAC6EE6DCCD}"/>
    <cellStyle name="Total 3 5 2 2" xfId="3007" xr:uid="{6AEAB5FD-4464-47FC-830A-13936F070FF7}"/>
    <cellStyle name="Total 3 5 3" xfId="1124" xr:uid="{C963D27A-1C3B-4EA5-87C8-F7B39E5B6780}"/>
    <cellStyle name="Total 3 5 3 2" xfId="2687" xr:uid="{FE0F76FE-3575-4408-9353-1AB671EC90C7}"/>
    <cellStyle name="Total 3 5 4" xfId="2099" xr:uid="{8B1EF2AC-3D82-4645-A14D-A3FE20A78B59}"/>
    <cellStyle name="Total 3 6" xfId="1080" xr:uid="{AB227F54-62FC-4426-B038-49806D1E9EB8}"/>
    <cellStyle name="Total 3 6 2" xfId="2643" xr:uid="{1E9EAC3D-AE5B-48F0-A6D0-494B49558B55}"/>
    <cellStyle name="Total 3 7" xfId="1876" xr:uid="{3239295F-F506-4FB5-9BEF-A3B1ED1AC317}"/>
    <cellStyle name="Total 3 7 2" xfId="3415" xr:uid="{65E9940B-BDB5-4040-9E47-1F23F7119B0D}"/>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1221" hidden="1" xr:uid="{0FE185E2-ED70-451D-B0AB-E680489C5960}"/>
    <cellStyle name="Warnender Text" xfId="76" hidden="1" xr:uid="{41C3E3E4-9CBA-4C27-80F9-294AA6C5D4A7}"/>
    <cellStyle name="Warnender Text" xfId="948" hidden="1" xr:uid="{3DDD6D2B-B995-4FEB-B18A-00605A5104D4}"/>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C8FF8A52-6972-496A-9342-B499E21148DF}"/>
    <cellStyle name="Warnender Text" xfId="2521" hidden="1" xr:uid="{E7F96089-E6B2-4586-A923-A68F2D3AF4FE}"/>
    <cellStyle name="Warnender Text" xfId="2783" hidden="1" xr:uid="{227E166C-BAD5-4DB7-A1F0-2C0439D851DE}"/>
    <cellStyle name="Warnender Text" xfId="3344" hidden="1" xr:uid="{27F88C26-5B9A-4B4E-99ED-FD11BF667EE7}"/>
    <cellStyle name="Warnender Text" xfId="2773" hidden="1" xr:uid="{3A9056DD-A45F-4B75-8E33-3954E60EC5F5}"/>
    <cellStyle name="Warnender Text" xfId="3464" hidden="1" xr:uid="{B82F5A3B-1AC4-4322-8A5C-CB1913B9866A}"/>
    <cellStyle name="Warnender Text" xfId="3343" hidden="1" xr:uid="{6EDB0FD1-D0FE-4CBB-9E98-506AAE5D293A}"/>
    <cellStyle name="Warnender Text" xfId="3283" hidden="1" xr:uid="{B4608B04-3DC1-4058-A443-D8F2CBED4058}"/>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47">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border outline="0">
        <bottom style="medium">
          <color indexed="64"/>
        </bottom>
      </border>
    </dxf>
    <dxf>
      <alignment horizontal="genera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general" vertical="bottom" textRotation="0" wrapText="0" indent="0" justifyLastLine="0" shrinkToFit="0" readingOrder="0"/>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9999"/>
      <color rgb="FF740000"/>
      <color rgb="FF6E8000"/>
      <color rgb="FF808000"/>
      <color rgb="FFCCFF33"/>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ndre Dixon" id="{ABA3EFBB-CF4D-4EA1-AD25-AAEEA4F9A259}" userId="andred@pembina.org" providerId="PeoplePicker"/>
  <person displayName="Eyab Al-Aini" id="{A5E99297-BAF7-4719-8DAB-2E9BA563E37F}" userId="S::eyaba@pembina.org::e48cb72f-8969-4f81-87bc-9db77bc6adc6" providerId="AD"/>
  <person displayName="Jason Lam" id="{5004215F-3BD2-47BD-A270-645EBC52137F}" userId="S::jasonl@pembina.org::5b5bd7de-0c75-48d9-9d9d-c2e907d7b43a" providerId="AD"/>
  <person displayName="Coleman Vollrath" id="{CF873BCA-9800-486C-9418-32B1AF5AC367}" userId="S::colemanv@pembina.org::7c857b1e-bb4b-471e-80bf-6b4b1ca957c2" providerId="AD"/>
  <person displayName="Janetta McKenzie" id="{C27A11BD-BBEA-414F-8653-7458147FC7FA}" userId="S::janettam@pembina.org::84bf25d8-5119-442f-bda0-f32dc7db2bf6" providerId="AD"/>
  <person displayName="Jeffrey Rissman" id="{811026A2-74EF-4287-974D-D90683F22217}" userId="S::jeff@energyinnovation.onmicrosoft.com::f3f117cb-d7f5-455c-900f-329d977050a0"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yab Al-Aini" refreshedDate="45014.503290624998" createdVersion="8" refreshedVersion="8" minRefreshableVersion="3" recordCount="1279" xr:uid="{9C913F81-9AD2-4A0E-A569-EECCBB183F1F}">
  <cacheSource type="worksheet">
    <worksheetSource ref="A1:R1280" sheet="PolicyLevers"/>
  </cacheSource>
  <cacheFields count="18">
    <cacheField name="Sector" numFmtId="0">
      <sharedItems count="10">
        <s v="Transportation"/>
        <s v="Buildings and Appliances"/>
        <s v="Electricity Supply"/>
        <s v="Industry"/>
        <s v="Agriculture, Land Use, and Forestry"/>
        <s v="District Heat and Hydrogen"/>
        <s v="Cross-Sector"/>
        <s v="Research and Development"/>
        <s v="Government Revenue Accounting"/>
        <s v="Control Settings"/>
      </sharedItems>
    </cacheField>
    <cacheField name="Short Name" numFmtId="0">
      <sharedItems count="88">
        <s v="Conventional Pollutant Standards"/>
        <s v="Electric Vehicle Charger Deployment"/>
        <s v="Electric Vehicle Range &amp; Charging Time"/>
        <s v="Electric Vehicle Sales Standard"/>
        <s v="Electric Vehicle Subsidy"/>
        <s v="Feebate"/>
        <s v="Fuel Economy Standard"/>
        <s v="Hydrogen Vehicle Sales Standard"/>
        <s v="Low Carbon Fuel Standard"/>
        <s v="Mode Shifting"/>
        <s v="Building Component Electrification"/>
        <s v="Building Energy Efficiency Standards"/>
        <s v="Contractor Training"/>
        <s v="Distributed Solar Carve-Out"/>
        <s v="Distributed Solar Subsidy"/>
        <s v="Improved Labeling"/>
        <s v="Retrofit Existing Buildings"/>
        <s v="Rebate for Efficient Products"/>
        <s v="Ban New Power Plants"/>
        <s v="Carbon Capture and Sequestration"/>
        <s v="Clean Electricity Standard"/>
        <s v="Change Electricity Exports"/>
        <s v="Change Electricity Imports"/>
        <s v="Non BAU Guaranteed Dispatch"/>
        <s v="Demand Response"/>
        <s v="Early Retirement of Power Plants"/>
        <s v="Grid-Scale Electricity Storage"/>
        <s v="Increase Transmission"/>
        <s v="Non BAU Capacity Retirement Schedule"/>
        <s v="Non BAU Mandated Capacity Construction"/>
        <s v="Non BAU RPS Qualifying Resources"/>
        <s v="Nuclear Plant Lifetime Extension"/>
        <s v="Reduce Plant Downtime"/>
        <s v="Reduce Soft Costs"/>
        <s v="Reduce Transmission &amp; Distribution Losses"/>
        <s v="Subsidy for Capacity Construction"/>
        <s v="Subsidy for Electricity Production"/>
        <s v="Buy In-Region Products"/>
        <s v="Cement Clinker Substitution"/>
        <s v="Cogeneration and Waste Heat Recovery"/>
        <s v="Early Retirement of Industrial Facilities"/>
        <s v="Electrification + Hydrogen (Med &amp; High Temp)"/>
        <s v="Electrification (Low Temp)"/>
        <s v="F-Gas Substitution"/>
        <s v="F-Gas Destruction"/>
        <s v="F-Gas Recovery"/>
        <s v="F-Gas Eqpt. Maintenance &amp; Retrofits"/>
        <s v="Improved System Design"/>
        <s v="Industry Energy Efficiency Standards"/>
        <s v="Material Efficiency, Longevity, &amp; Re-Use"/>
        <s v="Methane Capture"/>
        <s v="Methane Destruction"/>
        <s v="N2O Abatement"/>
        <s v="Reduce Fossil Fuel Exports"/>
        <s v="Afforestation and Reforestation"/>
        <s v="Avoid Deforestation"/>
        <s v="Grassland Restoration and Avoided Conversion"/>
        <s v="Forest Set-Asides"/>
        <s v="Cropland and Rice Measures"/>
        <s v="Improved Soil Measures"/>
        <s v="Improved Forest Management"/>
        <s v="Livestock Measures"/>
        <s v="Wetland Restoration"/>
        <s v="Shift to Non-Animal Products"/>
        <s v="Use CHP for District Heat"/>
        <s v="Produce District Heat with Hydrogen"/>
        <s v="Shift Hydrogen Production to Electrolysis"/>
        <s v="Carbon Price"/>
        <s v="End Existing Subsidies"/>
        <s v="Exempt Non-CO2 Emissions from C Tax"/>
        <s v="Exempt Process Emissions from C Tax"/>
        <s v="Toggle Carbon Tax Border Adjustment"/>
        <s v="Fixed Energy Prices"/>
        <s v="Fuel Price Deregulation"/>
        <s v="Fuel Taxes or Subsidies"/>
        <s v="Capital Cost Reduction"/>
        <s v="Direct Air Capture"/>
        <s v="Fuel Use Reduction"/>
        <s v="Carbon Tax Revenue"/>
        <s v="Fuel Tax Revenue"/>
        <s v="EV Subsidy"/>
        <s v="Electricity Generation Subsidy"/>
        <s v="Electricity Capacity Construction Subsidy"/>
        <s v="Fuel Subsidy"/>
        <s v="National Debt Interest"/>
        <s v="Remaining Government Cash Flows"/>
        <s v="COVID-19 Recession"/>
        <s v="Use 20-Year GWP Values"/>
      </sharedItems>
    </cacheField>
    <cacheField name="Vensim Variable Name" numFmtId="0">
      <sharedItems count="98">
        <s v="Percentage Reduction of Separately Regulated Pollutants"/>
        <s v="EV Charger Deployment"/>
        <s v="Reduce EV Range Anxiety and Charging Time"/>
        <s v="Additional Minimum Required EV Sales Percentage"/>
        <s v="Additional EV Subsidy Percentage"/>
        <s v="LDVs Feebate Rate"/>
        <s v="Percentage Additional Improvement of Fuel Economy Std"/>
        <s v="Minimum Required Hydrogen Vehicle Sales Percentage"/>
        <s v="Additional LCFS Percentage"/>
        <s v="Percent of Travel Demand Shifted to Other Modes or Eliminated"/>
        <s v="Fraction of New Bldg Components Shifted to Other Fuels"/>
        <s v="Reduction in E Use Allowed by Component Eff Std"/>
        <s v="Boolean Improved Contractor Edu and Training"/>
        <s v="Min Fraction of Total Elec Demand to be Met by Distributed Solar PV"/>
        <s v="Perc Subsidy for Distributed Solar PV Capacity"/>
        <s v="Boolean Improved Device Labeling"/>
        <s v="Share of Preexisting Buildings Subject to Retrofitting"/>
        <s v="Boolean Rebate Program for Efficient Components"/>
        <s v="Boolean Ban New Power Plants"/>
        <s v="Electricity Sector Fraction of Potential Additional CCS Achieved"/>
        <s v="Renewable Portfolio Std Percentage"/>
        <s v="Percent Change in Electricity Exports"/>
        <s v="Percent Change in Electricity Imports"/>
        <s v="Boolean Use Non BAU Guaranteed Dispatch Settings"/>
        <s v="Fraction of Additional Demand Response Potential Achieved"/>
        <s v="Annual Additional Capacity Retired due to Early Retirement Policy"/>
        <s v="Fraction of Additional Grid Battery Storage Potential Achieved"/>
        <s v="Percentage Increase in Transmission Capacity vs BAU"/>
        <s v="Boolean Use Non BAU Capacity Retirement Schedule"/>
        <s v="Boolean Use Non BAU Mandated Capacity Construction Schedule"/>
        <s v="Boolean Use Non BAU RPS Qualifying Resource Definitions"/>
        <s v="Nuclear Capacity Lifetime Extension"/>
        <s v="Percentage Reduction in Plant Downtime"/>
        <s v="Percent Reduction in Soft Costs of Capacity Construction"/>
        <s v="Percentage TnD Losses Avoided"/>
        <s v="Perc Subsidy for Elec Capacity Construction"/>
        <s v="Subsidy for Elec Production by Fuel"/>
        <s v="Fraction of Imported Industrial Outputs Shifted to In Region Suppliers"/>
        <s v="Industry Sector Fraction of Potential Additional CCS Achieved"/>
        <s v="Fraction of Cement Measures Achieved"/>
        <s v="Fraction of Potential Cogeneration and Waste Heat Recovery Adopted"/>
        <s v="Fraction of Energy Savings from Early Facility Retirement Achieved"/>
        <s v="Fraction of Med and High Temp Industrial Heat Shifted to Other Fuels"/>
        <s v="Fraction of Low Temp Industrial Heat Shifted to Other Fuels"/>
        <s v="Fraction of F Gas Substitution Achieved"/>
        <s v="Fraction of F Gas Destruction Achieved"/>
        <s v="Fraction of F Gas Recovery Achieved"/>
        <s v="Fraction of F Gas Inspct Maint Retrofit Achieved"/>
        <s v="Fraction of Installation and System Integration Issues Remedied"/>
        <s v="Percentage Improvement in Eqpt Efficiency Standards above BAU"/>
        <s v="Percent Reduction in Nonenergy Nonagriculture Industry Product Demand"/>
        <s v="Fraction of Methane Capture Opportunities Achieved"/>
        <s v="Fraction of Methane Destruction Opportunities Achieved"/>
        <s v="Fraction of N2O Abatement Achieved"/>
        <s v="Percent Reduction in Fossil Fuel Exports"/>
        <s v="Fraction of Afforestation and Reforestation Achieved"/>
        <s v="Fraction of Avoided Deforestation Achieved"/>
        <s v="Fraction of Forest Restoration Achieved"/>
        <s v="Fraction of Forest Set Asides Achieved"/>
        <s v="Fraction of Cropland and Rice Measures Achieved"/>
        <s v="Fraction of CO2 Storage Through Tillage Practices"/>
        <s v="Fraction of Improved Forest Management Achieved"/>
        <s v="Fraction of Livestock Measures Achieved"/>
        <s v="Fraction of Peatland Restoration Achieved"/>
        <s v="Percent Animal Products Shifted to Nonanimal Products"/>
        <s v="Fraction of Non CHP Heat Production Converted to CHP"/>
        <s v="Fraction of District Heat Fuel Use Shifted to Other Fuels"/>
        <s v="Fraction of Hydrogen Production Pathways Shifted"/>
        <s v="Additional Carbon Tax Rate"/>
        <s v="Percent Reduction in BAU Subsidies"/>
        <s v="Toggle Whether Carbon Tax Affects Non CO2 Emissions"/>
        <s v="BEPEfCT Boolean Exempt Process Emissions from Carbon Tax"/>
        <s v="BDCTBA Boolean Disable Carbon Tax Border Adjustment"/>
        <s v="Toggle Whether Policies Affect Energy Prices"/>
        <s v="Fuel Price Deregulation"/>
        <s v="Additional Fuel Tax or Subsidy Rate by Fuel"/>
        <s v="RnD Building Capital Cost Perc Reduction"/>
        <s v="RnD CCS Capital Cost Perc Reduction"/>
        <s v="RnD Electricity Capital Cost Perc Reduction"/>
        <s v="RnD Industry Capital Cost Perc Reduction"/>
        <s v="RnD Transportation Capital Cost Perc Reduction"/>
        <s v="Fraction of Direct Air Capture Potential Achieved"/>
        <s v="RnD Building Fuel Use Perc Reduction"/>
        <s v="RnD CCS Fuel Use Perc Reduction"/>
        <s v="RnD Electricity Fuel Use Perc Reduction"/>
        <s v="RnD Industry Fuel Use Perc Reduction"/>
        <s v="RnD Transportation Fuel Use Perc Reduction"/>
        <s v="GRA for Carbon Tax Revenue"/>
        <s v="GRA for Fuel Tax Revenue"/>
        <s v="GRA for EV Subsidy"/>
        <s v="GRA for Electricity Generation Subsidies"/>
        <s v="GRA for Electricity Capacity Construction Subsidies"/>
        <s v="GRA for Distributed Solar Subsidy"/>
        <s v="GRA for Fuel Subsidies"/>
        <s v="GRA for National Debt Interest"/>
        <s v="GRA for Remaining Government Cash Flow Changes"/>
        <s v="EGGRA Boolean Use Exogenous GDP Growth Rate Adjustment"/>
        <s v="BUTYGV Boolean Use Twenty Year GWP Values"/>
      </sharedItems>
    </cacheField>
    <cacheField name="Subscript 1 Value" numFmtId="0">
      <sharedItems containsBlank="1"/>
    </cacheField>
    <cacheField name="Subscript 2 Value" numFmtId="0">
      <sharedItems containsBlank="1"/>
    </cacheField>
    <cacheField name="Subscript 1 Display Name" numFmtId="0">
      <sharedItems containsBlank="1"/>
    </cacheField>
    <cacheField name="Subscript 2 Display Name" numFmtId="0">
      <sharedItems containsBlank="1"/>
    </cacheField>
    <cacheField name="Policy ID Number" numFmtId="0">
      <sharedItems containsSemiMixedTypes="0" containsString="0" containsNumber="1" containsInteger="1" minValue="1" maxValue="1654"/>
    </cacheField>
    <cacheField name="Include in Web App" numFmtId="0">
      <sharedItems count="2">
        <s v="Yes"/>
        <s v="No"/>
      </sharedItems>
    </cacheField>
    <cacheField name="Policy Group" numFmtId="0">
      <sharedItems/>
    </cacheField>
    <cacheField name="Policy Schedule Subscript" numFmtId="0">
      <sharedItems/>
    </cacheField>
    <cacheField name="Min Slider Value" numFmtId="0">
      <sharedItems containsSemiMixedTypes="0" containsString="0" containsNumber="1" minValue="-0.5" maxValue="0"/>
    </cacheField>
    <cacheField name="Max Slider Value" numFmtId="0">
      <sharedItems containsSemiMixedTypes="0" containsString="0" containsNumber="1" minValue="0.24" maxValue="25000"/>
    </cacheField>
    <cacheField name="Slider Step Size" numFmtId="0">
      <sharedItems containsSemiMixedTypes="0" containsString="0" containsNumber="1" minValue="5.0000000000000001E-3" maxValue="500"/>
    </cacheField>
    <cacheField name="Units" numFmtId="0">
      <sharedItems/>
    </cacheField>
    <cacheField name="Text for Pop-Over Panel Description" numFmtId="0">
      <sharedItems longText="1"/>
    </cacheField>
    <cacheField name="URL for &quot;How the model handles this policy&quot; links" numFmtId="0">
      <sharedItems/>
    </cacheField>
    <cacheField name="URL for &quot;How to design this policy well&quot; link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9">
  <r>
    <x v="0"/>
    <x v="0"/>
    <x v="0"/>
    <s v="LDVs"/>
    <s v="VOC"/>
    <s v="Passenger cars, SUVs, Light and Medium Commercial and Heavy Duty Trucks"/>
    <s v="VOCs"/>
    <n v="30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CO"/>
    <s v="Passenger cars, SUVs, Light and Medium Commercial and Heavy Duty Trucks"/>
    <s v="CO"/>
    <n v="30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NOx"/>
    <s v="Passenger cars, SUVs, Light and Medium Commercial and Heavy Duty Trucks"/>
    <s v="NOx"/>
    <n v="30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PM10"/>
    <s v="Passenger cars, SUVs, Light and Medium Commercial and Heavy Duty Trucks"/>
    <s v="PM10"/>
    <n v="30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PM25"/>
    <s v="Passenger cars, SUVs, Light and Medium Commercial and Heavy Duty Trucks"/>
    <s v="PM2.5"/>
    <n v="30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SOx"/>
    <s v="Passenger cars, SUVs, Light and Medium Commercial and Heavy Duty Trucks"/>
    <s v="SOx"/>
    <n v="30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BC"/>
    <s v="Passenger cars, SUVs, Light and Medium Commercial and Heavy Duty Trucks"/>
    <s v="BC"/>
    <n v="30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OC"/>
    <s v="Passenger cars, SUVs, Light and Medium Commercial and Heavy Duty Trucks"/>
    <s v="OC"/>
    <n v="30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CH4"/>
    <s v="Passenger cars, SUVs, Light and Medium Commercial and Heavy Duty Trucks"/>
    <s v="CH4"/>
    <n v="30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N2O"/>
    <s v="Passenger cars, SUVs, Light and Medium Commercial and Heavy Duty Trucks"/>
    <s v="N2O"/>
    <n v="30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VOC"/>
    <s v="Buses and Heavy Heavy Duty Trucks"/>
    <s v="VOCs"/>
    <n v="31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CO"/>
    <s v="Buses and Heavy Heavy Duty Trucks"/>
    <s v="CO"/>
    <n v="31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NOx"/>
    <s v="Buses and Heavy Heavy Duty Trucks"/>
    <s v="NOx"/>
    <n v="31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PM10"/>
    <s v="Buses and Heavy Heavy Duty Trucks"/>
    <s v="PM10"/>
    <n v="31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PM25"/>
    <s v="Buses and Heavy Heavy Duty Trucks"/>
    <s v="PM2.5"/>
    <n v="31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SOx"/>
    <s v="Buses and Heavy Heavy Duty Trucks"/>
    <s v="SOx"/>
    <n v="31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BC"/>
    <s v="Buses and Heavy Heavy Duty Trucks"/>
    <s v="BC"/>
    <n v="31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OC"/>
    <s v="Buses and Heavy Heavy Duty Trucks"/>
    <s v="OC"/>
    <n v="31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CH4"/>
    <s v="Buses and Heavy Heavy Duty Trucks"/>
    <s v="CH4"/>
    <n v="31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N2O"/>
    <s v="Buses and Heavy Heavy Duty Trucks"/>
    <s v="N2O"/>
    <n v="31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VOC"/>
    <s v="Commercial passenger and freight flights"/>
    <s v="VOCs"/>
    <n v="32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CO"/>
    <s v="Commercial passenger and freight flights"/>
    <s v="CO"/>
    <n v="321"/>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NOx"/>
    <s v="Commercial passenger and freight flights"/>
    <s v="NOx"/>
    <n v="32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PM10"/>
    <s v="Commercial passenger and freight flights"/>
    <s v="PM10"/>
    <n v="323"/>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PM25"/>
    <s v="Commercial passenger and freight flights"/>
    <s v="PM2.5"/>
    <n v="324"/>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SOx"/>
    <s v="Commercial passenger and freight flights"/>
    <s v="SOx"/>
    <n v="32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BC"/>
    <s v="Commercial passenger and freight flights"/>
    <s v="BC"/>
    <n v="326"/>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OC"/>
    <s v="Commercial passenger and freight flights"/>
    <s v="OC"/>
    <n v="327"/>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CH4"/>
    <s v="Commercial passenger and freight flights"/>
    <s v="CH4"/>
    <n v="32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N2O"/>
    <s v="Commercial passenger and freight flights"/>
    <s v="N2O"/>
    <n v="32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VOC"/>
    <s v="Passenger and freight rail"/>
    <s v="VOCs"/>
    <n v="33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CO"/>
    <s v="Passenger and freight rail"/>
    <s v="CO"/>
    <n v="33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NOx"/>
    <s v="Passenger and freight rail"/>
    <s v="NOx"/>
    <n v="33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PM10"/>
    <s v="Passenger and freight rail"/>
    <s v="PM10"/>
    <n v="33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PM25"/>
    <s v="Passenger and freight rail"/>
    <s v="PM2.5"/>
    <n v="33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SOx"/>
    <s v="Passenger and freight rail"/>
    <s v="SOx"/>
    <n v="33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BC"/>
    <s v="Passenger and freight rail"/>
    <s v="BC"/>
    <n v="33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OC"/>
    <s v="Passenger and freight rail"/>
    <s v="OC"/>
    <n v="33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CH4"/>
    <s v="Passenger and freight rail"/>
    <s v="CH4"/>
    <n v="33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N2O"/>
    <s v="Passenger and freight rail"/>
    <s v="N2O"/>
    <n v="33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VOC"/>
    <s v="Recreational boats and cargo ships"/>
    <s v="VOCs"/>
    <n v="34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CO"/>
    <s v="Recreational boats and cargo ships"/>
    <s v="CO"/>
    <n v="34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NOx"/>
    <s v="Recreational boats and cargo ships"/>
    <s v="NOx"/>
    <n v="34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PM10"/>
    <s v="Recreational boats and cargo ships"/>
    <s v="PM10"/>
    <n v="34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PM25"/>
    <s v="Recreational boats and cargo ships"/>
    <s v="PM2.5"/>
    <n v="34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SOx"/>
    <s v="Recreational boats and cargo ships"/>
    <s v="SOx"/>
    <n v="34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BC"/>
    <s v="Recreational boats and cargo ships"/>
    <s v="BC"/>
    <n v="34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OC"/>
    <s v="Recreational boats and cargo ships"/>
    <s v="OC"/>
    <n v="34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CH4"/>
    <s v="Recreational boats and cargo ships"/>
    <s v="CH4"/>
    <n v="34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N2O"/>
    <s v="Recreational boats and cargo ships"/>
    <s v="N2O"/>
    <n v="34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VOC"/>
    <s v="Passenger motorbikes"/>
    <s v="VOCs"/>
    <n v="35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CO"/>
    <s v="Passenger motorbikes"/>
    <s v="CO"/>
    <n v="35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NOx"/>
    <s v="Passenger motorbikes"/>
    <s v="NOx"/>
    <n v="35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PM10"/>
    <s v="Passenger motorbikes"/>
    <s v="PM10"/>
    <n v="35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PM25"/>
    <s v="Passenger motorbikes"/>
    <s v="PM2.5"/>
    <n v="35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SOx"/>
    <s v="Passenger motorbikes"/>
    <s v="SOx"/>
    <n v="35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BC"/>
    <s v="Passenger motorbikes"/>
    <s v="BC"/>
    <n v="35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OC"/>
    <s v="Passenger motorbikes"/>
    <s v="OC"/>
    <n v="35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CH4"/>
    <s v="Passenger motorbikes"/>
    <s v="CH4"/>
    <n v="35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N2O"/>
    <s v="Passenger motorbikes"/>
    <s v="N2O"/>
    <n v="35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1"/>
    <x v="1"/>
    <m/>
    <m/>
    <m/>
    <m/>
    <n v="360"/>
    <x v="1"/>
    <s v="EV Charger Deployment"/>
    <s v="trans EV charger deployment"/>
    <n v="0"/>
    <n v="300"/>
    <n v="5"/>
    <s v="chargers / 100k pop"/>
    <s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
    <s v=""/>
    <s v="ev-charger-deployment.html"/>
  </r>
  <r>
    <x v="0"/>
    <x v="2"/>
    <x v="2"/>
    <m/>
    <m/>
    <m/>
    <m/>
    <n v="361"/>
    <x v="1"/>
    <s v="EV Range &amp; Charging Time"/>
    <s v="trans reduce EV range anxiety and charging time"/>
    <n v="0"/>
    <n v="1"/>
    <n v="0.02"/>
    <s v="% reduction in concern"/>
    <s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
    <s v=""/>
    <s v="reduce-range-anxiety-charging-time.html"/>
  </r>
  <r>
    <x v="0"/>
    <x v="3"/>
    <x v="3"/>
    <s v="passenger"/>
    <s v="LDVs"/>
    <s v="Passenger"/>
    <s v="Cars and SUVs"/>
    <n v="186"/>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LDVs"/>
    <s v="Freight"/>
    <s v="Light Commercial Trucks"/>
    <n v="203"/>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HDVs"/>
    <s v="Passenger"/>
    <s v="Buses"/>
    <n v="187"/>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HDVs"/>
    <s v="Freight"/>
    <s v="Heavy Heavy Duty Trucks"/>
    <n v="19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aircraft"/>
    <s v="Passenger"/>
    <s v="Commercial flights"/>
    <n v="496"/>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aircraft"/>
    <s v="Freight"/>
    <s v="Commercial flights"/>
    <n v="497"/>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rail"/>
    <s v="Passenger"/>
    <s v="Rail"/>
    <n v="498"/>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rail"/>
    <s v="Freight"/>
    <s v="Rail"/>
    <n v="499"/>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ships"/>
    <s v="Passenger"/>
    <s v="Recreational boats"/>
    <n v="500"/>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ships"/>
    <s v="Freight"/>
    <s v="Cargo ships"/>
    <n v="50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motorbikes"/>
    <s v="Passenger"/>
    <s v="Motorbikes"/>
    <n v="188"/>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motorbikes"/>
    <s v="Freight"/>
    <s v="Light-Medium Heavy Duty Trucks"/>
    <n v="59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4"/>
    <x v="4"/>
    <s v="passenger"/>
    <s v="LDVs"/>
    <s v="Passenger"/>
    <s v="Cars and SUVs"/>
    <n v="189"/>
    <x v="0"/>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LDVs"/>
    <s v="Freight"/>
    <s v="Light Commercial Trucks"/>
    <n v="592"/>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HDVs"/>
    <s v="Passenger"/>
    <s v="Buses"/>
    <n v="593"/>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HDVs"/>
    <s v="Freight"/>
    <s v="Heavy Heavy Duty Trucks"/>
    <n v="594"/>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aircraft"/>
    <s v="Passenger"/>
    <s v="Commercial flights"/>
    <n v="595"/>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aircraft"/>
    <s v="Freight"/>
    <s v="Commercial flights"/>
    <n v="596"/>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rail"/>
    <s v="Passenger"/>
    <s v="Rail"/>
    <n v="597"/>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rail"/>
    <s v="Freight"/>
    <s v="Rail"/>
    <n v="598"/>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ships"/>
    <s v="Passenger"/>
    <s v="Recreational boats"/>
    <n v="599"/>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ships"/>
    <s v="Freight"/>
    <s v="Cargo ships"/>
    <n v="600"/>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motorbikes"/>
    <s v="Passenger"/>
    <s v="Motorbikes"/>
    <n v="601"/>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motorbikes"/>
    <s v="Freight"/>
    <s v="Light-Medium Heavy Duty Trucks"/>
    <n v="602"/>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5"/>
    <x v="5"/>
    <m/>
    <m/>
    <m/>
    <m/>
    <n v="1"/>
    <x v="0"/>
    <s v="Feebate"/>
    <s v="trans LDVs feebate"/>
    <n v="0"/>
    <n v="1"/>
    <n v="0.02"/>
    <s v="% of global best practice rate"/>
    <s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s v="transportation-sector-main.html#feebate"/>
    <s v="feebate.html"/>
  </r>
  <r>
    <x v="0"/>
    <x v="6"/>
    <x v="6"/>
    <s v="passenger"/>
    <s v="LDVs"/>
    <s v="Passenger"/>
    <s v="Cars and SUVs"/>
    <n v="362"/>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LDVs"/>
    <s v="Freight"/>
    <s v="Light Commercial Trucks"/>
    <n v="363"/>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HDVs"/>
    <s v="Passenger"/>
    <s v="Buses"/>
    <n v="364"/>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HDVs"/>
    <s v="Freight"/>
    <s v="Heavy Heavy Duty Trucks"/>
    <n v="365"/>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aircraft"/>
    <s v="Passenger"/>
    <s v="Commercial flights"/>
    <n v="366"/>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aircraft"/>
    <s v="Freight"/>
    <s v="Commercial flights"/>
    <n v="367"/>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rail"/>
    <s v="Passenger"/>
    <s v="Rail"/>
    <n v="368"/>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rail"/>
    <s v="Freight"/>
    <s v="Rail"/>
    <n v="369"/>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ships"/>
    <s v="Passenger"/>
    <s v="Recreational boats"/>
    <n v="370"/>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ships"/>
    <s v="Freight"/>
    <s v="Cargo ships"/>
    <n v="371"/>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motorbikes"/>
    <s v="Passenger"/>
    <s v="Motorbikes"/>
    <n v="372"/>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motorbikes"/>
    <s v="Freight"/>
    <s v="Light-Medium Heavy Duty Trucks"/>
    <n v="373"/>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7"/>
    <x v="7"/>
    <s v="passenger"/>
    <s v="LDVs"/>
    <s v="Passenger"/>
    <s v="Cars and SUVs"/>
    <n v="460"/>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LDVs"/>
    <s v="Freight"/>
    <s v="Light Commercial Trucks"/>
    <n v="461"/>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HDVs"/>
    <s v="Passenger"/>
    <s v="Buses"/>
    <n v="462"/>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HDVs"/>
    <s v="Freight"/>
    <s v="Heavy Heavy Duty Trucks"/>
    <n v="463"/>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aircraft"/>
    <s v="Passenger"/>
    <s v="Commercial flights"/>
    <n v="502"/>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aircraft"/>
    <s v="Freight"/>
    <s v="Commercial flights"/>
    <n v="503"/>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rail"/>
    <s v="Passenger"/>
    <s v="Rail"/>
    <n v="504"/>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rail"/>
    <s v="Freight"/>
    <s v="Rail"/>
    <n v="505"/>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ships"/>
    <s v="Passenger"/>
    <s v="Recreational boats"/>
    <n v="506"/>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ships"/>
    <s v="Freight"/>
    <s v="Cargo ships"/>
    <n v="507"/>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motorbikes"/>
    <s v="Passenger"/>
    <s v="Motorbikes"/>
    <n v="603"/>
    <x v="1"/>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motorbikes"/>
    <s v="Freight"/>
    <s v="Light-Medium Heavy Duty Trucks"/>
    <n v="604"/>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8"/>
    <x v="8"/>
    <m/>
    <m/>
    <m/>
    <m/>
    <n v="190"/>
    <x v="0"/>
    <s v="Low Carbon Fuel Standard"/>
    <s v="trans LCFS"/>
    <n v="0"/>
    <n v="1"/>
    <n v="0.01"/>
    <s v="% reduction in carbon emissions"/>
    <s v="**Description:** This policy specifies the percentage reduction in carbon emissions from the transportation sector that must be achieved via fuel switching.  This value is in addition to BAU requirements. // **Guidance for setting values:** Canada's proposed federal Clean Fuel Standar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The National Renewable Fuel Standard in the U.S. would be equivalent to a BAU LCFS of 2.2% - 4.6% (varying by year).  British Columbia's Low Carbon Fuel Standard requires 5% annual average renewable content in gasoline, and 4% renewable content in diesel. The BC Standard also requires reductions in the average carbon intensity of fuels by 20% by 2030."/>
    <s v="transportation-sector-main.html#lcfs"/>
    <s v="low-carbon-fuel-standard.html"/>
  </r>
  <r>
    <x v="0"/>
    <x v="9"/>
    <x v="9"/>
    <s v="passenger"/>
    <s v="LDVs"/>
    <s v="Passenger"/>
    <s v="Cars and SUVs"/>
    <n v="848"/>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HDVs"/>
    <s v="Passenger"/>
    <s v="Buses"/>
    <n v="849"/>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aircraft"/>
    <s v="Passenger"/>
    <s v="Commercial flights"/>
    <n v="850"/>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rail"/>
    <s v="Passenger"/>
    <s v="Rail"/>
    <n v="851"/>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ships"/>
    <s v="Passenger"/>
    <s v="Recreational boats"/>
    <n v="852"/>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motorbikes"/>
    <s v="Passenger"/>
    <s v="Motorbikes"/>
    <n v="853"/>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LDVs"/>
    <s v="Freight"/>
    <s v="Light Commercial Trucks"/>
    <n v="854"/>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HDVs"/>
    <s v="Freight"/>
    <s v="Heavy Heavy Duty Trucks"/>
    <n v="855"/>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aircraft"/>
    <s v="Freight"/>
    <s v="Commercial flights"/>
    <n v="856"/>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rail"/>
    <s v="Freight"/>
    <s v="Rail"/>
    <n v="857"/>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ships"/>
    <s v="Freight"/>
    <s v="Cargo ships"/>
    <n v="858"/>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motorbikes"/>
    <s v="Freight"/>
    <s v="Light-Medium Heavy Duty Trucks"/>
    <n v="859"/>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1"/>
    <x v="10"/>
    <x v="10"/>
    <s v="heating"/>
    <s v="urban residential"/>
    <s v="Heating"/>
    <s v="Urban Residential"/>
    <n v="435"/>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urban residential"/>
    <s v="Cooling and Ventilation"/>
    <s v="Urban Residential"/>
    <n v="436"/>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urban residential"/>
    <s v="Lighting"/>
    <s v="Urban Residential"/>
    <n v="437"/>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urban residential"/>
    <s v="Appliances"/>
    <s v="Urban Residential"/>
    <n v="438"/>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urban residential"/>
    <s v="Other Components"/>
    <s v="Urban Residential"/>
    <n v="439"/>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heating"/>
    <s v="rural residential"/>
    <s v="Heating"/>
    <s v="Rural Residential"/>
    <n v="440"/>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rural residential"/>
    <s v="Cooling and Ventilation"/>
    <s v="Rural Residential"/>
    <n v="441"/>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rural residential"/>
    <s v="Lighting"/>
    <s v="Rural Residential"/>
    <n v="442"/>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rural residential"/>
    <s v="Appliances"/>
    <s v="Rural Residential"/>
    <n v="443"/>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rural residential"/>
    <s v="Other Components"/>
    <s v="Rural Residential"/>
    <n v="444"/>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heating"/>
    <s v="commercial"/>
    <s v="Heating"/>
    <s v="Commercial"/>
    <n v="445"/>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commercial"/>
    <s v="Cooling and Ventilation"/>
    <s v="Commercial"/>
    <n v="446"/>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commercial"/>
    <s v="Lighting"/>
    <s v="Commercial"/>
    <n v="447"/>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commercial"/>
    <s v="Appliances"/>
    <s v="Commercial"/>
    <n v="448"/>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commercial"/>
    <s v="Other Components"/>
    <s v="Commercial"/>
    <n v="449"/>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1"/>
    <x v="11"/>
    <s v="heating"/>
    <s v="urban residential"/>
    <s v="Heating"/>
    <s v="Urban Residential"/>
    <n v="13"/>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urban residential"/>
    <s v="Cooling and Ventilation"/>
    <s v="Urban Residential"/>
    <n v="14"/>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urban residential"/>
    <s v="Envelope"/>
    <s v="Urban Residential"/>
    <n v="15"/>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urban residential"/>
    <s v="Lighting"/>
    <s v="Urban Residential"/>
    <n v="16"/>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urban residential"/>
    <s v="Appliances"/>
    <s v="Urban Residential"/>
    <n v="17"/>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urban residential"/>
    <s v="Other Components"/>
    <s v="Urban Residential"/>
    <n v="18"/>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heating"/>
    <s v="rural residential"/>
    <s v="Heating"/>
    <s v="Rural Residential"/>
    <n v="150"/>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rural residential"/>
    <s v="Cooling and Ventilation"/>
    <s v="Rural Residential"/>
    <n v="151"/>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rural residential"/>
    <s v="Envelope"/>
    <s v="Rural Residential"/>
    <n v="152"/>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rural residential"/>
    <s v="Lighting"/>
    <s v="Rural Residential"/>
    <n v="153"/>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rural residential"/>
    <s v="Appliances"/>
    <s v="Rural Residential"/>
    <n v="154"/>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rural residential"/>
    <s v="Other Components"/>
    <s v="Rural Residential"/>
    <n v="155"/>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heating"/>
    <s v="commercial"/>
    <s v="Heating"/>
    <s v="Commercial"/>
    <n v="156"/>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commercial"/>
    <s v="Cooling and Ventilation"/>
    <s v="Commercial"/>
    <n v="157"/>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commercial"/>
    <s v="Envelope"/>
    <s v="Commercial"/>
    <n v="158"/>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commercial"/>
    <s v="Lighting"/>
    <s v="Commercial"/>
    <n v="159"/>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commercial"/>
    <s v="Appliances"/>
    <s v="Commercial"/>
    <n v="160"/>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commercial"/>
    <s v="Other Components"/>
    <s v="Commercial"/>
    <n v="161"/>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2"/>
    <x v="12"/>
    <m/>
    <m/>
    <m/>
    <m/>
    <n v="19"/>
    <x v="0"/>
    <s v="Contractor Training"/>
    <s v="bldgs contractor training"/>
    <n v="0"/>
    <n v="1"/>
    <n v="1"/>
    <s v="on/off"/>
    <s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USA study from the Energy Center of Wisconsin, due to the lack of better Canadian research)."/>
    <s v="buildings-sector-main.html#contractor-ed"/>
    <s v="contractor-training.html"/>
  </r>
  <r>
    <x v="1"/>
    <x v="13"/>
    <x v="13"/>
    <m/>
    <m/>
    <m/>
    <m/>
    <n v="146"/>
    <x v="0"/>
    <s v="Distributed Solar Promotion"/>
    <s v="bldgs min fraction distributed solar"/>
    <n v="0"/>
    <n v="0.24"/>
    <n v="5.0000000000000001E-3"/>
    <s v="minimum % elec from solar"/>
    <s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
    <s v="buildings-sector-main.html#solar-carve-out"/>
    <s v="solar-carve-out.html"/>
  </r>
  <r>
    <x v="1"/>
    <x v="14"/>
    <x v="14"/>
    <m/>
    <m/>
    <m/>
    <m/>
    <n v="147"/>
    <x v="0"/>
    <s v="Distributed Solar Promotion"/>
    <s v="bldgs distributed solar subsidy"/>
    <n v="0"/>
    <n v="0.5"/>
    <n v="0.01"/>
    <s v="% of PV system cost"/>
    <s v="**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
    <s v="buildings-sector-main.html#distributed-solar-subsidy"/>
    <s v="distributed-solar-subsidy.html"/>
  </r>
  <r>
    <x v="1"/>
    <x v="15"/>
    <x v="15"/>
    <m/>
    <m/>
    <m/>
    <m/>
    <n v="20"/>
    <x v="0"/>
    <s v="Improved Labeling"/>
    <s v="bldgs device labeling"/>
    <n v="0"/>
    <n v="1"/>
    <n v="1"/>
    <s v="on/off"/>
    <s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
    <s v="buildings-sector-main.html#device-labeling"/>
    <s v="improved-labeling.html"/>
  </r>
  <r>
    <x v="1"/>
    <x v="16"/>
    <x v="16"/>
    <s v="urban residential"/>
    <m/>
    <s v="Urban Residential"/>
    <m/>
    <n v="378"/>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6"/>
    <x v="16"/>
    <s v="rural residential"/>
    <m/>
    <s v="Rural Residential"/>
    <m/>
    <n v="379"/>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6"/>
    <x v="16"/>
    <s v="commercial"/>
    <m/>
    <s v="Commercial"/>
    <m/>
    <n v="380"/>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7"/>
    <x v="17"/>
    <s v="heating"/>
    <m/>
    <s v="Heating"/>
    <m/>
    <n v="27"/>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cooling and ventilation"/>
    <m/>
    <s v="Cooling and Ventilation"/>
    <m/>
    <n v="28"/>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envelope"/>
    <m/>
    <s v="Envelope"/>
    <m/>
    <n v="605"/>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lighting"/>
    <m/>
    <s v="Lighting"/>
    <m/>
    <n v="606"/>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appliances"/>
    <m/>
    <s v="Appliances"/>
    <m/>
    <n v="29"/>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other component"/>
    <m/>
    <s v="Other Components"/>
    <m/>
    <n v="607"/>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2"/>
    <x v="18"/>
    <x v="18"/>
    <s v="hard coal es"/>
    <m/>
    <s v="Hard Coal"/>
    <m/>
    <n v="167"/>
    <x v="0"/>
    <s v="Ban New Power Plants"/>
    <s v="elec ban new power plants"/>
    <n v="0"/>
    <n v="1"/>
    <n v="1"/>
    <s v="on/off"/>
    <s v="**Description:** This policy prevents new capacity of the selected type(s) from being built or deployed."/>
    <s v="electricity-sector-main.html#ban"/>
    <s v="ban-new-capacity.html"/>
  </r>
  <r>
    <x v="2"/>
    <x v="18"/>
    <x v="18"/>
    <s v="natural gas nonpeaker es"/>
    <m/>
    <s v="Natural Gas Nonpeaker"/>
    <m/>
    <n v="168"/>
    <x v="0"/>
    <s v="Ban New Power Plants"/>
    <s v="elec ban new power plants"/>
    <n v="0"/>
    <n v="1"/>
    <n v="1"/>
    <s v="on/off"/>
    <s v="**Description:** This policy prevents new capacity of the selected type(s) from being built or deployed."/>
    <s v="electricity-sector-main.html#ban"/>
    <s v="ban-new-capacity.html"/>
  </r>
  <r>
    <x v="2"/>
    <x v="18"/>
    <x v="18"/>
    <s v="nuclear es"/>
    <m/>
    <s v="Nuclear"/>
    <m/>
    <n v="169"/>
    <x v="0"/>
    <s v="Ban New Power Plants"/>
    <s v="elec ban new power plants"/>
    <n v="0"/>
    <n v="1"/>
    <n v="1"/>
    <s v="on/off"/>
    <s v="**Description:** This policy prevents new capacity of the selected type(s) from being built or deployed."/>
    <s v="electricity-sector-main.html#ban"/>
    <s v="ban-new-capacity.html"/>
  </r>
  <r>
    <x v="2"/>
    <x v="18"/>
    <x v="18"/>
    <s v="hydro es"/>
    <m/>
    <s v="Hydro"/>
    <m/>
    <n v="170"/>
    <x v="0"/>
    <s v="Ban New Power Plants"/>
    <s v="elec ban new power plants"/>
    <n v="0"/>
    <n v="1"/>
    <n v="1"/>
    <s v="on/off"/>
    <s v="**Description:** This policy prevents new capacity of the selected type(s) from being built or deployed."/>
    <s v="electricity-sector-main.html#ban"/>
    <s v="ban-new-capacity.html"/>
  </r>
  <r>
    <x v="2"/>
    <x v="18"/>
    <x v="18"/>
    <s v="onshore wind es"/>
    <m/>
    <s v="Onshore Wind"/>
    <m/>
    <n v="608"/>
    <x v="1"/>
    <s v="Ban New Power Plants"/>
    <s v="elec ban new power plants"/>
    <n v="0"/>
    <n v="1"/>
    <n v="1"/>
    <s v="on/off"/>
    <s v="**Description:** This policy prevents new capacity of the selected type(s) from being built or deployed."/>
    <s v="electricity-sector-main.html#ban"/>
    <s v="ban-new-capacity.html"/>
  </r>
  <r>
    <x v="2"/>
    <x v="18"/>
    <x v="18"/>
    <s v="solar PV es"/>
    <m/>
    <s v="Solar PV"/>
    <m/>
    <n v="609"/>
    <x v="1"/>
    <s v="Ban New Power Plants"/>
    <s v="elec ban new power plants"/>
    <n v="0"/>
    <n v="1"/>
    <n v="1"/>
    <s v="on/off"/>
    <s v="**Description:** This policy prevents new capacity of the selected type(s) from being built or deployed."/>
    <s v="electricity-sector-main.html#ban"/>
    <s v="ban-new-capacity.html"/>
  </r>
  <r>
    <x v="2"/>
    <x v="18"/>
    <x v="18"/>
    <s v="solar thermal es"/>
    <m/>
    <s v="Solar Thermal"/>
    <m/>
    <n v="610"/>
    <x v="1"/>
    <s v="Ban New Power Plants"/>
    <s v="elec ban new power plants"/>
    <n v="0"/>
    <n v="1"/>
    <n v="1"/>
    <s v="on/off"/>
    <s v="**Description:** This policy prevents new capacity of the selected type(s) from being built or deployed."/>
    <s v="electricity-sector-main.html#ban"/>
    <s v="ban-new-capacity.html"/>
  </r>
  <r>
    <x v="2"/>
    <x v="18"/>
    <x v="18"/>
    <s v="biomass es"/>
    <m/>
    <s v="Biomass"/>
    <m/>
    <n v="611"/>
    <x v="1"/>
    <s v="Ban New Power Plants"/>
    <s v="elec ban new power plants"/>
    <n v="0"/>
    <n v="1"/>
    <n v="1"/>
    <s v="on/off"/>
    <s v="**Description:** This policy prevents new capacity of the selected type(s) from being built or deployed."/>
    <s v="electricity-sector-main.html#ban"/>
    <s v="ban-new-capacity.html"/>
  </r>
  <r>
    <x v="2"/>
    <x v="18"/>
    <x v="18"/>
    <s v="geothermal es"/>
    <m/>
    <s v="Geothermal"/>
    <m/>
    <n v="612"/>
    <x v="1"/>
    <s v="Ban New Power Plants"/>
    <s v="elec ban new power plants"/>
    <n v="0"/>
    <n v="1"/>
    <n v="1"/>
    <s v="on/off"/>
    <s v="**Description:** This policy prevents new capacity of the selected type(s) from being built or deployed."/>
    <s v="electricity-sector-main.html#ban"/>
    <s v="ban-new-capacity.html"/>
  </r>
  <r>
    <x v="2"/>
    <x v="18"/>
    <x v="18"/>
    <s v="petroleum es"/>
    <m/>
    <s v="Petroleum"/>
    <m/>
    <n v="613"/>
    <x v="1"/>
    <s v="Ban New Power Plants"/>
    <s v="elec ban new power plants"/>
    <n v="0"/>
    <n v="1"/>
    <n v="1"/>
    <s v="on/off"/>
    <s v="**Description:** This policy prevents new capacity of the selected type(s) from being built or deployed."/>
    <s v="electricity-sector-main.html#ban"/>
    <s v="ban-new-capacity.html"/>
  </r>
  <r>
    <x v="2"/>
    <x v="18"/>
    <x v="18"/>
    <s v="natural gas peaker es"/>
    <m/>
    <s v="Natural Gas Peaker"/>
    <m/>
    <n v="614"/>
    <x v="1"/>
    <s v="Ban New Power Plants"/>
    <s v="elec ban new power plants"/>
    <n v="0"/>
    <n v="1"/>
    <n v="1"/>
    <s v="on/off"/>
    <s v="**Description:** This policy prevents new capacity of the selected type(s) from being built or deployed."/>
    <s v="electricity-sector-main.html#ban"/>
    <s v="ban-new-capacity.html"/>
  </r>
  <r>
    <x v="2"/>
    <x v="18"/>
    <x v="18"/>
    <s v="lignite es"/>
    <m/>
    <s v="Lignite"/>
    <m/>
    <n v="116"/>
    <x v="1"/>
    <s v="Ban New Power Plants"/>
    <s v="elec ban new power plants"/>
    <n v="0"/>
    <n v="1"/>
    <n v="1"/>
    <s v="on/off"/>
    <s v="**Description:** This policy prevents new capacity of the selected type(s) from being built or deployed."/>
    <s v="electricity-sector-main.html#ban"/>
    <s v="ban-new-capacity.html"/>
  </r>
  <r>
    <x v="2"/>
    <x v="18"/>
    <x v="18"/>
    <s v="offshore wind es"/>
    <m/>
    <s v="Offshore Wind"/>
    <m/>
    <n v="615"/>
    <x v="1"/>
    <s v="Ban New Power Plants"/>
    <s v="elec ban new power plants"/>
    <n v="0"/>
    <n v="1"/>
    <n v="1"/>
    <s v="on/off"/>
    <s v="**Description:** This policy prevents new capacity of the selected type(s) from being built or deployed."/>
    <s v="electricity-sector-main.html#ban"/>
    <s v="ban-new-capacity.html"/>
  </r>
  <r>
    <x v="2"/>
    <x v="18"/>
    <x v="18"/>
    <s v="crude oil es"/>
    <m/>
    <s v="Crude Oil"/>
    <m/>
    <n v="616"/>
    <x v="1"/>
    <s v="Ban New Power Plants"/>
    <s v="elec ban new power plants"/>
    <n v="0"/>
    <n v="1"/>
    <n v="1"/>
    <s v="on/off"/>
    <s v="**Description:** This policy prevents new capacity of the selected type(s) from being built or deployed."/>
    <s v="electricity-sector-main.html#ban"/>
    <s v="ban-new-capacity.html"/>
  </r>
  <r>
    <x v="2"/>
    <x v="18"/>
    <x v="18"/>
    <s v="heavy or residual fuel oil es"/>
    <m/>
    <s v="Heavy or Residual Fuel Oil"/>
    <m/>
    <n v="617"/>
    <x v="1"/>
    <s v="Ban New Power Plants"/>
    <s v="elec ban new power plants"/>
    <n v="0"/>
    <n v="1"/>
    <n v="1"/>
    <s v="on/off"/>
    <s v="**Description:** This policy prevents new capacity of the selected type(s) from being built or deployed."/>
    <s v="electricity-sector-main.html#ban"/>
    <s v="ban-new-capacity.html"/>
  </r>
  <r>
    <x v="2"/>
    <x v="18"/>
    <x v="18"/>
    <s v="municipal solid waste es"/>
    <m/>
    <s v="Municipal Solid Waste"/>
    <m/>
    <n v="618"/>
    <x v="1"/>
    <s v="Ban New Power Plants"/>
    <s v="elec ban new power plants"/>
    <n v="0"/>
    <n v="1"/>
    <n v="1"/>
    <s v="on/off"/>
    <s v="**Description:** This policy prevents new capacity of the selected type(s) from being built or deployed."/>
    <s v="electricity-sector-main.html#ban"/>
    <s v="ban-new-capacity.html"/>
  </r>
  <r>
    <x v="2"/>
    <x v="19"/>
    <x v="19"/>
    <s v="hard coal es"/>
    <m/>
    <s v="Hard Coal"/>
    <m/>
    <n v="876"/>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atural gas nonpeaker es"/>
    <m/>
    <s v="Natural Gas Nonpeaker"/>
    <m/>
    <n v="877"/>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uclear es"/>
    <m/>
    <s v="Nuclear"/>
    <m/>
    <n v="878"/>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hydro es"/>
    <m/>
    <s v="Hydro"/>
    <m/>
    <n v="879"/>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onshore wind es"/>
    <m/>
    <s v="Onshore Wind"/>
    <m/>
    <n v="880"/>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solar PV es"/>
    <m/>
    <s v="Solar PV"/>
    <m/>
    <n v="881"/>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solar thermal es"/>
    <m/>
    <s v="Solar Thermal"/>
    <m/>
    <n v="882"/>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biomass es"/>
    <m/>
    <s v="Biomass"/>
    <m/>
    <n v="883"/>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geothermal es"/>
    <m/>
    <s v="Geothermal"/>
    <m/>
    <n v="884"/>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petroleum es"/>
    <m/>
    <s v="Petroleum"/>
    <m/>
    <n v="885"/>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atural gas peaker es"/>
    <m/>
    <s v="Natural Gas Peaker"/>
    <m/>
    <n v="886"/>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lignite es"/>
    <m/>
    <s v="Lignite"/>
    <m/>
    <n v="887"/>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offshore wind es"/>
    <m/>
    <s v="Offshore Wind"/>
    <m/>
    <n v="888"/>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crude oil es"/>
    <m/>
    <s v="Crude Oil"/>
    <m/>
    <n v="889"/>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heavy or residual fuel oil es"/>
    <m/>
    <s v="Heavy or Residual Fuel Oil"/>
    <m/>
    <n v="890"/>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municipal solid waste es"/>
    <m/>
    <s v="Municipal Solid Waste"/>
    <m/>
    <n v="891"/>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20"/>
    <x v="20"/>
    <m/>
    <m/>
    <m/>
    <m/>
    <n v="508"/>
    <x v="0"/>
    <s v="Clean Electricity Standard"/>
    <s v="elec renewable portfolio standards"/>
    <n v="0"/>
    <n v="1"/>
    <n v="0.01"/>
    <s v="% of electricity generation"/>
    <s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
    <s v="electricity-sector-main.html#ces"/>
    <s v="clean-energy-standard.html"/>
  </r>
  <r>
    <x v="2"/>
    <x v="21"/>
    <x v="21"/>
    <m/>
    <m/>
    <m/>
    <m/>
    <n v="148"/>
    <x v="0"/>
    <s v="Electricity Imports and Exports"/>
    <s v="elec change exports"/>
    <n v="-0.5"/>
    <n v="1"/>
    <n v="0.02"/>
    <s v="% change in exports"/>
    <s v="**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
    <s v="electricity-sector-main.html#elec-exports"/>
    <s v="electricity-imports-exports.html"/>
  </r>
  <r>
    <x v="2"/>
    <x v="22"/>
    <x v="22"/>
    <s v="hard coal es"/>
    <m/>
    <s v="Hard Coal"/>
    <m/>
    <n v="149"/>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atural gas nonpeaker es"/>
    <m/>
    <s v="Natural Gas Nonpeaker"/>
    <m/>
    <n v="526"/>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uclear es"/>
    <m/>
    <s v="Nuclear"/>
    <m/>
    <n v="527"/>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hydro es"/>
    <m/>
    <s v="Hydro"/>
    <m/>
    <n v="528"/>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onshore wind es"/>
    <m/>
    <s v="Onshore Wind"/>
    <m/>
    <n v="529"/>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solar PV es"/>
    <m/>
    <s v="Solar PV"/>
    <m/>
    <n v="530"/>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solar thermal es"/>
    <m/>
    <s v="Solar Thermal"/>
    <m/>
    <n v="531"/>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biomass es"/>
    <m/>
    <s v="Biomass"/>
    <m/>
    <n v="532"/>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geothermal es"/>
    <m/>
    <s v="Geothermal"/>
    <m/>
    <n v="533"/>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petroleum es"/>
    <m/>
    <s v="Petroleum"/>
    <m/>
    <n v="534"/>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atural gas peaker es"/>
    <m/>
    <s v="Natural Gas Peaker"/>
    <m/>
    <n v="535"/>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lignite es"/>
    <m/>
    <s v="Lignite"/>
    <m/>
    <n v="536"/>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offshore wind es"/>
    <m/>
    <s v="Offshore Wind"/>
    <m/>
    <n v="537"/>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crude oil es"/>
    <m/>
    <s v="Crude Oil"/>
    <m/>
    <n v="538"/>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heavy or residual fuel oil es"/>
    <m/>
    <s v="Heavy or Residual Fuel Oil"/>
    <m/>
    <n v="539"/>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municipal solid waste es"/>
    <m/>
    <s v="Municipal Solid Waste"/>
    <m/>
    <n v="540"/>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3"/>
    <x v="23"/>
    <m/>
    <m/>
    <m/>
    <m/>
    <n v="619"/>
    <x v="1"/>
    <s v="Non BAU Guaranteed Dispatch"/>
    <s v="elec non BAU guaranteed dispatch"/>
    <n v="0"/>
    <n v="1"/>
    <n v="1"/>
    <s v="on/off"/>
    <s v=""/>
    <s v=""/>
    <s v=""/>
  </r>
  <r>
    <x v="2"/>
    <x v="24"/>
    <x v="24"/>
    <m/>
    <m/>
    <m/>
    <m/>
    <n v="30"/>
    <x v="0"/>
    <s v="Demand Response"/>
    <s v="elec demand response"/>
    <n v="0"/>
    <n v="1"/>
    <n v="0.01"/>
    <s v="% of potential achieved"/>
    <s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
    <s v="electricity-sector-main.html#dr"/>
    <s v="demand-response.html"/>
  </r>
  <r>
    <x v="2"/>
    <x v="25"/>
    <x v="25"/>
    <s v="hard coal es"/>
    <m/>
    <s v="Hard Coal"/>
    <m/>
    <n v="31"/>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atural gas nonpeaker es"/>
    <m/>
    <s v="Natural Gas Nonpeaker"/>
    <m/>
    <n v="620"/>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uclear es"/>
    <m/>
    <s v="Nuclear"/>
    <m/>
    <n v="32"/>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hydro es"/>
    <m/>
    <s v="Hydro"/>
    <m/>
    <n v="621"/>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onshore wind es"/>
    <m/>
    <s v="Onshore Wind"/>
    <m/>
    <n v="622"/>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solar PV es"/>
    <m/>
    <s v="Solar PV"/>
    <m/>
    <n v="623"/>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solar thermal es"/>
    <m/>
    <s v="Solar Thermal"/>
    <m/>
    <n v="624"/>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biomass es"/>
    <m/>
    <s v="Biomass"/>
    <m/>
    <n v="625"/>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geothermal es"/>
    <m/>
    <s v="Geothermal"/>
    <m/>
    <n v="626"/>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petroleum es"/>
    <m/>
    <s v="Petroleum"/>
    <m/>
    <n v="627"/>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atural gas peaker es"/>
    <m/>
    <s v="Natural Gas Peaker"/>
    <m/>
    <n v="628"/>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lignite es"/>
    <m/>
    <s v="Lignite"/>
    <m/>
    <n v="590"/>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offshore wind es"/>
    <m/>
    <s v="Offshore Wind"/>
    <m/>
    <n v="629"/>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crude oil es"/>
    <m/>
    <s v="Crude Oil"/>
    <m/>
    <n v="630"/>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heavy or residual fuel oil es"/>
    <m/>
    <s v="Heavy or Residual Fuel Oil"/>
    <m/>
    <n v="631"/>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municipal solid waste es"/>
    <m/>
    <s v="Municipal Solid Waste"/>
    <m/>
    <n v="632"/>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6"/>
    <x v="26"/>
    <m/>
    <m/>
    <m/>
    <m/>
    <n v="33"/>
    <x v="0"/>
    <s v="Grid-Scale Electricity Storage"/>
    <s v="elec storage growth"/>
    <n v="0"/>
    <n v="1"/>
    <n v="0.01"/>
    <s v="% of potential achieved"/>
    <s v="**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
    <s v="electricity-sector-main.html#storage"/>
    <s v="grid-scale-electricity-storage.html"/>
  </r>
  <r>
    <x v="2"/>
    <x v="27"/>
    <x v="27"/>
    <m/>
    <m/>
    <m/>
    <m/>
    <n v="34"/>
    <x v="0"/>
    <s v="Increase Transmission"/>
    <s v="elec transmission growth"/>
    <n v="0"/>
    <n v="1.1299999999999999"/>
    <n v="0.01"/>
    <s v="% increase in transmission capacity"/>
    <s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
    <s v="electricity-sector-main.html#transmission"/>
    <s v="increase-transmission.html"/>
  </r>
  <r>
    <x v="2"/>
    <x v="28"/>
    <x v="28"/>
    <s v="hard coal es"/>
    <m/>
    <s v="Hard Coal"/>
    <m/>
    <n v="860"/>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atural gas nonpeaker es"/>
    <m/>
    <s v="Natural Gas Nonpeaker"/>
    <m/>
    <n v="861"/>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uclear es"/>
    <m/>
    <s v="Nuclear"/>
    <m/>
    <n v="862"/>
    <x v="0"/>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hydro es"/>
    <m/>
    <s v="Hydro"/>
    <m/>
    <n v="863"/>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onshore wind es"/>
    <m/>
    <s v="Onshore Wind"/>
    <m/>
    <n v="864"/>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solar PV es"/>
    <m/>
    <s v="Solar PV"/>
    <m/>
    <n v="865"/>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solar thermal es"/>
    <m/>
    <s v="Solar Thermal"/>
    <m/>
    <n v="866"/>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biomass es"/>
    <m/>
    <s v="Biomass"/>
    <m/>
    <n v="867"/>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geothermal es"/>
    <m/>
    <s v="Geothermal"/>
    <m/>
    <n v="868"/>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petroleum es"/>
    <m/>
    <s v="Petroleum"/>
    <m/>
    <n v="869"/>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atural gas peaker es"/>
    <m/>
    <s v="Natural Gas Peaker"/>
    <m/>
    <n v="870"/>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lignite es"/>
    <m/>
    <s v="Lignite"/>
    <m/>
    <n v="871"/>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offshore wind es"/>
    <m/>
    <s v="Offshore Wind"/>
    <m/>
    <n v="872"/>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crude oil es"/>
    <m/>
    <s v="Crude Oil"/>
    <m/>
    <n v="873"/>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heavy or residual fuel oil es"/>
    <m/>
    <s v="Heavy or Residual Fuel Oil"/>
    <m/>
    <n v="874"/>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municipal solid waste es"/>
    <m/>
    <s v="Municipal Solid Waste"/>
    <m/>
    <n v="875"/>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9"/>
    <x v="29"/>
    <s v="hard coal es"/>
    <m/>
    <s v="Hard Coal"/>
    <m/>
    <n v="633"/>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atural gas nonpeaker es"/>
    <m/>
    <s v="Natural Gas Nonpeaker"/>
    <m/>
    <n v="634"/>
    <x v="0"/>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uclear es"/>
    <m/>
    <s v="Nuclear"/>
    <m/>
    <n v="635"/>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hydro es"/>
    <m/>
    <s v="Hydro"/>
    <m/>
    <n v="636"/>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onshore wind es"/>
    <m/>
    <s v="Onshore Wind"/>
    <m/>
    <n v="637"/>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solar PV es"/>
    <m/>
    <s v="Solar PV"/>
    <m/>
    <n v="638"/>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solar thermal es"/>
    <m/>
    <s v="Solar Thermal"/>
    <m/>
    <n v="639"/>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biomass es"/>
    <m/>
    <s v="Biomass"/>
    <m/>
    <n v="640"/>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geothermal es"/>
    <m/>
    <s v="Geothermal"/>
    <m/>
    <n v="641"/>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petroleum es"/>
    <m/>
    <s v="Petroleum"/>
    <m/>
    <n v="642"/>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atural gas peaker es"/>
    <m/>
    <s v="Natural Gas Peaker"/>
    <m/>
    <n v="643"/>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lignite es"/>
    <m/>
    <s v="Lignite"/>
    <m/>
    <n v="644"/>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offshore wind es"/>
    <m/>
    <s v="Offshore Wind"/>
    <m/>
    <n v="645"/>
    <x v="0"/>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crude oil es"/>
    <m/>
    <s v="Crude Oil"/>
    <m/>
    <n v="646"/>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heavy or residual fuel oil es"/>
    <m/>
    <s v="Heavy or Residual Fuel Oil"/>
    <m/>
    <n v="647"/>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municipal solid waste es"/>
    <m/>
    <s v="Municipal Solid Waste"/>
    <m/>
    <n v="648"/>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30"/>
    <x v="30"/>
    <m/>
    <m/>
    <m/>
    <m/>
    <n v="649"/>
    <x v="1"/>
    <s v="Non BAU RPS Qualifying Resources"/>
    <s v="elec non BAU RPS qualifying resources"/>
    <n v="0"/>
    <n v="1"/>
    <n v="1"/>
    <s v="on/off"/>
    <s v=""/>
    <s v=""/>
    <s v=""/>
  </r>
  <r>
    <x v="2"/>
    <x v="31"/>
    <x v="31"/>
    <m/>
    <m/>
    <m/>
    <m/>
    <n v="35"/>
    <x v="1"/>
    <s v="Nuclear Lifetime Extension"/>
    <s v=""/>
    <n v="0"/>
    <n v="20"/>
    <n v="1"/>
    <s v="year(s)"/>
    <s v="**Description:** This policy extends the lifetime of all nuclear plants by the specified number of years."/>
    <s v="electricity-sector-main.html#life-ext"/>
    <s v="nuclear-lifetime-extension.html"/>
  </r>
  <r>
    <x v="2"/>
    <x v="32"/>
    <x v="32"/>
    <s v="hard coal es"/>
    <s v="preexisting retiring"/>
    <m/>
    <m/>
    <n v="65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ard coal es"/>
    <s v="preexisting nonretiring"/>
    <m/>
    <m/>
    <n v="65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ard coal es"/>
    <s v="newly built"/>
    <m/>
    <m/>
    <n v="65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preexisting retiring"/>
    <s v="Natural Gas Nonpeaker"/>
    <s v="Preexisting"/>
    <n v="141"/>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preexisting nonretiring"/>
    <m/>
    <m/>
    <n v="65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newly built"/>
    <m/>
    <m/>
    <n v="65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preexisting retiring"/>
    <m/>
    <m/>
    <n v="65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preexisting nonretiring"/>
    <m/>
    <m/>
    <n v="65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newly built"/>
    <m/>
    <m/>
    <n v="65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preexisting retiring"/>
    <m/>
    <m/>
    <n v="65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preexisting nonretiring"/>
    <m/>
    <m/>
    <n v="65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newly built"/>
    <m/>
    <m/>
    <n v="66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preexisting retiring"/>
    <m/>
    <m/>
    <n v="66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preexisting nonretiring"/>
    <m/>
    <m/>
    <n v="66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newly built"/>
    <s v="Onshore Wind"/>
    <s v="New"/>
    <n v="143"/>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preexisting retiring"/>
    <m/>
    <m/>
    <n v="66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preexisting nonretiring"/>
    <m/>
    <m/>
    <n v="66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newly built"/>
    <s v="Solar PV"/>
    <s v="New"/>
    <n v="144"/>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preexisting retiring"/>
    <m/>
    <m/>
    <n v="66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preexisting nonretiring"/>
    <m/>
    <m/>
    <n v="66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newly built"/>
    <m/>
    <m/>
    <n v="66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preexisting retiring"/>
    <m/>
    <m/>
    <n v="66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preexisting nonretiring"/>
    <m/>
    <m/>
    <n v="66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newly built"/>
    <m/>
    <m/>
    <n v="67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preexisting retiring"/>
    <m/>
    <m/>
    <n v="67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preexisting nonretiring"/>
    <m/>
    <m/>
    <n v="67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newly built"/>
    <m/>
    <m/>
    <n v="67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preexisting retiring"/>
    <m/>
    <m/>
    <n v="67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preexisting nonretiring"/>
    <m/>
    <m/>
    <n v="67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newly built"/>
    <m/>
    <m/>
    <n v="67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preexisting retiring"/>
    <m/>
    <m/>
    <n v="67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preexisting nonretiring"/>
    <m/>
    <m/>
    <n v="67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newly built"/>
    <m/>
    <m/>
    <n v="67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preexisting retiring"/>
    <m/>
    <m/>
    <n v="68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preexisting nonretiring"/>
    <m/>
    <m/>
    <n v="68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newly built"/>
    <s v="Offshore Wind"/>
    <s v="New"/>
    <n v="182"/>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preexisting retiring"/>
    <m/>
    <m/>
    <n v="68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preexisting nonretiring"/>
    <m/>
    <m/>
    <n v="68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newly built"/>
    <m/>
    <m/>
    <n v="68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preexisting retiring"/>
    <m/>
    <m/>
    <n v="68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preexisting nonretiring"/>
    <m/>
    <m/>
    <n v="68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newly built"/>
    <m/>
    <m/>
    <n v="68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preexisting retiring"/>
    <m/>
    <m/>
    <n v="68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preexisting nonretiring"/>
    <m/>
    <m/>
    <n v="68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newly built"/>
    <m/>
    <m/>
    <n v="69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3"/>
    <x v="33"/>
    <s v="onshore wind es"/>
    <m/>
    <s v="Onshore Wind"/>
    <m/>
    <n v="194"/>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3"/>
    <x v="33"/>
    <s v="solar PV es"/>
    <m/>
    <s v="Solar PV"/>
    <m/>
    <n v="195"/>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3"/>
    <x v="33"/>
    <s v="offshore wind es"/>
    <m/>
    <s v="Offshore Wind"/>
    <m/>
    <n v="196"/>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4"/>
    <x v="34"/>
    <m/>
    <m/>
    <m/>
    <m/>
    <n v="145"/>
    <x v="0"/>
    <s v="Reduce T&amp;D Losses"/>
    <s v="elec avoid TND loss"/>
    <n v="0"/>
    <n v="0.4"/>
    <n v="0.01"/>
    <s v="% of losses avoided"/>
    <s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
    <s v="electricity-sector-main.html#red-tnd-losses"/>
    <s v="reduce-tnd-losses.html"/>
  </r>
  <r>
    <x v="2"/>
    <x v="35"/>
    <x v="35"/>
    <s v="hard coal es"/>
    <m/>
    <s v="Hard Coal"/>
    <m/>
    <n v="691"/>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atural gas nonpeaker es"/>
    <m/>
    <s v="Natural Gas Nonpeaker"/>
    <m/>
    <n v="692"/>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uclear es"/>
    <m/>
    <s v="Nuclear"/>
    <m/>
    <n v="517"/>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hydro es"/>
    <m/>
    <s v="Hydro"/>
    <m/>
    <n v="693"/>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onshore wind es"/>
    <m/>
    <s v="Onshore Wind"/>
    <m/>
    <n v="518"/>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solar PV es"/>
    <m/>
    <s v="Solar PV"/>
    <m/>
    <n v="519"/>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solar thermal es"/>
    <m/>
    <s v="Solar Thermal"/>
    <m/>
    <n v="520"/>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biomass es"/>
    <m/>
    <s v="Biomass"/>
    <m/>
    <n v="521"/>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geothermal es"/>
    <m/>
    <s v="Geothermal"/>
    <m/>
    <n v="1598"/>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petroleum es"/>
    <m/>
    <s v="Petroleum"/>
    <m/>
    <n v="1599"/>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atural gas peaker es"/>
    <m/>
    <s v="Natural Gas Peaker"/>
    <m/>
    <n v="1600"/>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lignite es"/>
    <m/>
    <s v="Lignite"/>
    <m/>
    <n v="694"/>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offshore wind es"/>
    <m/>
    <s v="Offshore Wind"/>
    <m/>
    <n v="522"/>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crude oil es"/>
    <m/>
    <s v="Crude Oil"/>
    <m/>
    <n v="695"/>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heavy or residual fuel oil es"/>
    <m/>
    <s v="Heavy or Residual Fuel Oil"/>
    <m/>
    <n v="696"/>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municipal solid waste es"/>
    <m/>
    <s v="Municipal Solid Waste"/>
    <m/>
    <n v="697"/>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6"/>
    <x v="36"/>
    <s v="hard coal es"/>
    <s v="preexisting retiring"/>
    <s v="Hard Coal"/>
    <s v="Preexisting"/>
    <n v="698"/>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ard coal es"/>
    <s v="preexisting nonretiring"/>
    <s v="Hard Coal"/>
    <m/>
    <n v="156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ard coal es"/>
    <s v="newly built"/>
    <s v="Hard Coal"/>
    <s v="New"/>
    <n v="156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preexisting retiring"/>
    <s v="Natural Gas Nonpeaker"/>
    <s v="Preexisting"/>
    <n v="69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preexisting nonretiring"/>
    <s v="Natural Gas Nonpeaker"/>
    <m/>
    <n v="156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newly built"/>
    <s v="Natural Gas Nonpeaker"/>
    <s v="New"/>
    <n v="156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preexisting retiring"/>
    <s v="Nuclear"/>
    <s v="Preexisting"/>
    <n v="37"/>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preexisting nonretiring"/>
    <s v="Nuclear"/>
    <m/>
    <n v="156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newly built"/>
    <s v="Nuclear"/>
    <s v="New"/>
    <n v="1568"/>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preexisting retiring"/>
    <s v="Hydro"/>
    <s v="Preexisting"/>
    <n v="70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preexisting nonretiring"/>
    <s v="Hydro"/>
    <m/>
    <n v="156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newly built"/>
    <s v="Hydro"/>
    <s v="New"/>
    <n v="157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preexisting retiring"/>
    <s v="Onshore Wind"/>
    <s v="Preexisting"/>
    <n v="39"/>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preexisting nonretiring"/>
    <s v="Onshore Wind"/>
    <m/>
    <n v="157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newly built"/>
    <s v="Onshore Wind"/>
    <s v="New"/>
    <n v="157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preexisting retiring"/>
    <s v="Solar PV"/>
    <s v="Preexisting"/>
    <n v="4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preexisting nonretiring"/>
    <s v="Solar PV"/>
    <m/>
    <n v="157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newly built"/>
    <s v="Solar PV"/>
    <s v="New"/>
    <n v="1574"/>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preexisting retiring"/>
    <s v="Solar Thermal"/>
    <s v="Preexisting"/>
    <n v="41"/>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preexisting nonretiring"/>
    <s v="Solar Thermal"/>
    <m/>
    <n v="157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newly built"/>
    <s v="Solar Thermal"/>
    <s v="New"/>
    <n v="1576"/>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preexisting retiring"/>
    <s v="Biomass"/>
    <s v="Preexisting"/>
    <n v="4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preexisting nonretiring"/>
    <s v="Biomass"/>
    <m/>
    <n v="157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newly built"/>
    <s v="Biomass"/>
    <s v="New"/>
    <n v="1578"/>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preexisting retiring"/>
    <s v="Geothermal"/>
    <s v="Preexisting"/>
    <n v="1589"/>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preexisting nonretiring"/>
    <s v="Geothermal"/>
    <m/>
    <n v="1590"/>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newly built"/>
    <s v="Geothermal"/>
    <s v="New"/>
    <n v="1591"/>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preexisting retiring"/>
    <s v="Petroleum"/>
    <s v="Preexisting"/>
    <n v="1592"/>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preexisting nonretiring"/>
    <s v="Petroleum"/>
    <m/>
    <n v="159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newly built"/>
    <s v="Petroleum"/>
    <s v="New"/>
    <n v="159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preexisting retiring"/>
    <s v="Natural Gas Peaker"/>
    <s v="Preexisting"/>
    <n v="159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preexisting nonretiring"/>
    <s v="Natural Gas Peaker"/>
    <m/>
    <n v="159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newly built"/>
    <s v="Natural Gas Peaker"/>
    <s v="New"/>
    <n v="159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preexisting retiring"/>
    <s v="Lignite"/>
    <s v="Preexisting"/>
    <n v="70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preexisting nonretiring"/>
    <s v="Lignite"/>
    <m/>
    <n v="157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newly built"/>
    <s v="Lignite"/>
    <s v="New"/>
    <n v="1580"/>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preexisting retiring"/>
    <s v="Offshore Wind"/>
    <s v="Preexisting"/>
    <n v="184"/>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preexisting nonretiring"/>
    <s v="Offshore Wind"/>
    <m/>
    <n v="158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newly built"/>
    <s v="Offshore Wind"/>
    <s v="New"/>
    <n v="158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preexisting retiring"/>
    <s v="Crude Oil"/>
    <s v="Preexisting"/>
    <n v="702"/>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preexisting nonretiring"/>
    <s v="Crude Oil"/>
    <m/>
    <n v="158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newly built"/>
    <s v="Crude Oil"/>
    <s v="New"/>
    <n v="158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preexisting retiring"/>
    <s v="Heavy or Residual Fuel Oil"/>
    <s v="Preexisting"/>
    <n v="70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preexisting nonretiring"/>
    <s v="Heavy or Residual Fuel Oil"/>
    <m/>
    <n v="158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newly built"/>
    <s v="Heavy or Residual Fuel Oil"/>
    <s v="New"/>
    <n v="158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preexisting retiring"/>
    <s v="Municipal Solid Waste"/>
    <s v="Preexisting"/>
    <n v="70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preexisting nonretiring"/>
    <s v="Municipal Solid Waste"/>
    <m/>
    <n v="158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newly built"/>
    <s v="Municipal Solid Waste"/>
    <s v="New"/>
    <n v="1588"/>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3"/>
    <x v="37"/>
    <x v="37"/>
    <s v="agriculture and forestry 01T03"/>
    <m/>
    <s v="Agriculture and Forestry"/>
    <m/>
    <n v="153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al mining 05"/>
    <m/>
    <s v="Coal Mining"/>
    <m/>
    <n v="153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il and gas extraction 06"/>
    <m/>
    <s v="Oil and Gas Extraction"/>
    <m/>
    <n v="153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ining and quarrying 07T08"/>
    <m/>
    <s v="Other Mining and Quarrying"/>
    <m/>
    <n v="154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food beverage and tobacco 10T12"/>
    <m/>
    <s v="Food Beverage and Tobacco"/>
    <m/>
    <n v="154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textiles apparel and leather 13T15"/>
    <m/>
    <s v="Textiles Apparel and Leather"/>
    <m/>
    <n v="1542"/>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wood products 16"/>
    <m/>
    <s v="Wood Products"/>
    <m/>
    <n v="1543"/>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pulp paper and printing 17T18"/>
    <m/>
    <s v="Pulp Paper and Printing"/>
    <m/>
    <n v="1544"/>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efined petroleum and coke 19"/>
    <m/>
    <s v="Refined Petroleum and Coke"/>
    <m/>
    <n v="1545"/>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hemicals 20"/>
    <m/>
    <s v="Chemicals"/>
    <m/>
    <n v="1546"/>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ubber and plastic products 22"/>
    <m/>
    <s v="Rubber and Plastic Products"/>
    <m/>
    <n v="154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glass and glass products 231"/>
    <m/>
    <s v="Glass and Glass Products"/>
    <m/>
    <n v="154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ement and other nonmetallic minerals 239"/>
    <m/>
    <s v="Cement and Other Nonmetallic Minerals"/>
    <m/>
    <n v="154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iron and steel 241"/>
    <m/>
    <s v="Iron and Steel"/>
    <m/>
    <n v="155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etals 242"/>
    <m/>
    <s v="Other Metals"/>
    <m/>
    <n v="155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metal products except machinery and vehicles 25"/>
    <m/>
    <s v="Metal Products Except Machinery and Vehicles"/>
    <m/>
    <n v="1552"/>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mputers and electronics 26"/>
    <m/>
    <s v="Computers and Electronics"/>
    <m/>
    <n v="1553"/>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appliances and electrical equipment 27"/>
    <m/>
    <s v="Appliances and Electrical Equipment"/>
    <m/>
    <n v="1554"/>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achinery 28"/>
    <m/>
    <s v="Other Machinery"/>
    <m/>
    <n v="1555"/>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oad vehicles 29"/>
    <m/>
    <s v="Road Vehicles"/>
    <m/>
    <n v="1556"/>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nonroad vehicles 30"/>
    <m/>
    <s v="Nonroad Vehicles"/>
    <m/>
    <n v="155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anufacturing 31T33"/>
    <m/>
    <s v="Other Manufacturing"/>
    <m/>
    <n v="155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energy pipelines and gas processing 352T353"/>
    <m/>
    <s v="Energy Pipelines and Gas Processing"/>
    <m/>
    <n v="155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water and waste 36T39"/>
    <m/>
    <s v="Water and Waste"/>
    <m/>
    <n v="156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nstruction 41T43"/>
    <m/>
    <s v="Construction"/>
    <m/>
    <n v="156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19"/>
    <x v="38"/>
    <s v="agriculture and forestry 01T03"/>
    <s v="energy related emissions"/>
    <s v="Agriculture and Forestry"/>
    <s v="Energy Related Emissions"/>
    <n v="908"/>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griculture and forestry 01T03"/>
    <s v="process emissions"/>
    <s v="Agriculture and Forestry"/>
    <s v="Process Emissions"/>
    <n v="90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al mining 05"/>
    <s v="energy related emissions"/>
    <s v="Coal Mining"/>
    <s v="Energy Related Emissions"/>
    <n v="910"/>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al mining 05"/>
    <s v="process emissions"/>
    <s v="Coal Mining"/>
    <s v="Process Emissions"/>
    <n v="91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il and gas extraction 06"/>
    <s v="energy related emissions"/>
    <s v="Oil and Gas Extraction"/>
    <s v="Energy Related Emissions"/>
    <n v="912"/>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il and gas extraction 06"/>
    <s v="process emissions"/>
    <s v="Oil and Gas Extraction"/>
    <s v="Process Emissions"/>
    <n v="91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ining and quarrying 07T08"/>
    <s v="energy related emissions"/>
    <s v="Other Mining and Quarrying"/>
    <s v="Energy Related Emissions"/>
    <n v="914"/>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ining and quarrying 07T08"/>
    <s v="process emissions"/>
    <s v="Other Mining and Quarrying"/>
    <s v="Process Emissions"/>
    <n v="91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food beverage and tobacco 10T12"/>
    <s v="energy related emissions"/>
    <s v="Food Beverage and Tobacco"/>
    <s v="Energy Related Emissions"/>
    <n v="91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food beverage and tobacco 10T12"/>
    <s v="process emissions"/>
    <s v="Food Beverage and Tobacco"/>
    <s v="Process Emissions"/>
    <n v="91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textiles apparel and leather 13T15"/>
    <s v="energy related emissions"/>
    <s v="Textiles Apparel and Leather"/>
    <s v="Energy Related Emissions"/>
    <n v="91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textiles apparel and leather 13T15"/>
    <s v="process emissions"/>
    <s v="Textiles Apparel and Leather"/>
    <s v="Process Emissions"/>
    <n v="91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ood products 16"/>
    <s v="energy related emissions"/>
    <s v="Wood Products"/>
    <s v="Energy Related Emissions"/>
    <n v="92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ood products 16"/>
    <s v="process emissions"/>
    <s v="Wood Products"/>
    <s v="Process Emissions"/>
    <n v="92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pulp paper and printing 17T18"/>
    <s v="energy related emissions"/>
    <s v="Pulp Paper and Printing"/>
    <s v="Energy Related Emissions"/>
    <n v="92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pulp paper and printing 17T18"/>
    <s v="process emissions"/>
    <s v="Pulp Paper and Printing"/>
    <s v="Process Emissions"/>
    <n v="92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efined petroleum and coke 19"/>
    <s v="energy related emissions"/>
    <s v="Refined Petroleum and Coke"/>
    <s v="Energy Related Emissions"/>
    <n v="92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efined petroleum and coke 19"/>
    <s v="process emissions"/>
    <s v="Refined Petroleum and Coke"/>
    <s v="Process Emissions"/>
    <n v="925"/>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hemicals 20"/>
    <s v="energy related emissions"/>
    <s v="Chemicals"/>
    <s v="Energy Related Emissions"/>
    <n v="92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hemicals 20"/>
    <s v="process emissions"/>
    <s v="Chemicals"/>
    <s v="Process Emissions"/>
    <n v="927"/>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ubber and plastic products 22"/>
    <s v="energy related emissions"/>
    <s v="Rubber and Plastic Products"/>
    <s v="Energy Related Emissions"/>
    <n v="92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ubber and plastic products 22"/>
    <s v="process emissions"/>
    <s v="Rubber and Plastic Products"/>
    <s v="Process Emissions"/>
    <n v="92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glass and glass products 231"/>
    <s v="energy related emissions"/>
    <s v="Glass and Glass Products"/>
    <s v="Energy Related Emissions"/>
    <n v="93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glass and glass products 231"/>
    <s v="process emissions"/>
    <s v="Glass and Glass Products"/>
    <s v="Process Emissions"/>
    <n v="93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ement and other nonmetallic minerals 239"/>
    <s v="energy related emissions"/>
    <s v="Cement and Other Nonmetallic Minerals"/>
    <s v="Energy Related Emissions"/>
    <n v="93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ement and other nonmetallic minerals 239"/>
    <s v="process emissions"/>
    <s v="Cement and Other Nonmetallic Minerals"/>
    <s v="Process Emissions"/>
    <n v="933"/>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iron and steel 241"/>
    <s v="energy related emissions"/>
    <s v="Iron and Steel"/>
    <s v="Energy Related Emissions"/>
    <n v="93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iron and steel 241"/>
    <s v="process emissions"/>
    <s v="Iron and Steel"/>
    <s v="Process Emissions"/>
    <n v="935"/>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etals 242"/>
    <s v="energy related emissions"/>
    <s v="Other Metals"/>
    <s v="Energy Related Emissions"/>
    <n v="93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etals 242"/>
    <s v="process emissions"/>
    <s v="Other Metals"/>
    <s v="Process Emissions"/>
    <n v="93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metal products except machinery and vehicles 25"/>
    <s v="energy related emissions"/>
    <s v="Metal Products Except Machinery and Vehicles"/>
    <s v="Energy Related Emissions"/>
    <n v="93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metal products except machinery and vehicles 25"/>
    <s v="process emissions"/>
    <s v="Metal Products Except Machinery and Vehicles"/>
    <s v="Process Emissions"/>
    <n v="93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mputers and electronics 26"/>
    <s v="energy related emissions"/>
    <s v="Computers and Electronics"/>
    <s v="Energy Related Emissions"/>
    <n v="94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mputers and electronics 26"/>
    <s v="process emissions"/>
    <s v="Computers and Electronics"/>
    <s v="Process Emissions"/>
    <n v="94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ppliances and electrical equipment 27"/>
    <s v="energy related emissions"/>
    <s v="Appliances and Electrical Equipment"/>
    <s v="Energy Related Emissions"/>
    <n v="94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ppliances and electrical equipment 27"/>
    <s v="process emissions"/>
    <s v="Appliances and Electrical Equipment"/>
    <s v="Process Emissions"/>
    <n v="94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chinery 28"/>
    <s v="energy related emissions"/>
    <s v="Other Machinery"/>
    <s v="Energy Related Emissions"/>
    <n v="94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chinery 28"/>
    <s v="process emissions"/>
    <s v="Other Machinery"/>
    <s v="Process Emissions"/>
    <n v="94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oad vehicles 29"/>
    <s v="energy related emissions"/>
    <s v="Road Vehicles"/>
    <s v="Energy Related Emissions"/>
    <n v="94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oad vehicles 29"/>
    <s v="process emissions"/>
    <s v="Road Vehicles"/>
    <s v="Process Emissions"/>
    <n v="94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nonroad vehicles 30"/>
    <s v="energy related emissions"/>
    <s v="Nonroad Vehicles"/>
    <s v="Energy Related Emissions"/>
    <n v="94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nonroad vehicles 30"/>
    <s v="process emissions"/>
    <s v="Nonroad Vehicles"/>
    <s v="Process Emissions"/>
    <n v="94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nufacturing 31T33"/>
    <s v="energy related emissions"/>
    <s v="Other Manufacturing"/>
    <s v="Energy Related Emissions"/>
    <n v="95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nufacturing 31T33"/>
    <s v="process emissions"/>
    <s v="Other Manufacturing"/>
    <s v="Process Emissions"/>
    <n v="95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energy pipelines and gas processing 352T353"/>
    <s v="energy related emissions"/>
    <s v="Energy Pipelines and Gas Processing"/>
    <s v="Energy Related Emissions"/>
    <n v="95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energy pipelines and gas processing 352T353"/>
    <s v="process emissions"/>
    <s v="Energy Pipelines and Gas Processing"/>
    <s v="Process Emissions"/>
    <n v="953"/>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ater and waste 36T39"/>
    <s v="energy related emissions"/>
    <s v="Water and Waste"/>
    <s v="Energy Related Emissions"/>
    <n v="954"/>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ater and waste 36T39"/>
    <s v="process emissions"/>
    <s v="Water and Waste"/>
    <s v="Process Emissions"/>
    <n v="95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nstruction 41T43"/>
    <s v="energy related emissions"/>
    <s v="Construction"/>
    <s v="Energy Related Emissions"/>
    <n v="956"/>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nstruction 41T43"/>
    <s v="process emissions"/>
    <s v="Construction"/>
    <s v="Process Emissions"/>
    <n v="95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38"/>
    <x v="39"/>
    <m/>
    <m/>
    <m/>
    <m/>
    <n v="43"/>
    <x v="0"/>
    <s v="Cement Clinker Substitution"/>
    <s v="indst cement measures"/>
    <n v="0"/>
    <n v="1"/>
    <n v="0.01"/>
    <s v="% of potential achieved"/>
    <s v="**Description:** This policy reduces CO2 emissions from the cement industry by substituting other inputs, such as fly ash, for a portion of the clinker in cement. // **Guidance for setting values:**  If this policy is fully implemented, the share of clinker in cement is reduced to 60%."/>
    <s v="industry-ag-main.html#clinker"/>
    <s v="cement-clinker-substitution.html"/>
  </r>
  <r>
    <x v="3"/>
    <x v="39"/>
    <x v="40"/>
    <m/>
    <m/>
    <m/>
    <m/>
    <n v="44"/>
    <x v="0"/>
    <s v="Cogeneration and Waste Heat Recovery"/>
    <s v="indst CHP"/>
    <n v="0"/>
    <n v="1"/>
    <n v="0.01"/>
    <s v="% of potential achieved"/>
    <s v="**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
    <s v="industry-ag-main.html#cogen"/>
    <s v="cogeneration-and-waste-heat-recovery.html"/>
  </r>
  <r>
    <x v="3"/>
    <x v="40"/>
    <x v="41"/>
    <m/>
    <m/>
    <m/>
    <m/>
    <n v="45"/>
    <x v="0"/>
    <s v="Early Retirement of Industrial Facilities"/>
    <s v="indst early retirement"/>
    <n v="0"/>
    <n v="1"/>
    <n v="0.01"/>
    <s v="% of potential achieved"/>
    <s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
    <s v="industry-ag-main.html#early-ret"/>
    <s v="early-retirement-of-industrial-facilities.html"/>
  </r>
  <r>
    <x v="3"/>
    <x v="41"/>
    <x v="42"/>
    <s v="agriculture and forestry 01T03"/>
    <s v="electricity if"/>
    <s v="Agriculture and Forestry"/>
    <s v="Shift to Electricity"/>
    <n v="1208"/>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ard coal if"/>
    <s v="Agriculture and Forestry"/>
    <s v="Shift to Coal"/>
    <n v="12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natural gas if"/>
    <s v="Agriculture and Forestry"/>
    <s v="Shift to Natural Gas"/>
    <n v="12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biomass if"/>
    <s v="Agriculture and Forestry"/>
    <s v="Shift to Biomass"/>
    <n v="12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petroleum diesel if"/>
    <s v="Agriculture and Forestry"/>
    <s v="Shift to Petroleum"/>
    <n v="12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eat if"/>
    <s v="Agriculture and Forestry"/>
    <s v="Shift to Purchased Heat"/>
    <n v="12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crude oil if"/>
    <s v="Agriculture and Forestry"/>
    <s v="Shift to Crude Oil"/>
    <n v="12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eavy or residual fuel oil if"/>
    <s v="Agriculture and Forestry"/>
    <s v="Shift to Heavy or Residual Oil"/>
    <n v="12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LPG propane or butane if"/>
    <s v="Agriculture and Forestry"/>
    <s v="Shift to LPG Propane or Butane"/>
    <n v="12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ydrogen if"/>
    <s v="Agriculture and Forestry"/>
    <s v="Shift to Hydrogen"/>
    <n v="1217"/>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electricity if"/>
    <s v="Coal Mining"/>
    <s v="Shift to Electricity"/>
    <n v="12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ard coal if"/>
    <s v="Coal Mining"/>
    <s v="Shift to Coal"/>
    <n v="12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natural gas if"/>
    <s v="Coal Mining"/>
    <s v="Shift to Natural Gas"/>
    <n v="12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biomass if"/>
    <s v="Coal Mining"/>
    <s v="Shift to Biomass"/>
    <n v="12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petroleum diesel if"/>
    <s v="Coal Mining"/>
    <s v="Shift to Petroleum"/>
    <n v="12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eat if"/>
    <s v="Coal Mining"/>
    <s v="Shift to Purchased Heat"/>
    <n v="12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crude oil if"/>
    <s v="Coal Mining"/>
    <s v="Shift to Crude Oil"/>
    <n v="12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eavy or residual fuel oil if"/>
    <s v="Coal Mining"/>
    <s v="Shift to Heavy or Residual Oil"/>
    <n v="12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LPG propane or butane if"/>
    <s v="Coal Mining"/>
    <s v="Shift to LPG Propane or Butane"/>
    <n v="12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ydrogen if"/>
    <s v="Coal Mining"/>
    <s v="Shift to Hydrogen"/>
    <n v="12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electricity if"/>
    <s v="Oil and Gas Extraction"/>
    <s v="Shift to Electricity"/>
    <n v="12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ard coal if"/>
    <s v="Oil and Gas Extraction"/>
    <s v="Shift to Coal"/>
    <n v="12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natural gas if"/>
    <s v="Oil and Gas Extraction"/>
    <s v="Shift to Natural Gas"/>
    <n v="12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biomass if"/>
    <s v="Oil and Gas Extraction"/>
    <s v="Shift to Biomass"/>
    <n v="12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petroleum diesel if"/>
    <s v="Oil and Gas Extraction"/>
    <s v="Shift to Petroleum"/>
    <n v="12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eat if"/>
    <s v="Oil and Gas Extraction"/>
    <s v="Shift to Purchased Heat"/>
    <n v="12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crude oil if"/>
    <s v="Oil and Gas Extraction"/>
    <s v="Shift to Crude Oil"/>
    <n v="12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eavy or residual fuel oil if"/>
    <s v="Oil and Gas Extraction"/>
    <s v="Shift to Heavy or Residual Oil"/>
    <n v="12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LPG propane or butane if"/>
    <s v="Oil and Gas Extraction"/>
    <s v="Shift to LPG Propane or Butane"/>
    <n v="12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ydrogen if"/>
    <s v="Oil and Gas Extraction"/>
    <s v="Shift to Hydrogen"/>
    <n v="12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electricity if"/>
    <s v="Other Mining and Quarrying"/>
    <s v="Shift to Electricity"/>
    <n v="123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ard coal if"/>
    <s v="Other Mining and Quarrying"/>
    <s v="Shift to Coal"/>
    <n v="12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natural gas if"/>
    <s v="Other Mining and Quarrying"/>
    <s v="Shift to Natural Gas"/>
    <n v="12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biomass if"/>
    <s v="Other Mining and Quarrying"/>
    <s v="Shift to Biomass"/>
    <n v="12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petroleum diesel if"/>
    <s v="Other Mining and Quarrying"/>
    <s v="Shift to Petroleum"/>
    <n v="12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eat if"/>
    <s v="Other Mining and Quarrying"/>
    <s v="Shift to Purchased Heat"/>
    <n v="12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crude oil if"/>
    <s v="Other Mining and Quarrying"/>
    <s v="Shift to Crude Oil"/>
    <n v="12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eavy or residual fuel oil if"/>
    <s v="Other Mining and Quarrying"/>
    <s v="Shift to Heavy or Residual Oil"/>
    <n v="12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LPG propane or butane if"/>
    <s v="Other Mining and Quarrying"/>
    <s v="Shift to LPG Propane or Butane"/>
    <n v="12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ydrogen if"/>
    <s v="Other Mining and Quarrying"/>
    <s v="Shift to Hydrogen"/>
    <n v="124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electricity if"/>
    <s v="Food Beverage and Tobacco"/>
    <s v="Shift to Electricity"/>
    <n v="12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ard coal if"/>
    <s v="Food Beverage and Tobacco"/>
    <s v="Shift to Coal"/>
    <n v="12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natural gas if"/>
    <s v="Food Beverage and Tobacco"/>
    <s v="Shift to Natural Gas"/>
    <n v="12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biomass if"/>
    <s v="Food Beverage and Tobacco"/>
    <s v="Shift to Biomass"/>
    <n v="12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petroleum diesel if"/>
    <s v="Food Beverage and Tobacco"/>
    <s v="Shift to Petroleum"/>
    <n v="12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eat if"/>
    <s v="Food Beverage and Tobacco"/>
    <s v="Shift to Purchased Heat"/>
    <n v="12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crude oil if"/>
    <s v="Food Beverage and Tobacco"/>
    <s v="Shift to Crude Oil"/>
    <n v="12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eavy or residual fuel oil if"/>
    <s v="Food Beverage and Tobacco"/>
    <s v="Shift to Heavy or Residual Oil"/>
    <n v="12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LPG propane or butane if"/>
    <s v="Food Beverage and Tobacco"/>
    <s v="Shift to LPG Propane or Butane"/>
    <n v="12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ydrogen if"/>
    <s v="Food Beverage and Tobacco"/>
    <s v="Shift to Hydrogen"/>
    <n v="12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electricity if"/>
    <s v="Textiles Apparel and Leather"/>
    <s v="Shift to Electricity"/>
    <n v="125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ard coal if"/>
    <s v="Textiles Apparel and Leather"/>
    <s v="Shift to Coal"/>
    <n v="125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natural gas if"/>
    <s v="Textiles Apparel and Leather"/>
    <s v="Shift to Natural Gas"/>
    <n v="126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biomass if"/>
    <s v="Textiles Apparel and Leather"/>
    <s v="Shift to Biomass"/>
    <n v="126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petroleum diesel if"/>
    <s v="Textiles Apparel and Leather"/>
    <s v="Shift to Petroleum"/>
    <n v="126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eat if"/>
    <s v="Textiles Apparel and Leather"/>
    <s v="Shift to Purchased Heat"/>
    <n v="126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crude oil if"/>
    <s v="Textiles Apparel and Leather"/>
    <s v="Shift to Crude Oil"/>
    <n v="126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eavy or residual fuel oil if"/>
    <s v="Textiles Apparel and Leather"/>
    <s v="Shift to Heavy or Residual Oil"/>
    <n v="126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LPG propane or butane if"/>
    <s v="Textiles Apparel and Leather"/>
    <s v="Shift to LPG Propane or Butane"/>
    <n v="126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ydrogen if"/>
    <s v="Textiles Apparel and Leather"/>
    <s v="Shift to Hydrogen"/>
    <n v="126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electricity if"/>
    <s v="Wood Products"/>
    <s v="Shift to Electricity"/>
    <n v="126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ard coal if"/>
    <s v="Wood Products"/>
    <s v="Shift to Coal"/>
    <n v="126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natural gas if"/>
    <s v="Wood Products"/>
    <s v="Shift to Natural Gas"/>
    <n v="127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biomass if"/>
    <s v="Wood Products"/>
    <s v="Shift to Biomass"/>
    <n v="127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petroleum diesel if"/>
    <s v="Wood Products"/>
    <s v="Shift to Petroleum"/>
    <n v="127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eat if"/>
    <s v="Wood Products"/>
    <s v="Shift to Purchased Heat"/>
    <n v="127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crude oil if"/>
    <s v="Wood Products"/>
    <s v="Shift to Crude Oil"/>
    <n v="127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eavy or residual fuel oil if"/>
    <s v="Wood Products"/>
    <s v="Shift to Heavy or Residual Oil"/>
    <n v="127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LPG propane or butane if"/>
    <s v="Wood Products"/>
    <s v="Shift to LPG Propane or Butane"/>
    <n v="127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ydrogen if"/>
    <s v="Wood Products"/>
    <s v="Shift to Hydrogen"/>
    <n v="127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electricity if"/>
    <s v="Pulp Paper and Printing"/>
    <s v="Shift to Electricity"/>
    <n v="127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ard coal if"/>
    <s v="Pulp Paper and Printing"/>
    <s v="Shift to Coal"/>
    <n v="127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natural gas if"/>
    <s v="Pulp Paper and Printing"/>
    <s v="Shift to Natural Gas"/>
    <n v="128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biomass if"/>
    <s v="Pulp Paper and Printing"/>
    <s v="Shift to Biomass"/>
    <n v="128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petroleum diesel if"/>
    <s v="Pulp Paper and Printing"/>
    <s v="Shift to Petroleum"/>
    <n v="128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eat if"/>
    <s v="Pulp Paper and Printing"/>
    <s v="Shift to Purchased Heat"/>
    <n v="128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crude oil if"/>
    <s v="Pulp Paper and Printing"/>
    <s v="Shift to Crude Oil"/>
    <n v="128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eavy or residual fuel oil if"/>
    <s v="Pulp Paper and Printing"/>
    <s v="Shift to Heavy or Residual Oil"/>
    <n v="128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LPG propane or butane if"/>
    <s v="Pulp Paper and Printing"/>
    <s v="Shift to LPG Propane or Butane"/>
    <n v="128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ydrogen if"/>
    <s v="Pulp Paper and Printing"/>
    <s v="Shift to Hydrogen"/>
    <n v="128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electricity if"/>
    <s v="Refined Petroleum and Coke"/>
    <s v="Shift to Electricity"/>
    <n v="128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ard coal if"/>
    <s v="Refined Petroleum and Coke"/>
    <s v="Shift to Coal"/>
    <n v="128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natural gas if"/>
    <s v="Refined Petroleum and Coke"/>
    <s v="Shift to Natural Gas"/>
    <n v="129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biomass if"/>
    <s v="Refined Petroleum and Coke"/>
    <s v="Shift to Biomass"/>
    <n v="129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petroleum diesel if"/>
    <s v="Refined Petroleum and Coke"/>
    <s v="Shift to Petroleum"/>
    <n v="129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eat if"/>
    <s v="Refined Petroleum and Coke"/>
    <s v="Shift to Purchased Heat"/>
    <n v="129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crude oil if"/>
    <s v="Refined Petroleum and Coke"/>
    <s v="Shift to Crude Oil"/>
    <n v="129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eavy or residual fuel oil if"/>
    <s v="Refined Petroleum and Coke"/>
    <s v="Shift to Heavy or Residual Oil"/>
    <n v="129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LPG propane or butane if"/>
    <s v="Refined Petroleum and Coke"/>
    <s v="Shift to LPG Propane or Butane"/>
    <n v="129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ydrogen if"/>
    <s v="Refined Petroleum and Coke"/>
    <s v="Shift to Hydrogen"/>
    <n v="129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electricity if"/>
    <s v="Chemicals"/>
    <s v="Shift to Electricity"/>
    <n v="129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ard coal if"/>
    <s v="Chemicals"/>
    <s v="Shift to Coal"/>
    <n v="129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natural gas if"/>
    <s v="Chemicals"/>
    <s v="Shift to Natural Gas"/>
    <n v="130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biomass if"/>
    <s v="Chemicals"/>
    <s v="Shift to Biomass"/>
    <n v="130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petroleum diesel if"/>
    <s v="Chemicals"/>
    <s v="Shift to Petroleum"/>
    <n v="130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eat if"/>
    <s v="Chemicals"/>
    <s v="Shift to Purchased Heat"/>
    <n v="130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crude oil if"/>
    <s v="Chemicals"/>
    <s v="Shift to Crude Oil"/>
    <n v="130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eavy or residual fuel oil if"/>
    <s v="Chemicals"/>
    <s v="Shift to Heavy or Residual Oil"/>
    <n v="130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LPG propane or butane if"/>
    <s v="Chemicals"/>
    <s v="Shift to LPG Propane or Butane"/>
    <n v="130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ydrogen if"/>
    <s v="Chemicals"/>
    <s v="Shift to Hydrogen"/>
    <n v="130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electricity if"/>
    <s v="Rubber and Plastic Products"/>
    <s v="Shift to Electricity"/>
    <n v="130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ard coal if"/>
    <s v="Rubber and Plastic Products"/>
    <s v="Shift to Coal"/>
    <n v="13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natural gas if"/>
    <s v="Rubber and Plastic Products"/>
    <s v="Shift to Natural Gas"/>
    <n v="13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biomass if"/>
    <s v="Rubber and Plastic Products"/>
    <s v="Shift to Biomass"/>
    <n v="13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petroleum diesel if"/>
    <s v="Rubber and Plastic Products"/>
    <s v="Shift to Petroleum"/>
    <n v="13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eat if"/>
    <s v="Rubber and Plastic Products"/>
    <s v="Shift to Purchased Heat"/>
    <n v="13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crude oil if"/>
    <s v="Rubber and Plastic Products"/>
    <s v="Shift to Crude Oil"/>
    <n v="13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eavy or residual fuel oil if"/>
    <s v="Rubber and Plastic Products"/>
    <s v="Shift to Heavy or Residual Oil"/>
    <n v="13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LPG propane or butane if"/>
    <s v="Rubber and Plastic Products"/>
    <s v="Shift to LPG Propane or Butane"/>
    <n v="13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ydrogen if"/>
    <s v="Rubber and Plastic Products"/>
    <s v="Shift to Hydrogen"/>
    <n v="131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electricity if"/>
    <s v="Glass and Glass Products"/>
    <s v="Shift to Electricity"/>
    <n v="13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ard coal if"/>
    <s v="Glass and Glass Products"/>
    <s v="Shift to Coal"/>
    <n v="13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natural gas if"/>
    <s v="Glass and Glass Products"/>
    <s v="Shift to Natural Gas"/>
    <n v="13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biomass if"/>
    <s v="Glass and Glass Products"/>
    <s v="Shift to Biomass"/>
    <n v="13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petroleum diesel if"/>
    <s v="Glass and Glass Products"/>
    <s v="Shift to Petroleum"/>
    <n v="13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eat if"/>
    <s v="Glass and Glass Products"/>
    <s v="Shift to Purchased Heat"/>
    <n v="13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crude oil if"/>
    <s v="Glass and Glass Products"/>
    <s v="Shift to Crude Oil"/>
    <n v="13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eavy or residual fuel oil if"/>
    <s v="Glass and Glass Products"/>
    <s v="Shift to Heavy or Residual Oil"/>
    <n v="13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LPG propane or butane if"/>
    <s v="Glass and Glass Products"/>
    <s v="Shift to LPG Propane or Butane"/>
    <n v="13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ydrogen if"/>
    <s v="Glass and Glass Products"/>
    <s v="Shift to Hydrogen"/>
    <n v="13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electricity if"/>
    <s v="Cement and Other Nonmetallic Minerals"/>
    <s v="Shift to Electricity"/>
    <n v="13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ard coal if"/>
    <s v="Cement and Other Nonmetallic Minerals"/>
    <s v="Shift to Coal"/>
    <n v="13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natural gas if"/>
    <s v="Cement and Other Nonmetallic Minerals"/>
    <s v="Shift to Natural Gas"/>
    <n v="13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biomass if"/>
    <s v="Cement and Other Nonmetallic Minerals"/>
    <s v="Shift to Biomass"/>
    <n v="13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petroleum diesel if"/>
    <s v="Cement and Other Nonmetallic Minerals"/>
    <s v="Shift to Petroleum"/>
    <n v="13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eat if"/>
    <s v="Cement and Other Nonmetallic Minerals"/>
    <s v="Shift to Purchased Heat"/>
    <n v="13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crude oil if"/>
    <s v="Cement and Other Nonmetallic Minerals"/>
    <s v="Shift to Crude Oil"/>
    <n v="13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eavy or residual fuel oil if"/>
    <s v="Cement and Other Nonmetallic Minerals"/>
    <s v="Shift to Heavy or Residual Oil"/>
    <n v="13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LPG propane or butane if"/>
    <s v="Cement and Other Nonmetallic Minerals"/>
    <s v="Shift to LPG Propane or Butane"/>
    <n v="13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ydrogen if"/>
    <s v="Cement and Other Nonmetallic Minerals"/>
    <s v="Shift to Hydrogen"/>
    <n v="13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electricity if"/>
    <s v="Iron and Steel"/>
    <s v="Shift to Electricity"/>
    <n v="133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ard coal if"/>
    <s v="Iron and Steel"/>
    <s v="Shift to Coal"/>
    <n v="13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natural gas if"/>
    <s v="Iron and Steel"/>
    <s v="Shift to Natural Gas"/>
    <n v="13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biomass if"/>
    <s v="Iron and Steel"/>
    <s v="Shift to Biomass"/>
    <n v="13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petroleum diesel if"/>
    <s v="Iron and Steel"/>
    <s v="Shift to Petroleum"/>
    <n v="13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eat if"/>
    <s v="Iron and Steel"/>
    <s v="Shift to Purchased Heat"/>
    <n v="13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crude oil if"/>
    <s v="Iron and Steel"/>
    <s v="Shift to Crude Oil"/>
    <n v="13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eavy or residual fuel oil if"/>
    <s v="Iron and Steel"/>
    <s v="Shift to Heavy or Residual Oil"/>
    <n v="13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LPG propane or butane if"/>
    <s v="Iron and Steel"/>
    <s v="Shift to LPG Propane or Butane"/>
    <n v="13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ydrogen if"/>
    <s v="Iron and Steel"/>
    <s v="Shift to Hydrogen"/>
    <n v="134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electricity if"/>
    <s v="Other Metals"/>
    <s v="Shift to Electricity"/>
    <n v="13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ard coal if"/>
    <s v="Other Metals"/>
    <s v="Shift to Coal"/>
    <n v="13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natural gas if"/>
    <s v="Other Metals"/>
    <s v="Shift to Natural Gas"/>
    <n v="13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biomass if"/>
    <s v="Other Metals"/>
    <s v="Shift to Biomass"/>
    <n v="13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petroleum diesel if"/>
    <s v="Other Metals"/>
    <s v="Shift to Petroleum"/>
    <n v="13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eat if"/>
    <s v="Other Metals"/>
    <s v="Shift to Purchased Heat"/>
    <n v="13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crude oil if"/>
    <s v="Other Metals"/>
    <s v="Shift to Crude Oil"/>
    <n v="13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eavy or residual fuel oil if"/>
    <s v="Other Metals"/>
    <s v="Shift to Heavy or Residual Oil"/>
    <n v="13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LPG propane or butane if"/>
    <s v="Other Metals"/>
    <s v="Shift to LPG Propane or Butane"/>
    <n v="13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ydrogen if"/>
    <s v="Other Metals"/>
    <s v="Shift to Hydrogen"/>
    <n v="13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electricity if"/>
    <s v="Metal Products Except Machinery and Vehicles"/>
    <s v="Shift to Electricity"/>
    <n v="135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ard coal if"/>
    <s v="Metal Products Except Machinery and Vehicles"/>
    <s v="Shift to Coal"/>
    <n v="135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natural gas if"/>
    <s v="Metal Products Except Machinery and Vehicles"/>
    <s v="Shift to Natural Gas"/>
    <n v="136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biomass if"/>
    <s v="Metal Products Except Machinery and Vehicles"/>
    <s v="Shift to Biomass"/>
    <n v="136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petroleum diesel if"/>
    <s v="Metal Products Except Machinery and Vehicles"/>
    <s v="Shift to Petroleum"/>
    <n v="136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eat if"/>
    <s v="Metal Products Except Machinery and Vehicles"/>
    <s v="Shift to Purchased Heat"/>
    <n v="136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crude oil if"/>
    <s v="Metal Products Except Machinery and Vehicles"/>
    <s v="Shift to Crude Oil"/>
    <n v="136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eavy or residual fuel oil if"/>
    <s v="Metal Products Except Machinery and Vehicles"/>
    <s v="Shift to Heavy or Residual Oil"/>
    <n v="136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LPG propane or butane if"/>
    <s v="Metal Products Except Machinery and Vehicles"/>
    <s v="Shift to LPG Propane or Butane"/>
    <n v="136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ydrogen if"/>
    <s v="Metal Products Except Machinery and Vehicles"/>
    <s v="Shift to Hydrogen"/>
    <n v="136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electricity if"/>
    <s v="Computers and Electronics"/>
    <s v="Shift to Electricity"/>
    <n v="136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ard coal if"/>
    <s v="Computers and Electronics"/>
    <s v="Shift to Coal"/>
    <n v="136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natural gas if"/>
    <s v="Computers and Electronics"/>
    <s v="Shift to Natural Gas"/>
    <n v="137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biomass if"/>
    <s v="Computers and Electronics"/>
    <s v="Shift to Biomass"/>
    <n v="137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petroleum diesel if"/>
    <s v="Computers and Electronics"/>
    <s v="Shift to Petroleum"/>
    <n v="137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eat if"/>
    <s v="Computers and Electronics"/>
    <s v="Shift to Purchased Heat"/>
    <n v="137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crude oil if"/>
    <s v="Computers and Electronics"/>
    <s v="Shift to Crude Oil"/>
    <n v="137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eavy or residual fuel oil if"/>
    <s v="Computers and Electronics"/>
    <s v="Shift to Heavy or Residual Oil"/>
    <n v="137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LPG propane or butane if"/>
    <s v="Computers and Electronics"/>
    <s v="Shift to LPG Propane or Butane"/>
    <n v="137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ydrogen if"/>
    <s v="Computers and Electronics"/>
    <s v="Shift to Hydrogen"/>
    <n v="137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electricity if"/>
    <s v="Appliances and Electrical Equipment"/>
    <s v="Shift to Electricity"/>
    <n v="137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ard coal if"/>
    <s v="Appliances and Electrical Equipment"/>
    <s v="Shift to Coal"/>
    <n v="137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natural gas if"/>
    <s v="Appliances and Electrical Equipment"/>
    <s v="Shift to Natural Gas"/>
    <n v="138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biomass if"/>
    <s v="Appliances and Electrical Equipment"/>
    <s v="Shift to Biomass"/>
    <n v="138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petroleum diesel if"/>
    <s v="Appliances and Electrical Equipment"/>
    <s v="Shift to Petroleum"/>
    <n v="138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eat if"/>
    <s v="Appliances and Electrical Equipment"/>
    <s v="Shift to Purchased Heat"/>
    <n v="138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crude oil if"/>
    <s v="Appliances and Electrical Equipment"/>
    <s v="Shift to Crude Oil"/>
    <n v="138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eavy or residual fuel oil if"/>
    <s v="Appliances and Electrical Equipment"/>
    <s v="Shift to Heavy or Residual Oil"/>
    <n v="138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LPG propane or butane if"/>
    <s v="Appliances and Electrical Equipment"/>
    <s v="Shift to LPG Propane or Butane"/>
    <n v="138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ydrogen if"/>
    <s v="Appliances and Electrical Equipment"/>
    <s v="Shift to Hydrogen"/>
    <n v="138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electricity if"/>
    <s v="Other Machinery"/>
    <s v="Shift to Electricity"/>
    <n v="138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ard coal if"/>
    <s v="Other Machinery"/>
    <s v="Shift to Coal"/>
    <n v="138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natural gas if"/>
    <s v="Other Machinery"/>
    <s v="Shift to Natural Gas"/>
    <n v="139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biomass if"/>
    <s v="Other Machinery"/>
    <s v="Shift to Biomass"/>
    <n v="139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petroleum diesel if"/>
    <s v="Other Machinery"/>
    <s v="Shift to Petroleum"/>
    <n v="139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eat if"/>
    <s v="Other Machinery"/>
    <s v="Shift to Purchased Heat"/>
    <n v="139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crude oil if"/>
    <s v="Other Machinery"/>
    <s v="Shift to Crude Oil"/>
    <n v="139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eavy or residual fuel oil if"/>
    <s v="Other Machinery"/>
    <s v="Shift to Heavy or Residual Oil"/>
    <n v="139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LPG propane or butane if"/>
    <s v="Other Machinery"/>
    <s v="Shift to LPG Propane or Butane"/>
    <n v="139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ydrogen if"/>
    <s v="Other Machinery"/>
    <s v="Shift to Hydrogen"/>
    <n v="139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electricity if"/>
    <s v="Road Vehicles"/>
    <s v="Shift to Electricity"/>
    <n v="139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ard coal if"/>
    <s v="Road Vehicles"/>
    <s v="Shift to Coal"/>
    <n v="139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natural gas if"/>
    <s v="Road Vehicles"/>
    <s v="Shift to Natural Gas"/>
    <n v="140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biomass if"/>
    <s v="Road Vehicles"/>
    <s v="Shift to Biomass"/>
    <n v="140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petroleum diesel if"/>
    <s v="Road Vehicles"/>
    <s v="Shift to Petroleum"/>
    <n v="140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eat if"/>
    <s v="Road Vehicles"/>
    <s v="Shift to Purchased Heat"/>
    <n v="140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crude oil if"/>
    <s v="Road Vehicles"/>
    <s v="Shift to Crude Oil"/>
    <n v="140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eavy or residual fuel oil if"/>
    <s v="Road Vehicles"/>
    <s v="Shift to Heavy or Residual Oil"/>
    <n v="140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LPG propane or butane if"/>
    <s v="Road Vehicles"/>
    <s v="Shift to LPG Propane or Butane"/>
    <n v="140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ydrogen if"/>
    <s v="Road Vehicles"/>
    <s v="Shift to Hydrogen"/>
    <n v="140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electricity if"/>
    <s v="Nonroad Vehicles"/>
    <s v="Shift to Electricity"/>
    <n v="140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ard coal if"/>
    <s v="Nonroad Vehicles"/>
    <s v="Shift to Coal"/>
    <n v="14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natural gas if"/>
    <s v="Nonroad Vehicles"/>
    <s v="Shift to Natural Gas"/>
    <n v="14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biomass if"/>
    <s v="Nonroad Vehicles"/>
    <s v="Shift to Biomass"/>
    <n v="14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petroleum diesel if"/>
    <s v="Nonroad Vehicles"/>
    <s v="Shift to Petroleum"/>
    <n v="14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eat if"/>
    <s v="Nonroad Vehicles"/>
    <s v="Shift to Purchased Heat"/>
    <n v="14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crude oil if"/>
    <s v="Nonroad Vehicles"/>
    <s v="Shift to Crude Oil"/>
    <n v="14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eavy or residual fuel oil if"/>
    <s v="Nonroad Vehicles"/>
    <s v="Shift to Heavy or Residual Oil"/>
    <n v="14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LPG propane or butane if"/>
    <s v="Nonroad Vehicles"/>
    <s v="Shift to LPG Propane or Butane"/>
    <n v="14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ydrogen if"/>
    <s v="Nonroad Vehicles"/>
    <s v="Shift to Hydrogen"/>
    <n v="141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electricity if"/>
    <s v="Other Manufacturing"/>
    <s v="Shift to Electricity"/>
    <n v="14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ard coal if"/>
    <s v="Other Manufacturing"/>
    <s v="Shift to Coal"/>
    <n v="14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natural gas if"/>
    <s v="Other Manufacturing"/>
    <s v="Shift to Natural Gas"/>
    <n v="14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biomass if"/>
    <s v="Other Manufacturing"/>
    <s v="Shift to Biomass"/>
    <n v="14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petroleum diesel if"/>
    <s v="Other Manufacturing"/>
    <s v="Shift to Petroleum"/>
    <n v="14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eat if"/>
    <s v="Other Manufacturing"/>
    <s v="Shift to Purchased Heat"/>
    <n v="14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crude oil if"/>
    <s v="Other Manufacturing"/>
    <s v="Shift to Crude Oil"/>
    <n v="14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eavy or residual fuel oil if"/>
    <s v="Other Manufacturing"/>
    <s v="Shift to Heavy or Residual Oil"/>
    <n v="14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LPG propane or butane if"/>
    <s v="Other Manufacturing"/>
    <s v="Shift to LPG Propane or Butane"/>
    <n v="14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ydrogen if"/>
    <s v="Other Manufacturing"/>
    <s v="Shift to Hydrogen"/>
    <n v="14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electricity if"/>
    <s v="Energy Pipelines and Gas Processing"/>
    <s v="Shift to Electricity"/>
    <n v="14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ard coal if"/>
    <s v="Energy Pipelines and Gas Processing"/>
    <s v="Shift to Coal"/>
    <n v="14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natural gas if"/>
    <s v="Energy Pipelines and Gas Processing"/>
    <s v="Shift to Natural Gas"/>
    <n v="14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biomass if"/>
    <s v="Energy Pipelines and Gas Processing"/>
    <s v="Shift to Biomass"/>
    <n v="14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petroleum diesel if"/>
    <s v="Energy Pipelines and Gas Processing"/>
    <s v="Shift to Petroleum"/>
    <n v="14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eat if"/>
    <s v="Energy Pipelines and Gas Processing"/>
    <s v="Shift to Purchased Heat"/>
    <n v="14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crude oil if"/>
    <s v="Energy Pipelines and Gas Processing"/>
    <s v="Shift to Crude Oil"/>
    <n v="14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eavy or residual fuel oil if"/>
    <s v="Energy Pipelines and Gas Processing"/>
    <s v="Shift to Heavy or Residual Oil"/>
    <n v="14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LPG propane or butane if"/>
    <s v="Energy Pipelines and Gas Processing"/>
    <s v="Shift to LPG Propane or Butane"/>
    <n v="14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ydrogen if"/>
    <s v="Energy Pipelines and Gas Processing"/>
    <s v="Shift to Hydrogen"/>
    <n v="14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electricity if"/>
    <s v="Water and Waste"/>
    <s v="Shift to Electricity"/>
    <n v="1438"/>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ard coal if"/>
    <s v="Water and Waste"/>
    <s v="Shift to Coal"/>
    <n v="14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natural gas if"/>
    <s v="Water and Waste"/>
    <s v="Shift to Natural Gas"/>
    <n v="14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biomass if"/>
    <s v="Water and Waste"/>
    <s v="Shift to Biomass"/>
    <n v="14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petroleum diesel if"/>
    <s v="Water and Waste"/>
    <s v="Shift to Petroleum"/>
    <n v="14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eat if"/>
    <s v="Water and Waste"/>
    <s v="Shift to Purchased Heat"/>
    <n v="14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crude oil if"/>
    <s v="Water and Waste"/>
    <s v="Shift to Crude Oil"/>
    <n v="14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eavy or residual fuel oil if"/>
    <s v="Water and Waste"/>
    <s v="Shift to Heavy or Residual Oil"/>
    <n v="14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LPG propane or butane if"/>
    <s v="Water and Waste"/>
    <s v="Shift to LPG Propane or Butane"/>
    <n v="14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ydrogen if"/>
    <s v="Water and Waste"/>
    <s v="Shift to Hydrogen"/>
    <n v="1447"/>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electricity if"/>
    <s v="Construction"/>
    <s v="Shift to Electricity"/>
    <n v="14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ard coal if"/>
    <s v="Construction"/>
    <s v="Shift to Coal"/>
    <n v="14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natural gas if"/>
    <s v="Construction"/>
    <s v="Shift to Natural Gas"/>
    <n v="14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biomass if"/>
    <s v="Construction"/>
    <s v="Shift to Biomass"/>
    <n v="14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petroleum diesel if"/>
    <s v="Construction"/>
    <s v="Shift to Petroleum"/>
    <n v="14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eat if"/>
    <s v="Construction"/>
    <s v="Shift to Purchased Heat"/>
    <n v="14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crude oil if"/>
    <s v="Construction"/>
    <s v="Shift to Crude Oil"/>
    <n v="14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eavy or residual fuel oil if"/>
    <s v="Construction"/>
    <s v="Shift to Heavy or Residual Oil"/>
    <n v="14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LPG propane or butane if"/>
    <s v="Construction"/>
    <s v="Shift to LPG Propane or Butane"/>
    <n v="14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ydrogen if"/>
    <s v="Construction"/>
    <s v="Shift to Hydrogen"/>
    <n v="14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agriculture and forestry 01T03"/>
    <m/>
    <s v="Agriculture and Forestry"/>
    <m/>
    <n v="1602"/>
    <x v="1"/>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al mining 05"/>
    <m/>
    <s v="Coal Mining"/>
    <m/>
    <n v="160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il and gas extraction 06"/>
    <m/>
    <s v="Oil and Gas Extraction"/>
    <m/>
    <n v="160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ining and quarrying 07T08"/>
    <m/>
    <s v="Other Mining and Quarrying"/>
    <m/>
    <n v="160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food beverage and tobacco 10T12"/>
    <m/>
    <s v="Food Beverage and Tobacco"/>
    <m/>
    <n v="160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textiles apparel and leather 13T15"/>
    <m/>
    <s v="Textiles Apparel and Leather"/>
    <m/>
    <n v="1607"/>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wood products 16"/>
    <m/>
    <s v="Wood Products"/>
    <m/>
    <n v="1608"/>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pulp paper and printing 17T18"/>
    <m/>
    <s v="Pulp Paper and Printing"/>
    <m/>
    <n v="1609"/>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efined petroleum and coke 19"/>
    <m/>
    <s v="Refined Petroleum and Coke"/>
    <m/>
    <n v="1610"/>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hemicals 20"/>
    <m/>
    <s v="Chemicals"/>
    <m/>
    <n v="1611"/>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ubber and plastic products 22"/>
    <m/>
    <s v="Rubber and Plastic Products"/>
    <m/>
    <n v="1612"/>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glass and glass products 231"/>
    <m/>
    <s v="Glass and Glass Products"/>
    <m/>
    <n v="161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ement and other nonmetallic minerals 239"/>
    <m/>
    <s v="Cement and Other Nonmetallic Minerals"/>
    <m/>
    <n v="161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iron and steel 241"/>
    <m/>
    <s v="Iron and Steel"/>
    <m/>
    <n v="161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etals 242"/>
    <m/>
    <s v="Other Metals"/>
    <m/>
    <n v="161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metal products except machinery and vehicles 25"/>
    <m/>
    <s v="Metal Products Except Machinery and Vehicles"/>
    <m/>
    <n v="1617"/>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mputers and electronics 26"/>
    <m/>
    <s v="Computers and Electronics"/>
    <m/>
    <n v="1618"/>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appliances and electrical equipment 27"/>
    <m/>
    <s v="Appliances and Electrical Equipment"/>
    <m/>
    <n v="1619"/>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achinery 28"/>
    <m/>
    <s v="Other Machinery"/>
    <m/>
    <n v="1620"/>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oad vehicles 29"/>
    <m/>
    <s v="Road Vehicles"/>
    <m/>
    <n v="1621"/>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nonroad vehicles 30"/>
    <m/>
    <s v="Nonroad Vehicles"/>
    <m/>
    <n v="1622"/>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anufacturing 31T33"/>
    <m/>
    <s v="Other Manufacturing"/>
    <m/>
    <n v="162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energy pipelines and gas processing 352T353"/>
    <m/>
    <s v="Energy Pipelines and Gas Processing"/>
    <m/>
    <n v="162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water and waste 36T39"/>
    <m/>
    <s v="Water and Waste"/>
    <m/>
    <n v="162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nstruction 41T43"/>
    <m/>
    <s v="Construction"/>
    <m/>
    <n v="162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3"/>
    <x v="44"/>
    <m/>
    <m/>
    <m/>
    <m/>
    <n v="58"/>
    <x v="0"/>
    <s v="F-gas Measures"/>
    <s v="indst f gas substitution"/>
    <n v="0"/>
    <n v="1"/>
    <n v="0.01"/>
    <s v="% of potential achieved"/>
    <s v="**Description:** This policy reduces emissions of high-GWP, fluorinated gases (F-gases) from the industry sector by substituting less-harmful chemicals. // **Guidance for setting values:** If this policy is fully implemented, F-gas emissions in 2050 are reduced by 63% relative to BAU."/>
    <s v="industry-ag-main.html#avoid-f-gases"/>
    <s v="avoid-f-gases.html"/>
  </r>
  <r>
    <x v="3"/>
    <x v="44"/>
    <x v="45"/>
    <m/>
    <m/>
    <m/>
    <m/>
    <n v="510"/>
    <x v="0"/>
    <s v="F-gas Measures"/>
    <s v="indst f gas destruction"/>
    <n v="0"/>
    <n v="1"/>
    <n v="0.01"/>
    <s v="% of potential achieved"/>
    <s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
    <s v="industry-ag-main.html#avoid-f-gases"/>
    <s v="avoid-f-gases.html"/>
  </r>
  <r>
    <x v="3"/>
    <x v="45"/>
    <x v="46"/>
    <m/>
    <m/>
    <m/>
    <m/>
    <n v="511"/>
    <x v="0"/>
    <s v="F-gas Measures"/>
    <s v="indst f gas recovery"/>
    <n v="0"/>
    <n v="1"/>
    <n v="0.01"/>
    <s v="% of potential achieved"/>
    <s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
    <s v="industry-ag-main.html#avoid-f-gases"/>
    <s v="avoid-f-gases.html"/>
  </r>
  <r>
    <x v="3"/>
    <x v="46"/>
    <x v="47"/>
    <s v="chemicals 20"/>
    <m/>
    <s v="Chemicals"/>
    <m/>
    <n v="512"/>
    <x v="0"/>
    <s v="F-gas Measures"/>
    <s v="indst f gas inspct maint retrofit"/>
    <n v="0"/>
    <n v="1"/>
    <n v="0.01"/>
    <s v="% of potential achieved"/>
    <s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
    <s v="industry-ag-main.html#avoid-f-gases"/>
    <s v="avoid-f-gases.html"/>
  </r>
  <r>
    <x v="3"/>
    <x v="46"/>
    <x v="47"/>
    <s v="other metals 242"/>
    <m/>
    <s v="Other Metals"/>
    <m/>
    <n v="1653"/>
    <x v="0"/>
    <s v="F-gas Measures"/>
    <s v="indst f gas inspct maint retrofit"/>
    <n v="0"/>
    <n v="1"/>
    <n v="0.01"/>
    <s v="% of potential achieved"/>
    <s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
    <s v="industry-ag-main.html#avoid-f-gases"/>
    <s v="avoid-f-gases.html"/>
  </r>
  <r>
    <x v="3"/>
    <x v="47"/>
    <x v="48"/>
    <m/>
    <m/>
    <m/>
    <m/>
    <n v="54"/>
    <x v="0"/>
    <s v="Improved System Design"/>
    <s v="indst system integration"/>
    <n v="0"/>
    <n v="1"/>
    <n v="0.01"/>
    <s v="% of potential achieved"/>
    <s v="**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
    <s v="industry-ag-main.html#system-integ"/>
    <s v="improved-system-design.html"/>
  </r>
  <r>
    <x v="3"/>
    <x v="48"/>
    <x v="49"/>
    <s v="agriculture and forestry 01T03"/>
    <s v="electricity if"/>
    <s v="Agriculture and Forestry"/>
    <s v="Electricity Use"/>
    <n v="9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ard coal if"/>
    <s v="Agriculture and Forestry"/>
    <s v="Coal Use"/>
    <n v="95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natural gas if"/>
    <s v="Agriculture and Forestry"/>
    <s v="Natural Gas Use"/>
    <n v="9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biomass if"/>
    <s v="Agriculture and Forestry"/>
    <s v="Biomass Use"/>
    <n v="9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petroleum diesel if"/>
    <s v="Agriculture and Forestry"/>
    <s v="Petroleum Use"/>
    <n v="9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eat if"/>
    <s v="Agriculture and Forestry"/>
    <s v="Purchased Heat Use"/>
    <n v="9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crude oil if"/>
    <s v="Agriculture and Forestry"/>
    <s v="Crude Oil Use"/>
    <n v="9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eavy or residual fuel oil if"/>
    <s v="Agriculture and Forestry"/>
    <s v="Heavy or Residual Fuel Oil Use"/>
    <n v="96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LPG propane or butane if"/>
    <s v="Agriculture and Forestry"/>
    <s v="LPG Propane or Butane Use"/>
    <n v="9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ydrogen if"/>
    <s v="Agriculture and Forestry"/>
    <s v="Hydrogen Use"/>
    <n v="9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electricity if"/>
    <s v="Coal Mining"/>
    <s v="Electricity Use"/>
    <n v="9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ard coal if"/>
    <s v="Coal Mining"/>
    <s v="Coal Use"/>
    <n v="96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natural gas if"/>
    <s v="Coal Mining"/>
    <s v="Natural Gas Use"/>
    <n v="9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biomass if"/>
    <s v="Coal Mining"/>
    <s v="Biomass Use"/>
    <n v="9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petroleum diesel if"/>
    <s v="Coal Mining"/>
    <s v="Petroleum Use"/>
    <n v="9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eat if"/>
    <s v="Coal Mining"/>
    <s v="Purchased Heat Use"/>
    <n v="9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crude oil if"/>
    <s v="Coal Mining"/>
    <s v="Crude Oil Use"/>
    <n v="9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eavy or residual fuel oil if"/>
    <s v="Coal Mining"/>
    <s v="Heavy or Residual Fuel Oil Use"/>
    <n v="97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LPG propane or butane if"/>
    <s v="Coal Mining"/>
    <s v="LPG Propane or Butane Use"/>
    <n v="97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ydrogen if"/>
    <s v="Coal Mining"/>
    <s v="Hydrogen Use"/>
    <n v="9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electricity if"/>
    <s v="Oil and Gas Extraction"/>
    <s v="Electricity Use"/>
    <n v="97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ard coal if"/>
    <s v="Oil and Gas Extraction"/>
    <s v="Coal Use"/>
    <n v="97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natural gas if"/>
    <s v="Oil and Gas Extraction"/>
    <s v="Natural Gas Use"/>
    <n v="9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biomass if"/>
    <s v="Oil and Gas Extraction"/>
    <s v="Biomass Use"/>
    <n v="9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petroleum diesel if"/>
    <s v="Oil and Gas Extraction"/>
    <s v="Petroleum Use"/>
    <n v="98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eat if"/>
    <s v="Oil and Gas Extraction"/>
    <s v="Purchased Heat Use"/>
    <n v="9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crude oil if"/>
    <s v="Oil and Gas Extraction"/>
    <s v="Crude Oil Use"/>
    <n v="9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eavy or residual fuel oil if"/>
    <s v="Oil and Gas Extraction"/>
    <s v="Heavy or Residual Fuel Oil Use"/>
    <n v="98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LPG propane or butane if"/>
    <s v="Oil and Gas Extraction"/>
    <s v="LPG Propane or Butane Use"/>
    <n v="98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ydrogen if"/>
    <s v="Oil and Gas Extraction"/>
    <s v="Hydrogen Use"/>
    <n v="9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electricity if"/>
    <s v="Other Mining and Quarrying"/>
    <s v="Electricity Use"/>
    <n v="9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ard coal if"/>
    <s v="Other Mining and Quarrying"/>
    <s v="Coal Use"/>
    <n v="98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natural gas if"/>
    <s v="Other Mining and Quarrying"/>
    <s v="Natural Gas Use"/>
    <n v="99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biomass if"/>
    <s v="Other Mining and Quarrying"/>
    <s v="Biomass Use"/>
    <n v="9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petroleum diesel if"/>
    <s v="Other Mining and Quarrying"/>
    <s v="Petroleum Use"/>
    <n v="99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eat if"/>
    <s v="Other Mining and Quarrying"/>
    <s v="Purchased Heat Use"/>
    <n v="9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crude oil if"/>
    <s v="Other Mining and Quarrying"/>
    <s v="Crude Oil Use"/>
    <n v="9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eavy or residual fuel oil if"/>
    <s v="Other Mining and Quarrying"/>
    <s v="Heavy or Residual Fuel Oil Use"/>
    <n v="99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LPG propane or butane if"/>
    <s v="Other Mining and Quarrying"/>
    <s v="LPG Propane or Butane Use"/>
    <n v="99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ydrogen if"/>
    <s v="Other Mining and Quarrying"/>
    <s v="Hydrogen Use"/>
    <n v="9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electricity if"/>
    <s v="Food Beverage and Tobacco"/>
    <s v="Electricity Use"/>
    <n v="9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ard coal if"/>
    <s v="Food Beverage and Tobacco"/>
    <s v="Coal Use"/>
    <n v="99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natural gas if"/>
    <s v="Food Beverage and Tobacco"/>
    <s v="Natural Gas Use"/>
    <n v="10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biomass if"/>
    <s v="Food Beverage and Tobacco"/>
    <s v="Biomass Use"/>
    <n v="10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petroleum diesel if"/>
    <s v="Food Beverage and Tobacco"/>
    <s v="Petroleum Use"/>
    <n v="10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eat if"/>
    <s v="Food Beverage and Tobacco"/>
    <s v="Purchased Heat Use"/>
    <n v="10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crude oil if"/>
    <s v="Food Beverage and Tobacco"/>
    <s v="Crude Oil Use"/>
    <n v="10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eavy or residual fuel oil if"/>
    <s v="Food Beverage and Tobacco"/>
    <s v="Heavy or Residual Fuel Oil Use"/>
    <n v="10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LPG propane or butane if"/>
    <s v="Food Beverage and Tobacco"/>
    <s v="LPG Propane or Butane Use"/>
    <n v="10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ydrogen if"/>
    <s v="Food Beverage and Tobacco"/>
    <s v="Hydrogen Use"/>
    <n v="10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electricity if"/>
    <s v="Textiles Apparel and Leather"/>
    <s v="Electricity Use"/>
    <n v="100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ard coal if"/>
    <s v="Textiles Apparel and Leather"/>
    <s v="Coal Use"/>
    <n v="100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natural gas if"/>
    <s v="Textiles Apparel and Leather"/>
    <s v="Natural Gas Use"/>
    <n v="101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biomass if"/>
    <s v="Textiles Apparel and Leather"/>
    <s v="Biomass Use"/>
    <n v="101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petroleum diesel if"/>
    <s v="Textiles Apparel and Leather"/>
    <s v="Petroleum Use"/>
    <n v="101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eat if"/>
    <s v="Textiles Apparel and Leather"/>
    <s v="Purchased Heat Use"/>
    <n v="101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crude oil if"/>
    <s v="Textiles Apparel and Leather"/>
    <s v="Crude Oil Use"/>
    <n v="101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eavy or residual fuel oil if"/>
    <s v="Textiles Apparel and Leather"/>
    <s v="Heavy or Residual Fuel Oil Use"/>
    <n v="101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LPG propane or butane if"/>
    <s v="Textiles Apparel and Leather"/>
    <s v="LPG Propane or Butane Use"/>
    <n v="101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ydrogen if"/>
    <s v="Textiles Apparel and Leather"/>
    <s v="Hydrogen Use"/>
    <n v="101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electricity if"/>
    <s v="Wood Products"/>
    <s v="Electricity Use"/>
    <n v="101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ard coal if"/>
    <s v="Wood Products"/>
    <s v="Coal Use"/>
    <n v="101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natural gas if"/>
    <s v="Wood Products"/>
    <s v="Natural Gas Use"/>
    <n v="102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biomass if"/>
    <s v="Wood Products"/>
    <s v="Biomass Use"/>
    <n v="102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petroleum diesel if"/>
    <s v="Wood Products"/>
    <s v="Petroleum Use"/>
    <n v="102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eat if"/>
    <s v="Wood Products"/>
    <s v="Purchased Heat Use"/>
    <n v="102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crude oil if"/>
    <s v="Wood Products"/>
    <s v="Crude Oil Use"/>
    <n v="102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eavy or residual fuel oil if"/>
    <s v="Wood Products"/>
    <s v="Heavy or Residual Fuel Oil Use"/>
    <n v="102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LPG propane or butane if"/>
    <s v="Wood Products"/>
    <s v="LPG Propane or Butane Use"/>
    <n v="102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ydrogen if"/>
    <s v="Wood Products"/>
    <s v="Hydrogen Use"/>
    <n v="102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electricity if"/>
    <s v="Pulp Paper and Printing"/>
    <s v="Electricity Use"/>
    <n v="102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ard coal if"/>
    <s v="Pulp Paper and Printing"/>
    <s v="Coal Use"/>
    <n v="102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natural gas if"/>
    <s v="Pulp Paper and Printing"/>
    <s v="Natural Gas Use"/>
    <n v="103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biomass if"/>
    <s v="Pulp Paper and Printing"/>
    <s v="Biomass Use"/>
    <n v="103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petroleum diesel if"/>
    <s v="Pulp Paper and Printing"/>
    <s v="Petroleum Use"/>
    <n v="103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eat if"/>
    <s v="Pulp Paper and Printing"/>
    <s v="Purchased Heat Use"/>
    <n v="103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crude oil if"/>
    <s v="Pulp Paper and Printing"/>
    <s v="Crude Oil Use"/>
    <n v="103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eavy or residual fuel oil if"/>
    <s v="Pulp Paper and Printing"/>
    <s v="Heavy or Residual Fuel Oil Use"/>
    <n v="103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LPG propane or butane if"/>
    <s v="Pulp Paper and Printing"/>
    <s v="LPG Propane or Butane Use"/>
    <n v="103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ydrogen if"/>
    <s v="Pulp Paper and Printing"/>
    <s v="Hydrogen Use"/>
    <n v="103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electricity if"/>
    <s v="Refined Petroleum and Coke"/>
    <s v="Electricity Use"/>
    <n v="103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ard coal if"/>
    <s v="Refined Petroleum and Coke"/>
    <s v="Coal Use"/>
    <n v="103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natural gas if"/>
    <s v="Refined Petroleum and Coke"/>
    <s v="Natural Gas Use"/>
    <n v="104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biomass if"/>
    <s v="Refined Petroleum and Coke"/>
    <s v="Biomass Use"/>
    <n v="1041"/>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petroleum diesel if"/>
    <s v="Refined Petroleum and Coke"/>
    <s v="Petroleum Use"/>
    <n v="104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eat if"/>
    <s v="Refined Petroleum and Coke"/>
    <s v="Purchased Heat Use"/>
    <n v="104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crude oil if"/>
    <s v="Refined Petroleum and Coke"/>
    <s v="Crude Oil Use"/>
    <n v="1044"/>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eavy or residual fuel oil if"/>
    <s v="Refined Petroleum and Coke"/>
    <s v="Heavy or Residual Fuel Oil Use"/>
    <n v="104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LPG propane or butane if"/>
    <s v="Refined Petroleum and Coke"/>
    <s v="LPG Propane or Butane Use"/>
    <n v="104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ydrogen if"/>
    <s v="Refined Petroleum and Coke"/>
    <s v="Hydrogen Use"/>
    <n v="104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electricity if"/>
    <s v="Chemicals"/>
    <s v="Electricity Use"/>
    <n v="104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ard coal if"/>
    <s v="Chemicals"/>
    <s v="Coal Use"/>
    <n v="104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natural gas if"/>
    <s v="Chemicals"/>
    <s v="Natural Gas Use"/>
    <n v="105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biomass if"/>
    <s v="Chemicals"/>
    <s v="Biomass Use"/>
    <n v="105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petroleum diesel if"/>
    <s v="Chemicals"/>
    <s v="Petroleum Use"/>
    <n v="105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eat if"/>
    <s v="Chemicals"/>
    <s v="Purchased Heat Use"/>
    <n v="105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crude oil if"/>
    <s v="Chemicals"/>
    <s v="Crude Oil Use"/>
    <n v="105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eavy or residual fuel oil if"/>
    <s v="Chemicals"/>
    <s v="Heavy or Residual Fuel Oil Use"/>
    <n v="105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LPG propane or butane if"/>
    <s v="Chemicals"/>
    <s v="LPG Propane or Butane Use"/>
    <n v="105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ydrogen if"/>
    <s v="Chemicals"/>
    <s v="Hydrogen Use"/>
    <n v="105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electricity if"/>
    <s v="Rubber and Plastic Products"/>
    <s v="Electricity Use"/>
    <n v="10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ard coal if"/>
    <s v="Rubber and Plastic Products"/>
    <s v="Coal Use"/>
    <n v="105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natural gas if"/>
    <s v="Rubber and Plastic Products"/>
    <s v="Natural Gas Use"/>
    <n v="10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biomass if"/>
    <s v="Rubber and Plastic Products"/>
    <s v="Biomass Use"/>
    <n v="10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petroleum diesel if"/>
    <s v="Rubber and Plastic Products"/>
    <s v="Petroleum Use"/>
    <n v="10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eat if"/>
    <s v="Rubber and Plastic Products"/>
    <s v="Purchased Heat Use"/>
    <n v="10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crude oil if"/>
    <s v="Rubber and Plastic Products"/>
    <s v="Crude Oil Use"/>
    <n v="10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eavy or residual fuel oil if"/>
    <s v="Rubber and Plastic Products"/>
    <s v="Heavy or Residual Fuel Oil Use"/>
    <n v="106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LPG propane or butane if"/>
    <s v="Rubber and Plastic Products"/>
    <s v="LPG Propane or Butane Use"/>
    <n v="10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ydrogen if"/>
    <s v="Rubber and Plastic Products"/>
    <s v="Hydrogen Use"/>
    <n v="10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electricity if"/>
    <s v="Glass and Glass Products"/>
    <s v="Electricity Use"/>
    <n v="10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ard coal if"/>
    <s v="Glass and Glass Products"/>
    <s v="Coal Use"/>
    <n v="106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natural gas if"/>
    <s v="Glass and Glass Products"/>
    <s v="Natural Gas Use"/>
    <n v="10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biomass if"/>
    <s v="Glass and Glass Products"/>
    <s v="Biomass Use"/>
    <n v="10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petroleum diesel if"/>
    <s v="Glass and Glass Products"/>
    <s v="Petroleum Use"/>
    <n v="10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eat if"/>
    <s v="Glass and Glass Products"/>
    <s v="Purchased Heat Use"/>
    <n v="10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crude oil if"/>
    <s v="Glass and Glass Products"/>
    <s v="Crude Oil Use"/>
    <n v="10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eavy or residual fuel oil if"/>
    <s v="Glass and Glass Products"/>
    <s v="Heavy or Residual Fuel Oil Use"/>
    <n v="107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LPG propane or butane if"/>
    <s v="Glass and Glass Products"/>
    <s v="LPG Propane or Butane Use"/>
    <n v="107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ydrogen if"/>
    <s v="Glass and Glass Products"/>
    <s v="Hydrogen Use"/>
    <n v="10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electricity if"/>
    <s v="Cement and Other Nonmetallic Minerals"/>
    <s v="Electricity Use"/>
    <n v="107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ard coal if"/>
    <s v="Cement and Other Nonmetallic Minerals"/>
    <s v="Coal Use"/>
    <n v="107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natural gas if"/>
    <s v="Cement and Other Nonmetallic Minerals"/>
    <s v="Natural Gas Use"/>
    <n v="10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biomass if"/>
    <s v="Cement and Other Nonmetallic Minerals"/>
    <s v="Biomass Use"/>
    <n v="10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petroleum diesel if"/>
    <s v="Cement and Other Nonmetallic Minerals"/>
    <s v="Petroleum Use"/>
    <n v="108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eat if"/>
    <s v="Cement and Other Nonmetallic Minerals"/>
    <s v="Purchased Heat Use"/>
    <n v="10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crude oil if"/>
    <s v="Cement and Other Nonmetallic Minerals"/>
    <s v="Crude Oil Use"/>
    <n v="10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eavy or residual fuel oil if"/>
    <s v="Cement and Other Nonmetallic Minerals"/>
    <s v="Heavy or Residual Fuel Oil Use"/>
    <n v="108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LPG propane or butane if"/>
    <s v="Cement and Other Nonmetallic Minerals"/>
    <s v="LPG Propane or Butane Use"/>
    <n v="108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ydrogen if"/>
    <s v="Cement and Other Nonmetallic Minerals"/>
    <s v="Hydrogen Use"/>
    <n v="10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electricity if"/>
    <s v="Iron and Steel"/>
    <s v="Electricity Use"/>
    <n v="10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ard coal if"/>
    <s v="Iron and Steel"/>
    <s v="Coal Use"/>
    <n v="108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natural gas if"/>
    <s v="Iron and Steel"/>
    <s v="Natural Gas Use"/>
    <n v="109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biomass if"/>
    <s v="Iron and Steel"/>
    <s v="Biomass Use"/>
    <n v="10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petroleum diesel if"/>
    <s v="Iron and Steel"/>
    <s v="Petroleum Use"/>
    <n v="109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eat if"/>
    <s v="Iron and Steel"/>
    <s v="Purchased Heat Use"/>
    <n v="10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crude oil if"/>
    <s v="Iron and Steel"/>
    <s v="Crude Oil Use"/>
    <n v="10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eavy or residual fuel oil if"/>
    <s v="Iron and Steel"/>
    <s v="Heavy or Residual Fuel Oil Use"/>
    <n v="109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LPG propane or butane if"/>
    <s v="Iron and Steel"/>
    <s v="LPG Propane or Butane Use"/>
    <n v="109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ydrogen if"/>
    <s v="Iron and Steel"/>
    <s v="Hydrogen Use"/>
    <n v="10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electricity if"/>
    <s v="Other Metals"/>
    <s v="Electricity Use"/>
    <n v="10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ard coal if"/>
    <s v="Other Metals"/>
    <s v="Coal Use"/>
    <n v="109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natural gas if"/>
    <s v="Other Metals"/>
    <s v="Natural Gas Use"/>
    <n v="11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biomass if"/>
    <s v="Other Metals"/>
    <s v="Biomass Use"/>
    <n v="11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petroleum diesel if"/>
    <s v="Other Metals"/>
    <s v="Petroleum Use"/>
    <n v="11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eat if"/>
    <s v="Other Metals"/>
    <s v="Purchased Heat Use"/>
    <n v="11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crude oil if"/>
    <s v="Other Metals"/>
    <s v="Crude Oil Use"/>
    <n v="11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eavy or residual fuel oil if"/>
    <s v="Other Metals"/>
    <s v="Heavy or Residual Fuel Oil Use"/>
    <n v="11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LPG propane or butane if"/>
    <s v="Other Metals"/>
    <s v="LPG Propane or Butane Use"/>
    <n v="11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ydrogen if"/>
    <s v="Other Metals"/>
    <s v="Hydrogen Use"/>
    <n v="11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electricity if"/>
    <s v="Metal Products Except Machinery and Vehicles"/>
    <s v="Electricity Use"/>
    <n v="110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ard coal if"/>
    <s v="Metal Products Except Machinery and Vehicles"/>
    <s v="Coal Use"/>
    <n v="110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natural gas if"/>
    <s v="Metal Products Except Machinery and Vehicles"/>
    <s v="Natural Gas Use"/>
    <n v="111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biomass if"/>
    <s v="Metal Products Except Machinery and Vehicles"/>
    <s v="Biomass Use"/>
    <n v="111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petroleum diesel if"/>
    <s v="Metal Products Except Machinery and Vehicles"/>
    <s v="Petroleum Use"/>
    <n v="111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eat if"/>
    <s v="Metal Products Except Machinery and Vehicles"/>
    <s v="Purchased Heat Use"/>
    <n v="111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crude oil if"/>
    <s v="Metal Products Except Machinery and Vehicles"/>
    <s v="Crude Oil Use"/>
    <n v="111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eavy or residual fuel oil if"/>
    <s v="Metal Products Except Machinery and Vehicles"/>
    <s v="Heavy or Residual Fuel Oil Use"/>
    <n v="111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LPG propane or butane if"/>
    <s v="Metal Products Except Machinery and Vehicles"/>
    <s v="LPG Propane or Butane Use"/>
    <n v="111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ydrogen if"/>
    <s v="Metal Products Except Machinery and Vehicles"/>
    <s v="Hydrogen Use"/>
    <n v="111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electricity if"/>
    <s v="Computers and Electronics"/>
    <s v="Electricity Use"/>
    <n v="111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ard coal if"/>
    <s v="Computers and Electronics"/>
    <s v="Coal Use"/>
    <n v="111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natural gas if"/>
    <s v="Computers and Electronics"/>
    <s v="Natural Gas Use"/>
    <n v="112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biomass if"/>
    <s v="Computers and Electronics"/>
    <s v="Biomass Use"/>
    <n v="112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petroleum diesel if"/>
    <s v="Computers and Electronics"/>
    <s v="Petroleum Use"/>
    <n v="112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eat if"/>
    <s v="Computers and Electronics"/>
    <s v="Purchased Heat Use"/>
    <n v="112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crude oil if"/>
    <s v="Computers and Electronics"/>
    <s v="Crude Oil Use"/>
    <n v="112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eavy or residual fuel oil if"/>
    <s v="Computers and Electronics"/>
    <s v="Heavy or Residual Fuel Oil Use"/>
    <n v="112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LPG propane or butane if"/>
    <s v="Computers and Electronics"/>
    <s v="LPG Propane or Butane Use"/>
    <n v="112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ydrogen if"/>
    <s v="Computers and Electronics"/>
    <s v="Hydrogen Use"/>
    <n v="112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electricity if"/>
    <s v="Appliances and Electrical Equipment"/>
    <s v="Electricity Use"/>
    <n v="112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ard coal if"/>
    <s v="Appliances and Electrical Equipment"/>
    <s v="Coal Use"/>
    <n v="112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natural gas if"/>
    <s v="Appliances and Electrical Equipment"/>
    <s v="Natural Gas Use"/>
    <n v="113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biomass if"/>
    <s v="Appliances and Electrical Equipment"/>
    <s v="Biomass Use"/>
    <n v="113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petroleum diesel if"/>
    <s v="Appliances and Electrical Equipment"/>
    <s v="Petroleum Use"/>
    <n v="113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eat if"/>
    <s v="Appliances and Electrical Equipment"/>
    <s v="Purchased Heat Use"/>
    <n v="113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crude oil if"/>
    <s v="Appliances and Electrical Equipment"/>
    <s v="Crude Oil Use"/>
    <n v="113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eavy or residual fuel oil if"/>
    <s v="Appliances and Electrical Equipment"/>
    <s v="Heavy or Residual Fuel Oil Use"/>
    <n v="113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LPG propane or butane if"/>
    <s v="Appliances and Electrical Equipment"/>
    <s v="LPG Propane or Butane Use"/>
    <n v="113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ydrogen if"/>
    <s v="Appliances and Electrical Equipment"/>
    <s v="Hydrogen Use"/>
    <n v="113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electricity if"/>
    <s v="Other Machinery"/>
    <s v="Electricity Use"/>
    <n v="113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ard coal if"/>
    <s v="Other Machinery"/>
    <s v="Coal Use"/>
    <n v="113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natural gas if"/>
    <s v="Other Machinery"/>
    <s v="Natural Gas Use"/>
    <n v="114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biomass if"/>
    <s v="Other Machinery"/>
    <s v="Biomass Use"/>
    <n v="114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petroleum diesel if"/>
    <s v="Other Machinery"/>
    <s v="Petroleum Use"/>
    <n v="114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eat if"/>
    <s v="Other Machinery"/>
    <s v="Purchased Heat Use"/>
    <n v="114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crude oil if"/>
    <s v="Other Machinery"/>
    <s v="Crude Oil Use"/>
    <n v="114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eavy or residual fuel oil if"/>
    <s v="Other Machinery"/>
    <s v="Heavy or Residual Fuel Oil Use"/>
    <n v="114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LPG propane or butane if"/>
    <s v="Other Machinery"/>
    <s v="LPG Propane or Butane Use"/>
    <n v="114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ydrogen if"/>
    <s v="Other Machinery"/>
    <s v="Hydrogen Use"/>
    <n v="114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electricity if"/>
    <s v="Road Vehicles"/>
    <s v="Electricity Use"/>
    <n v="114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ard coal if"/>
    <s v="Road Vehicles"/>
    <s v="Coal Use"/>
    <n v="114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natural gas if"/>
    <s v="Road Vehicles"/>
    <s v="Natural Gas Use"/>
    <n v="115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biomass if"/>
    <s v="Road Vehicles"/>
    <s v="Biomass Use"/>
    <n v="115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petroleum diesel if"/>
    <s v="Road Vehicles"/>
    <s v="Petroleum Use"/>
    <n v="115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eat if"/>
    <s v="Road Vehicles"/>
    <s v="Purchased Heat Use"/>
    <n v="115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crude oil if"/>
    <s v="Road Vehicles"/>
    <s v="Crude Oil Use"/>
    <n v="115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eavy or residual fuel oil if"/>
    <s v="Road Vehicles"/>
    <s v="Heavy or Residual Fuel Oil Use"/>
    <n v="115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LPG propane or butane if"/>
    <s v="Road Vehicles"/>
    <s v="LPG Propane or Butane Use"/>
    <n v="115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ydrogen if"/>
    <s v="Road Vehicles"/>
    <s v="Hydrogen Use"/>
    <n v="115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electricity if"/>
    <s v="Nonroad Vehicles"/>
    <s v="Electricity Use"/>
    <n v="11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ard coal if"/>
    <s v="Nonroad Vehicles"/>
    <s v="Coal Use"/>
    <n v="115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natural gas if"/>
    <s v="Nonroad Vehicles"/>
    <s v="Natural Gas Use"/>
    <n v="11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biomass if"/>
    <s v="Nonroad Vehicles"/>
    <s v="Biomass Use"/>
    <n v="11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petroleum diesel if"/>
    <s v="Nonroad Vehicles"/>
    <s v="Petroleum Use"/>
    <n v="11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eat if"/>
    <s v="Nonroad Vehicles"/>
    <s v="Purchased Heat Use"/>
    <n v="11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crude oil if"/>
    <s v="Nonroad Vehicles"/>
    <s v="Crude Oil Use"/>
    <n v="11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eavy or residual fuel oil if"/>
    <s v="Nonroad Vehicles"/>
    <s v="Heavy or Residual Fuel Oil Use"/>
    <n v="116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LPG propane or butane if"/>
    <s v="Nonroad Vehicles"/>
    <s v="LPG Propane or Butane Use"/>
    <n v="11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ydrogen if"/>
    <s v="Nonroad Vehicles"/>
    <s v="Hydrogen Use"/>
    <n v="11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electricity if"/>
    <s v="Other Manufacturing"/>
    <s v="Electricity Use"/>
    <n v="11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ard coal if"/>
    <s v="Other Manufacturing"/>
    <s v="Coal Use"/>
    <n v="116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natural gas if"/>
    <s v="Other Manufacturing"/>
    <s v="Natural Gas Use"/>
    <n v="11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biomass if"/>
    <s v="Other Manufacturing"/>
    <s v="Biomass Use"/>
    <n v="11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petroleum diesel if"/>
    <s v="Other Manufacturing"/>
    <s v="Petroleum Use"/>
    <n v="11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eat if"/>
    <s v="Other Manufacturing"/>
    <s v="Purchased Heat Use"/>
    <n v="11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crude oil if"/>
    <s v="Other Manufacturing"/>
    <s v="Crude Oil Use"/>
    <n v="11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eavy or residual fuel oil if"/>
    <s v="Other Manufacturing"/>
    <s v="Heavy or Residual Fuel Oil Use"/>
    <n v="117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LPG propane or butane if"/>
    <s v="Other Manufacturing"/>
    <s v="LPG Propane or Butane Use"/>
    <n v="117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ydrogen if"/>
    <s v="Other Manufacturing"/>
    <s v="Hydrogen Use"/>
    <n v="11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electricity if"/>
    <s v="Energy Pipelines and Gas Processing"/>
    <s v="Electricity Use"/>
    <n v="1178"/>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ard coal if"/>
    <s v="Energy Pipelines and Gas Processing"/>
    <s v="Coal Use"/>
    <n v="117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natural gas if"/>
    <s v="Energy Pipelines and Gas Processing"/>
    <s v="Natural Gas Use"/>
    <n v="11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biomass if"/>
    <s v="Energy Pipelines and Gas Processing"/>
    <s v="Biomass Use"/>
    <n v="11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petroleum diesel if"/>
    <s v="Energy Pipelines and Gas Processing"/>
    <s v="Petroleum Use"/>
    <n v="118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eat if"/>
    <s v="Energy Pipelines and Gas Processing"/>
    <s v="Purchased Heat Use"/>
    <n v="11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crude oil if"/>
    <s v="Energy Pipelines and Gas Processing"/>
    <s v="Crude Oil Use"/>
    <n v="11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eavy or residual fuel oil if"/>
    <s v="Energy Pipelines and Gas Processing"/>
    <s v="Heavy or Residual Fuel Oil Use"/>
    <n v="118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LPG propane or butane if"/>
    <s v="Energy Pipelines and Gas Processing"/>
    <s v="LPG Propane or Butane Use"/>
    <n v="118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ydrogen if"/>
    <s v="Energy Pipelines and Gas Processing"/>
    <s v="Hydrogen Use"/>
    <n v="11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electricity if"/>
    <s v="Water and Waste"/>
    <s v="Electricity Use"/>
    <n v="11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ard coal if"/>
    <s v="Water and Waste"/>
    <s v="Coal Use"/>
    <n v="118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natural gas if"/>
    <s v="Water and Waste"/>
    <s v="Natural Gas Use"/>
    <n v="1190"/>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biomass if"/>
    <s v="Water and Waste"/>
    <s v="Biomass Use"/>
    <n v="11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petroleum diesel if"/>
    <s v="Water and Waste"/>
    <s v="Petroleum Use"/>
    <n v="119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eat if"/>
    <s v="Water and Waste"/>
    <s v="Purchased Heat Use"/>
    <n v="11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crude oil if"/>
    <s v="Water and Waste"/>
    <s v="Crude Oil Use"/>
    <n v="11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eavy or residual fuel oil if"/>
    <s v="Water and Waste"/>
    <s v="Heavy or Residual Fuel Oil Use"/>
    <n v="119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LPG propane or butane if"/>
    <s v="Water and Waste"/>
    <s v="LPG Propane or Butane Use"/>
    <n v="119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ydrogen if"/>
    <s v="Water and Waste"/>
    <s v="Hydrogen Use"/>
    <n v="11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electricity if"/>
    <s v="Construction"/>
    <s v="Electricity Use"/>
    <n v="11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ard coal if"/>
    <s v="Construction"/>
    <s v="Coal Use"/>
    <n v="119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natural gas if"/>
    <s v="Construction"/>
    <s v="Natural Gas Use"/>
    <n v="12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biomass if"/>
    <s v="Construction"/>
    <s v="Biomass Use"/>
    <n v="12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petroleum diesel if"/>
    <s v="Construction"/>
    <s v="Petroleum Use"/>
    <n v="12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eat if"/>
    <s v="Construction"/>
    <s v="Purchased Heat Use"/>
    <n v="12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crude oil if"/>
    <s v="Construction"/>
    <s v="Crude Oil Use"/>
    <n v="12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eavy or residual fuel oil if"/>
    <s v="Construction"/>
    <s v="Heavy or Residual Fuel Oil Use"/>
    <n v="12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LPG propane or butane if"/>
    <s v="Construction"/>
    <s v="LPG Propane or Butane Use"/>
    <n v="12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ydrogen if"/>
    <s v="Construction"/>
    <s v="Hydrogen Use"/>
    <n v="12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9"/>
    <x v="50"/>
    <s v="cement and other nonmetallic minerals 239"/>
    <m/>
    <s v="Cement and Other Nonmetallic Minerals"/>
    <m/>
    <n v="429"/>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49"/>
    <x v="50"/>
    <s v="iron and steel 241"/>
    <m/>
    <s v="Iron and Steel"/>
    <m/>
    <n v="430"/>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49"/>
    <x v="50"/>
    <s v="water and waste 36T39"/>
    <m/>
    <s v="Water and Waste"/>
    <m/>
    <n v="432"/>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50"/>
    <x v="51"/>
    <s v="oil and gas extraction 06"/>
    <m/>
    <s v="Oil and Gas Extraction"/>
    <m/>
    <n v="1458"/>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energy pipelines and gas processing 352T353"/>
    <m/>
    <s v="Energy Pipelines and Gas Processing"/>
    <m/>
    <n v="1459"/>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coal mining 05"/>
    <m/>
    <s v="Coal Mining"/>
    <m/>
    <n v="513"/>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water and waste 36T39"/>
    <m/>
    <s v="Water and Waste"/>
    <m/>
    <n v="514"/>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1"/>
    <x v="52"/>
    <s v="oil and gas extraction 06"/>
    <m/>
    <s v="Oil and Gas Extraction"/>
    <m/>
    <n v="1460"/>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energy pipelines and gas processing 352T353"/>
    <m/>
    <s v="Energy Pipelines and Gas Processing"/>
    <m/>
    <n v="1461"/>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coal mining 05"/>
    <m/>
    <s v="Coal Mining"/>
    <m/>
    <n v="515"/>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water and waste 36T39"/>
    <m/>
    <s v="Water and Waste"/>
    <m/>
    <n v="516"/>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2"/>
    <x v="53"/>
    <m/>
    <m/>
    <m/>
    <m/>
    <n v="1562"/>
    <x v="0"/>
    <s v="N2O Abatement"/>
    <s v="indst N2O abatement"/>
    <n v="0"/>
    <n v="1"/>
    <n v="0.01"/>
    <s v="% of potential achieved"/>
    <s v="**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
    <s v=""/>
    <s v=""/>
  </r>
  <r>
    <x v="3"/>
    <x v="53"/>
    <x v="54"/>
    <s v="hard coal"/>
    <m/>
    <s v="Hard Coal"/>
    <m/>
    <n v="451"/>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natural gas"/>
    <m/>
    <s v="Natural Gas"/>
    <m/>
    <n v="452"/>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petroleum gasoline"/>
    <m/>
    <s v="Petroleum Gasoline"/>
    <m/>
    <n v="453"/>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petroleum diesel"/>
    <m/>
    <s v="Petroleum Diesel"/>
    <m/>
    <n v="454"/>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jet fuel or kerosene"/>
    <m/>
    <s v="Jet Fuel/Kerosene"/>
    <m/>
    <n v="455"/>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lignite"/>
    <m/>
    <s v="Lignite"/>
    <m/>
    <n v="456"/>
    <x v="1"/>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crude oil"/>
    <m/>
    <s v="Crude Oil"/>
    <m/>
    <n v="457"/>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heavy or residual fuel oil"/>
    <m/>
    <s v="Heavy/Residual Fuel Oil"/>
    <m/>
    <n v="458"/>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LPG propane or butane"/>
    <m/>
    <s v="LPG/Propane/Butane"/>
    <m/>
    <n v="459"/>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4"/>
    <x v="54"/>
    <x v="55"/>
    <m/>
    <m/>
    <m/>
    <m/>
    <n v="60"/>
    <x v="0"/>
    <s v="Afforestation and Reforestation"/>
    <s v="land afforestation and reforestation"/>
    <n v="0"/>
    <n v="1"/>
    <n v="0.01"/>
    <s v="% of potential achieved"/>
    <s v="**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
    <s v="lulucf.html#aff-ref"/>
    <s v="afforestation-and-reforestation.html"/>
  </r>
  <r>
    <x v="4"/>
    <x v="55"/>
    <x v="56"/>
    <m/>
    <m/>
    <m/>
    <m/>
    <n v="705"/>
    <x v="0"/>
    <s v="Avoid Deforestation"/>
    <s v="land avoid deforestation"/>
    <n v="0"/>
    <n v="1"/>
    <n v="0.01"/>
    <s v="% of potential achieved"/>
    <s v="**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
    <s v="lulucf.html#avoid-def"/>
    <s v="avoid-deforestation.html"/>
  </r>
  <r>
    <x v="4"/>
    <x v="56"/>
    <x v="57"/>
    <m/>
    <m/>
    <m/>
    <m/>
    <n v="177"/>
    <x v="0"/>
    <s v="Grassland Restoration and Avoided Conversion"/>
    <s v="land forest restoration"/>
    <n v="0"/>
    <n v="1"/>
    <n v="0.01"/>
    <s v="% of potential achieved"/>
    <s v="**Description:** This policy increases CO2 sequestration by avoiding the conversion of grasslands and restoring grassland areas. // **Guidance for setting values:** A 100% setting of this lever avoids 1.7 million acres of grassland conversion, and restores roughly 5 million acres of grassland."/>
    <s v=""/>
    <s v="forest-restoration.html"/>
  </r>
  <r>
    <x v="4"/>
    <x v="57"/>
    <x v="58"/>
    <m/>
    <m/>
    <m/>
    <m/>
    <n v="61"/>
    <x v="0"/>
    <s v="Forest Set-Asides"/>
    <s v="land forest set asides"/>
    <n v="0"/>
    <n v="1"/>
    <n v="0.01"/>
    <s v="% of potential achieved"/>
    <s v="**Description:** This policy avoids the release of CO2 from forests by reducing timber harvesting. // **Guidance for setting values:** If this policy is fully implemented, the land use capture of emissions in 2050 will increase to about 14 MT CO2e (over 150% increase) relative to BAU. A 100% setting of this lever reduces timber harvesting by 2% of the BAU amount per year, reaching a roughly 70% reduction in timber harvesting by 2050."/>
    <s v="lulucf.html#set-asides"/>
    <s v="forest-set-asides.html"/>
  </r>
  <r>
    <x v="4"/>
    <x v="58"/>
    <x v="59"/>
    <m/>
    <m/>
    <m/>
    <m/>
    <n v="62"/>
    <x v="0"/>
    <s v="Cropland and Rice Measures"/>
    <s v="indst cropland and rice measures"/>
    <n v="0"/>
    <n v="1"/>
    <n v="0.01"/>
    <s v="% of potential achieved"/>
    <s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
    <s v="industry-ag-main.html#cropland"/>
    <s v="cropland-management.html"/>
  </r>
  <r>
    <x v="4"/>
    <x v="59"/>
    <x v="60"/>
    <m/>
    <m/>
    <m/>
    <m/>
    <n v="1654"/>
    <x v="0"/>
    <s v="Improved Soil Measures"/>
    <s v="indst tillage"/>
    <n v="0"/>
    <n v="1"/>
    <n v="0.01"/>
    <s v="% of potential achieved"/>
    <s v="**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
    <s v=""/>
    <s v=""/>
  </r>
  <r>
    <x v="4"/>
    <x v="60"/>
    <x v="61"/>
    <m/>
    <m/>
    <m/>
    <m/>
    <n v="63"/>
    <x v="0"/>
    <s v="Improved Forest Management"/>
    <s v="land forest management"/>
    <n v="0"/>
    <n v="1"/>
    <n v="0.01"/>
    <s v="% of potential achieved"/>
    <s v="**Description:** This policy increases CO2 sequestration by forests through improved forest management practices.  // **Guidance for setting values:** If this policy is fully implemented, the land use capture of emissions in 2050 will increase to about 23 MT CO2e (over 200% increase) relative to BAU. A 100% setting of this level will put 60% of the 94 million acres of forest not currently under best management practices will instead be managed with best practices by 2050."/>
    <s v="lulucf.html#forest-mgmt"/>
    <s v="improved-forest-management.html"/>
  </r>
  <r>
    <x v="4"/>
    <x v="61"/>
    <x v="62"/>
    <m/>
    <m/>
    <m/>
    <m/>
    <n v="64"/>
    <x v="0"/>
    <s v="Livestock Measures"/>
    <s v="indst livestock measures"/>
    <n v="0"/>
    <n v="1"/>
    <n v="0.01"/>
    <s v="% of potential achieved"/>
    <s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
    <s v="industry-ag-main.html#livestock"/>
    <s v="livestock-measures.html"/>
  </r>
  <r>
    <x v="4"/>
    <x v="62"/>
    <x v="63"/>
    <m/>
    <m/>
    <m/>
    <m/>
    <n v="178"/>
    <x v="0"/>
    <s v="Wetland Restoration"/>
    <s v="land peatland restoration"/>
    <n v="0"/>
    <n v="1"/>
    <n v="0.01"/>
    <s v="% of potential achieved"/>
    <s v="**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If this policy is fully implemented, agricultural process emissions in 2050 are reduced by less than 1%."/>
    <s v=""/>
    <s v="peatland-restoration.html"/>
  </r>
  <r>
    <x v="4"/>
    <x v="63"/>
    <x v="64"/>
    <m/>
    <m/>
    <m/>
    <m/>
    <n v="434"/>
    <x v="0"/>
    <s v="Shift to Non-Animal Products"/>
    <s v="indst shift to nonanimal products"/>
    <n v="0"/>
    <n v="1"/>
    <n v="0.01"/>
    <s v="% reduction in animal products"/>
    <s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
    <s v=""/>
    <s v="shift-to-non-animal-products.html"/>
  </r>
  <r>
    <x v="5"/>
    <x v="64"/>
    <x v="65"/>
    <m/>
    <m/>
    <m/>
    <m/>
    <n v="68"/>
    <x v="0"/>
    <s v="District Heat CHP"/>
    <s v="heat convert heat to CHP"/>
    <n v="0"/>
    <n v="1"/>
    <n v="0.01"/>
    <s v="% non-CHP heat converted"/>
    <s v="**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
    <s v="district-heating.html#chp"/>
    <s v="convert-non-chp-heat-production.html"/>
  </r>
  <r>
    <x v="5"/>
    <x v="65"/>
    <x v="66"/>
    <m/>
    <m/>
    <m/>
    <m/>
    <n v="176"/>
    <x v="0"/>
    <s v="District Heat Fuel Switching"/>
    <s v="heat fuel type shifting"/>
    <n v="0"/>
    <n v="1"/>
    <n v="0.01"/>
    <s v="% of fuel use"/>
    <s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
    <s v="district-heating.html#convert-coal"/>
    <s v="district-heat-fuel-switching.html"/>
  </r>
  <r>
    <x v="5"/>
    <x v="66"/>
    <x v="67"/>
    <m/>
    <m/>
    <m/>
    <m/>
    <n v="450"/>
    <x v="0"/>
    <s v="Hydrogen Electrolysis"/>
    <s v="hydgn shift production pathways"/>
    <n v="0"/>
    <n v="1"/>
    <n v="0.01"/>
    <s v="% of hydrogen production"/>
    <s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
    <s v=""/>
    <s v="switch-hydrogen-production-pathway.html"/>
  </r>
  <r>
    <x v="6"/>
    <x v="67"/>
    <x v="68"/>
    <s v="transportation sector"/>
    <m/>
    <s v="Transportation Sector"/>
    <m/>
    <n v="171"/>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electricity sector"/>
    <m/>
    <s v="Electricity Sector"/>
    <m/>
    <n v="172"/>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residential buildings sector"/>
    <m/>
    <s v="Residential Bldg Sector"/>
    <m/>
    <n v="173"/>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commercial buildings sector"/>
    <m/>
    <s v="Commercial Bldg Sector"/>
    <m/>
    <n v="174"/>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industry sector"/>
    <m/>
    <s v="Industry Sector"/>
    <m/>
    <n v="175"/>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district heat and hydrogen sector"/>
    <m/>
    <s v="District Heat &amp; Hydrogen Sector"/>
    <m/>
    <n v="544"/>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8"/>
    <x v="69"/>
    <s v="electricity"/>
    <m/>
    <s v="Electricity"/>
    <m/>
    <n v="706"/>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ard coal"/>
    <m/>
    <s v="Hard Coal"/>
    <m/>
    <n v="69"/>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natural gas"/>
    <m/>
    <s v="Natural Gas"/>
    <m/>
    <n v="70"/>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nuclear"/>
    <m/>
    <s v="Nuclear"/>
    <m/>
    <n v="71"/>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ydro"/>
    <m/>
    <s v="Hydro"/>
    <m/>
    <n v="72"/>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wind"/>
    <m/>
    <s v="Onshore Wind"/>
    <m/>
    <n v="73"/>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solar"/>
    <m/>
    <s v="Solar"/>
    <m/>
    <n v="74"/>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mass"/>
    <m/>
    <s v="Biomass"/>
    <m/>
    <n v="707"/>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petroleum gasoline"/>
    <m/>
    <s v="Petroleum Gasoline"/>
    <m/>
    <n v="75"/>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petroleum diesel"/>
    <m/>
    <s v="Petroleum Diesel"/>
    <m/>
    <n v="76"/>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fuel gasoline"/>
    <m/>
    <s v="Biofuel Gasoline"/>
    <m/>
    <n v="708"/>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fuel diesel"/>
    <m/>
    <s v="Biofuel Diesel"/>
    <m/>
    <n v="709"/>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jet fuel or kerosene"/>
    <m/>
    <s v="Jet Fuel/Kerosene"/>
    <m/>
    <n v="710"/>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eat"/>
    <m/>
    <s v="Heat"/>
    <m/>
    <n v="711"/>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geothermal"/>
    <m/>
    <s v="Geothermal"/>
    <m/>
    <n v="712"/>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lignite"/>
    <m/>
    <s v="Lignite"/>
    <m/>
    <n v="713"/>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crude oil"/>
    <m/>
    <s v="Crude Oil"/>
    <m/>
    <n v="714"/>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eavy or residual fuel oil"/>
    <m/>
    <s v="Heavy/Residual Fuel Oil"/>
    <m/>
    <n v="715"/>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LPG propane or butane"/>
    <m/>
    <s v="LPG/Propane/Butane"/>
    <m/>
    <n v="716"/>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municipal solid waste"/>
    <m/>
    <s v="Municipal Solid Waste"/>
    <m/>
    <n v="717"/>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ydrogen"/>
    <m/>
    <s v="Hydrogen"/>
    <m/>
    <n v="718"/>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9"/>
    <x v="70"/>
    <m/>
    <m/>
    <m/>
    <m/>
    <n v="719"/>
    <x v="1"/>
    <s v=""/>
    <s v="cross toggle whether carbon tax affects non CO2 emissions"/>
    <n v="0"/>
    <n v="1"/>
    <n v="1"/>
    <s v="on/off"/>
    <s v="**Description:** By default, the carbon tax applies to CO2 and non-CO2 emissions. This policy exempts non-CO2 emissions, meaning the carbon tax will only apply to CO2 emissions."/>
    <s v="fuels.html#carbon-tax"/>
    <s v="carbon-tax.html"/>
  </r>
  <r>
    <x v="6"/>
    <x v="70"/>
    <x v="71"/>
    <s v="agriculture and forestry 01T03"/>
    <m/>
    <s v="Agriculture and Forestry"/>
    <m/>
    <n v="1628"/>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al mining 05"/>
    <m/>
    <s v="Coal Mining"/>
    <m/>
    <n v="1629"/>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il and gas extraction 06"/>
    <m/>
    <s v="Oil and Gas Extraction"/>
    <m/>
    <n v="1630"/>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ining and quarrying 07T08"/>
    <m/>
    <s v="Other Mining and Quarrying"/>
    <m/>
    <n v="1631"/>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food beverage and tobacco 10T12"/>
    <m/>
    <s v="Food Beverage and Tobacco"/>
    <m/>
    <n v="163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textiles apparel and leather 13T15"/>
    <m/>
    <s v="Textiles Apparel and Leather"/>
    <m/>
    <n v="1633"/>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wood products 16"/>
    <m/>
    <s v="Wood Products"/>
    <m/>
    <n v="1634"/>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pulp paper and printing 17T18"/>
    <m/>
    <s v="Pulp Paper and Printing"/>
    <m/>
    <n v="1635"/>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efined petroleum and coke 19"/>
    <m/>
    <s v="Refined Petroleum and Coke"/>
    <m/>
    <n v="1636"/>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hemicals 20"/>
    <m/>
    <s v="Chemicals"/>
    <m/>
    <n v="1637"/>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ubber and plastic products 22"/>
    <m/>
    <s v="Rubber and Plastic Products"/>
    <m/>
    <n v="1638"/>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glass and glass products 231"/>
    <m/>
    <s v="Glass and Glass Products"/>
    <m/>
    <n v="1639"/>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ement and other nonmetallic minerals 239"/>
    <m/>
    <s v="Cement and Other Nonmetallic Minerals"/>
    <m/>
    <n v="1640"/>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iron and steel 241"/>
    <m/>
    <s v="Iron and Steel"/>
    <m/>
    <n v="1641"/>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etals 242"/>
    <m/>
    <s v="Other Metals"/>
    <m/>
    <n v="164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metal products except machinery and vehicles 25"/>
    <m/>
    <s v="Metal Products Except Machinery and Vehicles"/>
    <m/>
    <n v="1643"/>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mputers and electronics 26"/>
    <m/>
    <s v="Computers and Electronics"/>
    <m/>
    <n v="1644"/>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appliances and electrical equipment 27"/>
    <m/>
    <s v="Appliances and Electrical Equipment"/>
    <m/>
    <n v="1645"/>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achinery 28"/>
    <m/>
    <s v="Other Machinery"/>
    <m/>
    <n v="1646"/>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oad vehicles 29"/>
    <m/>
    <s v="Road Vehicles"/>
    <m/>
    <n v="1647"/>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nonroad vehicles 30"/>
    <m/>
    <s v="Nonroad Vehicles"/>
    <m/>
    <n v="1648"/>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anufacturing 31T33"/>
    <m/>
    <s v="Other Manufacturing"/>
    <m/>
    <n v="1649"/>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energy pipelines and gas processing 352T353"/>
    <m/>
    <s v="Energy Pipelines and Gas Processing"/>
    <m/>
    <n v="1650"/>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water and waste 36T39"/>
    <m/>
    <s v="Water and Waste"/>
    <m/>
    <n v="1651"/>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nstruction 41T43"/>
    <m/>
    <s v="Construction"/>
    <m/>
    <n v="165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1"/>
    <x v="72"/>
    <m/>
    <m/>
    <m/>
    <m/>
    <n v="1627"/>
    <x v="0"/>
    <s v=""/>
    <s v=""/>
    <n v="0"/>
    <n v="1"/>
    <n v="1"/>
    <s v="on/off"/>
    <s v="**Description:** By default, carbon taxes apply to only domestically produced goods. If set to zero, this policy enables carbon tax border adjustments, meaning the carbon tax will apply to both domestically produced and imported goods."/>
    <s v="fuels.html#carbon-tax"/>
    <s v="carbon-tax.html"/>
  </r>
  <r>
    <x v="6"/>
    <x v="72"/>
    <x v="73"/>
    <s v="electricity"/>
    <m/>
    <s v="Electricity"/>
    <m/>
    <n v="720"/>
    <x v="1"/>
    <s v="Fixed Energy Prices"/>
    <s v="cross toggle whether policies affect energy prices"/>
    <n v="0"/>
    <n v="1"/>
    <n v="1"/>
    <s v="on/off"/>
    <s v=""/>
    <s v=""/>
    <s v=""/>
  </r>
  <r>
    <x v="6"/>
    <x v="72"/>
    <x v="73"/>
    <s v="heat"/>
    <m/>
    <s v="Heat"/>
    <m/>
    <n v="721"/>
    <x v="1"/>
    <s v="Fixed Energy Prices"/>
    <s v="cross toggle whether policies affect energy prices"/>
    <n v="0"/>
    <n v="1"/>
    <n v="1"/>
    <s v="on/off"/>
    <s v=""/>
    <s v=""/>
    <s v=""/>
  </r>
  <r>
    <x v="6"/>
    <x v="72"/>
    <x v="73"/>
    <s v="hydrogen"/>
    <m/>
    <s v="Hydrogen"/>
    <m/>
    <n v="722"/>
    <x v="1"/>
    <s v="Fixed Energy Prices"/>
    <s v="cross toggle whether policies affect energy prices"/>
    <n v="0"/>
    <n v="1"/>
    <n v="1"/>
    <s v="on/off"/>
    <s v=""/>
    <s v=""/>
    <s v=""/>
  </r>
  <r>
    <x v="6"/>
    <x v="72"/>
    <x v="73"/>
    <s v="hard coal"/>
    <m/>
    <s v="Hard Coal"/>
    <m/>
    <n v="836"/>
    <x v="1"/>
    <s v="Fixed Energy Prices"/>
    <s v="cross toggle whether policies affect energy prices"/>
    <n v="0"/>
    <n v="1"/>
    <n v="1"/>
    <s v="on/off"/>
    <s v=""/>
    <s v=""/>
    <s v=""/>
  </r>
  <r>
    <x v="6"/>
    <x v="72"/>
    <x v="73"/>
    <s v="natural gas"/>
    <m/>
    <s v="Natural Gas"/>
    <m/>
    <n v="837"/>
    <x v="1"/>
    <s v="Fixed Energy Prices"/>
    <s v="cross toggle whether policies affect energy prices"/>
    <n v="0"/>
    <n v="1"/>
    <n v="1"/>
    <s v="on/off"/>
    <s v=""/>
    <s v=""/>
    <s v=""/>
  </r>
  <r>
    <x v="6"/>
    <x v="72"/>
    <x v="73"/>
    <s v="biomass"/>
    <m/>
    <s v="Biomass"/>
    <m/>
    <n v="838"/>
    <x v="1"/>
    <s v="Fixed Energy Prices"/>
    <s v="cross toggle whether policies affect energy prices"/>
    <n v="0"/>
    <n v="1"/>
    <n v="1"/>
    <s v="on/off"/>
    <s v=""/>
    <s v=""/>
    <s v=""/>
  </r>
  <r>
    <x v="6"/>
    <x v="72"/>
    <x v="73"/>
    <s v="petroleum gasoline"/>
    <m/>
    <s v="Petroleum Gasoline"/>
    <m/>
    <n v="839"/>
    <x v="1"/>
    <s v="Fixed Energy Prices"/>
    <s v="cross toggle whether policies affect energy prices"/>
    <n v="0"/>
    <n v="1"/>
    <n v="1"/>
    <s v="on/off"/>
    <s v=""/>
    <s v=""/>
    <s v=""/>
  </r>
  <r>
    <x v="6"/>
    <x v="72"/>
    <x v="73"/>
    <s v="petroleum diesel"/>
    <m/>
    <s v="Petroleum Diesel"/>
    <m/>
    <n v="840"/>
    <x v="1"/>
    <s v="Fixed Energy Prices"/>
    <s v="cross toggle whether policies affect energy prices"/>
    <n v="0"/>
    <n v="1"/>
    <n v="1"/>
    <s v="on/off"/>
    <s v=""/>
    <s v=""/>
    <s v=""/>
  </r>
  <r>
    <x v="6"/>
    <x v="72"/>
    <x v="73"/>
    <s v="biofuel gasoline"/>
    <m/>
    <s v="Biofuel Gasoline"/>
    <m/>
    <n v="841"/>
    <x v="1"/>
    <s v="Fixed Energy Prices"/>
    <s v="cross toggle whether policies affect energy prices"/>
    <n v="0"/>
    <n v="1"/>
    <n v="1"/>
    <s v="on/off"/>
    <s v=""/>
    <s v=""/>
    <s v=""/>
  </r>
  <r>
    <x v="6"/>
    <x v="72"/>
    <x v="73"/>
    <s v="biofuel diesel"/>
    <m/>
    <s v="Biofuel Diesel"/>
    <m/>
    <n v="842"/>
    <x v="1"/>
    <s v="Fixed Energy Prices"/>
    <s v="cross toggle whether policies affect energy prices"/>
    <n v="0"/>
    <n v="1"/>
    <n v="1"/>
    <s v="on/off"/>
    <s v=""/>
    <s v=""/>
    <s v=""/>
  </r>
  <r>
    <x v="6"/>
    <x v="72"/>
    <x v="73"/>
    <s v="jet fuel or kerosene"/>
    <m/>
    <s v="Jet Fuel/Kerosene"/>
    <m/>
    <n v="843"/>
    <x v="1"/>
    <s v="Fixed Energy Prices"/>
    <s v="cross toggle whether policies affect energy prices"/>
    <n v="0"/>
    <n v="1"/>
    <n v="1"/>
    <s v="on/off"/>
    <s v=""/>
    <s v=""/>
    <s v=""/>
  </r>
  <r>
    <x v="6"/>
    <x v="72"/>
    <x v="73"/>
    <s v="lignite"/>
    <m/>
    <s v="Lignite"/>
    <m/>
    <n v="844"/>
    <x v="1"/>
    <s v="Fixed Energy Prices"/>
    <s v="cross toggle whether policies affect energy prices"/>
    <n v="0"/>
    <n v="1"/>
    <n v="1"/>
    <s v="on/off"/>
    <s v=""/>
    <s v=""/>
    <s v=""/>
  </r>
  <r>
    <x v="6"/>
    <x v="72"/>
    <x v="73"/>
    <s v="crude oil"/>
    <m/>
    <s v="Crude Oil"/>
    <m/>
    <n v="845"/>
    <x v="1"/>
    <s v="Fixed Energy Prices"/>
    <s v="cross toggle whether policies affect energy prices"/>
    <n v="0"/>
    <n v="1"/>
    <n v="1"/>
    <s v="on/off"/>
    <s v=""/>
    <s v=""/>
    <s v=""/>
  </r>
  <r>
    <x v="6"/>
    <x v="72"/>
    <x v="73"/>
    <s v="heavy or residual fuel oil"/>
    <m/>
    <s v="Heavy/Residual Fuel Oil"/>
    <m/>
    <n v="846"/>
    <x v="1"/>
    <s v="Fixed Energy Prices"/>
    <s v="cross toggle whether policies affect energy prices"/>
    <n v="0"/>
    <n v="1"/>
    <n v="1"/>
    <s v="on/off"/>
    <s v=""/>
    <s v=""/>
    <s v=""/>
  </r>
  <r>
    <x v="6"/>
    <x v="72"/>
    <x v="73"/>
    <s v="LPG propane or butane"/>
    <m/>
    <s v="LPG/Propane/Butane"/>
    <m/>
    <n v="847"/>
    <x v="1"/>
    <s v="Fixed Energy Prices"/>
    <s v="cross toggle whether policies affect energy prices"/>
    <n v="0"/>
    <n v="1"/>
    <n v="1"/>
    <s v="on/off"/>
    <s v=""/>
    <s v=""/>
    <s v=""/>
  </r>
  <r>
    <x v="6"/>
    <x v="73"/>
    <x v="74"/>
    <s v="hard coal"/>
    <m/>
    <s v="Hard Coal"/>
    <m/>
    <n v="723"/>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natural gas"/>
    <m/>
    <s v="Natural Gas"/>
    <m/>
    <n v="724"/>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nuclear"/>
    <m/>
    <s v="Nuclear"/>
    <m/>
    <n v="725"/>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mass"/>
    <m/>
    <s v="Biomass"/>
    <m/>
    <n v="726"/>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petroleum gasoline"/>
    <m/>
    <s v="Petroleum Gasoline"/>
    <m/>
    <n v="727"/>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petroleum diesel"/>
    <m/>
    <s v="Petroleum Diesel"/>
    <m/>
    <n v="728"/>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fuel gasoline"/>
    <m/>
    <s v="Biofuel Gasoline"/>
    <m/>
    <n v="729"/>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fuel diesel"/>
    <m/>
    <s v="Biofuel Diesel"/>
    <m/>
    <n v="730"/>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jet fuel or kerosene"/>
    <m/>
    <s v="Jet Fuel/Kerosene"/>
    <m/>
    <n v="731"/>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lignite"/>
    <m/>
    <s v="Lignite"/>
    <m/>
    <n v="732"/>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crude oil"/>
    <m/>
    <s v="Crude Oil"/>
    <m/>
    <n v="733"/>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heavy or residual fuel oil"/>
    <m/>
    <s v="Heavy/Residual Fuel Oil"/>
    <m/>
    <n v="734"/>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LPG propane or butane"/>
    <m/>
    <s v="LPG/Propane/Butane"/>
    <m/>
    <n v="735"/>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municipal solid waste"/>
    <m/>
    <s v="Municipal Solid Waste"/>
    <m/>
    <n v="736"/>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hydrogen"/>
    <m/>
    <s v="Hydrogen"/>
    <m/>
    <n v="737"/>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4"/>
    <x v="75"/>
    <s v="electricity"/>
    <m/>
    <s v="Electricity"/>
    <m/>
    <n v="78"/>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ard coal"/>
    <m/>
    <s v="Hard Coal"/>
    <m/>
    <n v="79"/>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natural gas"/>
    <m/>
    <s v="Natural Gas"/>
    <m/>
    <n v="80"/>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nuclear"/>
    <m/>
    <s v="Nuclear"/>
    <m/>
    <n v="738"/>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mass"/>
    <m/>
    <s v="Biomass"/>
    <m/>
    <n v="739"/>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petroleum gasoline"/>
    <m/>
    <s v="Petroleum Gasoline"/>
    <m/>
    <n v="81"/>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petroleum diesel"/>
    <m/>
    <s v="Petroleum Diesel"/>
    <m/>
    <n v="82"/>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fuel gasoline"/>
    <m/>
    <s v="Biofuel Gasoline"/>
    <m/>
    <n v="740"/>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fuel diesel"/>
    <m/>
    <s v="Biofuel Diesel"/>
    <m/>
    <n v="741"/>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jet fuel or kerosene"/>
    <m/>
    <s v="Jet Fuel/Kerosene"/>
    <m/>
    <n v="742"/>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eat"/>
    <m/>
    <s v="Heat"/>
    <m/>
    <n v="743"/>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lignite"/>
    <m/>
    <s v="Lignite"/>
    <m/>
    <n v="744"/>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crude oil"/>
    <m/>
    <s v="Crude Oil"/>
    <m/>
    <n v="745"/>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eavy or residual fuel oil"/>
    <m/>
    <s v="Heavy/Residual Fuel Oil"/>
    <m/>
    <n v="746"/>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LPG propane or butane"/>
    <m/>
    <s v="LPG/Propane/Butane"/>
    <m/>
    <n v="747"/>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municipal solid waste"/>
    <m/>
    <s v="Municipal Solid Waste"/>
    <m/>
    <n v="748"/>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ydrogen"/>
    <m/>
    <s v="Hydrogen"/>
    <m/>
    <n v="749"/>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7"/>
    <x v="75"/>
    <x v="76"/>
    <s v="heating"/>
    <m/>
    <s v="Buildings: Heating"/>
    <m/>
    <n v="85"/>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cooling and ventilation"/>
    <m/>
    <s v="Buildings: Cooling and Ventilation"/>
    <m/>
    <n v="86"/>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envelope"/>
    <m/>
    <s v="Buildings: Envelope"/>
    <m/>
    <n v="87"/>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lighting"/>
    <m/>
    <s v="Buildings: Lighting"/>
    <m/>
    <n v="88"/>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appliances"/>
    <m/>
    <s v="Buildings: Appliances"/>
    <m/>
    <n v="89"/>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other component"/>
    <m/>
    <s v="Buildings: Other Components"/>
    <m/>
    <n v="90"/>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7"/>
    <m/>
    <m/>
    <s v="Carbon Capture and Sequestration"/>
    <m/>
    <n v="91"/>
    <x v="0"/>
    <s v="R&amp;D Capital Cost Reductions"/>
    <s v="RnD CCS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hard coal es"/>
    <m/>
    <s v="Electricity: Hard Coal"/>
    <m/>
    <n v="92"/>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atural gas nonpeaker es"/>
    <m/>
    <s v="Electricity: Natural Gas Nonpeaker"/>
    <m/>
    <n v="93"/>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uclear es"/>
    <m/>
    <s v="Electricity: Nuclear"/>
    <m/>
    <n v="94"/>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hydro es"/>
    <m/>
    <s v="Electricity: Hydro"/>
    <m/>
    <n v="95"/>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onshore wind es"/>
    <m/>
    <s v="Electricity: Onshore Wind"/>
    <m/>
    <n v="96"/>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solar PV es"/>
    <m/>
    <s v="Electricity: Solar PV"/>
    <m/>
    <n v="97"/>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solar thermal es"/>
    <m/>
    <s v="Electricity: Solar Thermal"/>
    <m/>
    <n v="98"/>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biomass es"/>
    <m/>
    <s v="Electricity: Biomass"/>
    <m/>
    <n v="99"/>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atural gas peaker es"/>
    <m/>
    <s v="Electricity: Natural Gas Peaker"/>
    <m/>
    <n v="192"/>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lignite es"/>
    <m/>
    <s v="Electricity: Lignite"/>
    <m/>
    <n v="180"/>
    <x v="1"/>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offshore wind es"/>
    <m/>
    <s v="Electricity: Offshore Wind"/>
    <m/>
    <n v="183"/>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agriculture and forestry 01T03"/>
    <m/>
    <s v="Industry: Agriculture and Forestry"/>
    <m/>
    <n v="146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al mining 05"/>
    <m/>
    <s v="Industry: Coal Mining"/>
    <m/>
    <n v="146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il and gas extraction 06"/>
    <m/>
    <s v="Industry: Oil and Gas Extraction"/>
    <m/>
    <n v="146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ining and quarrying 07T08"/>
    <m/>
    <s v="Industry: Other Mining and Quarrying"/>
    <m/>
    <n v="146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food beverage and tobacco 10T12"/>
    <m/>
    <s v="Industry: Food Beverage and Tobacco"/>
    <m/>
    <n v="146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textiles apparel and leather 13T15"/>
    <m/>
    <s v="Industry: Textiles Apparel and Leather"/>
    <m/>
    <n v="1467"/>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wood products 16"/>
    <m/>
    <s v="Industry: Wood Products"/>
    <m/>
    <n v="1468"/>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pulp paper and printing 17T18"/>
    <m/>
    <s v="Industry: Pulp Paper and Printing"/>
    <m/>
    <n v="1469"/>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efined petroleum and coke 19"/>
    <m/>
    <s v="Industry: Refined Petroleum and Coke"/>
    <m/>
    <n v="1470"/>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hemicals 20"/>
    <m/>
    <s v="Industry: Chemicals"/>
    <m/>
    <n v="1471"/>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ubber and plastic products 22"/>
    <m/>
    <s v="Industry: Rubber and Plastic Products"/>
    <m/>
    <n v="147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glass and glass products 231"/>
    <m/>
    <s v="Industry: Glass and Glass Products"/>
    <m/>
    <n v="147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ement and other nonmetallic minerals 239"/>
    <m/>
    <s v="Industry: Cement and Other Nonmetallic Minerals"/>
    <m/>
    <n v="147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iron and steel 241"/>
    <m/>
    <s v="Industry: Iron and Steel"/>
    <m/>
    <n v="147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etals 242"/>
    <m/>
    <s v="Industry: Other Metals"/>
    <m/>
    <n v="147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metal products except machinery and vehicles 25"/>
    <m/>
    <s v="Industry: Metal Products Except Machinery and Vehicles"/>
    <m/>
    <n v="1477"/>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mputers and electronics 26"/>
    <m/>
    <s v="Industry: Computers and Electronics"/>
    <m/>
    <n v="1478"/>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appliances and electrical equipment 27"/>
    <m/>
    <s v="Industry: Appliances and Electrical Equipment"/>
    <m/>
    <n v="1479"/>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achinery 28"/>
    <m/>
    <s v="Industry: Other Machinery"/>
    <m/>
    <n v="1480"/>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oad vehicles 29"/>
    <m/>
    <s v="Industry: Road Vehicles"/>
    <m/>
    <n v="1481"/>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nonroad vehicles 30"/>
    <m/>
    <s v="Industry: Nonroad Vehicles"/>
    <m/>
    <n v="148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anufacturing 31T33"/>
    <m/>
    <s v="Industry: Other Manufacturing"/>
    <m/>
    <n v="148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energy pipelines and gas processing 352T353"/>
    <m/>
    <s v="Industry: Energy Pipelines and Gas Processing"/>
    <m/>
    <n v="148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water and waste 36T39"/>
    <m/>
    <s v="Industry: Water and Waste"/>
    <m/>
    <n v="148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nstruction 41T43"/>
    <m/>
    <s v="Industry: Construction"/>
    <m/>
    <n v="148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battery electric vehicle"/>
    <m/>
    <s v="Vehicles: Battery Electric"/>
    <m/>
    <n v="108"/>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natural gas vehicle"/>
    <m/>
    <s v="Vehicles: Natural Gas"/>
    <m/>
    <n v="109"/>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gasoline vehicle"/>
    <m/>
    <s v="Vehicles: Gasoline Engine"/>
    <m/>
    <n v="110"/>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diesel vehicle"/>
    <m/>
    <s v="Vehicles: Diesel Engine"/>
    <m/>
    <n v="111"/>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plugin hybrid vehicle"/>
    <m/>
    <s v="Vehicles: Plug-in Hybrid"/>
    <m/>
    <n v="112"/>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LPG vehicle"/>
    <m/>
    <s v="Vehicles: LPG"/>
    <m/>
    <n v="113"/>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hydrogen vehicle"/>
    <m/>
    <s v="Vehicles: Hydrogen"/>
    <m/>
    <n v="523"/>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6"/>
    <x v="81"/>
    <m/>
    <m/>
    <m/>
    <m/>
    <n v="525"/>
    <x v="0"/>
    <s v="Direct Air Capture"/>
    <s v="geoeng direct air capture"/>
    <n v="0"/>
    <n v="1"/>
    <n v="0.01"/>
    <s v="% of potential achieved"/>
    <s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quot;Agriculture, Land Use, and Forestry&quot; category.) // **Guidance for setting values:** A 100% setting implies large DAC research and development investments starting today, and aggressive deployment. The global 1.5-degree-compatible trajectory from a 2019 Nature paper from Realmonte et al is used in the EPS model and, with DAC deployment beginning in 2045, however the vast majority of DAC deployment will occur after 2050."/>
    <s v="direct-air-capture.html#dac"/>
    <s v="direct-air-capture.html"/>
  </r>
  <r>
    <x v="7"/>
    <x v="77"/>
    <x v="82"/>
    <s v="heating"/>
    <m/>
    <s v="Buildings: Heating"/>
    <m/>
    <n v="114"/>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cooling and ventilation"/>
    <m/>
    <s v="Buildings: Cooling and Ventilation"/>
    <m/>
    <n v="115"/>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envelope"/>
    <m/>
    <s v="Buildings: Envelope"/>
    <m/>
    <n v="750"/>
    <x v="1"/>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lighting"/>
    <m/>
    <s v="Buildings: Lighting"/>
    <m/>
    <n v="117"/>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appliances"/>
    <m/>
    <s v="Buildings: Appliances"/>
    <m/>
    <n v="118"/>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other component"/>
    <m/>
    <s v="Buildings: Other Components"/>
    <m/>
    <n v="119"/>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3"/>
    <m/>
    <m/>
    <s v="Carbon Capture and Sequestration"/>
    <m/>
    <n v="120"/>
    <x v="0"/>
    <s v="R&amp;D Fuel Use Reductions"/>
    <s v="RnD CCS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hard coal es"/>
    <m/>
    <s v="Electricity: Hard Coal"/>
    <m/>
    <n v="121"/>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atural gas nonpeaker es"/>
    <m/>
    <s v="Electricity: Natural Gas Nonpeaker"/>
    <m/>
    <n v="122"/>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uclear es"/>
    <m/>
    <s v="Electricity: Nuclear"/>
    <m/>
    <n v="123"/>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hydro es"/>
    <m/>
    <s v="Electricity: Hydro"/>
    <m/>
    <n v="751"/>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onshore wind es"/>
    <m/>
    <s v="Electricity: Onshore Wind"/>
    <m/>
    <n v="752"/>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solar PV es"/>
    <m/>
    <s v="Electricity: Solar PV"/>
    <m/>
    <n v="753"/>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solar thermal es"/>
    <m/>
    <s v="Electricity: Solar Thermal"/>
    <m/>
    <n v="754"/>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biomass es"/>
    <m/>
    <s v="Electricity: Biomass"/>
    <m/>
    <n v="124"/>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atural gas peaker es"/>
    <m/>
    <s v="Electricity: Natural Gas Peaker"/>
    <m/>
    <n v="193"/>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lignite es"/>
    <m/>
    <s v="Electricity: Lignite"/>
    <m/>
    <n v="181"/>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offshore wind es"/>
    <m/>
    <s v="Electricity: Offshore Wind"/>
    <m/>
    <n v="755"/>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agriculture and forestry 01T03"/>
    <m/>
    <s v="Industry: Agriculture and Forestry"/>
    <m/>
    <n v="148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al mining 05"/>
    <m/>
    <s v="Industry: Coal Mining"/>
    <m/>
    <n v="148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il and gas extraction 06"/>
    <m/>
    <s v="Industry: Oil and Gas Extraction"/>
    <m/>
    <n v="148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ining and quarrying 07T08"/>
    <m/>
    <s v="Industry: Other Mining and Quarrying"/>
    <m/>
    <n v="149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food beverage and tobacco 10T12"/>
    <m/>
    <s v="Industry: Food Beverage and Tobacco"/>
    <m/>
    <n v="149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textiles apparel and leather 13T15"/>
    <m/>
    <s v="Industry: Textiles Apparel and Leather"/>
    <m/>
    <n v="1492"/>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wood products 16"/>
    <m/>
    <s v="Industry: Wood Products"/>
    <m/>
    <n v="1493"/>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pulp paper and printing 17T18"/>
    <m/>
    <s v="Industry: Pulp Paper and Printing"/>
    <m/>
    <n v="1494"/>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efined petroleum and coke 19"/>
    <m/>
    <s v="Industry: Refined Petroleum and Coke"/>
    <m/>
    <n v="1495"/>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hemicals 20"/>
    <m/>
    <s v="Industry: Chemicals"/>
    <m/>
    <n v="1496"/>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ubber and plastic products 22"/>
    <m/>
    <s v="Industry: Rubber and Plastic Products"/>
    <m/>
    <n v="149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glass and glass products 231"/>
    <m/>
    <s v="Industry: Glass and Glass Products"/>
    <m/>
    <n v="149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ement and other nonmetallic minerals 239"/>
    <m/>
    <s v="Industry: Cement and Other Nonmetallic Minerals"/>
    <m/>
    <n v="149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iron and steel 241"/>
    <m/>
    <s v="Industry: Iron and Steel"/>
    <m/>
    <n v="150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etals 242"/>
    <m/>
    <s v="Industry: Other Metals"/>
    <m/>
    <n v="150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metal products except machinery and vehicles 25"/>
    <m/>
    <s v="Industry: Metal Products Except Machinery and Vehicles"/>
    <m/>
    <n v="1502"/>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mputers and electronics 26"/>
    <m/>
    <s v="Industry: Computers and Electronics"/>
    <m/>
    <n v="1503"/>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appliances and electrical equipment 27"/>
    <m/>
    <s v="Industry: Appliances and Electrical Equipment"/>
    <m/>
    <n v="1504"/>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achinery 28"/>
    <m/>
    <s v="Industry: Other Machinery"/>
    <m/>
    <n v="1505"/>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oad vehicles 29"/>
    <m/>
    <s v="Industry: Road Vehicles"/>
    <m/>
    <n v="1506"/>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nonroad vehicles 30"/>
    <m/>
    <s v="Industry: Nonroad Vehicles"/>
    <m/>
    <n v="150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anufacturing 31T33"/>
    <m/>
    <s v="Industry: Other Manufacturing"/>
    <m/>
    <n v="150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energy pipelines and gas processing 352T353"/>
    <m/>
    <s v="Industry: Energy Pipelines and Gas Processing"/>
    <m/>
    <n v="150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water and waste 36T39"/>
    <m/>
    <s v="Industry: Water and Waste"/>
    <m/>
    <n v="151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nstruction 41T43"/>
    <m/>
    <s v="Industry: Construction"/>
    <m/>
    <n v="151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battery electric vehicle"/>
    <m/>
    <s v="Vehicles: Battery Electric"/>
    <m/>
    <n v="133"/>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natural gas vehicle"/>
    <m/>
    <s v="Vehicles: Natural Gas"/>
    <m/>
    <n v="134"/>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gasoline vehicle"/>
    <m/>
    <s v="Vehicles: Gasoline Engine"/>
    <m/>
    <n v="135"/>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diesel vehicle"/>
    <m/>
    <s v="Vehicles: Diesel Engine"/>
    <m/>
    <n v="136"/>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plugin hybrid vehicle"/>
    <m/>
    <s v="Vehicles: Plug-in Hybrid"/>
    <m/>
    <n v="137"/>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LPG vehicle"/>
    <m/>
    <s v="Vehicles: LPG"/>
    <m/>
    <n v="138"/>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hydrogen vehicle"/>
    <m/>
    <s v="Vehicles: Hydrogen"/>
    <m/>
    <n v="524"/>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8"/>
    <x v="78"/>
    <x v="87"/>
    <s v="regular spending"/>
    <m/>
    <s v="Regular Spending"/>
    <m/>
    <n v="545"/>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deficit spending"/>
    <m/>
    <s v="Budget Deficit"/>
    <m/>
    <n v="546"/>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household taxes"/>
    <m/>
    <s v="Household Taxes"/>
    <m/>
    <n v="547"/>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payroll taxes"/>
    <m/>
    <s v="Payroll Taxes"/>
    <m/>
    <n v="548"/>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corporate taxes"/>
    <m/>
    <s v="Corporate Income Taxes"/>
    <m/>
    <n v="549"/>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regular spending"/>
    <m/>
    <s v="Regular Spending"/>
    <m/>
    <n v="550"/>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deficit spending"/>
    <m/>
    <s v="Budget Deficit"/>
    <m/>
    <n v="551"/>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household taxes"/>
    <m/>
    <s v="Household Taxes"/>
    <m/>
    <n v="552"/>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payroll taxes"/>
    <m/>
    <s v="Payroll Taxes"/>
    <m/>
    <n v="553"/>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corporate taxes"/>
    <m/>
    <s v="Corporate Income Taxes"/>
    <m/>
    <n v="554"/>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regular spending"/>
    <m/>
    <s v="Regular Spending"/>
    <m/>
    <n v="555"/>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deficit spending"/>
    <m/>
    <s v="Budget Deficit"/>
    <m/>
    <n v="556"/>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household taxes"/>
    <m/>
    <s v="Household Taxes"/>
    <m/>
    <n v="557"/>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payroll taxes"/>
    <m/>
    <s v="Payroll Taxes"/>
    <m/>
    <n v="558"/>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corporate taxes"/>
    <m/>
    <s v="Corporate Income Taxes"/>
    <m/>
    <n v="559"/>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regular spending"/>
    <m/>
    <s v="Regular Spending"/>
    <m/>
    <n v="560"/>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deficit spending"/>
    <m/>
    <s v="Budget Deficit"/>
    <m/>
    <n v="561"/>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household taxes"/>
    <m/>
    <s v="Household Taxes"/>
    <m/>
    <n v="562"/>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payroll taxes"/>
    <m/>
    <s v="Payroll Taxes"/>
    <m/>
    <n v="563"/>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corporate taxes"/>
    <m/>
    <s v="Corporate Income Taxes"/>
    <m/>
    <n v="564"/>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regular spending"/>
    <m/>
    <s v="Regular Spending"/>
    <m/>
    <n v="565"/>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deficit spending"/>
    <m/>
    <s v="Budget Deficit"/>
    <m/>
    <n v="566"/>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household taxes"/>
    <m/>
    <s v="Household Taxes"/>
    <m/>
    <n v="567"/>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payroll taxes"/>
    <m/>
    <s v="Payroll Taxes"/>
    <m/>
    <n v="568"/>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corporate taxes"/>
    <m/>
    <s v="Corporate Income Taxes"/>
    <m/>
    <n v="569"/>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regular spending"/>
    <m/>
    <s v="Regular Spending"/>
    <m/>
    <n v="570"/>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deficit spending"/>
    <m/>
    <s v="Budget Deficit"/>
    <m/>
    <n v="571"/>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household taxes"/>
    <m/>
    <s v="Household Taxes"/>
    <m/>
    <n v="572"/>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payroll taxes"/>
    <m/>
    <s v="Payroll Taxes"/>
    <m/>
    <n v="573"/>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corporate taxes"/>
    <m/>
    <s v="Corporate Income Taxes"/>
    <m/>
    <n v="574"/>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regular spending"/>
    <m/>
    <s v="Regular Spending"/>
    <m/>
    <n v="575"/>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deficit spending"/>
    <m/>
    <s v="Budget Deficit"/>
    <m/>
    <n v="576"/>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household taxes"/>
    <m/>
    <s v="Household Taxes"/>
    <m/>
    <n v="577"/>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payroll taxes"/>
    <m/>
    <s v="Payroll Taxes"/>
    <m/>
    <n v="578"/>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corporate taxes"/>
    <m/>
    <s v="Corporate Income Taxes"/>
    <m/>
    <n v="579"/>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regular spending"/>
    <m/>
    <s v="Regular Spending"/>
    <m/>
    <n v="580"/>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deficit spending"/>
    <m/>
    <s v="Budget Deficit"/>
    <m/>
    <n v="581"/>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household taxes"/>
    <m/>
    <s v="Household Taxes"/>
    <m/>
    <n v="582"/>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payroll taxes"/>
    <m/>
    <s v="Payroll Taxes"/>
    <m/>
    <n v="583"/>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corporate taxes"/>
    <m/>
    <s v="Corporate Income Taxes"/>
    <m/>
    <n v="584"/>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regular spending"/>
    <m/>
    <s v="Regular Spending"/>
    <m/>
    <n v="585"/>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deficit spending"/>
    <m/>
    <s v="Budget Deficit"/>
    <m/>
    <n v="586"/>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household taxes"/>
    <m/>
    <s v="Household Taxes"/>
    <m/>
    <n v="587"/>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payroll taxes"/>
    <m/>
    <s v="Payroll Taxes"/>
    <m/>
    <n v="588"/>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corporate taxes"/>
    <m/>
    <s v="Corporate Income Taxes"/>
    <m/>
    <n v="589"/>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9"/>
    <x v="86"/>
    <x v="96"/>
    <m/>
    <m/>
    <m/>
    <m/>
    <n v="543"/>
    <x v="1"/>
    <s v=""/>
    <s v="settings exogenous GDP adjustment"/>
    <n v="0"/>
    <n v="1"/>
    <n v="1"/>
    <s v="on/off"/>
    <s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
    <s v=""/>
    <s v=""/>
  </r>
  <r>
    <x v="9"/>
    <x v="87"/>
    <x v="97"/>
    <m/>
    <m/>
    <m/>
    <m/>
    <n v="1601"/>
    <x v="1"/>
    <s v=""/>
    <s v=""/>
    <n v="0"/>
    <n v="1"/>
    <n v="1"/>
    <s v="on/off"/>
    <s v="**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2F0F2F-C431-4653-BBCD-77D71FBD1541}"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D102" firstHeaderRow="1" firstDataRow="2" firstDataCol="2"/>
  <pivotFields count="18">
    <pivotField axis="axisRow" compact="0" outline="0" showAll="0" defaultSubtotal="0">
      <items count="10">
        <item x="4"/>
        <item x="1"/>
        <item x="9"/>
        <item x="6"/>
        <item x="5"/>
        <item x="2"/>
        <item x="8"/>
        <item x="3"/>
        <item x="7"/>
        <item x="0"/>
      </items>
    </pivotField>
    <pivotField compact="0" outline="0" showAll="0" defaultSubtotal="0">
      <items count="88">
        <item x="54"/>
        <item x="55"/>
        <item x="18"/>
        <item x="10"/>
        <item x="11"/>
        <item x="37"/>
        <item x="75"/>
        <item x="19"/>
        <item x="67"/>
        <item x="78"/>
        <item x="38"/>
        <item x="21"/>
        <item x="22"/>
        <item x="20"/>
        <item x="39"/>
        <item x="12"/>
        <item x="0"/>
        <item x="86"/>
        <item x="58"/>
        <item x="24"/>
        <item x="76"/>
        <item x="13"/>
        <item x="14"/>
        <item x="40"/>
        <item x="25"/>
        <item x="1"/>
        <item x="2"/>
        <item x="3"/>
        <item x="4"/>
        <item x="82"/>
        <item x="81"/>
        <item x="42"/>
        <item x="41"/>
        <item x="68"/>
        <item x="80"/>
        <item x="69"/>
        <item x="70"/>
        <item x="5"/>
        <item x="44"/>
        <item x="46"/>
        <item x="45"/>
        <item x="43"/>
        <item x="72"/>
        <item x="57"/>
        <item x="6"/>
        <item x="73"/>
        <item x="83"/>
        <item x="79"/>
        <item x="74"/>
        <item x="77"/>
        <item x="56"/>
        <item x="26"/>
        <item x="7"/>
        <item x="60"/>
        <item x="15"/>
        <item x="59"/>
        <item x="47"/>
        <item x="27"/>
        <item x="48"/>
        <item x="61"/>
        <item x="8"/>
        <item x="49"/>
        <item x="50"/>
        <item x="51"/>
        <item x="9"/>
        <item x="52"/>
        <item x="84"/>
        <item x="28"/>
        <item x="23"/>
        <item x="29"/>
        <item x="30"/>
        <item x="31"/>
        <item x="65"/>
        <item x="17"/>
        <item x="53"/>
        <item x="32"/>
        <item x="33"/>
        <item x="34"/>
        <item x="85"/>
        <item x="16"/>
        <item x="66"/>
        <item x="63"/>
        <item x="35"/>
        <item x="36"/>
        <item x="71"/>
        <item x="87"/>
        <item x="64"/>
        <item x="62"/>
      </items>
    </pivotField>
    <pivotField axis="axisRow" compact="0" outline="0" showAll="0" defaultSubtotal="0">
      <items count="98">
        <item x="68"/>
        <item x="4"/>
        <item x="75"/>
        <item x="8"/>
        <item x="3"/>
        <item x="25"/>
        <item x="72"/>
        <item x="71"/>
        <item x="18"/>
        <item x="12"/>
        <item x="15"/>
        <item x="17"/>
        <item x="28"/>
        <item x="23"/>
        <item x="29"/>
        <item x="30"/>
        <item x="97"/>
        <item x="96"/>
        <item x="19"/>
        <item x="1"/>
        <item x="24"/>
        <item x="26"/>
        <item x="55"/>
        <item x="56"/>
        <item x="39"/>
        <item x="60"/>
        <item x="59"/>
        <item x="81"/>
        <item x="66"/>
        <item x="41"/>
        <item x="45"/>
        <item x="47"/>
        <item x="46"/>
        <item x="44"/>
        <item x="57"/>
        <item x="58"/>
        <item x="67"/>
        <item x="37"/>
        <item x="61"/>
        <item x="48"/>
        <item x="62"/>
        <item x="43"/>
        <item x="42"/>
        <item x="51"/>
        <item x="52"/>
        <item x="53"/>
        <item x="10"/>
        <item x="65"/>
        <item x="63"/>
        <item x="40"/>
        <item x="74"/>
        <item x="87"/>
        <item x="92"/>
        <item x="91"/>
        <item x="90"/>
        <item x="89"/>
        <item x="93"/>
        <item x="88"/>
        <item x="94"/>
        <item x="95"/>
        <item x="38"/>
        <item x="5"/>
        <item x="13"/>
        <item x="7"/>
        <item x="31"/>
        <item x="14"/>
        <item x="35"/>
        <item x="64"/>
        <item x="21"/>
        <item x="22"/>
        <item x="9"/>
        <item x="69"/>
        <item x="54"/>
        <item x="50"/>
        <item x="33"/>
        <item x="6"/>
        <item x="49"/>
        <item x="27"/>
        <item x="32"/>
        <item x="0"/>
        <item x="34"/>
        <item x="2"/>
        <item x="11"/>
        <item x="20"/>
        <item x="76"/>
        <item x="82"/>
        <item x="77"/>
        <item x="83"/>
        <item x="78"/>
        <item x="84"/>
        <item x="79"/>
        <item x="85"/>
        <item x="80"/>
        <item x="86"/>
        <item x="16"/>
        <item x="36"/>
        <item x="70"/>
        <item x="73"/>
      </items>
    </pivotField>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axis="axisCol" compact="0" outline="0" showAll="0" defaultSubtotal="0">
      <items count="2">
        <item x="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2">
    <field x="0"/>
    <field x="2"/>
  </rowFields>
  <rowItems count="98">
    <i>
      <x/>
      <x v="22"/>
    </i>
    <i r="1">
      <x v="23"/>
    </i>
    <i r="1">
      <x v="25"/>
    </i>
    <i r="1">
      <x v="26"/>
    </i>
    <i r="1">
      <x v="34"/>
    </i>
    <i r="1">
      <x v="35"/>
    </i>
    <i r="1">
      <x v="38"/>
    </i>
    <i r="1">
      <x v="40"/>
    </i>
    <i r="1">
      <x v="48"/>
    </i>
    <i r="1">
      <x v="67"/>
    </i>
    <i>
      <x v="1"/>
      <x v="9"/>
    </i>
    <i r="1">
      <x v="10"/>
    </i>
    <i r="1">
      <x v="11"/>
    </i>
    <i r="1">
      <x v="46"/>
    </i>
    <i r="1">
      <x v="62"/>
    </i>
    <i r="1">
      <x v="65"/>
    </i>
    <i r="1">
      <x v="82"/>
    </i>
    <i r="1">
      <x v="94"/>
    </i>
    <i>
      <x v="2"/>
      <x v="16"/>
    </i>
    <i r="1">
      <x v="17"/>
    </i>
    <i>
      <x v="3"/>
      <x/>
    </i>
    <i r="1">
      <x v="2"/>
    </i>
    <i r="1">
      <x v="6"/>
    </i>
    <i r="1">
      <x v="7"/>
    </i>
    <i r="1">
      <x v="50"/>
    </i>
    <i r="1">
      <x v="71"/>
    </i>
    <i r="1">
      <x v="96"/>
    </i>
    <i r="1">
      <x v="97"/>
    </i>
    <i>
      <x v="4"/>
      <x v="28"/>
    </i>
    <i r="1">
      <x v="36"/>
    </i>
    <i r="1">
      <x v="47"/>
    </i>
    <i>
      <x v="5"/>
      <x v="5"/>
    </i>
    <i r="1">
      <x v="8"/>
    </i>
    <i r="1">
      <x v="12"/>
    </i>
    <i r="1">
      <x v="13"/>
    </i>
    <i r="1">
      <x v="14"/>
    </i>
    <i r="1">
      <x v="15"/>
    </i>
    <i r="1">
      <x v="18"/>
    </i>
    <i r="1">
      <x v="20"/>
    </i>
    <i r="1">
      <x v="21"/>
    </i>
    <i r="1">
      <x v="64"/>
    </i>
    <i r="1">
      <x v="66"/>
    </i>
    <i r="1">
      <x v="68"/>
    </i>
    <i r="1">
      <x v="69"/>
    </i>
    <i r="1">
      <x v="74"/>
    </i>
    <i r="1">
      <x v="77"/>
    </i>
    <i r="1">
      <x v="78"/>
    </i>
    <i r="1">
      <x v="80"/>
    </i>
    <i r="1">
      <x v="83"/>
    </i>
    <i r="1">
      <x v="95"/>
    </i>
    <i>
      <x v="6"/>
      <x v="51"/>
    </i>
    <i r="1">
      <x v="52"/>
    </i>
    <i r="1">
      <x v="53"/>
    </i>
    <i r="1">
      <x v="54"/>
    </i>
    <i r="1">
      <x v="55"/>
    </i>
    <i r="1">
      <x v="56"/>
    </i>
    <i r="1">
      <x v="57"/>
    </i>
    <i r="1">
      <x v="58"/>
    </i>
    <i r="1">
      <x v="59"/>
    </i>
    <i>
      <x v="7"/>
      <x v="24"/>
    </i>
    <i r="1">
      <x v="29"/>
    </i>
    <i r="1">
      <x v="30"/>
    </i>
    <i r="1">
      <x v="31"/>
    </i>
    <i r="1">
      <x v="32"/>
    </i>
    <i r="1">
      <x v="33"/>
    </i>
    <i r="1">
      <x v="37"/>
    </i>
    <i r="1">
      <x v="39"/>
    </i>
    <i r="1">
      <x v="41"/>
    </i>
    <i r="1">
      <x v="42"/>
    </i>
    <i r="1">
      <x v="43"/>
    </i>
    <i r="1">
      <x v="44"/>
    </i>
    <i r="1">
      <x v="45"/>
    </i>
    <i r="1">
      <x v="49"/>
    </i>
    <i r="1">
      <x v="60"/>
    </i>
    <i r="1">
      <x v="72"/>
    </i>
    <i r="1">
      <x v="73"/>
    </i>
    <i r="1">
      <x v="76"/>
    </i>
    <i>
      <x v="8"/>
      <x v="27"/>
    </i>
    <i r="1">
      <x v="84"/>
    </i>
    <i r="1">
      <x v="85"/>
    </i>
    <i r="1">
      <x v="86"/>
    </i>
    <i r="1">
      <x v="87"/>
    </i>
    <i r="1">
      <x v="88"/>
    </i>
    <i r="1">
      <x v="89"/>
    </i>
    <i r="1">
      <x v="90"/>
    </i>
    <i r="1">
      <x v="91"/>
    </i>
    <i r="1">
      <x v="92"/>
    </i>
    <i r="1">
      <x v="93"/>
    </i>
    <i>
      <x v="9"/>
      <x v="1"/>
    </i>
    <i r="1">
      <x v="3"/>
    </i>
    <i r="1">
      <x v="4"/>
    </i>
    <i r="1">
      <x v="19"/>
    </i>
    <i r="1">
      <x v="61"/>
    </i>
    <i r="1">
      <x v="63"/>
    </i>
    <i r="1">
      <x v="70"/>
    </i>
    <i r="1">
      <x v="75"/>
    </i>
    <i r="1">
      <x v="79"/>
    </i>
    <i r="1">
      <x v="81"/>
    </i>
  </rowItems>
  <colFields count="1">
    <field x="8"/>
  </colFields>
  <colItems count="2">
    <i>
      <x/>
    </i>
    <i>
      <x v="1"/>
    </i>
  </colItems>
  <dataFields count="1">
    <dataField name="Count of Policy ID Number" fld="7" subtotal="count" baseField="1" baseItem="0"/>
  </dataFields>
  <formats count="16">
    <format dxfId="15">
      <pivotArea outline="0" fieldPosition="0">
        <references count="3">
          <reference field="0" count="1" selected="0">
            <x v="2"/>
          </reference>
          <reference field="2" count="2" selected="0">
            <x v="16"/>
            <x v="17"/>
          </reference>
          <reference field="8" count="1" selected="0">
            <x v="0"/>
          </reference>
        </references>
      </pivotArea>
    </format>
    <format dxfId="14">
      <pivotArea dataOnly="0" labelOnly="1" outline="0" fieldPosition="0">
        <references count="2">
          <reference field="0" count="1" selected="0">
            <x v="2"/>
          </reference>
          <reference field="2" count="2">
            <x v="16"/>
            <x v="17"/>
          </reference>
        </references>
      </pivotArea>
    </format>
    <format dxfId="13">
      <pivotArea outline="0" fieldPosition="0">
        <references count="3">
          <reference field="0" count="1" selected="0">
            <x v="5"/>
          </reference>
          <reference field="2" count="1" selected="0">
            <x v="64"/>
          </reference>
          <reference field="8" count="1" selected="0">
            <x v="0"/>
          </reference>
        </references>
      </pivotArea>
    </format>
    <format dxfId="12">
      <pivotArea dataOnly="0" labelOnly="1" outline="0" fieldPosition="0">
        <references count="2">
          <reference field="0" count="1" selected="0">
            <x v="5"/>
          </reference>
          <reference field="2" count="1">
            <x v="64"/>
          </reference>
        </references>
      </pivotArea>
    </format>
    <format dxfId="11">
      <pivotArea outline="0" fieldPosition="0">
        <references count="3">
          <reference field="0" count="1" selected="0">
            <x v="9"/>
          </reference>
          <reference field="2" count="1" selected="0">
            <x v="81"/>
          </reference>
          <reference field="8" count="1" selected="0">
            <x v="0"/>
          </reference>
        </references>
      </pivotArea>
    </format>
    <format dxfId="10">
      <pivotArea dataOnly="0" labelOnly="1" outline="0" fieldPosition="0">
        <references count="2">
          <reference field="0" count="1" selected="0">
            <x v="9"/>
          </reference>
          <reference field="2" count="1">
            <x v="81"/>
          </reference>
        </references>
      </pivotArea>
    </format>
    <format dxfId="9">
      <pivotArea outline="0" fieldPosition="0">
        <references count="3">
          <reference field="0" count="1" selected="0">
            <x v="9"/>
          </reference>
          <reference field="2" count="1" selected="0">
            <x v="19"/>
          </reference>
          <reference field="8" count="1" selected="0">
            <x v="0"/>
          </reference>
        </references>
      </pivotArea>
    </format>
    <format dxfId="8">
      <pivotArea dataOnly="0" labelOnly="1" outline="0" fieldPosition="0">
        <references count="2">
          <reference field="0" count="1" selected="0">
            <x v="9"/>
          </reference>
          <reference field="2" count="1">
            <x v="19"/>
          </reference>
        </references>
      </pivotArea>
    </format>
    <format dxfId="7">
      <pivotArea outline="0" fieldPosition="0">
        <references count="2">
          <reference field="0" count="1" selected="0">
            <x v="3"/>
          </reference>
          <reference field="2" count="1" selected="0">
            <x v="96"/>
          </reference>
        </references>
      </pivotArea>
    </format>
    <format dxfId="6">
      <pivotArea dataOnly="0" labelOnly="1" outline="0" fieldPosition="0">
        <references count="2">
          <reference field="0" count="1" selected="0">
            <x v="3"/>
          </reference>
          <reference field="2" count="1">
            <x v="96"/>
          </reference>
        </references>
      </pivotArea>
    </format>
    <format dxfId="5">
      <pivotArea outline="0" fieldPosition="0">
        <references count="2">
          <reference field="0" count="1" selected="0">
            <x v="5"/>
          </reference>
          <reference field="2" count="1" selected="0">
            <x v="15"/>
          </reference>
        </references>
      </pivotArea>
    </format>
    <format dxfId="4">
      <pivotArea dataOnly="0" labelOnly="1" outline="0" fieldPosition="0">
        <references count="2">
          <reference field="0" count="1" selected="0">
            <x v="5"/>
          </reference>
          <reference field="2" count="1">
            <x v="15"/>
          </reference>
        </references>
      </pivotArea>
    </format>
    <format dxfId="3">
      <pivotArea outline="0" fieldPosition="0">
        <references count="2">
          <reference field="0" count="1" selected="0">
            <x v="5"/>
          </reference>
          <reference field="2" count="1" selected="0">
            <x v="64"/>
          </reference>
        </references>
      </pivotArea>
    </format>
    <format dxfId="2">
      <pivotArea outline="0" fieldPosition="0">
        <references count="2">
          <reference field="0" count="1" selected="0">
            <x v="9"/>
          </reference>
          <reference field="2" count="1" selected="0">
            <x v="19"/>
          </reference>
        </references>
      </pivotArea>
    </format>
    <format dxfId="1">
      <pivotArea outline="0" fieldPosition="0">
        <references count="2">
          <reference field="0" count="1" selected="0">
            <x v="9"/>
          </reference>
          <reference field="2" count="1" selected="0">
            <x v="81"/>
          </reference>
        </references>
      </pivotArea>
    </format>
    <format dxfId="0">
      <pivotArea outline="0" fieldPosition="0">
        <references count="2">
          <reference field="0" count="1" selected="0">
            <x v="2"/>
          </reference>
          <reference field="2" count="2" selected="0">
            <x v="16"/>
            <x v="1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6E2478-D9E8-4319-AE03-D9E062A45371}" name="OutputGraphs" displayName="OutputGraphs" ref="A1:S191" totalsRowShown="0" headerRowDxfId="37" dataDxfId="36" tableBorderDxfId="35">
  <tableColumns count="19">
    <tableColumn id="1" xr3:uid="{4732009D-8721-4621-83BA-81A321C5A6C8}" name="First Tier Menu Name" dataDxfId="34"/>
    <tableColumn id="2" xr3:uid="{E9FE637B-A30A-479D-A952-C88961D07825}" name="Second Tier Menu Name" dataDxfId="33"/>
    <tableColumn id="3" xr3:uid="{23EB1643-CC25-430A-8A98-5190C913C7B7}" name="Include?" dataDxfId="32"/>
    <tableColumn id="4" xr3:uid="{02A8D189-E5E7-41C7-BA0C-B8D2340A09E2}" name="Single or Multiple Variable" dataDxfId="31"/>
    <tableColumn id="5" xr3:uid="{FF273228-968C-4819-8CB6-58E090F6FD06}" name="Graph Style" dataDxfId="30"/>
    <tableColumn id="6" xr3:uid="{5EEC12AB-5EDB-4974-91FD-53084C82FFEB}" name="Axis Unit Label(s)" dataDxfId="29"/>
    <tableColumn id="7" xr3:uid="{BB400A98-F19D-4520-BA84-871D2974ED52}" name="Vensim Names of Graphed Variables" dataDxfId="28"/>
    <tableColumn id="8" xr3:uid="{4BBD6444-0874-4475-BC0C-106C93B18CE4}" name="Variable Names in Graph Key (for multiple variable graphs)" dataDxfId="27"/>
    <tableColumn id="9" xr3:uid="{7CA3FE29-0B50-4385-97C1-770589AF43E5}" name="Colors for Variables (for multiple variable graphs)" dataDxfId="26"/>
    <tableColumn id="10" xr3:uid="{CC74EAB4-0AF0-4A9D-8E85-49E9FAA5EAB1}" name="Target 1 Title" dataDxfId="25"/>
    <tableColumn id="11" xr3:uid="{C4AC9719-3A9A-49EF-B2A6-73EBEC26D218}" name="Target 1 Year" dataDxfId="24"/>
    <tableColumn id="12" xr3:uid="{4904FF55-F144-4DD1-96E2-B27747CF65D3}" name="Target 1 Min Value" dataDxfId="23"/>
    <tableColumn id="13" xr3:uid="{B9D3F872-0D89-4C6D-8783-AE56E3453827}" name="Target 1 Max Value" dataDxfId="22"/>
    <tableColumn id="14" xr3:uid="{C8CD726D-5038-4062-8D2E-56FF98D6063A}" name="Target 1 Description" dataDxfId="21"/>
    <tableColumn id="15" xr3:uid="{6B1C5B0A-AA35-476C-8159-F6FDF2829C5A}" name="Target 2 Title" dataDxfId="20"/>
    <tableColumn id="16" xr3:uid="{1179E562-0AB8-45B2-9A42-1EF586362470}" name="Target 2 Year" dataDxfId="19"/>
    <tableColumn id="17" xr3:uid="{B17CCCA7-33A7-480B-82CC-9059B0DD92ED}" name="Target 2 Min Value" dataDxfId="18"/>
    <tableColumn id="18" xr3:uid="{9CC8C038-E4E0-49E5-BE90-AEEF2522B552}" name="Target 2 Max Value" dataDxfId="17"/>
    <tableColumn id="19" xr3:uid="{6C385A5A-E8E4-4D7F-BE0A-0BBEBA079AD1}" name="Target 2 Description" dataDxfId="1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I14" dT="2023-03-21T19:56:02.32" personId="{5004215F-3BD2-47BD-A270-645EBC52137F}" id="{09AB21E9-D298-40DC-9514-27F5A6CDF500}">
    <text>Coleman to look for Canada reference?</text>
  </threadedComment>
  <threadedComment ref="I14" dT="2023-03-27T22:25:08.14" personId="{5004215F-3BD2-47BD-A270-645EBC52137F}" id="{C8846D2A-9468-4B23-A6FB-20A670D733AA}" parentId="{09AB21E9-D298-40DC-9514-27F5A6CDF500}">
    <text>Could try asking Betsy for a potential reference here</text>
  </threadedComment>
  <threadedComment ref="I14" dT="2023-03-29T15:45:36.37" personId="{CF873BCA-9800-486C-9418-32B1AF5AC367}" id="{B637D505-EE26-4C44-B2C6-E824671DA740}" parentId="{09AB21E9-D298-40DC-9514-27F5A6CDF500}">
    <text>Since the description is based on model results it may be possible to leave as is.</text>
  </threadedComment>
  <threadedComment ref="J14" dT="2022-05-27T20:34:42.12" personId="{C27A11BD-BBEA-414F-8653-7458147FC7FA}" id="{9BFE3C23-48E7-41A7-BD9D-05D162A317A1}">
    <text>Which file does this correspond to? BCEU?</text>
  </threadedComment>
  <threadedComment ref="I20" dT="2023-03-27T22:29:50.20" personId="{5004215F-3BD2-47BD-A270-645EBC52137F}" id="{6CF11626-A855-4522-AD8B-0D6E1D78D242}">
    <text>Coleman, find canadian statistic for building longevity</text>
  </threadedComment>
  <threadedComment ref="I20" dT="2023-03-28T15:39:19.49" personId="{CF873BCA-9800-486C-9418-32B1AF5AC367}" id="{69AF0790-2B40-4E94-A647-E3A3BF2A7CDA}" parentId="{6CF11626-A855-4522-AD8B-0D6E1D78D242}">
    <text>Updated.</text>
  </threadedComment>
  <threadedComment ref="J20" dT="2022-06-11T04:13:07.12" personId="{A5E99297-BAF7-4719-8DAB-2E9BA563E37F}" id="{B7CCC003-2C10-4898-8F53-A175F0163389}">
    <text xml:space="preserve">Update based on model results </text>
  </threadedComment>
  <threadedComment ref="J21" dT="2023-03-21T20:05:14.17" personId="{5004215F-3BD2-47BD-A270-645EBC52137F}" id="{10E8C1BD-9CC0-498C-A5E7-41F298FE2D0A}">
    <text>Used some values from here to update description
https://www.energyhub.org/incentives/#canada-wide</text>
    <extLst>
      <x:ext xmlns:xltc2="http://schemas.microsoft.com/office/spreadsheetml/2020/threadedcomments2" uri="{F7C98A9C-CBB3-438F-8F68-D28B6AF4A901}">
        <xltc2:checksum>2835687464</xltc2:checksum>
        <xltc2:hyperlink startIndex="50" length="49" url="https://www.energyhub.org/incentives/#canada-wide"/>
      </x:ext>
    </extLst>
  </threadedComment>
  <threadedComment ref="I25" dT="2023-03-21T20:11:34.28" personId="{5004215F-3BD2-47BD-A270-645EBC52137F}" id="{B9752D50-687F-417B-A0F0-BC9D5C951DBF}">
    <text>Update description with:
https://www.cer-rec.gc.ca/en/data-analysis/energy-commodities/electricity/statistics/electricity-trade-summary/index.html#a1</text>
    <extLst>
      <x:ext xmlns:xltc2="http://schemas.microsoft.com/office/spreadsheetml/2020/threadedcomments2" uri="{F7C98A9C-CBB3-438F-8F68-D28B6AF4A901}">
        <xltc2:checksum>1450959826</xltc2:checksum>
        <xltc2:hyperlink startIndex="25" length="124" url="https://www.cer-rec.gc.ca/en/data-analysis/energy-commodities/electricity/statistics/electricity-trade-summary/index.html#a1"/>
      </x:ext>
    </extLst>
  </threadedComment>
  <threadedComment ref="J25" dT="2022-05-30T16:05:02.81" personId="{C27A11BD-BBEA-414F-8653-7458147FC7FA}" id="{06000DCA-228E-4D9C-9C74-E359F36B50DB}">
    <text>Used EIaE; Elec Imports and Exports</text>
  </threadedComment>
  <threadedComment ref="J29" dT="2022-05-27T19:30:04.70" personId="{C27A11BD-BBEA-414F-8653-7458147FC7FA}" id="{2292DDF2-2FF1-4A55-A9BF-295D7704895C}">
    <text>File BCRbQ; check</text>
  </threadedComment>
  <threadedComment ref="J31" dT="2022-05-27T20:55:25.16" personId="{C27A11BD-BBEA-414F-8653-7458147FC7FA}" id="{2874C40A-CEBE-4B62-A331-8F42CFEEF852}">
    <text>used BTC file</text>
  </threadedComment>
  <threadedComment ref="E32" dT="2020-08-19T00:06:43.00" personId="{811026A2-74EF-4287-974D-D90683F22217}" id="{19777683-0E7F-4DAF-955F-A7EBAC7AAEEA}">
    <text>Leave this cell blank.</text>
  </threadedComment>
  <threadedComment ref="I32" dT="2023-03-27T22:33:20.82" personId="{5004215F-3BD2-47BD-A270-645EBC52137F}" id="{E8514BC7-0FB1-440F-88FB-46BB5A09BA84}">
    <text>Coleman, see what the Canadian BAU uses here and insert reference if possible.  Otherwise edit descriptor to say it uses USA data without better Canadian research</text>
  </threadedComment>
  <threadedComment ref="I32" dT="2023-03-28T16:15:57.31" personId="{CF873BCA-9800-486C-9418-32B1AF5AC367}" id="{C66B30AB-8CD9-49FD-A510-8384439D40A6}" parentId="{E8514BC7-0FB1-440F-88FB-46BB5A09BA84}">
    <text>Updated. Leaving the U.S. data in but specifying it is used in the absence of Canadian data.</text>
  </threadedComment>
  <threadedComment ref="E33" dT="2020-08-19T00:06:43.00" personId="{811026A2-74EF-4287-974D-D90683F22217}" id="{A2328F4B-C3F9-4761-BF76-1D4F4D6A14B6}">
    <text>Leave this cell blank.</text>
  </threadedComment>
  <threadedComment ref="I33" dT="2023-03-27T22:35:55.37" personId="{5004215F-3BD2-47BD-A270-645EBC52137F}" id="{C5F44CF8-866C-472E-9742-625F69821D93}">
    <text>Coleman, see how much NG Nonpeaker is forecast and affected by this policy.  Same with offshore wind</text>
  </threadedComment>
  <threadedComment ref="I33" dT="2023-03-28T16:37:37.19" personId="{CF873BCA-9800-486C-9418-32B1AF5AC367}" id="{B148DA51-F4B3-49A6-A420-2C55EF72D2FC}" parentId="{C5F44CF8-866C-472E-9742-625F69821D93}">
    <text>It looks like these values are based on model results. Updating to the red text may be required after a final model run.</text>
  </threadedComment>
  <threadedComment ref="J33" dT="2023-03-29T18:48:26.70" personId="{5004215F-3BD2-47BD-A270-645EBC52137F}" id="{04090EBC-06B2-44BE-9D7C-A2CA88A88E4C}">
    <text>Currently have no effect on model</text>
  </threadedComment>
  <threadedComment ref="E35" dT="2020-08-19T00:06:43.00" personId="{811026A2-74EF-4287-974D-D90683F22217}" id="{3224698C-8114-49BB-A425-26AE0DED31AE}">
    <text>Leave this cell blank.</text>
  </threadedComment>
  <threadedComment ref="I36" dT="2023-03-27T22:41:06.06" personId="{5004215F-3BD2-47BD-A270-645EBC52137F}" id="{BEF665C4-3E17-438B-B0A7-428A70CFD4A2}">
    <text>Find Canadian references if possible</text>
  </threadedComment>
  <threadedComment ref="I36" dT="2023-03-28T16:50:39.64" personId="{CF873BCA-9800-486C-9418-32B1AF5AC367}" id="{DB798055-74E8-4ED2-BA06-99C401D29D7F}" parentId="{BEF665C4-3E17-438B-B0A7-428A70CFD4A2}">
    <text>Could not find Canadian equivalents of references - description updated to reflect this.</text>
  </threadedComment>
  <threadedComment ref="J36" dT="2022-05-30T16:20:00.05" personId="{C27A11BD-BBEA-414F-8653-7458147FC7FA}" id="{7F277DCC-EC22-4959-8909-C332B7864A7E}">
    <text>Not sure where nonpeaker capacity factors found for Canada. Eyab/Electicity team</text>
  </threadedComment>
  <threadedComment ref="J38" dT="2022-05-30T16:40:51.21" personId="{C27A11BD-BBEA-414F-8653-7458147FC7FA}" id="{665654FC-F39F-453B-870A-55D04739B622}">
    <text>BTaDLP</text>
  </threadedComment>
  <threadedComment ref="I39" dT="2023-03-21T20:45:02.33" personId="{5004215F-3BD2-47BD-A270-645EBC52137F}" id="{E19EA1A9-863C-4181-A221-B16F7D2F30B2}">
    <text>Perhaps Coleman can fact check these?</text>
  </threadedComment>
  <threadedComment ref="I39" dT="2023-03-27T22:42:02.93" personId="{5004215F-3BD2-47BD-A270-645EBC52137F}" id="{C36D530F-BA70-4570-8ADA-2340705EC4AC}" parentId="{E19EA1A9-863C-4181-A221-B16F7D2F30B2}">
    <text>Fact check these last if done everything else</text>
  </threadedComment>
  <threadedComment ref="I39" dT="2023-03-29T15:34:48.08" personId="{CF873BCA-9800-486C-9418-32B1AF5AC367}" id="{3B7ED293-CD7A-4241-98F0-D343F2A5F356}" parentId="{E19EA1A9-863C-4181-A221-B16F7D2F30B2}">
    <text>Fact checked and cleaned up some of the $ statistics. Canadian refs are in column M - there were only U.S. refs before.</text>
  </threadedComment>
  <threadedComment ref="I40" dT="2021-05-24T22:03:23.71" personId="{811026A2-74EF-4287-974D-D90683F22217}" id="{E2106FC3-386C-4714-B306-9BA0FD425274}">
    <text>Unit varies based on currency in this EPS region</text>
  </threadedComment>
  <threadedComment ref="J58" dT="2022-06-03T16:42:28.11" personId="{C27A11BD-BBEA-414F-8653-7458147FC7FA}" id="{533ED9E9-6679-4F87-8334-34B20092FA20}">
    <text>Double check-model has only thermal coal</text>
  </threadedComment>
  <threadedComment ref="J64" dT="2023-03-23T22:19:40.19" personId="{5004215F-3BD2-47BD-A270-645EBC52137F}" id="{B76EBD6A-8F59-41F4-8AAB-26AA7A625F0C}">
    <text>Has no impact in BAU scenario</text>
  </threadedComment>
  <threadedComment ref="I72" dT="2021-05-24T22:03:35.61" personId="{811026A2-74EF-4287-974D-D90683F22217}" id="{E8911680-E731-4D67-9690-17976D3FED66}">
    <text>Unit varies based on currency in this EPS region</text>
  </threadedComment>
  <threadedComment ref="I73" dT="2023-03-27T22:43:37.42" personId="{5004215F-3BD2-47BD-A270-645EBC52137F}" id="{89802AF0-411E-44DF-A381-801DED750DC0}">
    <text>Find Canadian general data for different fuels if possible</text>
  </threadedComment>
  <threadedComment ref="I73" dT="2023-03-28T17:03:47.92" personId="{CF873BCA-9800-486C-9418-32B1AF5AC367}" id="{F2F78A0E-4019-4818-83F6-E9C4891D973F}" parentId="{89802AF0-411E-44DF-A381-801DED750DC0}">
    <text>Could not easily find Canadian data on this - updated the description accordingly since the values are calculated with the model.</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J76" dT="2023-03-21T20:57:29.78" personId="{5004215F-3BD2-47BD-A270-645EBC52137F}" id="{1117B5CA-95D6-4BF1-8A1F-1A941588168E}">
    <text>Eyab will need to confirm the settings we use for EPS</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I244" dT="2023-03-29T20:14:49.73" personId="{5004215F-3BD2-47BD-A270-645EBC52137F}" id="{F741F172-9C9D-4704-8D51-BA51E5D76D6A}">
    <text>Set to No due to lack of data</text>
  </threadedComment>
  <threadedComment ref="I259" dT="2023-03-29T20:14:49.73" personId="{5004215F-3BD2-47BD-A270-645EBC52137F}" id="{960770A4-80E0-40B0-97E5-FD88A660CB19}">
    <text>Set to No due to lack of data</text>
  </threadedComment>
  <threadedComment ref="I270" dT="2023-03-29T20:14:49.73" personId="{5004215F-3BD2-47BD-A270-645EBC52137F}" id="{48FDD5F9-9A99-403E-8F9C-2370722ACC25}">
    <text>Set to No due to lack of data</text>
  </threadedComment>
</ThreadedComments>
</file>

<file path=xl/threadedComments/threadedComment3.xml><?xml version="1.0" encoding="utf-8"?>
<ThreadedComments xmlns="http://schemas.microsoft.com/office/spreadsheetml/2018/threadedcomments" xmlns:x="http://schemas.openxmlformats.org/spreadsheetml/2006/main">
  <threadedComment ref="C145" dT="2022-12-15T21:09:04.86" personId="{A5E99297-BAF7-4719-8DAB-2E9BA563E37F}" id="{EA7B1A3A-0673-401D-AA12-81F9A13AD71A}">
    <text>@Andre Dixon, let's enable this and use the units that yield a number between 1-100 (PJ/$ million or billion  )</text>
    <mentions>
      <mention mentionpersonId="{ABA3EFBB-CF4D-4EA1-AD25-AAEEA4F9A259}" mentionId="{CE88707E-D568-41CD-B562-6E64035C2D9C}" startIndex="0" length="12"/>
    </mentions>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lobalnews.ca/news/9199357/pathways-alliance-oilsands-carbon-capture-2030/"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7109375" defaultRowHeight="15" x14ac:dyDescent="0.25"/>
  <cols>
    <col min="1" max="1" width="28.42578125" customWidth="1"/>
    <col min="2" max="2" width="24.42578125" customWidth="1"/>
  </cols>
  <sheetData>
    <row r="1" spans="1:2" x14ac:dyDescent="0.25">
      <c r="A1" s="9" t="s">
        <v>0</v>
      </c>
    </row>
    <row r="3" spans="1:2" x14ac:dyDescent="0.25">
      <c r="A3" t="s">
        <v>1</v>
      </c>
    </row>
    <row r="4" spans="1:2" x14ac:dyDescent="0.25">
      <c r="A4" t="s">
        <v>2</v>
      </c>
    </row>
    <row r="5" spans="1:2" x14ac:dyDescent="0.25">
      <c r="A5" t="s">
        <v>3</v>
      </c>
    </row>
    <row r="6" spans="1:2" x14ac:dyDescent="0.25">
      <c r="A6" t="s">
        <v>4</v>
      </c>
    </row>
    <row r="8" spans="1:2" x14ac:dyDescent="0.25">
      <c r="A8" t="s">
        <v>5</v>
      </c>
    </row>
    <row r="9" spans="1:2" x14ac:dyDescent="0.25">
      <c r="A9" t="s">
        <v>6</v>
      </c>
    </row>
    <row r="10" spans="1:2" x14ac:dyDescent="0.25">
      <c r="A10" s="41" t="s">
        <v>7</v>
      </c>
    </row>
    <row r="11" spans="1:2" x14ac:dyDescent="0.25">
      <c r="A11" s="41"/>
    </row>
    <row r="12" spans="1:2" x14ac:dyDescent="0.25">
      <c r="A12" t="s">
        <v>8</v>
      </c>
    </row>
    <row r="13" spans="1:2" x14ac:dyDescent="0.25">
      <c r="A13" t="s">
        <v>9</v>
      </c>
    </row>
    <row r="14" spans="1:2" x14ac:dyDescent="0.25">
      <c r="A14" t="s">
        <v>10</v>
      </c>
    </row>
    <row r="16" spans="1:2" x14ac:dyDescent="0.25">
      <c r="A16" s="42" t="s">
        <v>11</v>
      </c>
      <c r="B16" s="159"/>
    </row>
    <row r="17" spans="1:3" x14ac:dyDescent="0.25">
      <c r="A17" t="s">
        <v>12</v>
      </c>
      <c r="B17" s="20">
        <f>MAX(PolicyLevers!H:H)</f>
        <v>1654</v>
      </c>
    </row>
    <row r="18" spans="1:3" x14ac:dyDescent="0.25">
      <c r="A18" t="s">
        <v>13</v>
      </c>
      <c r="B18" s="20" t="str" cm="1">
        <f t="array" ref="B18">IF(MIN(IF(COUNTIF(PolicyLevers!$H$2:$H$1280,PolicyLevers!$H$2:$H$1280)&gt;1,PolicyLevers!$H$2:$H$1280, ""))=0,"No duplicate ID numbers",MIN(IF(COUNTIF(PolicyLevers!$H$2:$H$1280,PolicyLevers!$H$2:$H$1280)&gt;1,PolicyLevers!$H$2:$H$1280, "")))</f>
        <v>No duplicate ID numbers</v>
      </c>
    </row>
    <row r="19" spans="1:3" ht="30" x14ac:dyDescent="0.25">
      <c r="A19" s="1" t="s">
        <v>14</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2" t="s">
        <v>15</v>
      </c>
      <c r="B21" s="159"/>
    </row>
    <row r="22" spans="1:3" x14ac:dyDescent="0.25">
      <c r="A22" t="s">
        <v>16</v>
      </c>
    </row>
    <row r="23" spans="1:3" x14ac:dyDescent="0.25">
      <c r="A23" t="s">
        <v>17</v>
      </c>
    </row>
    <row r="24" spans="1:3" x14ac:dyDescent="0.25">
      <c r="A24" t="s">
        <v>18</v>
      </c>
    </row>
    <row r="25" spans="1:3" x14ac:dyDescent="0.25">
      <c r="A25" t="s">
        <v>19</v>
      </c>
    </row>
    <row r="27" spans="1:3" x14ac:dyDescent="0.25">
      <c r="A27" s="42" t="s">
        <v>20</v>
      </c>
      <c r="B27" s="159"/>
      <c r="C27" s="159"/>
    </row>
    <row r="28" spans="1:3" x14ac:dyDescent="0.25">
      <c r="A28" t="s">
        <v>21</v>
      </c>
    </row>
    <row r="29" spans="1:3" x14ac:dyDescent="0.25">
      <c r="A29" t="s">
        <v>22</v>
      </c>
    </row>
    <row r="30" spans="1:3" x14ac:dyDescent="0.25">
      <c r="A30" t="s">
        <v>23</v>
      </c>
    </row>
    <row r="31" spans="1:3" x14ac:dyDescent="0.25">
      <c r="A31" t="s">
        <v>24</v>
      </c>
    </row>
    <row r="32" spans="1:3" x14ac:dyDescent="0.25">
      <c r="A32" t="s">
        <v>25</v>
      </c>
    </row>
    <row r="34" spans="1:2" x14ac:dyDescent="0.25">
      <c r="A34" t="s">
        <v>26</v>
      </c>
    </row>
    <row r="35" spans="1:2" x14ac:dyDescent="0.25">
      <c r="A35" t="s">
        <v>27</v>
      </c>
    </row>
    <row r="36" spans="1:2" x14ac:dyDescent="0.25">
      <c r="A36" t="s">
        <v>28</v>
      </c>
    </row>
    <row r="38" spans="1:2" x14ac:dyDescent="0.25">
      <c r="A38" t="s">
        <v>29</v>
      </c>
    </row>
    <row r="39" spans="1:2" x14ac:dyDescent="0.25">
      <c r="A39" t="s">
        <v>30</v>
      </c>
    </row>
    <row r="40" spans="1:2" x14ac:dyDescent="0.25">
      <c r="A40" t="s">
        <v>31</v>
      </c>
    </row>
    <row r="42" spans="1:2" x14ac:dyDescent="0.25">
      <c r="A42" t="s">
        <v>32</v>
      </c>
    </row>
    <row r="43" spans="1:2" x14ac:dyDescent="0.25">
      <c r="A43" t="s">
        <v>33</v>
      </c>
    </row>
    <row r="44" spans="1:2" x14ac:dyDescent="0.25">
      <c r="A44" t="s">
        <v>34</v>
      </c>
    </row>
    <row r="46" spans="1:2" x14ac:dyDescent="0.25">
      <c r="A46" s="42" t="s">
        <v>35</v>
      </c>
      <c r="B46" s="159"/>
    </row>
    <row r="47" spans="1:2" x14ac:dyDescent="0.25">
      <c r="A47" t="s">
        <v>36</v>
      </c>
    </row>
    <row r="48" spans="1:2" x14ac:dyDescent="0.25">
      <c r="A48" t="s">
        <v>37</v>
      </c>
    </row>
    <row r="50" spans="1:1" x14ac:dyDescent="0.25">
      <c r="A50" t="s">
        <v>38</v>
      </c>
    </row>
    <row r="51" spans="1:1" x14ac:dyDescent="0.25">
      <c r="A51" t="s">
        <v>39</v>
      </c>
    </row>
    <row r="52" spans="1:1" x14ac:dyDescent="0.25">
      <c r="A52" t="s">
        <v>40</v>
      </c>
    </row>
    <row r="53" spans="1:1" x14ac:dyDescent="0.25">
      <c r="A53" t="s">
        <v>41</v>
      </c>
    </row>
  </sheetData>
  <conditionalFormatting sqref="B18">
    <cfRule type="containsText" dxfId="46" priority="3" stopIfTrue="1" operator="containsText" text="No duplicate ID numbers">
      <formula>NOT(ISERROR(SEARCH("No duplicate ID numbers",B18)))</formula>
    </cfRule>
    <cfRule type="cellIs" dxfId="45" priority="4" operator="greaterThan">
      <formula>0</formula>
    </cfRule>
  </conditionalFormatting>
  <conditionalFormatting sqref="B19">
    <cfRule type="containsText" dxfId="44" priority="1" stopIfTrue="1" operator="containsText" text="No missing ID numbers">
      <formula>NOT(ISERROR(SEARCH("No missing ID numbers",B19)))</formula>
    </cfRule>
    <cfRule type="cellIs" dxfId="4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A71" zoomScale="130" zoomScaleNormal="130" workbookViewId="0">
      <selection activeCell="A72" sqref="A72"/>
    </sheetView>
  </sheetViews>
  <sheetFormatPr defaultColWidth="8.7109375" defaultRowHeight="15" x14ac:dyDescent="0.25"/>
  <cols>
    <col min="1" max="5" width="20.28515625" customWidth="1"/>
    <col min="6" max="8" width="10.28515625" customWidth="1"/>
    <col min="9" max="9" width="20.28515625" customWidth="1"/>
    <col min="10" max="10" width="153.42578125" customWidth="1"/>
    <col min="11" max="12" width="20.28515625" customWidth="1"/>
    <col min="13" max="13" width="129.42578125" style="236" customWidth="1"/>
    <col min="14" max="14" width="67.42578125" customWidth="1"/>
  </cols>
  <sheetData>
    <row r="1" spans="1:14" x14ac:dyDescent="0.25">
      <c r="A1" s="9" t="s">
        <v>42</v>
      </c>
      <c r="M1"/>
    </row>
    <row r="2" spans="1:14" x14ac:dyDescent="0.25">
      <c r="A2" s="16" t="s">
        <v>43</v>
      </c>
      <c r="M2"/>
    </row>
    <row r="3" spans="1:14" ht="45" x14ac:dyDescent="0.25">
      <c r="A3" s="45" t="s">
        <v>44</v>
      </c>
      <c r="B3" s="45" t="s">
        <v>45</v>
      </c>
      <c r="C3" s="45" t="s">
        <v>46</v>
      </c>
      <c r="D3" s="46" t="s">
        <v>47</v>
      </c>
      <c r="E3" s="45" t="s">
        <v>48</v>
      </c>
      <c r="F3" s="235" t="s">
        <v>49</v>
      </c>
      <c r="G3" s="235" t="s">
        <v>50</v>
      </c>
      <c r="H3" s="235" t="s">
        <v>51</v>
      </c>
      <c r="I3" s="45" t="s">
        <v>52</v>
      </c>
      <c r="J3" s="45" t="s">
        <v>53</v>
      </c>
      <c r="K3" s="45" t="s">
        <v>54</v>
      </c>
      <c r="L3" s="45" t="s">
        <v>55</v>
      </c>
      <c r="M3" s="196" t="s">
        <v>56</v>
      </c>
      <c r="N3" s="43" t="s">
        <v>57</v>
      </c>
    </row>
    <row r="4" spans="1:14" ht="136.15" customHeight="1" x14ac:dyDescent="0.25">
      <c r="A4" s="2" t="s">
        <v>58</v>
      </c>
      <c r="B4" s="2" t="s">
        <v>59</v>
      </c>
      <c r="C4" s="1" t="s">
        <v>60</v>
      </c>
      <c r="D4" s="2" t="s">
        <v>61</v>
      </c>
      <c r="E4" s="2" t="s">
        <v>62</v>
      </c>
      <c r="F4" s="53">
        <v>0</v>
      </c>
      <c r="G4" s="53">
        <v>1</v>
      </c>
      <c r="H4" s="53">
        <v>0.02</v>
      </c>
      <c r="I4" s="402" t="s">
        <v>63</v>
      </c>
      <c r="J4" s="47" t="s">
        <v>64</v>
      </c>
      <c r="K4" s="55" t="s">
        <v>65</v>
      </c>
      <c r="L4" s="2" t="s">
        <v>66</v>
      </c>
    </row>
    <row r="5" spans="1:14" ht="75" x14ac:dyDescent="0.25">
      <c r="A5" s="2" t="s">
        <v>58</v>
      </c>
      <c r="B5" s="2" t="s">
        <v>67</v>
      </c>
      <c r="C5" s="1" t="s">
        <v>68</v>
      </c>
      <c r="D5" s="2" t="s">
        <v>68</v>
      </c>
      <c r="E5" s="2" t="s">
        <v>69</v>
      </c>
      <c r="F5" s="166">
        <v>0</v>
      </c>
      <c r="G5" s="166">
        <v>300</v>
      </c>
      <c r="H5" s="166">
        <v>5</v>
      </c>
      <c r="I5" s="2" t="s">
        <v>70</v>
      </c>
      <c r="J5" s="6" t="s">
        <v>71</v>
      </c>
      <c r="K5" s="2"/>
      <c r="L5" s="2" t="s">
        <v>72</v>
      </c>
      <c r="M5" s="198" t="s">
        <v>73</v>
      </c>
    </row>
    <row r="6" spans="1:14" ht="93.75" customHeight="1" x14ac:dyDescent="0.25">
      <c r="A6" s="2" t="s">
        <v>58</v>
      </c>
      <c r="B6" s="2" t="s">
        <v>74</v>
      </c>
      <c r="C6" s="1" t="s">
        <v>75</v>
      </c>
      <c r="D6" s="2" t="s">
        <v>76</v>
      </c>
      <c r="E6" s="1" t="s">
        <v>77</v>
      </c>
      <c r="F6" s="52">
        <v>0</v>
      </c>
      <c r="G6" s="52">
        <v>1</v>
      </c>
      <c r="H6" s="52">
        <v>0.02</v>
      </c>
      <c r="I6" s="47" t="s">
        <v>78</v>
      </c>
      <c r="J6" s="47" t="s">
        <v>79</v>
      </c>
      <c r="K6" s="55"/>
      <c r="L6" s="55" t="s">
        <v>80</v>
      </c>
      <c r="M6" s="197" t="s">
        <v>81</v>
      </c>
    </row>
    <row r="7" spans="1:14" ht="409.5" customHeight="1" x14ac:dyDescent="0.25">
      <c r="A7" s="2" t="s">
        <v>58</v>
      </c>
      <c r="B7" s="2" t="s">
        <v>82</v>
      </c>
      <c r="C7" s="1" t="s">
        <v>83</v>
      </c>
      <c r="D7" s="2" t="s">
        <v>84</v>
      </c>
      <c r="E7" s="1" t="s">
        <v>85</v>
      </c>
      <c r="F7" s="52">
        <v>0</v>
      </c>
      <c r="G7" s="52">
        <v>1</v>
      </c>
      <c r="H7" s="52">
        <v>0.01</v>
      </c>
      <c r="I7" s="47" t="s">
        <v>86</v>
      </c>
      <c r="J7" s="47" t="s">
        <v>3639</v>
      </c>
      <c r="K7" s="55" t="s">
        <v>87</v>
      </c>
      <c r="L7" s="55" t="s">
        <v>88</v>
      </c>
      <c r="M7" s="198" t="s">
        <v>89</v>
      </c>
    </row>
    <row r="8" spans="1:14" ht="91.15" customHeight="1" x14ac:dyDescent="0.25">
      <c r="A8" s="2" t="s">
        <v>58</v>
      </c>
      <c r="B8" s="2" t="s">
        <v>90</v>
      </c>
      <c r="C8" s="1" t="s">
        <v>91</v>
      </c>
      <c r="D8" s="2" t="s">
        <v>92</v>
      </c>
      <c r="E8" s="1" t="s">
        <v>93</v>
      </c>
      <c r="F8" s="52">
        <v>0</v>
      </c>
      <c r="G8" s="52">
        <v>0.5</v>
      </c>
      <c r="H8" s="52">
        <v>0.01</v>
      </c>
      <c r="I8" s="55" t="s">
        <v>94</v>
      </c>
      <c r="J8" s="264" t="s">
        <v>95</v>
      </c>
      <c r="K8" s="55" t="s">
        <v>96</v>
      </c>
      <c r="L8" s="55" t="s">
        <v>97</v>
      </c>
      <c r="M8" s="197" t="s">
        <v>98</v>
      </c>
    </row>
    <row r="9" spans="1:14" ht="75" x14ac:dyDescent="0.25">
      <c r="A9" s="1" t="s">
        <v>58</v>
      </c>
      <c r="B9" s="1" t="s">
        <v>99</v>
      </c>
      <c r="C9" s="1" t="s">
        <v>100</v>
      </c>
      <c r="D9" s="44" t="s">
        <v>99</v>
      </c>
      <c r="E9" s="1" t="s">
        <v>101</v>
      </c>
      <c r="F9" s="50">
        <v>0</v>
      </c>
      <c r="G9" s="50">
        <v>1</v>
      </c>
      <c r="H9" s="51">
        <v>0.02</v>
      </c>
      <c r="I9" s="47" t="s">
        <v>102</v>
      </c>
      <c r="J9" s="47" t="s">
        <v>103</v>
      </c>
      <c r="K9" s="47" t="s">
        <v>104</v>
      </c>
      <c r="L9" s="6" t="s">
        <v>105</v>
      </c>
      <c r="M9" s="199" t="s">
        <v>106</v>
      </c>
      <c r="N9" s="47" t="s">
        <v>107</v>
      </c>
    </row>
    <row r="10" spans="1:14" ht="348.75" customHeight="1" x14ac:dyDescent="0.25">
      <c r="A10" s="1" t="s">
        <v>58</v>
      </c>
      <c r="B10" s="1" t="s">
        <v>108</v>
      </c>
      <c r="C10" s="1" t="s">
        <v>109</v>
      </c>
      <c r="D10" s="44" t="s">
        <v>110</v>
      </c>
      <c r="E10" s="1" t="s">
        <v>111</v>
      </c>
      <c r="F10" s="50">
        <v>0</v>
      </c>
      <c r="G10" s="50">
        <f>ROUND(MaxBoundCalculations!B88,1)</f>
        <v>1</v>
      </c>
      <c r="H10" s="50">
        <v>0.01</v>
      </c>
      <c r="I10" s="47" t="s">
        <v>112</v>
      </c>
      <c r="J10" s="261" t="s">
        <v>3638</v>
      </c>
      <c r="K10" s="47" t="s">
        <v>113</v>
      </c>
      <c r="L10" s="6" t="s">
        <v>114</v>
      </c>
      <c r="M10" s="199" t="s">
        <v>115</v>
      </c>
      <c r="N10" s="47" t="s">
        <v>116</v>
      </c>
    </row>
    <row r="11" spans="1:14" ht="191.25" customHeight="1" x14ac:dyDescent="0.25">
      <c r="A11" s="2" t="s">
        <v>58</v>
      </c>
      <c r="B11" s="2" t="s">
        <v>117</v>
      </c>
      <c r="C11" s="1" t="s">
        <v>118</v>
      </c>
      <c r="D11" s="2" t="s">
        <v>119</v>
      </c>
      <c r="E11" s="1" t="s">
        <v>120</v>
      </c>
      <c r="F11" s="52">
        <v>0</v>
      </c>
      <c r="G11" s="52">
        <v>1</v>
      </c>
      <c r="H11" s="52">
        <v>0.01</v>
      </c>
      <c r="I11" s="47" t="s">
        <v>86</v>
      </c>
      <c r="J11" s="47" t="s">
        <v>121</v>
      </c>
      <c r="K11" s="55"/>
      <c r="L11" s="55" t="s">
        <v>122</v>
      </c>
      <c r="M11" s="236" t="s">
        <v>123</v>
      </c>
    </row>
    <row r="12" spans="1:14" ht="90" x14ac:dyDescent="0.25">
      <c r="A12" s="2" t="s">
        <v>58</v>
      </c>
      <c r="B12" s="2" t="s">
        <v>124</v>
      </c>
      <c r="C12" s="1" t="s">
        <v>125</v>
      </c>
      <c r="D12" s="2" t="s">
        <v>124</v>
      </c>
      <c r="E12" s="1" t="s">
        <v>126</v>
      </c>
      <c r="F12" s="53">
        <v>0</v>
      </c>
      <c r="G12" s="53">
        <v>1</v>
      </c>
      <c r="H12" s="53">
        <v>0.01</v>
      </c>
      <c r="I12" s="6" t="s">
        <v>127</v>
      </c>
      <c r="J12" s="47" t="s">
        <v>3636</v>
      </c>
      <c r="K12" s="47" t="s">
        <v>128</v>
      </c>
      <c r="L12" s="6" t="s">
        <v>129</v>
      </c>
      <c r="M12" s="200" t="s">
        <v>130</v>
      </c>
    </row>
    <row r="13" spans="1:14" ht="180.75" customHeight="1" x14ac:dyDescent="0.25">
      <c r="A13" s="1" t="s">
        <v>58</v>
      </c>
      <c r="B13" s="1" t="s">
        <v>131</v>
      </c>
      <c r="C13" s="1" t="s">
        <v>132</v>
      </c>
      <c r="D13" s="1" t="s">
        <v>131</v>
      </c>
      <c r="E13" s="1" t="s">
        <v>133</v>
      </c>
      <c r="F13" s="51">
        <v>0</v>
      </c>
      <c r="G13" s="51">
        <f>-ROUND(MaxBoundCalculations!$B$206,2)</f>
        <v>0.26</v>
      </c>
      <c r="H13" s="51">
        <v>0.01</v>
      </c>
      <c r="I13" s="47" t="s">
        <v>134</v>
      </c>
      <c r="J13" s="261" t="s">
        <v>3640</v>
      </c>
      <c r="K13" s="47" t="s">
        <v>135</v>
      </c>
      <c r="L13" s="6" t="s">
        <v>136</v>
      </c>
      <c r="M13" s="201" t="s">
        <v>137</v>
      </c>
    </row>
    <row r="14" spans="1:14" ht="195" x14ac:dyDescent="0.25">
      <c r="A14" s="1" t="s">
        <v>138</v>
      </c>
      <c r="B14" s="1" t="s">
        <v>139</v>
      </c>
      <c r="C14" s="1" t="s">
        <v>140</v>
      </c>
      <c r="D14" s="1" t="s">
        <v>139</v>
      </c>
      <c r="E14" s="1" t="s">
        <v>141</v>
      </c>
      <c r="F14" s="50">
        <v>0</v>
      </c>
      <c r="G14" s="50">
        <v>1</v>
      </c>
      <c r="H14" s="50">
        <v>0.01</v>
      </c>
      <c r="I14" s="404" t="s">
        <v>142</v>
      </c>
      <c r="J14" s="261" t="s">
        <v>143</v>
      </c>
      <c r="K14" s="47" t="s">
        <v>144</v>
      </c>
      <c r="L14" s="6" t="s">
        <v>145</v>
      </c>
      <c r="M14" s="199" t="s">
        <v>146</v>
      </c>
    </row>
    <row r="15" spans="1:14" ht="75" x14ac:dyDescent="0.25">
      <c r="A15" s="1" t="s">
        <v>138</v>
      </c>
      <c r="B15" s="1" t="s">
        <v>147</v>
      </c>
      <c r="C15" s="1" t="s">
        <v>148</v>
      </c>
      <c r="D15" s="1" t="s">
        <v>147</v>
      </c>
      <c r="E15" s="1" t="s">
        <v>149</v>
      </c>
      <c r="F15" s="50">
        <v>0</v>
      </c>
      <c r="G15" s="50">
        <v>0.75</v>
      </c>
      <c r="H15" s="50">
        <v>0.01</v>
      </c>
      <c r="I15" s="47" t="s">
        <v>150</v>
      </c>
      <c r="J15" s="47" t="s">
        <v>151</v>
      </c>
      <c r="K15" s="47" t="s">
        <v>152</v>
      </c>
      <c r="L15" s="6" t="s">
        <v>153</v>
      </c>
      <c r="M15" s="199" t="s">
        <v>154</v>
      </c>
      <c r="N15" s="47" t="s">
        <v>155</v>
      </c>
    </row>
    <row r="16" spans="1:14" ht="60" x14ac:dyDescent="0.25">
      <c r="A16" s="1" t="s">
        <v>138</v>
      </c>
      <c r="B16" s="1" t="s">
        <v>156</v>
      </c>
      <c r="C16" s="1" t="s">
        <v>157</v>
      </c>
      <c r="D16" s="1" t="s">
        <v>156</v>
      </c>
      <c r="E16" s="1" t="s">
        <v>158</v>
      </c>
      <c r="F16" s="1">
        <v>0</v>
      </c>
      <c r="G16" s="1">
        <v>1</v>
      </c>
      <c r="H16" s="1">
        <v>1</v>
      </c>
      <c r="I16" s="47" t="s">
        <v>159</v>
      </c>
      <c r="J16" s="47" t="s">
        <v>3620</v>
      </c>
      <c r="K16" s="47" t="s">
        <v>160</v>
      </c>
      <c r="L16" s="6" t="s">
        <v>161</v>
      </c>
    </row>
    <row r="17" spans="1:14" ht="60" x14ac:dyDescent="0.25">
      <c r="A17" s="1" t="s">
        <v>138</v>
      </c>
      <c r="B17" s="1" t="s">
        <v>162</v>
      </c>
      <c r="C17" s="1" t="s">
        <v>163</v>
      </c>
      <c r="D17" s="44" t="s">
        <v>164</v>
      </c>
      <c r="E17" s="1" t="s">
        <v>165</v>
      </c>
      <c r="F17" s="1">
        <v>0</v>
      </c>
      <c r="G17" s="51">
        <f>ROUND(MaxBoundCalculations!B172,2)</f>
        <v>0.24</v>
      </c>
      <c r="H17" s="54">
        <v>5.0000000000000001E-3</v>
      </c>
      <c r="I17" s="47" t="s">
        <v>166</v>
      </c>
      <c r="J17" s="47" t="s">
        <v>3621</v>
      </c>
      <c r="K17" s="47" t="s">
        <v>167</v>
      </c>
      <c r="L17" s="6" t="s">
        <v>168</v>
      </c>
      <c r="M17" s="200" t="s">
        <v>169</v>
      </c>
      <c r="N17" s="6" t="s">
        <v>170</v>
      </c>
    </row>
    <row r="18" spans="1:14" ht="75" x14ac:dyDescent="0.25">
      <c r="A18" s="1" t="s">
        <v>138</v>
      </c>
      <c r="B18" s="1" t="s">
        <v>171</v>
      </c>
      <c r="C18" s="1" t="s">
        <v>172</v>
      </c>
      <c r="D18" s="44" t="s">
        <v>164</v>
      </c>
      <c r="E18" s="1" t="s">
        <v>173</v>
      </c>
      <c r="F18" s="1">
        <v>0</v>
      </c>
      <c r="G18" s="50">
        <v>0.5</v>
      </c>
      <c r="H18" s="51">
        <v>0.01</v>
      </c>
      <c r="I18" s="47" t="s">
        <v>174</v>
      </c>
      <c r="J18" s="47" t="s">
        <v>175</v>
      </c>
      <c r="K18" s="47" t="s">
        <v>176</v>
      </c>
      <c r="L18" s="6" t="s">
        <v>177</v>
      </c>
      <c r="M18" s="200" t="s">
        <v>178</v>
      </c>
      <c r="N18" s="48"/>
    </row>
    <row r="19" spans="1:14" ht="45" x14ac:dyDescent="0.25">
      <c r="A19" s="1" t="s">
        <v>138</v>
      </c>
      <c r="B19" s="1" t="s">
        <v>179</v>
      </c>
      <c r="C19" s="1" t="s">
        <v>180</v>
      </c>
      <c r="D19" s="1" t="s">
        <v>179</v>
      </c>
      <c r="E19" s="1" t="s">
        <v>181</v>
      </c>
      <c r="F19" s="1">
        <v>0</v>
      </c>
      <c r="G19" s="1">
        <v>1</v>
      </c>
      <c r="H19" s="1">
        <v>1</v>
      </c>
      <c r="I19" s="47" t="s">
        <v>159</v>
      </c>
      <c r="J19" s="47" t="s">
        <v>182</v>
      </c>
      <c r="K19" s="47" t="s">
        <v>183</v>
      </c>
      <c r="L19" s="6" t="s">
        <v>184</v>
      </c>
      <c r="M19" s="200" t="s">
        <v>185</v>
      </c>
      <c r="N19" s="48"/>
    </row>
    <row r="20" spans="1:14" ht="90" x14ac:dyDescent="0.25">
      <c r="A20" s="1" t="s">
        <v>138</v>
      </c>
      <c r="B20" s="1" t="s">
        <v>186</v>
      </c>
      <c r="C20" s="1" t="s">
        <v>187</v>
      </c>
      <c r="D20" s="1" t="s">
        <v>188</v>
      </c>
      <c r="E20" s="1" t="s">
        <v>189</v>
      </c>
      <c r="F20" s="50">
        <v>0</v>
      </c>
      <c r="G20" s="50">
        <v>0.5</v>
      </c>
      <c r="H20" s="50">
        <v>0.01</v>
      </c>
      <c r="I20" s="47" t="s">
        <v>190</v>
      </c>
      <c r="J20" s="400" t="s">
        <v>191</v>
      </c>
      <c r="K20" s="47" t="s">
        <v>192</v>
      </c>
      <c r="L20" s="6" t="s">
        <v>193</v>
      </c>
      <c r="M20" s="199" t="s">
        <v>194</v>
      </c>
    </row>
    <row r="21" spans="1:14" ht="45" x14ac:dyDescent="0.25">
      <c r="A21" s="1" t="s">
        <v>138</v>
      </c>
      <c r="B21" s="1" t="s">
        <v>195</v>
      </c>
      <c r="C21" s="1" t="s">
        <v>196</v>
      </c>
      <c r="D21" s="1" t="s">
        <v>195</v>
      </c>
      <c r="E21" s="1" t="s">
        <v>197</v>
      </c>
      <c r="F21" s="1">
        <v>0</v>
      </c>
      <c r="G21" s="1">
        <v>1</v>
      </c>
      <c r="H21" s="1">
        <v>1</v>
      </c>
      <c r="I21" s="401" t="s">
        <v>159</v>
      </c>
      <c r="J21" s="47" t="s">
        <v>198</v>
      </c>
      <c r="K21" s="47" t="s">
        <v>199</v>
      </c>
      <c r="L21" s="6" t="s">
        <v>200</v>
      </c>
    </row>
    <row r="22" spans="1:14" ht="30" x14ac:dyDescent="0.25">
      <c r="A22" s="2" t="s">
        <v>201</v>
      </c>
      <c r="B22" s="2" t="s">
        <v>202</v>
      </c>
      <c r="C22" s="1" t="s">
        <v>203</v>
      </c>
      <c r="D22" s="2" t="s">
        <v>202</v>
      </c>
      <c r="E22" s="1" t="s">
        <v>204</v>
      </c>
      <c r="F22" s="2">
        <v>0</v>
      </c>
      <c r="G22" s="2">
        <v>1</v>
      </c>
      <c r="H22" s="2">
        <v>1</v>
      </c>
      <c r="I22" s="6" t="s">
        <v>159</v>
      </c>
      <c r="J22" s="47" t="s">
        <v>205</v>
      </c>
      <c r="K22" s="47" t="s">
        <v>206</v>
      </c>
      <c r="L22" s="6" t="s">
        <v>207</v>
      </c>
    </row>
    <row r="23" spans="1:14" ht="60" x14ac:dyDescent="0.25">
      <c r="A23" s="2" t="s">
        <v>201</v>
      </c>
      <c r="B23" s="2" t="s">
        <v>208</v>
      </c>
      <c r="C23" s="1" t="s">
        <v>209</v>
      </c>
      <c r="D23" s="47" t="s">
        <v>210</v>
      </c>
      <c r="E23" s="2" t="s">
        <v>211</v>
      </c>
      <c r="F23" s="52">
        <v>0</v>
      </c>
      <c r="G23" s="52">
        <v>1</v>
      </c>
      <c r="H23" s="52">
        <v>0.01</v>
      </c>
      <c r="I23" s="6" t="s">
        <v>212</v>
      </c>
      <c r="J23" s="47" t="s">
        <v>213</v>
      </c>
      <c r="K23" s="47" t="s">
        <v>214</v>
      </c>
      <c r="L23" s="6" t="s">
        <v>215</v>
      </c>
      <c r="M23" s="405"/>
    </row>
    <row r="24" spans="1:14" ht="120" x14ac:dyDescent="0.25">
      <c r="A24" s="1" t="s">
        <v>201</v>
      </c>
      <c r="B24" s="47" t="s">
        <v>216</v>
      </c>
      <c r="C24" s="1" t="s">
        <v>217</v>
      </c>
      <c r="D24" s="47" t="s">
        <v>216</v>
      </c>
      <c r="E24" s="1" t="s">
        <v>218</v>
      </c>
      <c r="F24" s="50">
        <v>0</v>
      </c>
      <c r="G24" s="51">
        <v>1</v>
      </c>
      <c r="H24" s="51">
        <v>0.01</v>
      </c>
      <c r="I24" s="47" t="s">
        <v>219</v>
      </c>
      <c r="J24" s="47" t="s">
        <v>3644</v>
      </c>
      <c r="K24" s="47" t="s">
        <v>220</v>
      </c>
      <c r="L24" s="6" t="s">
        <v>221</v>
      </c>
      <c r="M24" s="200" t="s">
        <v>222</v>
      </c>
    </row>
    <row r="25" spans="1:14" ht="45" x14ac:dyDescent="0.25">
      <c r="A25" s="2" t="s">
        <v>201</v>
      </c>
      <c r="B25" s="2" t="s">
        <v>223</v>
      </c>
      <c r="C25" s="1" t="s">
        <v>224</v>
      </c>
      <c r="D25" s="2" t="s">
        <v>225</v>
      </c>
      <c r="E25" s="1" t="s">
        <v>226</v>
      </c>
      <c r="F25" s="53">
        <v>-0.5</v>
      </c>
      <c r="G25" s="53">
        <v>1</v>
      </c>
      <c r="H25" s="53">
        <v>0.02</v>
      </c>
      <c r="I25" s="403" t="s">
        <v>227</v>
      </c>
      <c r="J25" s="47" t="s">
        <v>228</v>
      </c>
      <c r="K25" s="47" t="s">
        <v>229</v>
      </c>
      <c r="L25" s="6" t="s">
        <v>230</v>
      </c>
      <c r="M25" s="200" t="s">
        <v>231</v>
      </c>
    </row>
    <row r="26" spans="1:14" ht="45" x14ac:dyDescent="0.25">
      <c r="A26" s="2" t="s">
        <v>201</v>
      </c>
      <c r="B26" s="2" t="s">
        <v>232</v>
      </c>
      <c r="C26" s="1" t="s">
        <v>233</v>
      </c>
      <c r="D26" s="2" t="s">
        <v>225</v>
      </c>
      <c r="E26" s="1" t="s">
        <v>234</v>
      </c>
      <c r="F26" s="53">
        <v>-0.5</v>
      </c>
      <c r="G26" s="53">
        <v>1</v>
      </c>
      <c r="H26" s="53">
        <v>0.02</v>
      </c>
      <c r="I26" s="403" t="s">
        <v>235</v>
      </c>
      <c r="J26" s="47" t="s">
        <v>236</v>
      </c>
      <c r="K26" s="47" t="s">
        <v>237</v>
      </c>
      <c r="L26" s="6" t="s">
        <v>230</v>
      </c>
      <c r="M26" s="200" t="s">
        <v>238</v>
      </c>
    </row>
    <row r="27" spans="1:14" ht="45" x14ac:dyDescent="0.25">
      <c r="A27" s="1" t="s">
        <v>201</v>
      </c>
      <c r="B27" s="1" t="s">
        <v>239</v>
      </c>
      <c r="C27" s="1" t="s">
        <v>240</v>
      </c>
      <c r="D27" s="1" t="s">
        <v>239</v>
      </c>
      <c r="E27" s="1" t="s">
        <v>241</v>
      </c>
      <c r="F27" s="1">
        <v>0</v>
      </c>
      <c r="G27" s="1">
        <v>1</v>
      </c>
      <c r="H27" s="1">
        <v>1</v>
      </c>
      <c r="I27" s="47" t="s">
        <v>159</v>
      </c>
    </row>
    <row r="28" spans="1:14" ht="60" x14ac:dyDescent="0.25">
      <c r="A28" s="1" t="s">
        <v>201</v>
      </c>
      <c r="B28" s="1" t="s">
        <v>242</v>
      </c>
      <c r="C28" s="1" t="s">
        <v>243</v>
      </c>
      <c r="D28" s="1" t="s">
        <v>242</v>
      </c>
      <c r="E28" s="1" t="s">
        <v>244</v>
      </c>
      <c r="F28" s="50">
        <v>0</v>
      </c>
      <c r="G28" s="51">
        <v>1</v>
      </c>
      <c r="H28" s="51">
        <v>0.01</v>
      </c>
      <c r="I28" s="47" t="s">
        <v>245</v>
      </c>
      <c r="J28" s="47" t="s">
        <v>246</v>
      </c>
      <c r="K28" s="47" t="s">
        <v>247</v>
      </c>
      <c r="L28" s="6" t="s">
        <v>248</v>
      </c>
      <c r="M28" s="199" t="s">
        <v>249</v>
      </c>
    </row>
    <row r="29" spans="1:14" ht="90" x14ac:dyDescent="0.25">
      <c r="A29" s="1" t="s">
        <v>201</v>
      </c>
      <c r="B29" s="1" t="s">
        <v>250</v>
      </c>
      <c r="C29" s="1" t="s">
        <v>251</v>
      </c>
      <c r="D29" s="1" t="s">
        <v>250</v>
      </c>
      <c r="E29" s="1" t="s">
        <v>252</v>
      </c>
      <c r="F29" s="5">
        <v>0</v>
      </c>
      <c r="G29" s="5">
        <v>25000</v>
      </c>
      <c r="H29" s="5">
        <v>500</v>
      </c>
      <c r="I29" s="47" t="s">
        <v>253</v>
      </c>
      <c r="J29" s="47" t="s">
        <v>3622</v>
      </c>
      <c r="K29" s="47" t="s">
        <v>254</v>
      </c>
      <c r="L29" s="6" t="s">
        <v>255</v>
      </c>
      <c r="M29" s="199" t="s">
        <v>256</v>
      </c>
      <c r="N29" s="47" t="s">
        <v>257</v>
      </c>
    </row>
    <row r="30" spans="1:14" ht="60" x14ac:dyDescent="0.25">
      <c r="A30" s="1" t="s">
        <v>201</v>
      </c>
      <c r="B30" s="1" t="s">
        <v>258</v>
      </c>
      <c r="C30" s="1" t="s">
        <v>259</v>
      </c>
      <c r="D30" s="1" t="s">
        <v>258</v>
      </c>
      <c r="E30" s="1" t="s">
        <v>260</v>
      </c>
      <c r="F30" s="50">
        <v>0</v>
      </c>
      <c r="G30" s="50">
        <v>1</v>
      </c>
      <c r="H30" s="50">
        <v>0.01</v>
      </c>
      <c r="I30" s="47" t="s">
        <v>245</v>
      </c>
      <c r="J30" s="47" t="s">
        <v>3623</v>
      </c>
      <c r="K30" s="47" t="s">
        <v>261</v>
      </c>
      <c r="L30" s="6" t="s">
        <v>262</v>
      </c>
      <c r="M30" s="199" t="s">
        <v>263</v>
      </c>
      <c r="N30" s="47"/>
    </row>
    <row r="31" spans="1:14" ht="60" x14ac:dyDescent="0.25">
      <c r="A31" s="1" t="s">
        <v>201</v>
      </c>
      <c r="B31" s="1" t="s">
        <v>264</v>
      </c>
      <c r="C31" s="1" t="s">
        <v>265</v>
      </c>
      <c r="D31" s="1" t="s">
        <v>264</v>
      </c>
      <c r="E31" s="1" t="s">
        <v>266</v>
      </c>
      <c r="F31" s="50">
        <v>0</v>
      </c>
      <c r="G31" s="50">
        <f>ROUND(MaxBoundCalculations!B181,2)</f>
        <v>1.1299999999999999</v>
      </c>
      <c r="H31" s="50">
        <v>0.01</v>
      </c>
      <c r="I31" s="47" t="s">
        <v>267</v>
      </c>
      <c r="J31" s="47" t="s">
        <v>268</v>
      </c>
      <c r="K31" s="47" t="s">
        <v>269</v>
      </c>
      <c r="L31" s="6" t="s">
        <v>270</v>
      </c>
      <c r="M31" s="199" t="s">
        <v>271</v>
      </c>
      <c r="N31" s="47" t="s">
        <v>272</v>
      </c>
    </row>
    <row r="32" spans="1:14" ht="60" x14ac:dyDescent="0.25">
      <c r="A32" s="1" t="s">
        <v>201</v>
      </c>
      <c r="B32" s="1" t="s">
        <v>273</v>
      </c>
      <c r="C32" s="1" t="s">
        <v>274</v>
      </c>
      <c r="D32" s="1" t="s">
        <v>273</v>
      </c>
      <c r="E32" s="163"/>
      <c r="F32" s="1">
        <v>0</v>
      </c>
      <c r="G32" s="1">
        <v>1</v>
      </c>
      <c r="H32" s="1">
        <v>1</v>
      </c>
      <c r="I32" s="47" t="s">
        <v>159</v>
      </c>
      <c r="J32" s="262" t="s">
        <v>3624</v>
      </c>
    </row>
    <row r="33" spans="1:14" ht="75" x14ac:dyDescent="0.25">
      <c r="A33" s="1" t="s">
        <v>201</v>
      </c>
      <c r="B33" s="1" t="s">
        <v>275</v>
      </c>
      <c r="C33" s="1" t="s">
        <v>276</v>
      </c>
      <c r="D33" s="1" t="s">
        <v>275</v>
      </c>
      <c r="E33" s="163"/>
      <c r="F33" s="1">
        <v>0</v>
      </c>
      <c r="G33" s="1">
        <v>1</v>
      </c>
      <c r="H33" s="1">
        <v>1</v>
      </c>
      <c r="I33" s="47" t="s">
        <v>159</v>
      </c>
      <c r="J33" s="409" t="s">
        <v>3625</v>
      </c>
    </row>
    <row r="34" spans="1:14" ht="45" x14ac:dyDescent="0.25">
      <c r="A34" s="1" t="s">
        <v>201</v>
      </c>
      <c r="B34" s="1" t="s">
        <v>277</v>
      </c>
      <c r="C34" s="1" t="s">
        <v>278</v>
      </c>
      <c r="D34" s="1" t="s">
        <v>277</v>
      </c>
      <c r="E34" s="1" t="s">
        <v>279</v>
      </c>
      <c r="F34" s="1">
        <v>0</v>
      </c>
      <c r="G34" s="1">
        <v>1</v>
      </c>
      <c r="H34" s="1">
        <v>1</v>
      </c>
      <c r="I34" s="47" t="s">
        <v>159</v>
      </c>
      <c r="J34" s="47"/>
    </row>
    <row r="35" spans="1:14" ht="45" x14ac:dyDescent="0.25">
      <c r="A35" s="1" t="s">
        <v>201</v>
      </c>
      <c r="B35" s="1" t="s">
        <v>280</v>
      </c>
      <c r="C35" s="1" t="s">
        <v>281</v>
      </c>
      <c r="D35" s="1" t="s">
        <v>282</v>
      </c>
      <c r="E35" s="163"/>
      <c r="F35" s="209">
        <v>0</v>
      </c>
      <c r="G35" s="1">
        <v>20</v>
      </c>
      <c r="H35" s="1">
        <v>1</v>
      </c>
      <c r="I35" s="6" t="s">
        <v>283</v>
      </c>
      <c r="J35" s="260" t="s">
        <v>284</v>
      </c>
      <c r="K35" s="47" t="s">
        <v>285</v>
      </c>
      <c r="L35" s="6" t="s">
        <v>286</v>
      </c>
      <c r="M35" s="200" t="s">
        <v>287</v>
      </c>
      <c r="N35" s="6" t="s">
        <v>287</v>
      </c>
    </row>
    <row r="36" spans="1:14" ht="165" x14ac:dyDescent="0.25">
      <c r="A36" s="2" t="s">
        <v>201</v>
      </c>
      <c r="B36" s="2" t="s">
        <v>288</v>
      </c>
      <c r="C36" s="1" t="s">
        <v>289</v>
      </c>
      <c r="D36" s="2" t="s">
        <v>288</v>
      </c>
      <c r="E36" s="1" t="s">
        <v>290</v>
      </c>
      <c r="F36" s="53">
        <v>0</v>
      </c>
      <c r="G36" s="53">
        <v>0.6</v>
      </c>
      <c r="H36" s="53">
        <v>0.01</v>
      </c>
      <c r="I36" s="6" t="s">
        <v>291</v>
      </c>
      <c r="J36" s="410" t="s">
        <v>3626</v>
      </c>
      <c r="K36" s="6" t="s">
        <v>292</v>
      </c>
      <c r="L36" s="6" t="s">
        <v>293</v>
      </c>
      <c r="M36" s="199" t="s">
        <v>294</v>
      </c>
    </row>
    <row r="37" spans="1:14" ht="45" x14ac:dyDescent="0.25">
      <c r="A37" s="2" t="s">
        <v>201</v>
      </c>
      <c r="B37" s="49" t="s">
        <v>295</v>
      </c>
      <c r="C37" s="1" t="s">
        <v>296</v>
      </c>
      <c r="D37" s="49" t="s">
        <v>295</v>
      </c>
      <c r="E37" s="2" t="s">
        <v>297</v>
      </c>
      <c r="F37" s="53">
        <v>0</v>
      </c>
      <c r="G37" s="53">
        <v>0.9</v>
      </c>
      <c r="H37" s="53">
        <v>0.01</v>
      </c>
      <c r="I37" s="6" t="s">
        <v>298</v>
      </c>
      <c r="J37" s="260" t="s">
        <v>299</v>
      </c>
      <c r="K37" s="6" t="s">
        <v>300</v>
      </c>
      <c r="L37" s="6" t="s">
        <v>301</v>
      </c>
    </row>
    <row r="38" spans="1:14" ht="45" x14ac:dyDescent="0.25">
      <c r="A38" s="2" t="s">
        <v>201</v>
      </c>
      <c r="B38" s="2" t="s">
        <v>302</v>
      </c>
      <c r="C38" s="1" t="s">
        <v>303</v>
      </c>
      <c r="D38" s="2" t="s">
        <v>304</v>
      </c>
      <c r="E38" s="1" t="s">
        <v>305</v>
      </c>
      <c r="F38" s="53">
        <v>0</v>
      </c>
      <c r="G38" s="53">
        <v>0.4</v>
      </c>
      <c r="H38" s="53">
        <v>0.01</v>
      </c>
      <c r="I38" s="403" t="s">
        <v>306</v>
      </c>
      <c r="J38" s="47" t="s">
        <v>307</v>
      </c>
      <c r="K38" s="6" t="s">
        <v>308</v>
      </c>
      <c r="L38" s="6" t="s">
        <v>309</v>
      </c>
      <c r="M38" s="200" t="s">
        <v>310</v>
      </c>
    </row>
    <row r="39" spans="1:14" ht="180" x14ac:dyDescent="0.25">
      <c r="A39" s="2" t="s">
        <v>201</v>
      </c>
      <c r="B39" s="1" t="s">
        <v>311</v>
      </c>
      <c r="C39" s="1" t="s">
        <v>312</v>
      </c>
      <c r="D39" s="1" t="s">
        <v>311</v>
      </c>
      <c r="E39" s="1" t="s">
        <v>313</v>
      </c>
      <c r="F39" s="53">
        <v>0</v>
      </c>
      <c r="G39" s="53">
        <v>0.95</v>
      </c>
      <c r="H39" s="53">
        <v>0.01</v>
      </c>
      <c r="I39" s="6" t="s">
        <v>314</v>
      </c>
      <c r="J39" s="47" t="s">
        <v>315</v>
      </c>
      <c r="K39" s="47" t="s">
        <v>316</v>
      </c>
      <c r="L39" s="6"/>
      <c r="M39" s="199" t="s">
        <v>317</v>
      </c>
    </row>
    <row r="40" spans="1:14" ht="165" x14ac:dyDescent="0.25">
      <c r="A40" s="1" t="s">
        <v>201</v>
      </c>
      <c r="B40" s="1" t="s">
        <v>318</v>
      </c>
      <c r="C40" s="1" t="s">
        <v>319</v>
      </c>
      <c r="D40" s="1" t="s">
        <v>318</v>
      </c>
      <c r="E40" s="1" t="s">
        <v>320</v>
      </c>
      <c r="F40" s="2">
        <v>0</v>
      </c>
      <c r="G40" s="2">
        <v>60</v>
      </c>
      <c r="H40" s="2">
        <v>1</v>
      </c>
      <c r="I40" s="194" t="str">
        <f>UnitControlCenter!$B$48</f>
        <v>$/MWh</v>
      </c>
      <c r="J40" s="47" t="s">
        <v>3641</v>
      </c>
      <c r="K40" s="47" t="s">
        <v>316</v>
      </c>
      <c r="L40" s="6" t="s">
        <v>321</v>
      </c>
      <c r="M40" s="199" t="s">
        <v>322</v>
      </c>
    </row>
    <row r="41" spans="1:14" ht="105" x14ac:dyDescent="0.25">
      <c r="A41" s="1" t="s">
        <v>323</v>
      </c>
      <c r="B41" s="1" t="s">
        <v>324</v>
      </c>
      <c r="C41" s="1" t="s">
        <v>325</v>
      </c>
      <c r="D41" s="1" t="s">
        <v>324</v>
      </c>
      <c r="E41" s="1" t="s">
        <v>326</v>
      </c>
      <c r="F41" s="53">
        <v>0</v>
      </c>
      <c r="G41" s="53">
        <v>0.5</v>
      </c>
      <c r="H41" s="53">
        <v>0.01</v>
      </c>
      <c r="I41" s="6" t="s">
        <v>327</v>
      </c>
      <c r="J41" s="47" t="s">
        <v>3642</v>
      </c>
    </row>
    <row r="42" spans="1:14" ht="90" x14ac:dyDescent="0.25">
      <c r="A42" s="1" t="s">
        <v>323</v>
      </c>
      <c r="B42" s="1" t="s">
        <v>208</v>
      </c>
      <c r="C42" s="1" t="s">
        <v>328</v>
      </c>
      <c r="D42" s="1" t="s">
        <v>329</v>
      </c>
      <c r="E42" s="1" t="s">
        <v>330</v>
      </c>
      <c r="F42" s="50">
        <v>0</v>
      </c>
      <c r="G42" s="51">
        <v>1</v>
      </c>
      <c r="H42" s="51">
        <v>0.01</v>
      </c>
      <c r="I42" s="47" t="s">
        <v>212</v>
      </c>
      <c r="J42" s="47" t="s">
        <v>331</v>
      </c>
      <c r="K42" s="47" t="s">
        <v>214</v>
      </c>
      <c r="L42" s="6" t="s">
        <v>215</v>
      </c>
      <c r="M42" s="405" t="s">
        <v>332</v>
      </c>
    </row>
    <row r="43" spans="1:14" ht="30" x14ac:dyDescent="0.25">
      <c r="A43" s="1" t="s">
        <v>323</v>
      </c>
      <c r="B43" s="1" t="s">
        <v>333</v>
      </c>
      <c r="C43" s="1" t="s">
        <v>334</v>
      </c>
      <c r="D43" s="1" t="s">
        <v>333</v>
      </c>
      <c r="E43" s="1" t="s">
        <v>335</v>
      </c>
      <c r="F43" s="50">
        <v>0</v>
      </c>
      <c r="G43" s="51">
        <v>1</v>
      </c>
      <c r="H43" s="51">
        <v>0.01</v>
      </c>
      <c r="I43" s="47" t="s">
        <v>245</v>
      </c>
      <c r="J43" s="47" t="s">
        <v>336</v>
      </c>
      <c r="K43" s="47" t="s">
        <v>337</v>
      </c>
      <c r="L43" s="6" t="s">
        <v>338</v>
      </c>
      <c r="M43" s="199" t="s">
        <v>339</v>
      </c>
    </row>
    <row r="44" spans="1:14" ht="60" x14ac:dyDescent="0.25">
      <c r="A44" s="1" t="s">
        <v>323</v>
      </c>
      <c r="B44" s="1" t="s">
        <v>340</v>
      </c>
      <c r="C44" s="1" t="s">
        <v>341</v>
      </c>
      <c r="D44" s="1" t="s">
        <v>340</v>
      </c>
      <c r="E44" s="1" t="s">
        <v>342</v>
      </c>
      <c r="F44" s="50">
        <v>0</v>
      </c>
      <c r="G44" s="51">
        <v>1</v>
      </c>
      <c r="H44" s="51">
        <v>0.01</v>
      </c>
      <c r="I44" s="47" t="s">
        <v>245</v>
      </c>
      <c r="J44" s="47" t="s">
        <v>343</v>
      </c>
      <c r="K44" s="47" t="s">
        <v>344</v>
      </c>
      <c r="L44" s="6" t="s">
        <v>345</v>
      </c>
      <c r="M44" s="199" t="s">
        <v>249</v>
      </c>
    </row>
    <row r="45" spans="1:14" ht="60" x14ac:dyDescent="0.25">
      <c r="A45" s="1" t="s">
        <v>323</v>
      </c>
      <c r="B45" s="1" t="s">
        <v>346</v>
      </c>
      <c r="C45" s="1" t="s">
        <v>347</v>
      </c>
      <c r="D45" s="1" t="s">
        <v>346</v>
      </c>
      <c r="E45" s="1" t="s">
        <v>348</v>
      </c>
      <c r="F45" s="50">
        <v>0</v>
      </c>
      <c r="G45" s="51">
        <v>1</v>
      </c>
      <c r="H45" s="51">
        <v>0.01</v>
      </c>
      <c r="I45" s="47" t="s">
        <v>245</v>
      </c>
      <c r="J45" s="47" t="s">
        <v>349</v>
      </c>
      <c r="K45" s="47" t="s">
        <v>350</v>
      </c>
      <c r="L45" s="6" t="s">
        <v>351</v>
      </c>
      <c r="M45" s="199" t="s">
        <v>249</v>
      </c>
    </row>
    <row r="46" spans="1:14" ht="105" x14ac:dyDescent="0.25">
      <c r="A46" s="1" t="s">
        <v>323</v>
      </c>
      <c r="B46" s="1" t="s">
        <v>352</v>
      </c>
      <c r="C46" s="1" t="s">
        <v>353</v>
      </c>
      <c r="D46" s="1" t="s">
        <v>352</v>
      </c>
      <c r="E46" s="1" t="s">
        <v>354</v>
      </c>
      <c r="F46" s="51">
        <v>0</v>
      </c>
      <c r="G46" s="51">
        <v>0.25</v>
      </c>
      <c r="H46" s="51">
        <v>0.01</v>
      </c>
      <c r="I46" s="47" t="s">
        <v>150</v>
      </c>
      <c r="J46" s="47" t="s">
        <v>3627</v>
      </c>
      <c r="K46" s="47" t="s">
        <v>355</v>
      </c>
      <c r="L46" s="6" t="s">
        <v>356</v>
      </c>
      <c r="M46" s="200" t="s">
        <v>3617</v>
      </c>
      <c r="N46" s="6" t="s">
        <v>357</v>
      </c>
    </row>
    <row r="47" spans="1:14" ht="60" x14ac:dyDescent="0.25">
      <c r="A47" s="1" t="s">
        <v>323</v>
      </c>
      <c r="B47" s="1" t="s">
        <v>358</v>
      </c>
      <c r="C47" s="1" t="s">
        <v>359</v>
      </c>
      <c r="D47" s="1" t="s">
        <v>358</v>
      </c>
      <c r="E47" s="1" t="s">
        <v>360</v>
      </c>
      <c r="F47" s="50">
        <v>0</v>
      </c>
      <c r="G47" s="51">
        <v>1</v>
      </c>
      <c r="H47" s="51">
        <v>0.01</v>
      </c>
      <c r="I47" s="47" t="s">
        <v>245</v>
      </c>
      <c r="J47" s="47" t="s">
        <v>361</v>
      </c>
      <c r="K47" s="47" t="s">
        <v>362</v>
      </c>
      <c r="L47" s="6" t="s">
        <v>363</v>
      </c>
      <c r="M47" s="199" t="s">
        <v>249</v>
      </c>
    </row>
    <row r="48" spans="1:14" ht="120" x14ac:dyDescent="0.25">
      <c r="A48" s="1" t="s">
        <v>323</v>
      </c>
      <c r="B48" s="1" t="s">
        <v>364</v>
      </c>
      <c r="C48" s="1" t="s">
        <v>365</v>
      </c>
      <c r="D48" s="1" t="s">
        <v>366</v>
      </c>
      <c r="E48" s="1" t="s">
        <v>367</v>
      </c>
      <c r="F48" s="50">
        <v>0</v>
      </c>
      <c r="G48" s="50">
        <v>1</v>
      </c>
      <c r="H48" s="51">
        <v>0.01</v>
      </c>
      <c r="I48" s="47" t="s">
        <v>368</v>
      </c>
      <c r="J48" s="47" t="s">
        <v>3628</v>
      </c>
      <c r="K48" s="47" t="s">
        <v>369</v>
      </c>
      <c r="L48" s="6" t="s">
        <v>370</v>
      </c>
      <c r="M48" s="199"/>
    </row>
    <row r="49" spans="1:14" ht="112.15" customHeight="1" x14ac:dyDescent="0.25">
      <c r="A49" s="1" t="s">
        <v>323</v>
      </c>
      <c r="B49" s="1" t="s">
        <v>371</v>
      </c>
      <c r="C49" s="1" t="s">
        <v>372</v>
      </c>
      <c r="D49" s="1" t="s">
        <v>366</v>
      </c>
      <c r="E49" s="1" t="s">
        <v>373</v>
      </c>
      <c r="F49" s="50">
        <v>0</v>
      </c>
      <c r="G49" s="50">
        <v>1</v>
      </c>
      <c r="H49" s="51">
        <v>0.01</v>
      </c>
      <c r="I49" s="47" t="s">
        <v>368</v>
      </c>
      <c r="J49" s="47" t="s">
        <v>3629</v>
      </c>
      <c r="K49" s="47" t="s">
        <v>369</v>
      </c>
      <c r="L49" s="6" t="s">
        <v>370</v>
      </c>
      <c r="M49" s="199"/>
    </row>
    <row r="50" spans="1:14" ht="45" x14ac:dyDescent="0.25">
      <c r="A50" s="2" t="s">
        <v>323</v>
      </c>
      <c r="B50" s="2" t="s">
        <v>374</v>
      </c>
      <c r="C50" s="1" t="s">
        <v>375</v>
      </c>
      <c r="D50" s="2" t="s">
        <v>376</v>
      </c>
      <c r="E50" s="2" t="s">
        <v>377</v>
      </c>
      <c r="F50" s="52">
        <v>0</v>
      </c>
      <c r="G50" s="53">
        <v>1</v>
      </c>
      <c r="H50" s="53">
        <v>0.01</v>
      </c>
      <c r="I50" s="6" t="s">
        <v>245</v>
      </c>
      <c r="J50" s="263" t="s">
        <v>378</v>
      </c>
      <c r="K50" s="6" t="s">
        <v>379</v>
      </c>
      <c r="L50" s="6" t="s">
        <v>380</v>
      </c>
      <c r="M50" s="200" t="s">
        <v>249</v>
      </c>
    </row>
    <row r="51" spans="1:14" ht="45" x14ac:dyDescent="0.25">
      <c r="A51" s="2" t="s">
        <v>323</v>
      </c>
      <c r="B51" s="2" t="s">
        <v>381</v>
      </c>
      <c r="C51" s="1" t="s">
        <v>382</v>
      </c>
      <c r="D51" s="2" t="s">
        <v>376</v>
      </c>
      <c r="E51" s="2" t="s">
        <v>383</v>
      </c>
      <c r="F51" s="52">
        <v>0</v>
      </c>
      <c r="G51" s="53">
        <v>1</v>
      </c>
      <c r="H51" s="53">
        <v>0.01</v>
      </c>
      <c r="I51" s="6" t="s">
        <v>245</v>
      </c>
      <c r="J51" s="263" t="s">
        <v>384</v>
      </c>
      <c r="K51" s="6" t="s">
        <v>379</v>
      </c>
      <c r="L51" s="6" t="s">
        <v>380</v>
      </c>
      <c r="M51" s="200"/>
    </row>
    <row r="52" spans="1:14" ht="45" x14ac:dyDescent="0.25">
      <c r="A52" s="2" t="s">
        <v>323</v>
      </c>
      <c r="B52" s="2" t="s">
        <v>385</v>
      </c>
      <c r="C52" s="1" t="s">
        <v>386</v>
      </c>
      <c r="D52" s="2" t="s">
        <v>376</v>
      </c>
      <c r="E52" s="2" t="s">
        <v>387</v>
      </c>
      <c r="F52" s="52">
        <v>0</v>
      </c>
      <c r="G52" s="53">
        <v>1</v>
      </c>
      <c r="H52" s="53">
        <v>0.01</v>
      </c>
      <c r="I52" s="6" t="s">
        <v>245</v>
      </c>
      <c r="J52" s="263" t="s">
        <v>388</v>
      </c>
      <c r="K52" s="6" t="s">
        <v>379</v>
      </c>
      <c r="L52" s="6" t="s">
        <v>380</v>
      </c>
      <c r="M52" s="200"/>
    </row>
    <row r="53" spans="1:14" ht="45" x14ac:dyDescent="0.25">
      <c r="A53" s="2" t="s">
        <v>323</v>
      </c>
      <c r="B53" s="2" t="s">
        <v>389</v>
      </c>
      <c r="C53" s="1" t="s">
        <v>390</v>
      </c>
      <c r="D53" s="2" t="s">
        <v>376</v>
      </c>
      <c r="E53" s="2" t="s">
        <v>391</v>
      </c>
      <c r="F53" s="52">
        <v>0</v>
      </c>
      <c r="G53" s="53">
        <v>1</v>
      </c>
      <c r="H53" s="53">
        <v>0.01</v>
      </c>
      <c r="I53" s="6" t="s">
        <v>245</v>
      </c>
      <c r="J53" s="263" t="s">
        <v>392</v>
      </c>
      <c r="K53" s="6" t="s">
        <v>379</v>
      </c>
      <c r="L53" s="6" t="s">
        <v>380</v>
      </c>
      <c r="M53" s="200"/>
    </row>
    <row r="54" spans="1:14" ht="180" x14ac:dyDescent="0.25">
      <c r="A54" s="1" t="s">
        <v>323</v>
      </c>
      <c r="B54" s="1" t="s">
        <v>393</v>
      </c>
      <c r="C54" s="1" t="s">
        <v>394</v>
      </c>
      <c r="D54" s="1" t="s">
        <v>393</v>
      </c>
      <c r="E54" s="1" t="s">
        <v>395</v>
      </c>
      <c r="F54" s="50">
        <v>0</v>
      </c>
      <c r="G54" s="51">
        <v>1</v>
      </c>
      <c r="H54" s="51">
        <v>0.01</v>
      </c>
      <c r="I54" s="401" t="s">
        <v>396</v>
      </c>
      <c r="J54" s="47" t="s">
        <v>3643</v>
      </c>
      <c r="K54" s="47"/>
      <c r="L54" s="6" t="s">
        <v>397</v>
      </c>
      <c r="M54" s="199" t="s">
        <v>398</v>
      </c>
    </row>
    <row r="55" spans="1:14" ht="60" x14ac:dyDescent="0.25">
      <c r="A55" s="1" t="s">
        <v>323</v>
      </c>
      <c r="B55" s="1" t="s">
        <v>399</v>
      </c>
      <c r="C55" s="1" t="s">
        <v>400</v>
      </c>
      <c r="D55" s="44" t="s">
        <v>401</v>
      </c>
      <c r="E55" s="1" t="s">
        <v>402</v>
      </c>
      <c r="F55" s="50">
        <v>0</v>
      </c>
      <c r="G55" s="51">
        <v>1</v>
      </c>
      <c r="H55" s="51">
        <v>0.01</v>
      </c>
      <c r="I55" s="401" t="s">
        <v>245</v>
      </c>
      <c r="J55" s="47" t="s">
        <v>403</v>
      </c>
      <c r="K55" s="47" t="s">
        <v>404</v>
      </c>
      <c r="L55" s="6" t="s">
        <v>405</v>
      </c>
      <c r="M55" s="199"/>
    </row>
    <row r="56" spans="1:14" ht="60" x14ac:dyDescent="0.25">
      <c r="A56" s="1" t="s">
        <v>323</v>
      </c>
      <c r="B56" s="1" t="s">
        <v>406</v>
      </c>
      <c r="C56" s="1" t="s">
        <v>407</v>
      </c>
      <c r="D56" s="44" t="s">
        <v>401</v>
      </c>
      <c r="E56" s="1" t="s">
        <v>408</v>
      </c>
      <c r="F56" s="50">
        <v>0</v>
      </c>
      <c r="G56" s="51">
        <v>1</v>
      </c>
      <c r="H56" s="51">
        <v>0.01</v>
      </c>
      <c r="I56" s="401" t="s">
        <v>245</v>
      </c>
      <c r="J56" s="47" t="s">
        <v>409</v>
      </c>
      <c r="K56" s="47" t="s">
        <v>410</v>
      </c>
      <c r="L56" s="6" t="s">
        <v>411</v>
      </c>
      <c r="M56" s="199"/>
    </row>
    <row r="57" spans="1:14" ht="45" x14ac:dyDescent="0.25">
      <c r="A57" s="1" t="s">
        <v>323</v>
      </c>
      <c r="B57" s="1" t="s">
        <v>412</v>
      </c>
      <c r="C57" s="1" t="s">
        <v>413</v>
      </c>
      <c r="D57" s="1" t="s">
        <v>412</v>
      </c>
      <c r="E57" s="1" t="s">
        <v>414</v>
      </c>
      <c r="F57" s="50">
        <v>0</v>
      </c>
      <c r="G57" s="51">
        <v>1</v>
      </c>
      <c r="H57" s="51">
        <v>0.01</v>
      </c>
      <c r="I57" s="401" t="s">
        <v>245</v>
      </c>
      <c r="J57" s="47" t="s">
        <v>415</v>
      </c>
      <c r="K57" s="47"/>
      <c r="L57" s="6"/>
      <c r="M57" s="199"/>
    </row>
    <row r="58" spans="1:14" ht="60" x14ac:dyDescent="0.25">
      <c r="A58" s="1" t="s">
        <v>323</v>
      </c>
      <c r="B58" s="1" t="s">
        <v>416</v>
      </c>
      <c r="C58" s="1" t="s">
        <v>417</v>
      </c>
      <c r="D58" s="1" t="s">
        <v>417</v>
      </c>
      <c r="E58" s="1" t="s">
        <v>418</v>
      </c>
      <c r="F58" s="50">
        <v>0</v>
      </c>
      <c r="G58" s="51">
        <v>1</v>
      </c>
      <c r="H58" s="51">
        <v>0.01</v>
      </c>
      <c r="I58" s="47" t="s">
        <v>419</v>
      </c>
      <c r="J58" s="47" t="s">
        <v>420</v>
      </c>
      <c r="K58" s="47"/>
      <c r="L58" s="6" t="s">
        <v>421</v>
      </c>
      <c r="M58" s="199" t="s">
        <v>249</v>
      </c>
    </row>
    <row r="59" spans="1:14" ht="60" x14ac:dyDescent="0.25">
      <c r="A59" s="1" t="s">
        <v>422</v>
      </c>
      <c r="B59" s="1" t="s">
        <v>423</v>
      </c>
      <c r="C59" s="1" t="s">
        <v>424</v>
      </c>
      <c r="D59" s="1" t="s">
        <v>423</v>
      </c>
      <c r="E59" s="1" t="s">
        <v>425</v>
      </c>
      <c r="F59" s="50">
        <v>0</v>
      </c>
      <c r="G59" s="51">
        <v>1</v>
      </c>
      <c r="H59" s="51">
        <v>0.01</v>
      </c>
      <c r="I59" s="47" t="s">
        <v>245</v>
      </c>
      <c r="J59" s="47" t="s">
        <v>426</v>
      </c>
      <c r="K59" s="47" t="s">
        <v>427</v>
      </c>
      <c r="L59" s="6" t="s">
        <v>428</v>
      </c>
      <c r="M59" s="199" t="s">
        <v>249</v>
      </c>
      <c r="N59" s="47" t="s">
        <v>429</v>
      </c>
    </row>
    <row r="60" spans="1:14" ht="45" x14ac:dyDescent="0.25">
      <c r="A60" s="1" t="s">
        <v>422</v>
      </c>
      <c r="B60" s="1" t="s">
        <v>430</v>
      </c>
      <c r="C60" s="1" t="s">
        <v>431</v>
      </c>
      <c r="D60" s="1" t="s">
        <v>430</v>
      </c>
      <c r="E60" s="1" t="s">
        <v>432</v>
      </c>
      <c r="F60" s="50">
        <v>0</v>
      </c>
      <c r="G60" s="51">
        <v>1</v>
      </c>
      <c r="H60" s="51">
        <v>0.01</v>
      </c>
      <c r="I60" s="47" t="s">
        <v>245</v>
      </c>
      <c r="J60" s="47" t="s">
        <v>433</v>
      </c>
      <c r="K60" s="47" t="s">
        <v>434</v>
      </c>
      <c r="L60" s="6" t="s">
        <v>435</v>
      </c>
      <c r="M60" s="199"/>
      <c r="N60" s="47"/>
    </row>
    <row r="61" spans="1:14" ht="45" x14ac:dyDescent="0.25">
      <c r="A61" s="1" t="s">
        <v>422</v>
      </c>
      <c r="B61" s="1" t="s">
        <v>436</v>
      </c>
      <c r="C61" s="1" t="s">
        <v>437</v>
      </c>
      <c r="D61" s="1" t="s">
        <v>436</v>
      </c>
      <c r="E61" s="1" t="s">
        <v>438</v>
      </c>
      <c r="F61" s="50">
        <v>0</v>
      </c>
      <c r="G61" s="51">
        <v>1</v>
      </c>
      <c r="H61" s="51">
        <v>0.01</v>
      </c>
      <c r="I61" s="47" t="s">
        <v>245</v>
      </c>
      <c r="J61" s="261" t="s">
        <v>439</v>
      </c>
      <c r="K61" s="47"/>
      <c r="L61" s="6" t="s">
        <v>440</v>
      </c>
      <c r="M61" s="199" t="s">
        <v>441</v>
      </c>
      <c r="N61" s="47"/>
    </row>
    <row r="62" spans="1:14" ht="75" x14ac:dyDescent="0.25">
      <c r="A62" s="1" t="s">
        <v>422</v>
      </c>
      <c r="B62" s="1" t="s">
        <v>442</v>
      </c>
      <c r="C62" s="1" t="s">
        <v>443</v>
      </c>
      <c r="D62" s="1" t="s">
        <v>442</v>
      </c>
      <c r="E62" s="1" t="s">
        <v>444</v>
      </c>
      <c r="F62" s="50">
        <v>0</v>
      </c>
      <c r="G62" s="51">
        <v>1</v>
      </c>
      <c r="H62" s="51">
        <v>0.01</v>
      </c>
      <c r="I62" s="47" t="s">
        <v>245</v>
      </c>
      <c r="J62" s="261" t="s">
        <v>3631</v>
      </c>
      <c r="K62" s="47" t="s">
        <v>445</v>
      </c>
      <c r="L62" s="6" t="s">
        <v>446</v>
      </c>
      <c r="M62" s="199" t="s">
        <v>249</v>
      </c>
      <c r="N62" s="47"/>
    </row>
    <row r="63" spans="1:14" ht="45" x14ac:dyDescent="0.25">
      <c r="A63" s="1" t="s">
        <v>422</v>
      </c>
      <c r="B63" s="1" t="s">
        <v>447</v>
      </c>
      <c r="C63" s="1" t="s">
        <v>448</v>
      </c>
      <c r="D63" s="1" t="s">
        <v>447</v>
      </c>
      <c r="E63" s="1" t="s">
        <v>449</v>
      </c>
      <c r="F63" s="50">
        <v>0</v>
      </c>
      <c r="G63" s="51">
        <v>1</v>
      </c>
      <c r="H63" s="51">
        <v>0.01</v>
      </c>
      <c r="I63" s="47" t="s">
        <v>245</v>
      </c>
      <c r="J63" s="261" t="s">
        <v>3635</v>
      </c>
      <c r="K63" s="47" t="s">
        <v>450</v>
      </c>
      <c r="L63" s="6" t="s">
        <v>451</v>
      </c>
      <c r="M63" s="199" t="s">
        <v>249</v>
      </c>
      <c r="N63" s="47"/>
    </row>
    <row r="64" spans="1:14" ht="45" x14ac:dyDescent="0.25">
      <c r="A64" s="1" t="s">
        <v>422</v>
      </c>
      <c r="B64" s="1" t="s">
        <v>452</v>
      </c>
      <c r="C64" s="1" t="s">
        <v>453</v>
      </c>
      <c r="D64" s="1" t="s">
        <v>452</v>
      </c>
      <c r="E64" s="1" t="s">
        <v>454</v>
      </c>
      <c r="F64" s="50">
        <v>0</v>
      </c>
      <c r="G64" s="51">
        <v>1</v>
      </c>
      <c r="H64" s="51">
        <v>0.01</v>
      </c>
      <c r="I64" s="47" t="s">
        <v>245</v>
      </c>
      <c r="J64" s="261" t="s">
        <v>3634</v>
      </c>
      <c r="K64" s="47"/>
      <c r="L64" s="6"/>
      <c r="M64" s="199"/>
      <c r="N64" s="47"/>
    </row>
    <row r="65" spans="1:14" ht="45" x14ac:dyDescent="0.25">
      <c r="A65" s="1" t="s">
        <v>422</v>
      </c>
      <c r="B65" s="1" t="s">
        <v>455</v>
      </c>
      <c r="C65" s="1" t="s">
        <v>456</v>
      </c>
      <c r="D65" s="1" t="s">
        <v>455</v>
      </c>
      <c r="E65" s="1" t="s">
        <v>457</v>
      </c>
      <c r="F65" s="50">
        <v>0</v>
      </c>
      <c r="G65" s="51">
        <v>1</v>
      </c>
      <c r="H65" s="51">
        <v>0.01</v>
      </c>
      <c r="I65" s="47" t="s">
        <v>245</v>
      </c>
      <c r="J65" s="261" t="s">
        <v>3637</v>
      </c>
      <c r="K65" s="47" t="s">
        <v>458</v>
      </c>
      <c r="L65" s="6" t="s">
        <v>459</v>
      </c>
      <c r="M65" s="199" t="s">
        <v>249</v>
      </c>
      <c r="N65" s="47"/>
    </row>
    <row r="66" spans="1:14" ht="30" x14ac:dyDescent="0.25">
      <c r="A66" s="1" t="s">
        <v>422</v>
      </c>
      <c r="B66" s="1" t="s">
        <v>460</v>
      </c>
      <c r="C66" s="1" t="s">
        <v>461</v>
      </c>
      <c r="D66" s="1" t="s">
        <v>460</v>
      </c>
      <c r="E66" s="1" t="s">
        <v>462</v>
      </c>
      <c r="F66" s="50">
        <v>0</v>
      </c>
      <c r="G66" s="51">
        <v>1</v>
      </c>
      <c r="H66" s="51">
        <v>0.01</v>
      </c>
      <c r="I66" s="47" t="s">
        <v>245</v>
      </c>
      <c r="J66" s="261" t="s">
        <v>3633</v>
      </c>
      <c r="K66" s="47" t="s">
        <v>463</v>
      </c>
      <c r="L66" s="6" t="s">
        <v>464</v>
      </c>
      <c r="M66" s="199" t="s">
        <v>249</v>
      </c>
      <c r="N66" s="47"/>
    </row>
    <row r="67" spans="1:14" ht="30" x14ac:dyDescent="0.25">
      <c r="A67" s="1" t="s">
        <v>422</v>
      </c>
      <c r="B67" s="1" t="s">
        <v>465</v>
      </c>
      <c r="C67" s="1" t="s">
        <v>466</v>
      </c>
      <c r="D67" s="1" t="s">
        <v>465</v>
      </c>
      <c r="E67" s="1" t="s">
        <v>467</v>
      </c>
      <c r="F67" s="50">
        <v>0</v>
      </c>
      <c r="G67" s="51">
        <v>1</v>
      </c>
      <c r="H67" s="51">
        <v>0.01</v>
      </c>
      <c r="I67" s="47" t="s">
        <v>245</v>
      </c>
      <c r="J67" s="261" t="s">
        <v>3632</v>
      </c>
      <c r="K67" s="47"/>
      <c r="L67" s="6" t="s">
        <v>468</v>
      </c>
      <c r="M67" s="199" t="s">
        <v>469</v>
      </c>
      <c r="N67" s="47"/>
    </row>
    <row r="68" spans="1:14" ht="90" x14ac:dyDescent="0.25">
      <c r="A68" s="1" t="s">
        <v>422</v>
      </c>
      <c r="B68" s="1" t="s">
        <v>470</v>
      </c>
      <c r="C68" s="1" t="s">
        <v>471</v>
      </c>
      <c r="D68" s="1" t="s">
        <v>470</v>
      </c>
      <c r="E68" s="1" t="s">
        <v>472</v>
      </c>
      <c r="F68" s="50">
        <v>0</v>
      </c>
      <c r="G68" s="51">
        <v>1</v>
      </c>
      <c r="H68" s="51">
        <v>0.01</v>
      </c>
      <c r="I68" s="47" t="s">
        <v>473</v>
      </c>
      <c r="J68" s="47" t="s">
        <v>474</v>
      </c>
      <c r="K68" s="47"/>
      <c r="L68" s="6" t="s">
        <v>475</v>
      </c>
      <c r="M68" s="198" t="s">
        <v>476</v>
      </c>
      <c r="N68" s="47"/>
    </row>
    <row r="69" spans="1:14" ht="60" x14ac:dyDescent="0.25">
      <c r="A69" s="2" t="s">
        <v>477</v>
      </c>
      <c r="B69" s="2" t="s">
        <v>478</v>
      </c>
      <c r="C69" s="1" t="s">
        <v>479</v>
      </c>
      <c r="D69" s="2" t="s">
        <v>480</v>
      </c>
      <c r="E69" s="1" t="s">
        <v>481</v>
      </c>
      <c r="F69" s="53">
        <v>0</v>
      </c>
      <c r="G69" s="53">
        <v>1</v>
      </c>
      <c r="H69" s="53">
        <v>0.01</v>
      </c>
      <c r="I69" s="6" t="s">
        <v>482</v>
      </c>
      <c r="J69" s="263" t="s">
        <v>483</v>
      </c>
      <c r="K69" s="6" t="s">
        <v>484</v>
      </c>
      <c r="L69" s="6" t="s">
        <v>485</v>
      </c>
      <c r="M69" s="199" t="s">
        <v>249</v>
      </c>
      <c r="N69" s="6"/>
    </row>
    <row r="70" spans="1:14" ht="60" x14ac:dyDescent="0.25">
      <c r="A70" s="2" t="s">
        <v>477</v>
      </c>
      <c r="B70" s="2" t="s">
        <v>486</v>
      </c>
      <c r="C70" s="1" t="s">
        <v>487</v>
      </c>
      <c r="D70" s="2" t="s">
        <v>488</v>
      </c>
      <c r="E70" s="1" t="s">
        <v>489</v>
      </c>
      <c r="F70" s="53">
        <v>0</v>
      </c>
      <c r="G70" s="53">
        <v>1</v>
      </c>
      <c r="H70" s="53">
        <v>0.01</v>
      </c>
      <c r="I70" s="47" t="s">
        <v>490</v>
      </c>
      <c r="J70" s="6" t="s">
        <v>491</v>
      </c>
      <c r="K70" s="6" t="s">
        <v>492</v>
      </c>
      <c r="L70" s="6" t="s">
        <v>493</v>
      </c>
      <c r="M70" s="199" t="s">
        <v>249</v>
      </c>
      <c r="N70" s="6"/>
    </row>
    <row r="71" spans="1:14" ht="45" x14ac:dyDescent="0.25">
      <c r="A71" s="2" t="s">
        <v>477</v>
      </c>
      <c r="B71" s="2" t="s">
        <v>494</v>
      </c>
      <c r="C71" s="1" t="s">
        <v>495</v>
      </c>
      <c r="D71" s="2" t="s">
        <v>496</v>
      </c>
      <c r="E71" s="1" t="s">
        <v>497</v>
      </c>
      <c r="F71" s="53">
        <v>0</v>
      </c>
      <c r="G71" s="53">
        <v>1</v>
      </c>
      <c r="H71" s="53">
        <v>0.01</v>
      </c>
      <c r="I71" s="47" t="s">
        <v>498</v>
      </c>
      <c r="J71" s="6" t="s">
        <v>499</v>
      </c>
      <c r="K71" s="6"/>
      <c r="L71" s="6" t="s">
        <v>500</v>
      </c>
      <c r="M71" s="199"/>
      <c r="N71" s="6"/>
    </row>
    <row r="72" spans="1:14" ht="285" x14ac:dyDescent="0.25">
      <c r="A72" s="1" t="s">
        <v>501</v>
      </c>
      <c r="B72" s="411" t="s">
        <v>3646</v>
      </c>
      <c r="C72" s="1" t="s">
        <v>502</v>
      </c>
      <c r="D72" s="411" t="str">
        <f>B72</f>
        <v>Simplified Carbon Price</v>
      </c>
      <c r="E72" s="1" t="s">
        <v>503</v>
      </c>
      <c r="F72" s="1">
        <v>0</v>
      </c>
      <c r="G72" s="1">
        <v>300</v>
      </c>
      <c r="H72" s="1">
        <v>5</v>
      </c>
      <c r="I72" s="163" t="str">
        <f>UnitControlCenter!$B$47</f>
        <v>$/metric ton CO2e</v>
      </c>
      <c r="J72" s="261" t="s">
        <v>3647</v>
      </c>
      <c r="K72" s="47" t="s">
        <v>504</v>
      </c>
      <c r="L72" s="6" t="s">
        <v>505</v>
      </c>
      <c r="M72" s="200" t="s">
        <v>506</v>
      </c>
      <c r="N72" s="6" t="s">
        <v>507</v>
      </c>
    </row>
    <row r="73" spans="1:14" ht="60" x14ac:dyDescent="0.25">
      <c r="A73" s="1" t="s">
        <v>501</v>
      </c>
      <c r="B73" s="1" t="s">
        <v>508</v>
      </c>
      <c r="C73" s="1" t="s">
        <v>509</v>
      </c>
      <c r="D73" s="1" t="s">
        <v>508</v>
      </c>
      <c r="E73" s="1" t="s">
        <v>510</v>
      </c>
      <c r="F73" s="53">
        <v>0</v>
      </c>
      <c r="G73" s="53">
        <v>1</v>
      </c>
      <c r="H73" s="53">
        <v>0.01</v>
      </c>
      <c r="I73" s="47" t="s">
        <v>511</v>
      </c>
      <c r="J73" s="261" t="s">
        <v>512</v>
      </c>
      <c r="K73" s="6" t="s">
        <v>513</v>
      </c>
      <c r="L73" s="6" t="s">
        <v>514</v>
      </c>
      <c r="M73" s="199" t="s">
        <v>249</v>
      </c>
    </row>
    <row r="74" spans="1:14" ht="45" x14ac:dyDescent="0.25">
      <c r="A74" s="2" t="s">
        <v>501</v>
      </c>
      <c r="B74" s="2" t="s">
        <v>515</v>
      </c>
      <c r="C74" s="1" t="s">
        <v>516</v>
      </c>
      <c r="D74" s="163"/>
      <c r="E74" s="2" t="s">
        <v>517</v>
      </c>
      <c r="F74" s="1">
        <v>0</v>
      </c>
      <c r="G74" s="1">
        <v>1</v>
      </c>
      <c r="H74" s="1">
        <v>1</v>
      </c>
      <c r="I74" s="401" t="s">
        <v>159</v>
      </c>
      <c r="J74" s="47" t="s">
        <v>518</v>
      </c>
      <c r="K74" s="47" t="s">
        <v>504</v>
      </c>
      <c r="L74" s="6" t="s">
        <v>505</v>
      </c>
    </row>
    <row r="75" spans="1:14" ht="60" x14ac:dyDescent="0.25">
      <c r="A75" s="2" t="s">
        <v>501</v>
      </c>
      <c r="B75" s="2" t="s">
        <v>519</v>
      </c>
      <c r="C75" s="1" t="s">
        <v>520</v>
      </c>
      <c r="D75" s="163"/>
      <c r="E75" s="2" t="s">
        <v>521</v>
      </c>
      <c r="F75" s="1">
        <v>0</v>
      </c>
      <c r="G75" s="1">
        <v>1</v>
      </c>
      <c r="H75" s="1">
        <v>1</v>
      </c>
      <c r="I75" s="47" t="s">
        <v>159</v>
      </c>
      <c r="J75" s="47" t="s">
        <v>522</v>
      </c>
      <c r="K75" s="47" t="s">
        <v>504</v>
      </c>
      <c r="L75" s="6" t="s">
        <v>505</v>
      </c>
    </row>
    <row r="76" spans="1:14" ht="45" x14ac:dyDescent="0.25">
      <c r="A76" s="2" t="s">
        <v>501</v>
      </c>
      <c r="B76" s="1" t="s">
        <v>523</v>
      </c>
      <c r="C76" s="1" t="s">
        <v>524</v>
      </c>
      <c r="D76" s="163"/>
      <c r="E76" s="163"/>
      <c r="F76" s="1">
        <v>0</v>
      </c>
      <c r="G76" s="1">
        <v>1</v>
      </c>
      <c r="H76" s="1">
        <v>1</v>
      </c>
      <c r="I76" s="47" t="s">
        <v>159</v>
      </c>
      <c r="J76" s="1" t="s">
        <v>3616</v>
      </c>
      <c r="K76" s="47" t="s">
        <v>504</v>
      </c>
      <c r="L76" s="6" t="s">
        <v>505</v>
      </c>
    </row>
    <row r="77" spans="1:14" ht="45" x14ac:dyDescent="0.25">
      <c r="A77" s="2" t="s">
        <v>501</v>
      </c>
      <c r="B77" s="2" t="s">
        <v>525</v>
      </c>
      <c r="C77" s="1" t="s">
        <v>526</v>
      </c>
      <c r="D77" s="2" t="s">
        <v>525</v>
      </c>
      <c r="E77" s="1" t="s">
        <v>527</v>
      </c>
      <c r="F77" s="1">
        <v>0</v>
      </c>
      <c r="G77" s="1">
        <v>1</v>
      </c>
      <c r="H77" s="1">
        <v>1</v>
      </c>
      <c r="I77" s="47" t="s">
        <v>159</v>
      </c>
      <c r="J77" s="6"/>
    </row>
    <row r="78" spans="1:14" ht="30" x14ac:dyDescent="0.25">
      <c r="A78" s="2" t="s">
        <v>501</v>
      </c>
      <c r="B78" s="2" t="s">
        <v>528</v>
      </c>
      <c r="C78" s="1" t="s">
        <v>528</v>
      </c>
      <c r="D78" s="2" t="s">
        <v>528</v>
      </c>
      <c r="E78" s="2" t="s">
        <v>529</v>
      </c>
      <c r="F78" s="53">
        <v>0</v>
      </c>
      <c r="G78" s="53">
        <v>1</v>
      </c>
      <c r="H78" s="53">
        <v>0.01</v>
      </c>
      <c r="I78" s="47" t="s">
        <v>530</v>
      </c>
      <c r="J78" s="261" t="s">
        <v>531</v>
      </c>
      <c r="K78" s="6" t="s">
        <v>532</v>
      </c>
    </row>
    <row r="79" spans="1:14" ht="45" x14ac:dyDescent="0.25">
      <c r="A79" s="1" t="s">
        <v>501</v>
      </c>
      <c r="B79" s="1" t="s">
        <v>533</v>
      </c>
      <c r="C79" s="1" t="s">
        <v>534</v>
      </c>
      <c r="D79" s="1" t="s">
        <v>533</v>
      </c>
      <c r="E79" s="1" t="s">
        <v>535</v>
      </c>
      <c r="F79" s="50">
        <v>-0.5</v>
      </c>
      <c r="G79" s="50">
        <v>0.5</v>
      </c>
      <c r="H79" s="53">
        <v>0.01</v>
      </c>
      <c r="I79" s="47" t="s">
        <v>536</v>
      </c>
      <c r="J79" s="47" t="s">
        <v>537</v>
      </c>
      <c r="K79" s="6" t="s">
        <v>538</v>
      </c>
      <c r="L79" s="6" t="s">
        <v>539</v>
      </c>
      <c r="M79" s="200" t="s">
        <v>540</v>
      </c>
    </row>
    <row r="80" spans="1:14" ht="90" x14ac:dyDescent="0.25">
      <c r="A80" s="1" t="s">
        <v>541</v>
      </c>
      <c r="B80" s="163" t="s">
        <v>542</v>
      </c>
      <c r="C80" s="1" t="s">
        <v>543</v>
      </c>
      <c r="D80" s="1" t="s">
        <v>544</v>
      </c>
      <c r="E80" s="1" t="s">
        <v>545</v>
      </c>
      <c r="F80" s="51">
        <v>0</v>
      </c>
      <c r="G80" s="51">
        <v>0.4</v>
      </c>
      <c r="H80" s="50">
        <v>0.01</v>
      </c>
      <c r="I80" s="47" t="s">
        <v>546</v>
      </c>
      <c r="J80" s="47" t="s">
        <v>547</v>
      </c>
      <c r="K80" s="47" t="s">
        <v>548</v>
      </c>
      <c r="L80" s="6" t="s">
        <v>549</v>
      </c>
      <c r="M80" s="199"/>
    </row>
    <row r="81" spans="1:13" ht="90" x14ac:dyDescent="0.25">
      <c r="A81" s="4" t="str">
        <f>A$80</f>
        <v>Research and Development</v>
      </c>
      <c r="B81" s="4" t="str">
        <f t="shared" ref="B81:B84" si="0">B$80</f>
        <v>Capital Cost Reduction</v>
      </c>
      <c r="C81" s="1" t="s">
        <v>550</v>
      </c>
      <c r="D81" s="4" t="str">
        <f t="shared" ref="D81:L84" si="1">D$80</f>
        <v>R&amp;D Capital Cost Reductions</v>
      </c>
      <c r="E81" s="1" t="s">
        <v>551</v>
      </c>
      <c r="F81" s="165">
        <f t="shared" si="1"/>
        <v>0</v>
      </c>
      <c r="G81" s="165">
        <f t="shared" si="1"/>
        <v>0.4</v>
      </c>
      <c r="H81" s="165">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199"/>
    </row>
    <row r="82" spans="1:13" ht="90" x14ac:dyDescent="0.25">
      <c r="A82" s="4" t="str">
        <f t="shared" ref="A82:A84" si="2">A$80</f>
        <v>Research and Development</v>
      </c>
      <c r="B82" s="4" t="str">
        <f t="shared" si="0"/>
        <v>Capital Cost Reduction</v>
      </c>
      <c r="C82" s="1" t="s">
        <v>552</v>
      </c>
      <c r="D82" s="4" t="str">
        <f t="shared" si="1"/>
        <v>R&amp;D Capital Cost Reductions</v>
      </c>
      <c r="E82" s="1" t="s">
        <v>553</v>
      </c>
      <c r="F82" s="165">
        <f t="shared" si="1"/>
        <v>0</v>
      </c>
      <c r="G82" s="165">
        <f t="shared" si="1"/>
        <v>0.4</v>
      </c>
      <c r="H82" s="165">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199"/>
    </row>
    <row r="83" spans="1:13" ht="90" x14ac:dyDescent="0.25">
      <c r="A83" s="4" t="str">
        <f t="shared" si="2"/>
        <v>Research and Development</v>
      </c>
      <c r="B83" s="4" t="str">
        <f t="shared" si="0"/>
        <v>Capital Cost Reduction</v>
      </c>
      <c r="C83" s="1" t="s">
        <v>554</v>
      </c>
      <c r="D83" s="4" t="str">
        <f t="shared" si="1"/>
        <v>R&amp;D Capital Cost Reductions</v>
      </c>
      <c r="E83" s="1" t="s">
        <v>555</v>
      </c>
      <c r="F83" s="165">
        <f t="shared" si="1"/>
        <v>0</v>
      </c>
      <c r="G83" s="165">
        <f t="shared" si="1"/>
        <v>0.4</v>
      </c>
      <c r="H83" s="165">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199"/>
    </row>
    <row r="84" spans="1:13" ht="90" x14ac:dyDescent="0.25">
      <c r="A84" s="4" t="str">
        <f t="shared" si="2"/>
        <v>Research and Development</v>
      </c>
      <c r="B84" s="4" t="str">
        <f t="shared" si="0"/>
        <v>Capital Cost Reduction</v>
      </c>
      <c r="C84" s="2" t="s">
        <v>556</v>
      </c>
      <c r="D84" s="4" t="str">
        <f t="shared" si="1"/>
        <v>R&amp;D Capital Cost Reductions</v>
      </c>
      <c r="E84" s="1" t="s">
        <v>557</v>
      </c>
      <c r="F84" s="165">
        <f t="shared" si="1"/>
        <v>0</v>
      </c>
      <c r="G84" s="165">
        <f t="shared" si="1"/>
        <v>0.4</v>
      </c>
      <c r="H84" s="165">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199"/>
    </row>
    <row r="85" spans="1:13" ht="105" x14ac:dyDescent="0.25">
      <c r="A85" s="2" t="s">
        <v>541</v>
      </c>
      <c r="B85" s="2" t="s">
        <v>558</v>
      </c>
      <c r="C85" s="1" t="s">
        <v>559</v>
      </c>
      <c r="D85" s="2" t="s">
        <v>558</v>
      </c>
      <c r="E85" s="52" t="s">
        <v>560</v>
      </c>
      <c r="F85" s="51">
        <v>0</v>
      </c>
      <c r="G85" s="51">
        <v>1</v>
      </c>
      <c r="H85" s="50">
        <v>0.01</v>
      </c>
      <c r="I85" s="47" t="s">
        <v>245</v>
      </c>
      <c r="J85" s="47" t="s">
        <v>3630</v>
      </c>
      <c r="K85" s="6" t="s">
        <v>561</v>
      </c>
      <c r="L85" s="6" t="s">
        <v>562</v>
      </c>
      <c r="M85" s="200" t="s">
        <v>563</v>
      </c>
    </row>
    <row r="86" spans="1:13" ht="90" x14ac:dyDescent="0.25">
      <c r="A86" s="1" t="s">
        <v>541</v>
      </c>
      <c r="B86" s="163" t="s">
        <v>564</v>
      </c>
      <c r="C86" s="1" t="s">
        <v>565</v>
      </c>
      <c r="D86" s="1" t="s">
        <v>566</v>
      </c>
      <c r="E86" s="1" t="s">
        <v>567</v>
      </c>
      <c r="F86" s="51">
        <v>0</v>
      </c>
      <c r="G86" s="51">
        <v>0.4</v>
      </c>
      <c r="H86" s="50">
        <v>0.01</v>
      </c>
      <c r="I86" s="47" t="s">
        <v>568</v>
      </c>
      <c r="J86" s="47" t="s">
        <v>569</v>
      </c>
      <c r="K86" s="47" t="s">
        <v>548</v>
      </c>
      <c r="L86" s="6" t="s">
        <v>549</v>
      </c>
    </row>
    <row r="87" spans="1:13" ht="90" x14ac:dyDescent="0.25">
      <c r="A87" s="4" t="str">
        <f>A$86</f>
        <v>Research and Development</v>
      </c>
      <c r="B87" s="4" t="str">
        <f>B$86</f>
        <v>Fuel Use Reduction</v>
      </c>
      <c r="C87" s="1" t="s">
        <v>570</v>
      </c>
      <c r="D87" s="4" t="str">
        <f t="shared" ref="D87:L90" si="3">D$86</f>
        <v>R&amp;D Fuel Use Reductions</v>
      </c>
      <c r="E87" s="1" t="s">
        <v>571</v>
      </c>
      <c r="F87" s="164">
        <f t="shared" si="3"/>
        <v>0</v>
      </c>
      <c r="G87" s="164">
        <f t="shared" si="3"/>
        <v>0.4</v>
      </c>
      <c r="H87" s="164">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572</v>
      </c>
      <c r="D88" s="4" t="str">
        <f t="shared" si="3"/>
        <v>R&amp;D Fuel Use Reductions</v>
      </c>
      <c r="E88" s="1" t="s">
        <v>573</v>
      </c>
      <c r="F88" s="164">
        <f t="shared" si="3"/>
        <v>0</v>
      </c>
      <c r="G88" s="164">
        <f t="shared" si="3"/>
        <v>0.4</v>
      </c>
      <c r="H88" s="164">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574</v>
      </c>
      <c r="D89" s="4" t="str">
        <f t="shared" si="3"/>
        <v>R&amp;D Fuel Use Reductions</v>
      </c>
      <c r="E89" s="1" t="s">
        <v>575</v>
      </c>
      <c r="F89" s="164">
        <f t="shared" si="3"/>
        <v>0</v>
      </c>
      <c r="G89" s="164">
        <f t="shared" si="3"/>
        <v>0.4</v>
      </c>
      <c r="H89" s="164">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576</v>
      </c>
      <c r="D90" s="4" t="str">
        <f t="shared" si="3"/>
        <v>R&amp;D Fuel Use Reductions</v>
      </c>
      <c r="E90" s="1" t="s">
        <v>577</v>
      </c>
      <c r="F90" s="164">
        <f t="shared" si="3"/>
        <v>0</v>
      </c>
      <c r="G90" s="164">
        <f t="shared" si="3"/>
        <v>0.4</v>
      </c>
      <c r="H90" s="164">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80" x14ac:dyDescent="0.25">
      <c r="A91" s="1" t="s">
        <v>578</v>
      </c>
      <c r="B91" s="1" t="s">
        <v>579</v>
      </c>
      <c r="C91" s="1" t="s">
        <v>580</v>
      </c>
      <c r="D91" s="163"/>
      <c r="E91" s="1" t="s">
        <v>581</v>
      </c>
      <c r="F91" s="1">
        <v>0</v>
      </c>
      <c r="G91" s="1">
        <v>10</v>
      </c>
      <c r="H91" s="1">
        <v>1</v>
      </c>
      <c r="I91" s="1" t="s">
        <v>582</v>
      </c>
      <c r="J91" s="1" t="s">
        <v>3645</v>
      </c>
      <c r="K91" s="1" t="s">
        <v>583</v>
      </c>
    </row>
    <row r="92" spans="1:13" ht="180" x14ac:dyDescent="0.25">
      <c r="A92" s="1" t="s">
        <v>578</v>
      </c>
      <c r="B92" s="1" t="s">
        <v>584</v>
      </c>
      <c r="C92" s="1" t="s">
        <v>585</v>
      </c>
      <c r="D92" s="163"/>
      <c r="E92" s="1" t="s">
        <v>586</v>
      </c>
      <c r="F92" s="1">
        <v>0</v>
      </c>
      <c r="G92" s="1">
        <v>10</v>
      </c>
      <c r="H92" s="1">
        <v>1</v>
      </c>
      <c r="I92" s="1" t="s">
        <v>582</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2" s="4" t="str">
        <f t="shared" ref="K92:K99" si="5">K$91</f>
        <v>io-model.html</v>
      </c>
    </row>
    <row r="93" spans="1:13" ht="180" x14ac:dyDescent="0.25">
      <c r="A93" s="1" t="s">
        <v>578</v>
      </c>
      <c r="B93" s="1" t="s">
        <v>92</v>
      </c>
      <c r="C93" s="1" t="s">
        <v>587</v>
      </c>
      <c r="D93" s="163"/>
      <c r="E93" s="1" t="s">
        <v>588</v>
      </c>
      <c r="F93" s="1">
        <v>0</v>
      </c>
      <c r="G93" s="1">
        <v>10</v>
      </c>
      <c r="H93" s="1">
        <v>1</v>
      </c>
      <c r="I93" s="1" t="s">
        <v>582</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3" s="4" t="str">
        <f t="shared" si="5"/>
        <v>io-model.html</v>
      </c>
    </row>
    <row r="94" spans="1:13" ht="180" x14ac:dyDescent="0.25">
      <c r="A94" s="1" t="s">
        <v>578</v>
      </c>
      <c r="B94" s="1" t="s">
        <v>589</v>
      </c>
      <c r="C94" s="1" t="s">
        <v>590</v>
      </c>
      <c r="D94" s="163"/>
      <c r="E94" s="1" t="s">
        <v>591</v>
      </c>
      <c r="F94" s="1">
        <v>0</v>
      </c>
      <c r="G94" s="1">
        <v>10</v>
      </c>
      <c r="H94" s="1">
        <v>1</v>
      </c>
      <c r="I94" s="1" t="s">
        <v>582</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4" s="4" t="str">
        <f t="shared" si="5"/>
        <v>io-model.html</v>
      </c>
    </row>
    <row r="95" spans="1:13" ht="180" x14ac:dyDescent="0.25">
      <c r="A95" s="1" t="s">
        <v>578</v>
      </c>
      <c r="B95" s="1" t="s">
        <v>592</v>
      </c>
      <c r="C95" s="1" t="s">
        <v>593</v>
      </c>
      <c r="D95" s="163"/>
      <c r="E95" s="1" t="s">
        <v>594</v>
      </c>
      <c r="F95" s="1">
        <v>0</v>
      </c>
      <c r="G95" s="1">
        <v>10</v>
      </c>
      <c r="H95" s="1">
        <v>1</v>
      </c>
      <c r="I95" s="1" t="s">
        <v>582</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5" s="4" t="str">
        <f t="shared" si="5"/>
        <v>io-model.html</v>
      </c>
    </row>
    <row r="96" spans="1:13" ht="180" x14ac:dyDescent="0.25">
      <c r="A96" s="1" t="s">
        <v>578</v>
      </c>
      <c r="B96" s="1" t="s">
        <v>171</v>
      </c>
      <c r="C96" s="1" t="s">
        <v>595</v>
      </c>
      <c r="D96" s="163"/>
      <c r="E96" s="1" t="s">
        <v>596</v>
      </c>
      <c r="F96" s="1">
        <v>0</v>
      </c>
      <c r="G96" s="1">
        <v>10</v>
      </c>
      <c r="H96" s="1">
        <v>1</v>
      </c>
      <c r="I96" s="1" t="s">
        <v>582</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6" s="4" t="str">
        <f t="shared" si="5"/>
        <v>io-model.html</v>
      </c>
    </row>
    <row r="97" spans="1:13" ht="180" x14ac:dyDescent="0.25">
      <c r="A97" s="1" t="s">
        <v>578</v>
      </c>
      <c r="B97" s="1" t="s">
        <v>597</v>
      </c>
      <c r="C97" s="1" t="s">
        <v>598</v>
      </c>
      <c r="D97" s="163"/>
      <c r="E97" s="1" t="s">
        <v>599</v>
      </c>
      <c r="F97" s="1">
        <v>0</v>
      </c>
      <c r="G97" s="1">
        <v>10</v>
      </c>
      <c r="H97" s="1">
        <v>1</v>
      </c>
      <c r="I97" s="1" t="s">
        <v>582</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7" s="4" t="str">
        <f t="shared" si="5"/>
        <v>io-model.html</v>
      </c>
    </row>
    <row r="98" spans="1:13" ht="180" x14ac:dyDescent="0.25">
      <c r="A98" s="1" t="s">
        <v>578</v>
      </c>
      <c r="B98" s="1" t="s">
        <v>600</v>
      </c>
      <c r="C98" s="1" t="s">
        <v>601</v>
      </c>
      <c r="D98" s="163"/>
      <c r="E98" s="1" t="s">
        <v>602</v>
      </c>
      <c r="F98" s="1">
        <v>0</v>
      </c>
      <c r="G98" s="1">
        <v>10</v>
      </c>
      <c r="H98" s="1">
        <v>1</v>
      </c>
      <c r="I98" s="1" t="s">
        <v>582</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8" s="4" t="str">
        <f t="shared" si="5"/>
        <v>io-model.html</v>
      </c>
    </row>
    <row r="99" spans="1:13" ht="180" x14ac:dyDescent="0.25">
      <c r="A99" s="1" t="s">
        <v>578</v>
      </c>
      <c r="B99" s="1" t="s">
        <v>603</v>
      </c>
      <c r="C99" s="1" t="s">
        <v>604</v>
      </c>
      <c r="D99" s="163"/>
      <c r="E99" s="1" t="s">
        <v>605</v>
      </c>
      <c r="F99" s="1">
        <v>0</v>
      </c>
      <c r="G99" s="1">
        <v>10</v>
      </c>
      <c r="H99" s="1">
        <v>1</v>
      </c>
      <c r="I99" s="1" t="s">
        <v>582</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9" s="4" t="str">
        <f t="shared" si="5"/>
        <v>io-model.html</v>
      </c>
    </row>
    <row r="100" spans="1:13" ht="60" x14ac:dyDescent="0.25">
      <c r="A100" s="1" t="s">
        <v>606</v>
      </c>
      <c r="B100" s="1" t="s">
        <v>607</v>
      </c>
      <c r="C100" s="1" t="s">
        <v>608</v>
      </c>
      <c r="D100" s="163"/>
      <c r="E100" s="1" t="s">
        <v>609</v>
      </c>
      <c r="F100" s="1">
        <v>0</v>
      </c>
      <c r="G100" s="1">
        <v>1</v>
      </c>
      <c r="H100" s="1">
        <v>1</v>
      </c>
      <c r="I100" s="47" t="s">
        <v>159</v>
      </c>
      <c r="J100" s="1" t="s">
        <v>610</v>
      </c>
      <c r="K100" s="1"/>
      <c r="L100" s="1"/>
      <c r="M100" s="270"/>
    </row>
    <row r="101" spans="1:13" ht="120" x14ac:dyDescent="0.25">
      <c r="A101" s="1" t="s">
        <v>606</v>
      </c>
      <c r="B101" s="1" t="s">
        <v>611</v>
      </c>
      <c r="C101" s="1" t="s">
        <v>612</v>
      </c>
      <c r="D101" s="163"/>
      <c r="E101" s="163"/>
      <c r="F101" s="1">
        <v>0</v>
      </c>
      <c r="G101" s="1">
        <v>1</v>
      </c>
      <c r="H101" s="1">
        <v>1</v>
      </c>
      <c r="I101" s="47" t="s">
        <v>159</v>
      </c>
      <c r="J101" s="1" t="s">
        <v>613</v>
      </c>
    </row>
  </sheetData>
  <hyperlinks>
    <hyperlink ref="N59" r:id="rId1" display="https://www.fas.org/sgp/crs/misc/R40562.pdf, p.3, paragraph 1" xr:uid="{7CF34F3F-CA8F-4028-84E1-41FC3F30186E}"/>
    <hyperlink ref="M42" r:id="rId2" xr:uid="{C4DE5CE7-DD8B-4C5C-80B4-1CD29DACCD05}"/>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workbookViewId="0">
      <selection activeCell="H2" sqref="H2:H1280"/>
    </sheetView>
  </sheetViews>
  <sheetFormatPr defaultColWidth="9.28515625" defaultRowHeight="15" x14ac:dyDescent="0.25"/>
  <cols>
    <col min="1" max="1" width="15.42578125" customWidth="1"/>
    <col min="2" max="2" width="61.7109375" style="301" customWidth="1"/>
    <col min="3" max="3" width="28.140625" customWidth="1"/>
    <col min="4" max="4" width="12.7109375" customWidth="1"/>
    <col min="5" max="5" width="17.28515625" customWidth="1"/>
    <col min="6" max="6" width="29.7109375" customWidth="1"/>
    <col min="7" max="7" width="24" customWidth="1"/>
    <col min="8" max="8" width="19.42578125" style="20" customWidth="1"/>
    <col min="9" max="9" width="21.42578125" style="301" customWidth="1"/>
    <col min="10" max="10" width="19.42578125" style="302" customWidth="1"/>
    <col min="11" max="11" width="29.28515625" customWidth="1"/>
    <col min="12" max="12" width="19" customWidth="1"/>
    <col min="13" max="14" width="19.28515625" customWidth="1"/>
    <col min="15" max="15" width="28.42578125" customWidth="1"/>
    <col min="16" max="16" width="38.42578125" customWidth="1"/>
    <col min="17" max="17" width="53.42578125" customWidth="1"/>
    <col min="18" max="18" width="45.42578125" style="275" customWidth="1"/>
  </cols>
  <sheetData>
    <row r="1" spans="1:18" x14ac:dyDescent="0.25">
      <c r="A1" s="287" t="s">
        <v>44</v>
      </c>
      <c r="B1" s="288" t="s">
        <v>45</v>
      </c>
      <c r="C1" s="289" t="s">
        <v>46</v>
      </c>
      <c r="D1" s="289" t="s">
        <v>614</v>
      </c>
      <c r="E1" s="289" t="s">
        <v>615</v>
      </c>
      <c r="F1" s="289" t="s">
        <v>616</v>
      </c>
      <c r="G1" s="289" t="s">
        <v>617</v>
      </c>
      <c r="H1" s="290" t="s">
        <v>618</v>
      </c>
      <c r="I1" s="291" t="s">
        <v>619</v>
      </c>
      <c r="J1" s="292" t="s">
        <v>47</v>
      </c>
      <c r="K1" s="287" t="s">
        <v>48</v>
      </c>
      <c r="L1" s="287" t="s">
        <v>49</v>
      </c>
      <c r="M1" s="287" t="s">
        <v>50</v>
      </c>
      <c r="N1" s="287" t="s">
        <v>51</v>
      </c>
      <c r="O1" s="287" t="s">
        <v>52</v>
      </c>
      <c r="P1" s="287" t="s">
        <v>53</v>
      </c>
      <c r="Q1" s="287" t="s">
        <v>54</v>
      </c>
      <c r="R1" s="287" t="s">
        <v>55</v>
      </c>
    </row>
    <row r="2" spans="1:18" s="275" customFormat="1" x14ac:dyDescent="0.25">
      <c r="A2" s="293" t="str">
        <f>IF(ISBLANK(INDEX('Policy Characteristics'!A:A,MATCH($C2,'Policy Characteristics'!$C:$C,0))),"",INDEX('Policy Characteristics'!A:A,MATCH($C2,'Policy Characteristics'!$C:$C,0)))</f>
        <v>Transportation</v>
      </c>
      <c r="B2" s="294" t="str">
        <f>IF(ISBLANK(INDEX('Policy Characteristics'!B:B,MATCH($C2,'Policy Characteristics'!$C:$C,0))),"",INDEX('Policy Characteristics'!B:B,MATCH($C2,'Policy Characteristics'!$C:$C,0)))</f>
        <v>Conventional Pollutant Standards</v>
      </c>
      <c r="C2" s="275" t="s">
        <v>60</v>
      </c>
      <c r="D2" s="275" t="s">
        <v>620</v>
      </c>
      <c r="E2" s="275" t="s">
        <v>621</v>
      </c>
      <c r="F2" s="275" t="s">
        <v>622</v>
      </c>
      <c r="G2" s="275" t="s">
        <v>623</v>
      </c>
      <c r="H2" s="255">
        <v>300</v>
      </c>
      <c r="I2" s="295" t="s">
        <v>624</v>
      </c>
      <c r="J2" s="296" t="str">
        <f>IF(ISBLANK(INDEX('Policy Characteristics'!D:D,MATCH($C2,'Policy Characteristics'!$C:$C,0))),"",INDEX('Policy Characteristics'!D:D,MATCH($C2,'Policy Characteristics'!$C:$C,0)))</f>
        <v>Conventional Pollutant Standard</v>
      </c>
      <c r="K2" s="293" t="str">
        <f>IF(ISBLANK(INDEX('Policy Characteristics'!E:E,MATCH($C2,'Policy Characteristics'!$C:$C,0))),"",INDEX('Policy Characteristics'!E:E,MATCH($C2,'Policy Characteristics'!$C:$C,0)))</f>
        <v>trans reduce regulated pollutants</v>
      </c>
      <c r="L2" s="237">
        <f>IF(ISBLANK(INDEX('Policy Characteristics'!F:F,MATCH($C2,'Policy Characteristics'!$C:$C,0))),"",INDEX('Policy Characteristics'!F:F,MATCH($C2,'Policy Characteristics'!$C:$C,0)))</f>
        <v>0</v>
      </c>
      <c r="M2" s="237">
        <f>IF(ISBLANK(INDEX('Policy Characteristics'!G:G,MATCH($C2,'Policy Characteristics'!$C:$C,0))),"",INDEX('Policy Characteristics'!G:G,MATCH($C2,'Policy Characteristics'!$C:$C,0)))</f>
        <v>1</v>
      </c>
      <c r="N2" s="237">
        <f>IF(ISBLANK(INDEX('Policy Characteristics'!H:H,MATCH($C2,'Policy Characteristics'!$C:$C,0))),"",INDEX('Policy Characteristics'!H:H,MATCH($C2,'Policy Characteristics'!$C:$C,0)))</f>
        <v>0.02</v>
      </c>
      <c r="O2" s="293" t="str">
        <f>IF(ISBLANK(INDEX('Policy Characteristics'!I:I,MATCH($C2,'Policy Characteristics'!$C:$C,0))),"",INDEX('Policy Characteristics'!I:I,MATCH($C2,'Policy Characteristics'!$C:$C,0)))</f>
        <v>% reduction in emissions</v>
      </c>
      <c r="P2" s="293"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 s="293" t="str">
        <f>IF(ISBLANK(INDEX('Policy Characteristics'!K:K,MATCH($C2,'Policy Characteristics'!$C:$C,0))),"",INDEX('Policy Characteristics'!K:K,MATCH($C2,'Policy Characteristics'!$C:$C,0)))</f>
        <v>transportation-sector-main.html#conv-pol-stds</v>
      </c>
      <c r="R2" s="293" t="str">
        <f>IF(ISBLANK(INDEX('Policy Characteristics'!L:L,MATCH($C2,'Policy Characteristics'!$C:$C,0))),"",INDEX('Policy Characteristics'!L:L,MATCH($C2,'Policy Characteristics'!$C:$C,0)))</f>
        <v>conventional-pollutant-standards.html</v>
      </c>
    </row>
    <row r="3" spans="1:18" s="275" customFormat="1" x14ac:dyDescent="0.25">
      <c r="A3" s="293" t="str">
        <f>IF(ISBLANK(INDEX('Policy Characteristics'!A:A,MATCH($C3,'Policy Characteristics'!$C:$C,0))),"",INDEX('Policy Characteristics'!A:A,MATCH($C3,'Policy Characteristics'!$C:$C,0)))</f>
        <v>Transportation</v>
      </c>
      <c r="B3" s="294" t="str">
        <f>IF(ISBLANK(INDEX('Policy Characteristics'!B:B,MATCH($C3,'Policy Characteristics'!$C:$C,0))),"",INDEX('Policy Characteristics'!B:B,MATCH($C3,'Policy Characteristics'!$C:$C,0)))</f>
        <v>Conventional Pollutant Standards</v>
      </c>
      <c r="C3" s="293" t="str">
        <f t="shared" ref="C3:C22" si="0">C$2</f>
        <v>Percentage Reduction of Separately Regulated Pollutants</v>
      </c>
      <c r="D3" s="275" t="s">
        <v>620</v>
      </c>
      <c r="E3" s="275" t="s">
        <v>625</v>
      </c>
      <c r="F3" s="275" t="s">
        <v>622</v>
      </c>
      <c r="G3" s="275" t="s">
        <v>625</v>
      </c>
      <c r="H3" s="255">
        <v>301</v>
      </c>
      <c r="I3" s="295" t="s">
        <v>624</v>
      </c>
      <c r="J3" s="296" t="str">
        <f>IF(ISBLANK(INDEX('Policy Characteristics'!D:D,MATCH($C3,'Policy Characteristics'!$C:$C,0))),"",INDEX('Policy Characteristics'!D:D,MATCH($C3,'Policy Characteristics'!$C:$C,0)))</f>
        <v>Conventional Pollutant Standard</v>
      </c>
      <c r="K3" s="293" t="str">
        <f>IF(ISBLANK(INDEX('Policy Characteristics'!E:E,MATCH($C3,'Policy Characteristics'!$C:$C,0))),"",INDEX('Policy Characteristics'!E:E,MATCH($C3,'Policy Characteristics'!$C:$C,0)))</f>
        <v>trans reduce regulated pollutants</v>
      </c>
      <c r="L3" s="237">
        <f>IF(ISBLANK(INDEX('Policy Characteristics'!F:F,MATCH($C3,'Policy Characteristics'!$C:$C,0))),"",INDEX('Policy Characteristics'!F:F,MATCH($C3,'Policy Characteristics'!$C:$C,0)))</f>
        <v>0</v>
      </c>
      <c r="M3" s="237">
        <f>IF(ISBLANK(INDEX('Policy Characteristics'!G:G,MATCH($C3,'Policy Characteristics'!$C:$C,0))),"",INDEX('Policy Characteristics'!G:G,MATCH($C3,'Policy Characteristics'!$C:$C,0)))</f>
        <v>1</v>
      </c>
      <c r="N3" s="237">
        <f>IF(ISBLANK(INDEX('Policy Characteristics'!H:H,MATCH($C3,'Policy Characteristics'!$C:$C,0))),"",INDEX('Policy Characteristics'!H:H,MATCH($C3,'Policy Characteristics'!$C:$C,0)))</f>
        <v>0.02</v>
      </c>
      <c r="O3" s="293" t="str">
        <f>IF(ISBLANK(INDEX('Policy Characteristics'!I:I,MATCH($C3,'Policy Characteristics'!$C:$C,0))),"",INDEX('Policy Characteristics'!I:I,MATCH($C3,'Policy Characteristics'!$C:$C,0)))</f>
        <v>% reduction in emissions</v>
      </c>
      <c r="P3" s="293"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 s="293" t="str">
        <f>IF(ISBLANK(INDEX('Policy Characteristics'!K:K,MATCH($C3,'Policy Characteristics'!$C:$C,0))),"",INDEX('Policy Characteristics'!K:K,MATCH($C3,'Policy Characteristics'!$C:$C,0)))</f>
        <v>transportation-sector-main.html#conv-pol-stds</v>
      </c>
      <c r="R3" s="293" t="str">
        <f>IF(ISBLANK(INDEX('Policy Characteristics'!L:L,MATCH($C3,'Policy Characteristics'!$C:$C,0))),"",INDEX('Policy Characteristics'!L:L,MATCH($C3,'Policy Characteristics'!$C:$C,0)))</f>
        <v>conventional-pollutant-standards.html</v>
      </c>
    </row>
    <row r="4" spans="1:18" s="275" customFormat="1" x14ac:dyDescent="0.25">
      <c r="A4" s="293" t="str">
        <f>IF(ISBLANK(INDEX('Policy Characteristics'!A:A,MATCH($C4,'Policy Characteristics'!$C:$C,0))),"",INDEX('Policy Characteristics'!A:A,MATCH($C4,'Policy Characteristics'!$C:$C,0)))</f>
        <v>Transportation</v>
      </c>
      <c r="B4" s="294" t="str">
        <f>IF(ISBLANK(INDEX('Policy Characteristics'!B:B,MATCH($C4,'Policy Characteristics'!$C:$C,0))),"",INDEX('Policy Characteristics'!B:B,MATCH($C4,'Policy Characteristics'!$C:$C,0)))</f>
        <v>Conventional Pollutant Standards</v>
      </c>
      <c r="C4" s="293" t="str">
        <f t="shared" si="0"/>
        <v>Percentage Reduction of Separately Regulated Pollutants</v>
      </c>
      <c r="D4" s="275" t="s">
        <v>620</v>
      </c>
      <c r="E4" s="275" t="s">
        <v>626</v>
      </c>
      <c r="F4" s="275" t="s">
        <v>622</v>
      </c>
      <c r="G4" s="275" t="s">
        <v>626</v>
      </c>
      <c r="H4" s="255">
        <v>302</v>
      </c>
      <c r="I4" s="295" t="s">
        <v>624</v>
      </c>
      <c r="J4" s="296" t="str">
        <f>IF(ISBLANK(INDEX('Policy Characteristics'!D:D,MATCH($C4,'Policy Characteristics'!$C:$C,0))),"",INDEX('Policy Characteristics'!D:D,MATCH($C4,'Policy Characteristics'!$C:$C,0)))</f>
        <v>Conventional Pollutant Standard</v>
      </c>
      <c r="K4" s="293" t="str">
        <f>IF(ISBLANK(INDEX('Policy Characteristics'!E:E,MATCH($C4,'Policy Characteristics'!$C:$C,0))),"",INDEX('Policy Characteristics'!E:E,MATCH($C4,'Policy Characteristics'!$C:$C,0)))</f>
        <v>trans reduce regulated pollutants</v>
      </c>
      <c r="L4" s="237">
        <f>IF(ISBLANK(INDEX('Policy Characteristics'!F:F,MATCH($C4,'Policy Characteristics'!$C:$C,0))),"",INDEX('Policy Characteristics'!F:F,MATCH($C4,'Policy Characteristics'!$C:$C,0)))</f>
        <v>0</v>
      </c>
      <c r="M4" s="237">
        <f>IF(ISBLANK(INDEX('Policy Characteristics'!G:G,MATCH($C4,'Policy Characteristics'!$C:$C,0))),"",INDEX('Policy Characteristics'!G:G,MATCH($C4,'Policy Characteristics'!$C:$C,0)))</f>
        <v>1</v>
      </c>
      <c r="N4" s="237">
        <f>IF(ISBLANK(INDEX('Policy Characteristics'!H:H,MATCH($C4,'Policy Characteristics'!$C:$C,0))),"",INDEX('Policy Characteristics'!H:H,MATCH($C4,'Policy Characteristics'!$C:$C,0)))</f>
        <v>0.02</v>
      </c>
      <c r="O4" s="293" t="str">
        <f>IF(ISBLANK(INDEX('Policy Characteristics'!I:I,MATCH($C4,'Policy Characteristics'!$C:$C,0))),"",INDEX('Policy Characteristics'!I:I,MATCH($C4,'Policy Characteristics'!$C:$C,0)))</f>
        <v>% reduction in emissions</v>
      </c>
      <c r="P4" s="293"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 s="293" t="str">
        <f>IF(ISBLANK(INDEX('Policy Characteristics'!K:K,MATCH($C4,'Policy Characteristics'!$C:$C,0))),"",INDEX('Policy Characteristics'!K:K,MATCH($C4,'Policy Characteristics'!$C:$C,0)))</f>
        <v>transportation-sector-main.html#conv-pol-stds</v>
      </c>
      <c r="R4" s="293" t="str">
        <f>IF(ISBLANK(INDEX('Policy Characteristics'!L:L,MATCH($C4,'Policy Characteristics'!$C:$C,0))),"",INDEX('Policy Characteristics'!L:L,MATCH($C4,'Policy Characteristics'!$C:$C,0)))</f>
        <v>conventional-pollutant-standards.html</v>
      </c>
    </row>
    <row r="5" spans="1:18" s="275" customFormat="1" x14ac:dyDescent="0.25">
      <c r="A5" s="293" t="str">
        <f>IF(ISBLANK(INDEX('Policy Characteristics'!A:A,MATCH($C5,'Policy Characteristics'!$C:$C,0))),"",INDEX('Policy Characteristics'!A:A,MATCH($C5,'Policy Characteristics'!$C:$C,0)))</f>
        <v>Transportation</v>
      </c>
      <c r="B5" s="294" t="str">
        <f>IF(ISBLANK(INDEX('Policy Characteristics'!B:B,MATCH($C5,'Policy Characteristics'!$C:$C,0))),"",INDEX('Policy Characteristics'!B:B,MATCH($C5,'Policy Characteristics'!$C:$C,0)))</f>
        <v>Conventional Pollutant Standards</v>
      </c>
      <c r="C5" s="293" t="str">
        <f t="shared" si="0"/>
        <v>Percentage Reduction of Separately Regulated Pollutants</v>
      </c>
      <c r="D5" s="275" t="s">
        <v>620</v>
      </c>
      <c r="E5" s="275" t="s">
        <v>627</v>
      </c>
      <c r="F5" s="275" t="s">
        <v>622</v>
      </c>
      <c r="G5" s="275" t="s">
        <v>627</v>
      </c>
      <c r="H5" s="255">
        <v>303</v>
      </c>
      <c r="I5" s="295" t="s">
        <v>624</v>
      </c>
      <c r="J5" s="296" t="str">
        <f>IF(ISBLANK(INDEX('Policy Characteristics'!D:D,MATCH($C5,'Policy Characteristics'!$C:$C,0))),"",INDEX('Policy Characteristics'!D:D,MATCH($C5,'Policy Characteristics'!$C:$C,0)))</f>
        <v>Conventional Pollutant Standard</v>
      </c>
      <c r="K5" s="293" t="str">
        <f>IF(ISBLANK(INDEX('Policy Characteristics'!E:E,MATCH($C5,'Policy Characteristics'!$C:$C,0))),"",INDEX('Policy Characteristics'!E:E,MATCH($C5,'Policy Characteristics'!$C:$C,0)))</f>
        <v>trans reduce regulated pollutants</v>
      </c>
      <c r="L5" s="237">
        <f>IF(ISBLANK(INDEX('Policy Characteristics'!F:F,MATCH($C5,'Policy Characteristics'!$C:$C,0))),"",INDEX('Policy Characteristics'!F:F,MATCH($C5,'Policy Characteristics'!$C:$C,0)))</f>
        <v>0</v>
      </c>
      <c r="M5" s="237">
        <f>IF(ISBLANK(INDEX('Policy Characteristics'!G:G,MATCH($C5,'Policy Characteristics'!$C:$C,0))),"",INDEX('Policy Characteristics'!G:G,MATCH($C5,'Policy Characteristics'!$C:$C,0)))</f>
        <v>1</v>
      </c>
      <c r="N5" s="237">
        <f>IF(ISBLANK(INDEX('Policy Characteristics'!H:H,MATCH($C5,'Policy Characteristics'!$C:$C,0))),"",INDEX('Policy Characteristics'!H:H,MATCH($C5,'Policy Characteristics'!$C:$C,0)))</f>
        <v>0.02</v>
      </c>
      <c r="O5" s="293" t="str">
        <f>IF(ISBLANK(INDEX('Policy Characteristics'!I:I,MATCH($C5,'Policy Characteristics'!$C:$C,0))),"",INDEX('Policy Characteristics'!I:I,MATCH($C5,'Policy Characteristics'!$C:$C,0)))</f>
        <v>% reduction in emissions</v>
      </c>
      <c r="P5" s="293"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 s="293" t="str">
        <f>IF(ISBLANK(INDEX('Policy Characteristics'!K:K,MATCH($C5,'Policy Characteristics'!$C:$C,0))),"",INDEX('Policy Characteristics'!K:K,MATCH($C5,'Policy Characteristics'!$C:$C,0)))</f>
        <v>transportation-sector-main.html#conv-pol-stds</v>
      </c>
      <c r="R5" s="293" t="str">
        <f>IF(ISBLANK(INDEX('Policy Characteristics'!L:L,MATCH($C5,'Policy Characteristics'!$C:$C,0))),"",INDEX('Policy Characteristics'!L:L,MATCH($C5,'Policy Characteristics'!$C:$C,0)))</f>
        <v>conventional-pollutant-standards.html</v>
      </c>
    </row>
    <row r="6" spans="1:18" s="275" customFormat="1" x14ac:dyDescent="0.25">
      <c r="A6" s="293" t="str">
        <f>IF(ISBLANK(INDEX('Policy Characteristics'!A:A,MATCH($C6,'Policy Characteristics'!$C:$C,0))),"",INDEX('Policy Characteristics'!A:A,MATCH($C6,'Policy Characteristics'!$C:$C,0)))</f>
        <v>Transportation</v>
      </c>
      <c r="B6" s="294" t="str">
        <f>IF(ISBLANK(INDEX('Policy Characteristics'!B:B,MATCH($C6,'Policy Characteristics'!$C:$C,0))),"",INDEX('Policy Characteristics'!B:B,MATCH($C6,'Policy Characteristics'!$C:$C,0)))</f>
        <v>Conventional Pollutant Standards</v>
      </c>
      <c r="C6" s="293" t="str">
        <f t="shared" si="0"/>
        <v>Percentage Reduction of Separately Regulated Pollutants</v>
      </c>
      <c r="D6" s="275" t="s">
        <v>620</v>
      </c>
      <c r="E6" s="275" t="s">
        <v>628</v>
      </c>
      <c r="F6" s="275" t="s">
        <v>622</v>
      </c>
      <c r="G6" s="275" t="s">
        <v>629</v>
      </c>
      <c r="H6" s="255">
        <v>304</v>
      </c>
      <c r="I6" s="295" t="s">
        <v>624</v>
      </c>
      <c r="J6" s="296" t="str">
        <f>IF(ISBLANK(INDEX('Policy Characteristics'!D:D,MATCH($C6,'Policy Characteristics'!$C:$C,0))),"",INDEX('Policy Characteristics'!D:D,MATCH($C6,'Policy Characteristics'!$C:$C,0)))</f>
        <v>Conventional Pollutant Standard</v>
      </c>
      <c r="K6" s="293" t="str">
        <f>IF(ISBLANK(INDEX('Policy Characteristics'!E:E,MATCH($C6,'Policy Characteristics'!$C:$C,0))),"",INDEX('Policy Characteristics'!E:E,MATCH($C6,'Policy Characteristics'!$C:$C,0)))</f>
        <v>trans reduce regulated pollutants</v>
      </c>
      <c r="L6" s="237">
        <f>IF(ISBLANK(INDEX('Policy Characteristics'!F:F,MATCH($C6,'Policy Characteristics'!$C:$C,0))),"",INDEX('Policy Characteristics'!F:F,MATCH($C6,'Policy Characteristics'!$C:$C,0)))</f>
        <v>0</v>
      </c>
      <c r="M6" s="237">
        <f>IF(ISBLANK(INDEX('Policy Characteristics'!G:G,MATCH($C6,'Policy Characteristics'!$C:$C,0))),"",INDEX('Policy Characteristics'!G:G,MATCH($C6,'Policy Characteristics'!$C:$C,0)))</f>
        <v>1</v>
      </c>
      <c r="N6" s="237">
        <f>IF(ISBLANK(INDEX('Policy Characteristics'!H:H,MATCH($C6,'Policy Characteristics'!$C:$C,0))),"",INDEX('Policy Characteristics'!H:H,MATCH($C6,'Policy Characteristics'!$C:$C,0)))</f>
        <v>0.02</v>
      </c>
      <c r="O6" s="293" t="str">
        <f>IF(ISBLANK(INDEX('Policy Characteristics'!I:I,MATCH($C6,'Policy Characteristics'!$C:$C,0))),"",INDEX('Policy Characteristics'!I:I,MATCH($C6,'Policy Characteristics'!$C:$C,0)))</f>
        <v>% reduction in emissions</v>
      </c>
      <c r="P6" s="293"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 s="293" t="str">
        <f>IF(ISBLANK(INDEX('Policy Characteristics'!K:K,MATCH($C6,'Policy Characteristics'!$C:$C,0))),"",INDEX('Policy Characteristics'!K:K,MATCH($C6,'Policy Characteristics'!$C:$C,0)))</f>
        <v>transportation-sector-main.html#conv-pol-stds</v>
      </c>
      <c r="R6" s="293" t="str">
        <f>IF(ISBLANK(INDEX('Policy Characteristics'!L:L,MATCH($C6,'Policy Characteristics'!$C:$C,0))),"",INDEX('Policy Characteristics'!L:L,MATCH($C6,'Policy Characteristics'!$C:$C,0)))</f>
        <v>conventional-pollutant-standards.html</v>
      </c>
    </row>
    <row r="7" spans="1:18" s="275" customFormat="1" x14ac:dyDescent="0.25">
      <c r="A7" s="293" t="str">
        <f>IF(ISBLANK(INDEX('Policy Characteristics'!A:A,MATCH($C7,'Policy Characteristics'!$C:$C,0))),"",INDEX('Policy Characteristics'!A:A,MATCH($C7,'Policy Characteristics'!$C:$C,0)))</f>
        <v>Transportation</v>
      </c>
      <c r="B7" s="294" t="str">
        <f>IF(ISBLANK(INDEX('Policy Characteristics'!B:B,MATCH($C7,'Policy Characteristics'!$C:$C,0))),"",INDEX('Policy Characteristics'!B:B,MATCH($C7,'Policy Characteristics'!$C:$C,0)))</f>
        <v>Conventional Pollutant Standards</v>
      </c>
      <c r="C7" s="293" t="str">
        <f t="shared" si="0"/>
        <v>Percentage Reduction of Separately Regulated Pollutants</v>
      </c>
      <c r="D7" s="275" t="s">
        <v>620</v>
      </c>
      <c r="E7" s="275" t="s">
        <v>630</v>
      </c>
      <c r="F7" s="275" t="s">
        <v>622</v>
      </c>
      <c r="G7" s="275" t="s">
        <v>630</v>
      </c>
      <c r="H7" s="255">
        <v>305</v>
      </c>
      <c r="I7" s="295" t="s">
        <v>624</v>
      </c>
      <c r="J7" s="296" t="str">
        <f>IF(ISBLANK(INDEX('Policy Characteristics'!D:D,MATCH($C7,'Policy Characteristics'!$C:$C,0))),"",INDEX('Policy Characteristics'!D:D,MATCH($C7,'Policy Characteristics'!$C:$C,0)))</f>
        <v>Conventional Pollutant Standard</v>
      </c>
      <c r="K7" s="293" t="str">
        <f>IF(ISBLANK(INDEX('Policy Characteristics'!E:E,MATCH($C7,'Policy Characteristics'!$C:$C,0))),"",INDEX('Policy Characteristics'!E:E,MATCH($C7,'Policy Characteristics'!$C:$C,0)))</f>
        <v>trans reduce regulated pollutants</v>
      </c>
      <c r="L7" s="237">
        <f>IF(ISBLANK(INDEX('Policy Characteristics'!F:F,MATCH($C7,'Policy Characteristics'!$C:$C,0))),"",INDEX('Policy Characteristics'!F:F,MATCH($C7,'Policy Characteristics'!$C:$C,0)))</f>
        <v>0</v>
      </c>
      <c r="M7" s="237">
        <f>IF(ISBLANK(INDEX('Policy Characteristics'!G:G,MATCH($C7,'Policy Characteristics'!$C:$C,0))),"",INDEX('Policy Characteristics'!G:G,MATCH($C7,'Policy Characteristics'!$C:$C,0)))</f>
        <v>1</v>
      </c>
      <c r="N7" s="237">
        <f>IF(ISBLANK(INDEX('Policy Characteristics'!H:H,MATCH($C7,'Policy Characteristics'!$C:$C,0))),"",INDEX('Policy Characteristics'!H:H,MATCH($C7,'Policy Characteristics'!$C:$C,0)))</f>
        <v>0.02</v>
      </c>
      <c r="O7" s="293" t="str">
        <f>IF(ISBLANK(INDEX('Policy Characteristics'!I:I,MATCH($C7,'Policy Characteristics'!$C:$C,0))),"",INDEX('Policy Characteristics'!I:I,MATCH($C7,'Policy Characteristics'!$C:$C,0)))</f>
        <v>% reduction in emissions</v>
      </c>
      <c r="P7" s="293"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7" s="293" t="str">
        <f>IF(ISBLANK(INDEX('Policy Characteristics'!K:K,MATCH($C7,'Policy Characteristics'!$C:$C,0))),"",INDEX('Policy Characteristics'!K:K,MATCH($C7,'Policy Characteristics'!$C:$C,0)))</f>
        <v>transportation-sector-main.html#conv-pol-stds</v>
      </c>
      <c r="R7" s="293" t="str">
        <f>IF(ISBLANK(INDEX('Policy Characteristics'!L:L,MATCH($C7,'Policy Characteristics'!$C:$C,0))),"",INDEX('Policy Characteristics'!L:L,MATCH($C7,'Policy Characteristics'!$C:$C,0)))</f>
        <v>conventional-pollutant-standards.html</v>
      </c>
    </row>
    <row r="8" spans="1:18" s="275" customFormat="1" x14ac:dyDescent="0.25">
      <c r="A8" s="293" t="str">
        <f>IF(ISBLANK(INDEX('Policy Characteristics'!A:A,MATCH($C8,'Policy Characteristics'!$C:$C,0))),"",INDEX('Policy Characteristics'!A:A,MATCH($C8,'Policy Characteristics'!$C:$C,0)))</f>
        <v>Transportation</v>
      </c>
      <c r="B8" s="294" t="str">
        <f>IF(ISBLANK(INDEX('Policy Characteristics'!B:B,MATCH($C8,'Policy Characteristics'!$C:$C,0))),"",INDEX('Policy Characteristics'!B:B,MATCH($C8,'Policy Characteristics'!$C:$C,0)))</f>
        <v>Conventional Pollutant Standards</v>
      </c>
      <c r="C8" s="293" t="str">
        <f t="shared" si="0"/>
        <v>Percentage Reduction of Separately Regulated Pollutants</v>
      </c>
      <c r="D8" s="275" t="s">
        <v>620</v>
      </c>
      <c r="E8" s="275" t="s">
        <v>631</v>
      </c>
      <c r="F8" s="275" t="s">
        <v>622</v>
      </c>
      <c r="G8" s="275" t="s">
        <v>631</v>
      </c>
      <c r="H8" s="255">
        <v>306</v>
      </c>
      <c r="I8" s="295" t="s">
        <v>624</v>
      </c>
      <c r="J8" s="296" t="str">
        <f>IF(ISBLANK(INDEX('Policy Characteristics'!D:D,MATCH($C8,'Policy Characteristics'!$C:$C,0))),"",INDEX('Policy Characteristics'!D:D,MATCH($C8,'Policy Characteristics'!$C:$C,0)))</f>
        <v>Conventional Pollutant Standard</v>
      </c>
      <c r="K8" s="293" t="str">
        <f>IF(ISBLANK(INDEX('Policy Characteristics'!E:E,MATCH($C8,'Policy Characteristics'!$C:$C,0))),"",INDEX('Policy Characteristics'!E:E,MATCH($C8,'Policy Characteristics'!$C:$C,0)))</f>
        <v>trans reduce regulated pollutants</v>
      </c>
      <c r="L8" s="237">
        <f>IF(ISBLANK(INDEX('Policy Characteristics'!F:F,MATCH($C8,'Policy Characteristics'!$C:$C,0))),"",INDEX('Policy Characteristics'!F:F,MATCH($C8,'Policy Characteristics'!$C:$C,0)))</f>
        <v>0</v>
      </c>
      <c r="M8" s="237">
        <f>IF(ISBLANK(INDEX('Policy Characteristics'!G:G,MATCH($C8,'Policy Characteristics'!$C:$C,0))),"",INDEX('Policy Characteristics'!G:G,MATCH($C8,'Policy Characteristics'!$C:$C,0)))</f>
        <v>1</v>
      </c>
      <c r="N8" s="237">
        <f>IF(ISBLANK(INDEX('Policy Characteristics'!H:H,MATCH($C8,'Policy Characteristics'!$C:$C,0))),"",INDEX('Policy Characteristics'!H:H,MATCH($C8,'Policy Characteristics'!$C:$C,0)))</f>
        <v>0.02</v>
      </c>
      <c r="O8" s="293" t="str">
        <f>IF(ISBLANK(INDEX('Policy Characteristics'!I:I,MATCH($C8,'Policy Characteristics'!$C:$C,0))),"",INDEX('Policy Characteristics'!I:I,MATCH($C8,'Policy Characteristics'!$C:$C,0)))</f>
        <v>% reduction in emissions</v>
      </c>
      <c r="P8" s="293"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8" s="293" t="str">
        <f>IF(ISBLANK(INDEX('Policy Characteristics'!K:K,MATCH($C8,'Policy Characteristics'!$C:$C,0))),"",INDEX('Policy Characteristics'!K:K,MATCH($C8,'Policy Characteristics'!$C:$C,0)))</f>
        <v>transportation-sector-main.html#conv-pol-stds</v>
      </c>
      <c r="R8" s="293" t="str">
        <f>IF(ISBLANK(INDEX('Policy Characteristics'!L:L,MATCH($C8,'Policy Characteristics'!$C:$C,0))),"",INDEX('Policy Characteristics'!L:L,MATCH($C8,'Policy Characteristics'!$C:$C,0)))</f>
        <v>conventional-pollutant-standards.html</v>
      </c>
    </row>
    <row r="9" spans="1:18" s="275" customFormat="1" x14ac:dyDescent="0.25">
      <c r="A9" s="293" t="str">
        <f>IF(ISBLANK(INDEX('Policy Characteristics'!A:A,MATCH($C9,'Policy Characteristics'!$C:$C,0))),"",INDEX('Policy Characteristics'!A:A,MATCH($C9,'Policy Characteristics'!$C:$C,0)))</f>
        <v>Transportation</v>
      </c>
      <c r="B9" s="294" t="str">
        <f>IF(ISBLANK(INDEX('Policy Characteristics'!B:B,MATCH($C9,'Policy Characteristics'!$C:$C,0))),"",INDEX('Policy Characteristics'!B:B,MATCH($C9,'Policy Characteristics'!$C:$C,0)))</f>
        <v>Conventional Pollutant Standards</v>
      </c>
      <c r="C9" s="293" t="str">
        <f t="shared" si="0"/>
        <v>Percentage Reduction of Separately Regulated Pollutants</v>
      </c>
      <c r="D9" s="275" t="s">
        <v>620</v>
      </c>
      <c r="E9" s="275" t="s">
        <v>632</v>
      </c>
      <c r="F9" s="275" t="s">
        <v>622</v>
      </c>
      <c r="G9" s="275" t="s">
        <v>632</v>
      </c>
      <c r="H9" s="255">
        <v>307</v>
      </c>
      <c r="I9" s="295" t="s">
        <v>624</v>
      </c>
      <c r="J9" s="296" t="str">
        <f>IF(ISBLANK(INDEX('Policy Characteristics'!D:D,MATCH($C9,'Policy Characteristics'!$C:$C,0))),"",INDEX('Policy Characteristics'!D:D,MATCH($C9,'Policy Characteristics'!$C:$C,0)))</f>
        <v>Conventional Pollutant Standard</v>
      </c>
      <c r="K9" s="293" t="str">
        <f>IF(ISBLANK(INDEX('Policy Characteristics'!E:E,MATCH($C9,'Policy Characteristics'!$C:$C,0))),"",INDEX('Policy Characteristics'!E:E,MATCH($C9,'Policy Characteristics'!$C:$C,0)))</f>
        <v>trans reduce regulated pollutants</v>
      </c>
      <c r="L9" s="237">
        <f>IF(ISBLANK(INDEX('Policy Characteristics'!F:F,MATCH($C9,'Policy Characteristics'!$C:$C,0))),"",INDEX('Policy Characteristics'!F:F,MATCH($C9,'Policy Characteristics'!$C:$C,0)))</f>
        <v>0</v>
      </c>
      <c r="M9" s="237">
        <f>IF(ISBLANK(INDEX('Policy Characteristics'!G:G,MATCH($C9,'Policy Characteristics'!$C:$C,0))),"",INDEX('Policy Characteristics'!G:G,MATCH($C9,'Policy Characteristics'!$C:$C,0)))</f>
        <v>1</v>
      </c>
      <c r="N9" s="237">
        <f>IF(ISBLANK(INDEX('Policy Characteristics'!H:H,MATCH($C9,'Policy Characteristics'!$C:$C,0))),"",INDEX('Policy Characteristics'!H:H,MATCH($C9,'Policy Characteristics'!$C:$C,0)))</f>
        <v>0.02</v>
      </c>
      <c r="O9" s="293" t="str">
        <f>IF(ISBLANK(INDEX('Policy Characteristics'!I:I,MATCH($C9,'Policy Characteristics'!$C:$C,0))),"",INDEX('Policy Characteristics'!I:I,MATCH($C9,'Policy Characteristics'!$C:$C,0)))</f>
        <v>% reduction in emissions</v>
      </c>
      <c r="P9" s="293"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9" s="293" t="str">
        <f>IF(ISBLANK(INDEX('Policy Characteristics'!K:K,MATCH($C9,'Policy Characteristics'!$C:$C,0))),"",INDEX('Policy Characteristics'!K:K,MATCH($C9,'Policy Characteristics'!$C:$C,0)))</f>
        <v>transportation-sector-main.html#conv-pol-stds</v>
      </c>
      <c r="R9" s="293" t="str">
        <f>IF(ISBLANK(INDEX('Policy Characteristics'!L:L,MATCH($C9,'Policy Characteristics'!$C:$C,0))),"",INDEX('Policy Characteristics'!L:L,MATCH($C9,'Policy Characteristics'!$C:$C,0)))</f>
        <v>conventional-pollutant-standards.html</v>
      </c>
    </row>
    <row r="10" spans="1:18" s="275" customFormat="1" x14ac:dyDescent="0.25">
      <c r="A10" s="293" t="str">
        <f>IF(ISBLANK(INDEX('Policy Characteristics'!A:A,MATCH($C10,'Policy Characteristics'!$C:$C,0))),"",INDEX('Policy Characteristics'!A:A,MATCH($C10,'Policy Characteristics'!$C:$C,0)))</f>
        <v>Transportation</v>
      </c>
      <c r="B10" s="294" t="str">
        <f>IF(ISBLANK(INDEX('Policy Characteristics'!B:B,MATCH($C10,'Policy Characteristics'!$C:$C,0))),"",INDEX('Policy Characteristics'!B:B,MATCH($C10,'Policy Characteristics'!$C:$C,0)))</f>
        <v>Conventional Pollutant Standards</v>
      </c>
      <c r="C10" s="293" t="str">
        <f t="shared" si="0"/>
        <v>Percentage Reduction of Separately Regulated Pollutants</v>
      </c>
      <c r="D10" s="275" t="s">
        <v>620</v>
      </c>
      <c r="E10" s="275" t="s">
        <v>633</v>
      </c>
      <c r="F10" s="275" t="s">
        <v>622</v>
      </c>
      <c r="G10" s="275" t="s">
        <v>633</v>
      </c>
      <c r="H10" s="255">
        <v>308</v>
      </c>
      <c r="I10" s="297" t="s">
        <v>634</v>
      </c>
      <c r="J10" s="296" t="str">
        <f>IF(ISBLANK(INDEX('Policy Characteristics'!D:D,MATCH($C10,'Policy Characteristics'!$C:$C,0))),"",INDEX('Policy Characteristics'!D:D,MATCH($C10,'Policy Characteristics'!$C:$C,0)))</f>
        <v>Conventional Pollutant Standard</v>
      </c>
      <c r="K10" s="293" t="str">
        <f>IF(ISBLANK(INDEX('Policy Characteristics'!E:E,MATCH($C10,'Policy Characteristics'!$C:$C,0))),"",INDEX('Policy Characteristics'!E:E,MATCH($C10,'Policy Characteristics'!$C:$C,0)))</f>
        <v>trans reduce regulated pollutants</v>
      </c>
      <c r="L10" s="237">
        <f>IF(ISBLANK(INDEX('Policy Characteristics'!F:F,MATCH($C10,'Policy Characteristics'!$C:$C,0))),"",INDEX('Policy Characteristics'!F:F,MATCH($C10,'Policy Characteristics'!$C:$C,0)))</f>
        <v>0</v>
      </c>
      <c r="M10" s="237">
        <f>IF(ISBLANK(INDEX('Policy Characteristics'!G:G,MATCH($C10,'Policy Characteristics'!$C:$C,0))),"",INDEX('Policy Characteristics'!G:G,MATCH($C10,'Policy Characteristics'!$C:$C,0)))</f>
        <v>1</v>
      </c>
      <c r="N10" s="237">
        <f>IF(ISBLANK(INDEX('Policy Characteristics'!H:H,MATCH($C10,'Policy Characteristics'!$C:$C,0))),"",INDEX('Policy Characteristics'!H:H,MATCH($C10,'Policy Characteristics'!$C:$C,0)))</f>
        <v>0.02</v>
      </c>
      <c r="O10" s="293" t="str">
        <f>IF(ISBLANK(INDEX('Policy Characteristics'!I:I,MATCH($C10,'Policy Characteristics'!$C:$C,0))),"",INDEX('Policy Characteristics'!I:I,MATCH($C10,'Policy Characteristics'!$C:$C,0)))</f>
        <v>% reduction in emissions</v>
      </c>
      <c r="P10" s="293"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0" s="293" t="str">
        <f>IF(ISBLANK(INDEX('Policy Characteristics'!K:K,MATCH($C10,'Policy Characteristics'!$C:$C,0))),"",INDEX('Policy Characteristics'!K:K,MATCH($C10,'Policy Characteristics'!$C:$C,0)))</f>
        <v>transportation-sector-main.html#conv-pol-stds</v>
      </c>
      <c r="R10" s="293" t="str">
        <f>IF(ISBLANK(INDEX('Policy Characteristics'!L:L,MATCH($C10,'Policy Characteristics'!$C:$C,0))),"",INDEX('Policy Characteristics'!L:L,MATCH($C10,'Policy Characteristics'!$C:$C,0)))</f>
        <v>conventional-pollutant-standards.html</v>
      </c>
    </row>
    <row r="11" spans="1:18" s="275" customFormat="1" x14ac:dyDescent="0.25">
      <c r="A11" s="293" t="str">
        <f>IF(ISBLANK(INDEX('Policy Characteristics'!A:A,MATCH($C11,'Policy Characteristics'!$C:$C,0))),"",INDEX('Policy Characteristics'!A:A,MATCH($C11,'Policy Characteristics'!$C:$C,0)))</f>
        <v>Transportation</v>
      </c>
      <c r="B11" s="294" t="str">
        <f>IF(ISBLANK(INDEX('Policy Characteristics'!B:B,MATCH($C11,'Policy Characteristics'!$C:$C,0))),"",INDEX('Policy Characteristics'!B:B,MATCH($C11,'Policy Characteristics'!$C:$C,0)))</f>
        <v>Conventional Pollutant Standards</v>
      </c>
      <c r="C11" s="293" t="str">
        <f t="shared" si="0"/>
        <v>Percentage Reduction of Separately Regulated Pollutants</v>
      </c>
      <c r="D11" s="275" t="s">
        <v>620</v>
      </c>
      <c r="E11" s="275" t="s">
        <v>635</v>
      </c>
      <c r="F11" s="275" t="s">
        <v>622</v>
      </c>
      <c r="G11" s="275" t="s">
        <v>635</v>
      </c>
      <c r="H11" s="255">
        <v>309</v>
      </c>
      <c r="I11" s="297" t="s">
        <v>634</v>
      </c>
      <c r="J11" s="296" t="str">
        <f>IF(ISBLANK(INDEX('Policy Characteristics'!D:D,MATCH($C11,'Policy Characteristics'!$C:$C,0))),"",INDEX('Policy Characteristics'!D:D,MATCH($C11,'Policy Characteristics'!$C:$C,0)))</f>
        <v>Conventional Pollutant Standard</v>
      </c>
      <c r="K11" s="293" t="str">
        <f>IF(ISBLANK(INDEX('Policy Characteristics'!E:E,MATCH($C11,'Policy Characteristics'!$C:$C,0))),"",INDEX('Policy Characteristics'!E:E,MATCH($C11,'Policy Characteristics'!$C:$C,0)))</f>
        <v>trans reduce regulated pollutants</v>
      </c>
      <c r="L11" s="237">
        <f>IF(ISBLANK(INDEX('Policy Characteristics'!F:F,MATCH($C11,'Policy Characteristics'!$C:$C,0))),"",INDEX('Policy Characteristics'!F:F,MATCH($C11,'Policy Characteristics'!$C:$C,0)))</f>
        <v>0</v>
      </c>
      <c r="M11" s="237">
        <f>IF(ISBLANK(INDEX('Policy Characteristics'!G:G,MATCH($C11,'Policy Characteristics'!$C:$C,0))),"",INDEX('Policy Characteristics'!G:G,MATCH($C11,'Policy Characteristics'!$C:$C,0)))</f>
        <v>1</v>
      </c>
      <c r="N11" s="237">
        <f>IF(ISBLANK(INDEX('Policy Characteristics'!H:H,MATCH($C11,'Policy Characteristics'!$C:$C,0))),"",INDEX('Policy Characteristics'!H:H,MATCH($C11,'Policy Characteristics'!$C:$C,0)))</f>
        <v>0.02</v>
      </c>
      <c r="O11" s="293" t="str">
        <f>IF(ISBLANK(INDEX('Policy Characteristics'!I:I,MATCH($C11,'Policy Characteristics'!$C:$C,0))),"",INDEX('Policy Characteristics'!I:I,MATCH($C11,'Policy Characteristics'!$C:$C,0)))</f>
        <v>% reduction in emissions</v>
      </c>
      <c r="P11" s="293"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1" s="293" t="str">
        <f>IF(ISBLANK(INDEX('Policy Characteristics'!K:K,MATCH($C11,'Policy Characteristics'!$C:$C,0))),"",INDEX('Policy Characteristics'!K:K,MATCH($C11,'Policy Characteristics'!$C:$C,0)))</f>
        <v>transportation-sector-main.html#conv-pol-stds</v>
      </c>
      <c r="R11" s="293" t="str">
        <f>IF(ISBLANK(INDEX('Policy Characteristics'!L:L,MATCH($C11,'Policy Characteristics'!$C:$C,0))),"",INDEX('Policy Characteristics'!L:L,MATCH($C11,'Policy Characteristics'!$C:$C,0)))</f>
        <v>conventional-pollutant-standards.html</v>
      </c>
    </row>
    <row r="12" spans="1:18" s="275" customFormat="1" x14ac:dyDescent="0.25">
      <c r="A12" s="293" t="str">
        <f>IF(ISBLANK(INDEX('Policy Characteristics'!A:A,MATCH($C12,'Policy Characteristics'!$C:$C,0))),"",INDEX('Policy Characteristics'!A:A,MATCH($C12,'Policy Characteristics'!$C:$C,0)))</f>
        <v>Transportation</v>
      </c>
      <c r="B12" s="294" t="str">
        <f>IF(ISBLANK(INDEX('Policy Characteristics'!B:B,MATCH($C12,'Policy Characteristics'!$C:$C,0))),"",INDEX('Policy Characteristics'!B:B,MATCH($C12,'Policy Characteristics'!$C:$C,0)))</f>
        <v>Conventional Pollutant Standards</v>
      </c>
      <c r="C12" s="293" t="str">
        <f t="shared" si="0"/>
        <v>Percentage Reduction of Separately Regulated Pollutants</v>
      </c>
      <c r="D12" s="275" t="s">
        <v>636</v>
      </c>
      <c r="E12" s="275" t="s">
        <v>621</v>
      </c>
      <c r="F12" s="275" t="s">
        <v>637</v>
      </c>
      <c r="G12" s="275" t="s">
        <v>623</v>
      </c>
      <c r="H12" s="255">
        <v>310</v>
      </c>
      <c r="I12" s="295" t="s">
        <v>624</v>
      </c>
      <c r="J12" s="296" t="str">
        <f>IF(ISBLANK(INDEX('Policy Characteristics'!D:D,MATCH($C12,'Policy Characteristics'!$C:$C,0))),"",INDEX('Policy Characteristics'!D:D,MATCH($C12,'Policy Characteristics'!$C:$C,0)))</f>
        <v>Conventional Pollutant Standard</v>
      </c>
      <c r="K12" s="293" t="str">
        <f>IF(ISBLANK(INDEX('Policy Characteristics'!E:E,MATCH($C12,'Policy Characteristics'!$C:$C,0))),"",INDEX('Policy Characteristics'!E:E,MATCH($C12,'Policy Characteristics'!$C:$C,0)))</f>
        <v>trans reduce regulated pollutants</v>
      </c>
      <c r="L12" s="237">
        <f>IF(ISBLANK(INDEX('Policy Characteristics'!F:F,MATCH($C12,'Policy Characteristics'!$C:$C,0))),"",INDEX('Policy Characteristics'!F:F,MATCH($C12,'Policy Characteristics'!$C:$C,0)))</f>
        <v>0</v>
      </c>
      <c r="M12" s="237">
        <f>IF(ISBLANK(INDEX('Policy Characteristics'!G:G,MATCH($C12,'Policy Characteristics'!$C:$C,0))),"",INDEX('Policy Characteristics'!G:G,MATCH($C12,'Policy Characteristics'!$C:$C,0)))</f>
        <v>1</v>
      </c>
      <c r="N12" s="237">
        <f>IF(ISBLANK(INDEX('Policy Characteristics'!H:H,MATCH($C12,'Policy Characteristics'!$C:$C,0))),"",INDEX('Policy Characteristics'!H:H,MATCH($C12,'Policy Characteristics'!$C:$C,0)))</f>
        <v>0.02</v>
      </c>
      <c r="O12" s="293" t="str">
        <f>IF(ISBLANK(INDEX('Policy Characteristics'!I:I,MATCH($C12,'Policy Characteristics'!$C:$C,0))),"",INDEX('Policy Characteristics'!I:I,MATCH($C12,'Policy Characteristics'!$C:$C,0)))</f>
        <v>% reduction in emissions</v>
      </c>
      <c r="P12" s="293"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2" s="293" t="str">
        <f>IF(ISBLANK(INDEX('Policy Characteristics'!K:K,MATCH($C12,'Policy Characteristics'!$C:$C,0))),"",INDEX('Policy Characteristics'!K:K,MATCH($C12,'Policy Characteristics'!$C:$C,0)))</f>
        <v>transportation-sector-main.html#conv-pol-stds</v>
      </c>
      <c r="R12" s="293" t="str">
        <f>IF(ISBLANK(INDEX('Policy Characteristics'!L:L,MATCH($C12,'Policy Characteristics'!$C:$C,0))),"",INDEX('Policy Characteristics'!L:L,MATCH($C12,'Policy Characteristics'!$C:$C,0)))</f>
        <v>conventional-pollutant-standards.html</v>
      </c>
    </row>
    <row r="13" spans="1:18" s="275" customFormat="1" x14ac:dyDescent="0.25">
      <c r="A13" s="293" t="str">
        <f>IF(ISBLANK(INDEX('Policy Characteristics'!A:A,MATCH($C13,'Policy Characteristics'!$C:$C,0))),"",INDEX('Policy Characteristics'!A:A,MATCH($C13,'Policy Characteristics'!$C:$C,0)))</f>
        <v>Transportation</v>
      </c>
      <c r="B13" s="294" t="str">
        <f>IF(ISBLANK(INDEX('Policy Characteristics'!B:B,MATCH($C13,'Policy Characteristics'!$C:$C,0))),"",INDEX('Policy Characteristics'!B:B,MATCH($C13,'Policy Characteristics'!$C:$C,0)))</f>
        <v>Conventional Pollutant Standards</v>
      </c>
      <c r="C13" s="293" t="str">
        <f t="shared" si="0"/>
        <v>Percentage Reduction of Separately Regulated Pollutants</v>
      </c>
      <c r="D13" s="275" t="s">
        <v>636</v>
      </c>
      <c r="E13" s="275" t="s">
        <v>625</v>
      </c>
      <c r="F13" s="275" t="s">
        <v>637</v>
      </c>
      <c r="G13" s="275" t="s">
        <v>625</v>
      </c>
      <c r="H13" s="255">
        <v>311</v>
      </c>
      <c r="I13" s="295" t="s">
        <v>624</v>
      </c>
      <c r="J13" s="296" t="str">
        <f>IF(ISBLANK(INDEX('Policy Characteristics'!D:D,MATCH($C13,'Policy Characteristics'!$C:$C,0))),"",INDEX('Policy Characteristics'!D:D,MATCH($C13,'Policy Characteristics'!$C:$C,0)))</f>
        <v>Conventional Pollutant Standard</v>
      </c>
      <c r="K13" s="293" t="str">
        <f>IF(ISBLANK(INDEX('Policy Characteristics'!E:E,MATCH($C13,'Policy Characteristics'!$C:$C,0))),"",INDEX('Policy Characteristics'!E:E,MATCH($C13,'Policy Characteristics'!$C:$C,0)))</f>
        <v>trans reduce regulated pollutants</v>
      </c>
      <c r="L13" s="237">
        <f>IF(ISBLANK(INDEX('Policy Characteristics'!F:F,MATCH($C13,'Policy Characteristics'!$C:$C,0))),"",INDEX('Policy Characteristics'!F:F,MATCH($C13,'Policy Characteristics'!$C:$C,0)))</f>
        <v>0</v>
      </c>
      <c r="M13" s="237">
        <f>IF(ISBLANK(INDEX('Policy Characteristics'!G:G,MATCH($C13,'Policy Characteristics'!$C:$C,0))),"",INDEX('Policy Characteristics'!G:G,MATCH($C13,'Policy Characteristics'!$C:$C,0)))</f>
        <v>1</v>
      </c>
      <c r="N13" s="237">
        <f>IF(ISBLANK(INDEX('Policy Characteristics'!H:H,MATCH($C13,'Policy Characteristics'!$C:$C,0))),"",INDEX('Policy Characteristics'!H:H,MATCH($C13,'Policy Characteristics'!$C:$C,0)))</f>
        <v>0.02</v>
      </c>
      <c r="O13" s="293" t="str">
        <f>IF(ISBLANK(INDEX('Policy Characteristics'!I:I,MATCH($C13,'Policy Characteristics'!$C:$C,0))),"",INDEX('Policy Characteristics'!I:I,MATCH($C13,'Policy Characteristics'!$C:$C,0)))</f>
        <v>% reduction in emissions</v>
      </c>
      <c r="P13" s="293"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3" s="293" t="str">
        <f>IF(ISBLANK(INDEX('Policy Characteristics'!K:K,MATCH($C13,'Policy Characteristics'!$C:$C,0))),"",INDEX('Policy Characteristics'!K:K,MATCH($C13,'Policy Characteristics'!$C:$C,0)))</f>
        <v>transportation-sector-main.html#conv-pol-stds</v>
      </c>
      <c r="R13" s="293" t="str">
        <f>IF(ISBLANK(INDEX('Policy Characteristics'!L:L,MATCH($C13,'Policy Characteristics'!$C:$C,0))),"",INDEX('Policy Characteristics'!L:L,MATCH($C13,'Policy Characteristics'!$C:$C,0)))</f>
        <v>conventional-pollutant-standards.html</v>
      </c>
    </row>
    <row r="14" spans="1:18" s="275" customFormat="1" x14ac:dyDescent="0.25">
      <c r="A14" s="293" t="str">
        <f>IF(ISBLANK(INDEX('Policy Characteristics'!A:A,MATCH($C14,'Policy Characteristics'!$C:$C,0))),"",INDEX('Policy Characteristics'!A:A,MATCH($C14,'Policy Characteristics'!$C:$C,0)))</f>
        <v>Transportation</v>
      </c>
      <c r="B14" s="294" t="str">
        <f>IF(ISBLANK(INDEX('Policy Characteristics'!B:B,MATCH($C14,'Policy Characteristics'!$C:$C,0))),"",INDEX('Policy Characteristics'!B:B,MATCH($C14,'Policy Characteristics'!$C:$C,0)))</f>
        <v>Conventional Pollutant Standards</v>
      </c>
      <c r="C14" s="293" t="str">
        <f t="shared" si="0"/>
        <v>Percentage Reduction of Separately Regulated Pollutants</v>
      </c>
      <c r="D14" s="275" t="s">
        <v>636</v>
      </c>
      <c r="E14" s="275" t="s">
        <v>626</v>
      </c>
      <c r="F14" s="275" t="s">
        <v>637</v>
      </c>
      <c r="G14" s="275" t="s">
        <v>626</v>
      </c>
      <c r="H14" s="255">
        <v>312</v>
      </c>
      <c r="I14" s="295" t="s">
        <v>624</v>
      </c>
      <c r="J14" s="296" t="str">
        <f>IF(ISBLANK(INDEX('Policy Characteristics'!D:D,MATCH($C14,'Policy Characteristics'!$C:$C,0))),"",INDEX('Policy Characteristics'!D:D,MATCH($C14,'Policy Characteristics'!$C:$C,0)))</f>
        <v>Conventional Pollutant Standard</v>
      </c>
      <c r="K14" s="293" t="str">
        <f>IF(ISBLANK(INDEX('Policy Characteristics'!E:E,MATCH($C14,'Policy Characteristics'!$C:$C,0))),"",INDEX('Policy Characteristics'!E:E,MATCH($C14,'Policy Characteristics'!$C:$C,0)))</f>
        <v>trans reduce regulated pollutants</v>
      </c>
      <c r="L14" s="237">
        <f>IF(ISBLANK(INDEX('Policy Characteristics'!F:F,MATCH($C14,'Policy Characteristics'!$C:$C,0))),"",INDEX('Policy Characteristics'!F:F,MATCH($C14,'Policy Characteristics'!$C:$C,0)))</f>
        <v>0</v>
      </c>
      <c r="M14" s="237">
        <f>IF(ISBLANK(INDEX('Policy Characteristics'!G:G,MATCH($C14,'Policy Characteristics'!$C:$C,0))),"",INDEX('Policy Characteristics'!G:G,MATCH($C14,'Policy Characteristics'!$C:$C,0)))</f>
        <v>1</v>
      </c>
      <c r="N14" s="237">
        <f>IF(ISBLANK(INDEX('Policy Characteristics'!H:H,MATCH($C14,'Policy Characteristics'!$C:$C,0))),"",INDEX('Policy Characteristics'!H:H,MATCH($C14,'Policy Characteristics'!$C:$C,0)))</f>
        <v>0.02</v>
      </c>
      <c r="O14" s="293" t="str">
        <f>IF(ISBLANK(INDEX('Policy Characteristics'!I:I,MATCH($C14,'Policy Characteristics'!$C:$C,0))),"",INDEX('Policy Characteristics'!I:I,MATCH($C14,'Policy Characteristics'!$C:$C,0)))</f>
        <v>% reduction in emissions</v>
      </c>
      <c r="P14" s="293"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4" s="293" t="str">
        <f>IF(ISBLANK(INDEX('Policy Characteristics'!K:K,MATCH($C14,'Policy Characteristics'!$C:$C,0))),"",INDEX('Policy Characteristics'!K:K,MATCH($C14,'Policy Characteristics'!$C:$C,0)))</f>
        <v>transportation-sector-main.html#conv-pol-stds</v>
      </c>
      <c r="R14" s="293" t="str">
        <f>IF(ISBLANK(INDEX('Policy Characteristics'!L:L,MATCH($C14,'Policy Characteristics'!$C:$C,0))),"",INDEX('Policy Characteristics'!L:L,MATCH($C14,'Policy Characteristics'!$C:$C,0)))</f>
        <v>conventional-pollutant-standards.html</v>
      </c>
    </row>
    <row r="15" spans="1:18" s="275" customFormat="1" x14ac:dyDescent="0.25">
      <c r="A15" s="293" t="str">
        <f>IF(ISBLANK(INDEX('Policy Characteristics'!A:A,MATCH($C15,'Policy Characteristics'!$C:$C,0))),"",INDEX('Policy Characteristics'!A:A,MATCH($C15,'Policy Characteristics'!$C:$C,0)))</f>
        <v>Transportation</v>
      </c>
      <c r="B15" s="294" t="str">
        <f>IF(ISBLANK(INDEX('Policy Characteristics'!B:B,MATCH($C15,'Policy Characteristics'!$C:$C,0))),"",INDEX('Policy Characteristics'!B:B,MATCH($C15,'Policy Characteristics'!$C:$C,0)))</f>
        <v>Conventional Pollutant Standards</v>
      </c>
      <c r="C15" s="293" t="str">
        <f t="shared" si="0"/>
        <v>Percentage Reduction of Separately Regulated Pollutants</v>
      </c>
      <c r="D15" s="275" t="s">
        <v>636</v>
      </c>
      <c r="E15" s="275" t="s">
        <v>627</v>
      </c>
      <c r="F15" s="275" t="s">
        <v>637</v>
      </c>
      <c r="G15" s="275" t="s">
        <v>627</v>
      </c>
      <c r="H15" s="255">
        <v>313</v>
      </c>
      <c r="I15" s="295" t="s">
        <v>624</v>
      </c>
      <c r="J15" s="296" t="str">
        <f>IF(ISBLANK(INDEX('Policy Characteristics'!D:D,MATCH($C15,'Policy Characteristics'!$C:$C,0))),"",INDEX('Policy Characteristics'!D:D,MATCH($C15,'Policy Characteristics'!$C:$C,0)))</f>
        <v>Conventional Pollutant Standard</v>
      </c>
      <c r="K15" s="293" t="str">
        <f>IF(ISBLANK(INDEX('Policy Characteristics'!E:E,MATCH($C15,'Policy Characteristics'!$C:$C,0))),"",INDEX('Policy Characteristics'!E:E,MATCH($C15,'Policy Characteristics'!$C:$C,0)))</f>
        <v>trans reduce regulated pollutants</v>
      </c>
      <c r="L15" s="237">
        <f>IF(ISBLANK(INDEX('Policy Characteristics'!F:F,MATCH($C15,'Policy Characteristics'!$C:$C,0))),"",INDEX('Policy Characteristics'!F:F,MATCH($C15,'Policy Characteristics'!$C:$C,0)))</f>
        <v>0</v>
      </c>
      <c r="M15" s="237">
        <f>IF(ISBLANK(INDEX('Policy Characteristics'!G:G,MATCH($C15,'Policy Characteristics'!$C:$C,0))),"",INDEX('Policy Characteristics'!G:G,MATCH($C15,'Policy Characteristics'!$C:$C,0)))</f>
        <v>1</v>
      </c>
      <c r="N15" s="237">
        <f>IF(ISBLANK(INDEX('Policy Characteristics'!H:H,MATCH($C15,'Policy Characteristics'!$C:$C,0))),"",INDEX('Policy Characteristics'!H:H,MATCH($C15,'Policy Characteristics'!$C:$C,0)))</f>
        <v>0.02</v>
      </c>
      <c r="O15" s="293" t="str">
        <f>IF(ISBLANK(INDEX('Policy Characteristics'!I:I,MATCH($C15,'Policy Characteristics'!$C:$C,0))),"",INDEX('Policy Characteristics'!I:I,MATCH($C15,'Policy Characteristics'!$C:$C,0)))</f>
        <v>% reduction in emissions</v>
      </c>
      <c r="P15" s="293"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5" s="293" t="str">
        <f>IF(ISBLANK(INDEX('Policy Characteristics'!K:K,MATCH($C15,'Policy Characteristics'!$C:$C,0))),"",INDEX('Policy Characteristics'!K:K,MATCH($C15,'Policy Characteristics'!$C:$C,0)))</f>
        <v>transportation-sector-main.html#conv-pol-stds</v>
      </c>
      <c r="R15" s="293" t="str">
        <f>IF(ISBLANK(INDEX('Policy Characteristics'!L:L,MATCH($C15,'Policy Characteristics'!$C:$C,0))),"",INDEX('Policy Characteristics'!L:L,MATCH($C15,'Policy Characteristics'!$C:$C,0)))</f>
        <v>conventional-pollutant-standards.html</v>
      </c>
    </row>
    <row r="16" spans="1:18" s="275" customFormat="1" x14ac:dyDescent="0.25">
      <c r="A16" s="293" t="str">
        <f>IF(ISBLANK(INDEX('Policy Characteristics'!A:A,MATCH($C16,'Policy Characteristics'!$C:$C,0))),"",INDEX('Policy Characteristics'!A:A,MATCH($C16,'Policy Characteristics'!$C:$C,0)))</f>
        <v>Transportation</v>
      </c>
      <c r="B16" s="294" t="str">
        <f>IF(ISBLANK(INDEX('Policy Characteristics'!B:B,MATCH($C16,'Policy Characteristics'!$C:$C,0))),"",INDEX('Policy Characteristics'!B:B,MATCH($C16,'Policy Characteristics'!$C:$C,0)))</f>
        <v>Conventional Pollutant Standards</v>
      </c>
      <c r="C16" s="293" t="str">
        <f t="shared" si="0"/>
        <v>Percentage Reduction of Separately Regulated Pollutants</v>
      </c>
      <c r="D16" s="275" t="s">
        <v>636</v>
      </c>
      <c r="E16" s="275" t="s">
        <v>628</v>
      </c>
      <c r="F16" s="275" t="s">
        <v>637</v>
      </c>
      <c r="G16" s="275" t="s">
        <v>629</v>
      </c>
      <c r="H16" s="255">
        <v>314</v>
      </c>
      <c r="I16" s="295" t="s">
        <v>624</v>
      </c>
      <c r="J16" s="296" t="str">
        <f>IF(ISBLANK(INDEX('Policy Characteristics'!D:D,MATCH($C16,'Policy Characteristics'!$C:$C,0))),"",INDEX('Policy Characteristics'!D:D,MATCH($C16,'Policy Characteristics'!$C:$C,0)))</f>
        <v>Conventional Pollutant Standard</v>
      </c>
      <c r="K16" s="293" t="str">
        <f>IF(ISBLANK(INDEX('Policy Characteristics'!E:E,MATCH($C16,'Policy Characteristics'!$C:$C,0))),"",INDEX('Policy Characteristics'!E:E,MATCH($C16,'Policy Characteristics'!$C:$C,0)))</f>
        <v>trans reduce regulated pollutants</v>
      </c>
      <c r="L16" s="237">
        <f>IF(ISBLANK(INDEX('Policy Characteristics'!F:F,MATCH($C16,'Policy Characteristics'!$C:$C,0))),"",INDEX('Policy Characteristics'!F:F,MATCH($C16,'Policy Characteristics'!$C:$C,0)))</f>
        <v>0</v>
      </c>
      <c r="M16" s="237">
        <f>IF(ISBLANK(INDEX('Policy Characteristics'!G:G,MATCH($C16,'Policy Characteristics'!$C:$C,0))),"",INDEX('Policy Characteristics'!G:G,MATCH($C16,'Policy Characteristics'!$C:$C,0)))</f>
        <v>1</v>
      </c>
      <c r="N16" s="237">
        <f>IF(ISBLANK(INDEX('Policy Characteristics'!H:H,MATCH($C16,'Policy Characteristics'!$C:$C,0))),"",INDEX('Policy Characteristics'!H:H,MATCH($C16,'Policy Characteristics'!$C:$C,0)))</f>
        <v>0.02</v>
      </c>
      <c r="O16" s="293" t="str">
        <f>IF(ISBLANK(INDEX('Policy Characteristics'!I:I,MATCH($C16,'Policy Characteristics'!$C:$C,0))),"",INDEX('Policy Characteristics'!I:I,MATCH($C16,'Policy Characteristics'!$C:$C,0)))</f>
        <v>% reduction in emissions</v>
      </c>
      <c r="P16" s="293"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6" s="293" t="str">
        <f>IF(ISBLANK(INDEX('Policy Characteristics'!K:K,MATCH($C16,'Policy Characteristics'!$C:$C,0))),"",INDEX('Policy Characteristics'!K:K,MATCH($C16,'Policy Characteristics'!$C:$C,0)))</f>
        <v>transportation-sector-main.html#conv-pol-stds</v>
      </c>
      <c r="R16" s="293" t="str">
        <f>IF(ISBLANK(INDEX('Policy Characteristics'!L:L,MATCH($C16,'Policy Characteristics'!$C:$C,0))),"",INDEX('Policy Characteristics'!L:L,MATCH($C16,'Policy Characteristics'!$C:$C,0)))</f>
        <v>conventional-pollutant-standards.html</v>
      </c>
    </row>
    <row r="17" spans="1:18" s="275" customFormat="1" x14ac:dyDescent="0.25">
      <c r="A17" s="293" t="str">
        <f>IF(ISBLANK(INDEX('Policy Characteristics'!A:A,MATCH($C17,'Policy Characteristics'!$C:$C,0))),"",INDEX('Policy Characteristics'!A:A,MATCH($C17,'Policy Characteristics'!$C:$C,0)))</f>
        <v>Transportation</v>
      </c>
      <c r="B17" s="294" t="str">
        <f>IF(ISBLANK(INDEX('Policy Characteristics'!B:B,MATCH($C17,'Policy Characteristics'!$C:$C,0))),"",INDEX('Policy Characteristics'!B:B,MATCH($C17,'Policy Characteristics'!$C:$C,0)))</f>
        <v>Conventional Pollutant Standards</v>
      </c>
      <c r="C17" s="293" t="str">
        <f t="shared" si="0"/>
        <v>Percentage Reduction of Separately Regulated Pollutants</v>
      </c>
      <c r="D17" s="275" t="s">
        <v>636</v>
      </c>
      <c r="E17" s="275" t="s">
        <v>630</v>
      </c>
      <c r="F17" s="275" t="s">
        <v>637</v>
      </c>
      <c r="G17" s="275" t="s">
        <v>630</v>
      </c>
      <c r="H17" s="255">
        <v>315</v>
      </c>
      <c r="I17" s="295" t="s">
        <v>624</v>
      </c>
      <c r="J17" s="296" t="str">
        <f>IF(ISBLANK(INDEX('Policy Characteristics'!D:D,MATCH($C17,'Policy Characteristics'!$C:$C,0))),"",INDEX('Policy Characteristics'!D:D,MATCH($C17,'Policy Characteristics'!$C:$C,0)))</f>
        <v>Conventional Pollutant Standard</v>
      </c>
      <c r="K17" s="293" t="str">
        <f>IF(ISBLANK(INDEX('Policy Characteristics'!E:E,MATCH($C17,'Policy Characteristics'!$C:$C,0))),"",INDEX('Policy Characteristics'!E:E,MATCH($C17,'Policy Characteristics'!$C:$C,0)))</f>
        <v>trans reduce regulated pollutants</v>
      </c>
      <c r="L17" s="237">
        <f>IF(ISBLANK(INDEX('Policy Characteristics'!F:F,MATCH($C17,'Policy Characteristics'!$C:$C,0))),"",INDEX('Policy Characteristics'!F:F,MATCH($C17,'Policy Characteristics'!$C:$C,0)))</f>
        <v>0</v>
      </c>
      <c r="M17" s="237">
        <f>IF(ISBLANK(INDEX('Policy Characteristics'!G:G,MATCH($C17,'Policy Characteristics'!$C:$C,0))),"",INDEX('Policy Characteristics'!G:G,MATCH($C17,'Policy Characteristics'!$C:$C,0)))</f>
        <v>1</v>
      </c>
      <c r="N17" s="237">
        <f>IF(ISBLANK(INDEX('Policy Characteristics'!H:H,MATCH($C17,'Policy Characteristics'!$C:$C,0))),"",INDEX('Policy Characteristics'!H:H,MATCH($C17,'Policy Characteristics'!$C:$C,0)))</f>
        <v>0.02</v>
      </c>
      <c r="O17" s="293" t="str">
        <f>IF(ISBLANK(INDEX('Policy Characteristics'!I:I,MATCH($C17,'Policy Characteristics'!$C:$C,0))),"",INDEX('Policy Characteristics'!I:I,MATCH($C17,'Policy Characteristics'!$C:$C,0)))</f>
        <v>% reduction in emissions</v>
      </c>
      <c r="P17" s="293"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7" s="293" t="str">
        <f>IF(ISBLANK(INDEX('Policy Characteristics'!K:K,MATCH($C17,'Policy Characteristics'!$C:$C,0))),"",INDEX('Policy Characteristics'!K:K,MATCH($C17,'Policy Characteristics'!$C:$C,0)))</f>
        <v>transportation-sector-main.html#conv-pol-stds</v>
      </c>
      <c r="R17" s="293" t="str">
        <f>IF(ISBLANK(INDEX('Policy Characteristics'!L:L,MATCH($C17,'Policy Characteristics'!$C:$C,0))),"",INDEX('Policy Characteristics'!L:L,MATCH($C17,'Policy Characteristics'!$C:$C,0)))</f>
        <v>conventional-pollutant-standards.html</v>
      </c>
    </row>
    <row r="18" spans="1:18" s="275" customFormat="1" x14ac:dyDescent="0.25">
      <c r="A18" s="293" t="str">
        <f>IF(ISBLANK(INDEX('Policy Characteristics'!A:A,MATCH($C18,'Policy Characteristics'!$C:$C,0))),"",INDEX('Policy Characteristics'!A:A,MATCH($C18,'Policy Characteristics'!$C:$C,0)))</f>
        <v>Transportation</v>
      </c>
      <c r="B18" s="294" t="str">
        <f>IF(ISBLANK(INDEX('Policy Characteristics'!B:B,MATCH($C18,'Policy Characteristics'!$C:$C,0))),"",INDEX('Policy Characteristics'!B:B,MATCH($C18,'Policy Characteristics'!$C:$C,0)))</f>
        <v>Conventional Pollutant Standards</v>
      </c>
      <c r="C18" s="293" t="str">
        <f t="shared" si="0"/>
        <v>Percentage Reduction of Separately Regulated Pollutants</v>
      </c>
      <c r="D18" s="275" t="s">
        <v>636</v>
      </c>
      <c r="E18" s="275" t="s">
        <v>631</v>
      </c>
      <c r="F18" s="275" t="s">
        <v>637</v>
      </c>
      <c r="G18" s="275" t="s">
        <v>631</v>
      </c>
      <c r="H18" s="255">
        <v>316</v>
      </c>
      <c r="I18" s="295" t="s">
        <v>624</v>
      </c>
      <c r="J18" s="296" t="str">
        <f>IF(ISBLANK(INDEX('Policy Characteristics'!D:D,MATCH($C18,'Policy Characteristics'!$C:$C,0))),"",INDEX('Policy Characteristics'!D:D,MATCH($C18,'Policy Characteristics'!$C:$C,0)))</f>
        <v>Conventional Pollutant Standard</v>
      </c>
      <c r="K18" s="293" t="str">
        <f>IF(ISBLANK(INDEX('Policy Characteristics'!E:E,MATCH($C18,'Policy Characteristics'!$C:$C,0))),"",INDEX('Policy Characteristics'!E:E,MATCH($C18,'Policy Characteristics'!$C:$C,0)))</f>
        <v>trans reduce regulated pollutants</v>
      </c>
      <c r="L18" s="237">
        <f>IF(ISBLANK(INDEX('Policy Characteristics'!F:F,MATCH($C18,'Policy Characteristics'!$C:$C,0))),"",INDEX('Policy Characteristics'!F:F,MATCH($C18,'Policy Characteristics'!$C:$C,0)))</f>
        <v>0</v>
      </c>
      <c r="M18" s="237">
        <f>IF(ISBLANK(INDEX('Policy Characteristics'!G:G,MATCH($C18,'Policy Characteristics'!$C:$C,0))),"",INDEX('Policy Characteristics'!G:G,MATCH($C18,'Policy Characteristics'!$C:$C,0)))</f>
        <v>1</v>
      </c>
      <c r="N18" s="237">
        <f>IF(ISBLANK(INDEX('Policy Characteristics'!H:H,MATCH($C18,'Policy Characteristics'!$C:$C,0))),"",INDEX('Policy Characteristics'!H:H,MATCH($C18,'Policy Characteristics'!$C:$C,0)))</f>
        <v>0.02</v>
      </c>
      <c r="O18" s="293" t="str">
        <f>IF(ISBLANK(INDEX('Policy Characteristics'!I:I,MATCH($C18,'Policy Characteristics'!$C:$C,0))),"",INDEX('Policy Characteristics'!I:I,MATCH($C18,'Policy Characteristics'!$C:$C,0)))</f>
        <v>% reduction in emissions</v>
      </c>
      <c r="P18" s="293"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8" s="293" t="str">
        <f>IF(ISBLANK(INDEX('Policy Characteristics'!K:K,MATCH($C18,'Policy Characteristics'!$C:$C,0))),"",INDEX('Policy Characteristics'!K:K,MATCH($C18,'Policy Characteristics'!$C:$C,0)))</f>
        <v>transportation-sector-main.html#conv-pol-stds</v>
      </c>
      <c r="R18" s="293" t="str">
        <f>IF(ISBLANK(INDEX('Policy Characteristics'!L:L,MATCH($C18,'Policy Characteristics'!$C:$C,0))),"",INDEX('Policy Characteristics'!L:L,MATCH($C18,'Policy Characteristics'!$C:$C,0)))</f>
        <v>conventional-pollutant-standards.html</v>
      </c>
    </row>
    <row r="19" spans="1:18" s="275" customFormat="1" x14ac:dyDescent="0.25">
      <c r="A19" s="293" t="str">
        <f>IF(ISBLANK(INDEX('Policy Characteristics'!A:A,MATCH($C19,'Policy Characteristics'!$C:$C,0))),"",INDEX('Policy Characteristics'!A:A,MATCH($C19,'Policy Characteristics'!$C:$C,0)))</f>
        <v>Transportation</v>
      </c>
      <c r="B19" s="294" t="str">
        <f>IF(ISBLANK(INDEX('Policy Characteristics'!B:B,MATCH($C19,'Policy Characteristics'!$C:$C,0))),"",INDEX('Policy Characteristics'!B:B,MATCH($C19,'Policy Characteristics'!$C:$C,0)))</f>
        <v>Conventional Pollutant Standards</v>
      </c>
      <c r="C19" s="293" t="str">
        <f t="shared" si="0"/>
        <v>Percentage Reduction of Separately Regulated Pollutants</v>
      </c>
      <c r="D19" s="275" t="s">
        <v>636</v>
      </c>
      <c r="E19" s="275" t="s">
        <v>632</v>
      </c>
      <c r="F19" s="275" t="s">
        <v>637</v>
      </c>
      <c r="G19" s="275" t="s">
        <v>632</v>
      </c>
      <c r="H19" s="255">
        <v>317</v>
      </c>
      <c r="I19" s="295" t="s">
        <v>624</v>
      </c>
      <c r="J19" s="296" t="str">
        <f>IF(ISBLANK(INDEX('Policy Characteristics'!D:D,MATCH($C19,'Policy Characteristics'!$C:$C,0))),"",INDEX('Policy Characteristics'!D:D,MATCH($C19,'Policy Characteristics'!$C:$C,0)))</f>
        <v>Conventional Pollutant Standard</v>
      </c>
      <c r="K19" s="293" t="str">
        <f>IF(ISBLANK(INDEX('Policy Characteristics'!E:E,MATCH($C19,'Policy Characteristics'!$C:$C,0))),"",INDEX('Policy Characteristics'!E:E,MATCH($C19,'Policy Characteristics'!$C:$C,0)))</f>
        <v>trans reduce regulated pollutants</v>
      </c>
      <c r="L19" s="237">
        <f>IF(ISBLANK(INDEX('Policy Characteristics'!F:F,MATCH($C19,'Policy Characteristics'!$C:$C,0))),"",INDEX('Policy Characteristics'!F:F,MATCH($C19,'Policy Characteristics'!$C:$C,0)))</f>
        <v>0</v>
      </c>
      <c r="M19" s="237">
        <f>IF(ISBLANK(INDEX('Policy Characteristics'!G:G,MATCH($C19,'Policy Characteristics'!$C:$C,0))),"",INDEX('Policy Characteristics'!G:G,MATCH($C19,'Policy Characteristics'!$C:$C,0)))</f>
        <v>1</v>
      </c>
      <c r="N19" s="237">
        <f>IF(ISBLANK(INDEX('Policy Characteristics'!H:H,MATCH($C19,'Policy Characteristics'!$C:$C,0))),"",INDEX('Policy Characteristics'!H:H,MATCH($C19,'Policy Characteristics'!$C:$C,0)))</f>
        <v>0.02</v>
      </c>
      <c r="O19" s="293" t="str">
        <f>IF(ISBLANK(INDEX('Policy Characteristics'!I:I,MATCH($C19,'Policy Characteristics'!$C:$C,0))),"",INDEX('Policy Characteristics'!I:I,MATCH($C19,'Policy Characteristics'!$C:$C,0)))</f>
        <v>% reduction in emissions</v>
      </c>
      <c r="P19" s="293"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9" s="293" t="str">
        <f>IF(ISBLANK(INDEX('Policy Characteristics'!K:K,MATCH($C19,'Policy Characteristics'!$C:$C,0))),"",INDEX('Policy Characteristics'!K:K,MATCH($C19,'Policy Characteristics'!$C:$C,0)))</f>
        <v>transportation-sector-main.html#conv-pol-stds</v>
      </c>
      <c r="R19" s="293" t="str">
        <f>IF(ISBLANK(INDEX('Policy Characteristics'!L:L,MATCH($C19,'Policy Characteristics'!$C:$C,0))),"",INDEX('Policy Characteristics'!L:L,MATCH($C19,'Policy Characteristics'!$C:$C,0)))</f>
        <v>conventional-pollutant-standards.html</v>
      </c>
    </row>
    <row r="20" spans="1:18" s="275" customFormat="1" x14ac:dyDescent="0.25">
      <c r="A20" s="293" t="str">
        <f>IF(ISBLANK(INDEX('Policy Characteristics'!A:A,MATCH($C20,'Policy Characteristics'!$C:$C,0))),"",INDEX('Policy Characteristics'!A:A,MATCH($C20,'Policy Characteristics'!$C:$C,0)))</f>
        <v>Transportation</v>
      </c>
      <c r="B20" s="294" t="str">
        <f>IF(ISBLANK(INDEX('Policy Characteristics'!B:B,MATCH($C20,'Policy Characteristics'!$C:$C,0))),"",INDEX('Policy Characteristics'!B:B,MATCH($C20,'Policy Characteristics'!$C:$C,0)))</f>
        <v>Conventional Pollutant Standards</v>
      </c>
      <c r="C20" s="293" t="str">
        <f t="shared" si="0"/>
        <v>Percentage Reduction of Separately Regulated Pollutants</v>
      </c>
      <c r="D20" s="275" t="s">
        <v>636</v>
      </c>
      <c r="E20" s="275" t="s">
        <v>633</v>
      </c>
      <c r="F20" s="275" t="s">
        <v>637</v>
      </c>
      <c r="G20" s="275" t="s">
        <v>633</v>
      </c>
      <c r="H20" s="255">
        <v>318</v>
      </c>
      <c r="I20" s="297" t="s">
        <v>634</v>
      </c>
      <c r="J20" s="296" t="str">
        <f>IF(ISBLANK(INDEX('Policy Characteristics'!D:D,MATCH($C20,'Policy Characteristics'!$C:$C,0))),"",INDEX('Policy Characteristics'!D:D,MATCH($C20,'Policy Characteristics'!$C:$C,0)))</f>
        <v>Conventional Pollutant Standard</v>
      </c>
      <c r="K20" s="293" t="str">
        <f>IF(ISBLANK(INDEX('Policy Characteristics'!E:E,MATCH($C20,'Policy Characteristics'!$C:$C,0))),"",INDEX('Policy Characteristics'!E:E,MATCH($C20,'Policy Characteristics'!$C:$C,0)))</f>
        <v>trans reduce regulated pollutants</v>
      </c>
      <c r="L20" s="237">
        <f>IF(ISBLANK(INDEX('Policy Characteristics'!F:F,MATCH($C20,'Policy Characteristics'!$C:$C,0))),"",INDEX('Policy Characteristics'!F:F,MATCH($C20,'Policy Characteristics'!$C:$C,0)))</f>
        <v>0</v>
      </c>
      <c r="M20" s="237">
        <f>IF(ISBLANK(INDEX('Policy Characteristics'!G:G,MATCH($C20,'Policy Characteristics'!$C:$C,0))),"",INDEX('Policy Characteristics'!G:G,MATCH($C20,'Policy Characteristics'!$C:$C,0)))</f>
        <v>1</v>
      </c>
      <c r="N20" s="237">
        <f>IF(ISBLANK(INDEX('Policy Characteristics'!H:H,MATCH($C20,'Policy Characteristics'!$C:$C,0))),"",INDEX('Policy Characteristics'!H:H,MATCH($C20,'Policy Characteristics'!$C:$C,0)))</f>
        <v>0.02</v>
      </c>
      <c r="O20" s="293" t="str">
        <f>IF(ISBLANK(INDEX('Policy Characteristics'!I:I,MATCH($C20,'Policy Characteristics'!$C:$C,0))),"",INDEX('Policy Characteristics'!I:I,MATCH($C20,'Policy Characteristics'!$C:$C,0)))</f>
        <v>% reduction in emissions</v>
      </c>
      <c r="P20" s="293"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0" s="293" t="str">
        <f>IF(ISBLANK(INDEX('Policy Characteristics'!K:K,MATCH($C20,'Policy Characteristics'!$C:$C,0))),"",INDEX('Policy Characteristics'!K:K,MATCH($C20,'Policy Characteristics'!$C:$C,0)))</f>
        <v>transportation-sector-main.html#conv-pol-stds</v>
      </c>
      <c r="R20" s="293" t="str">
        <f>IF(ISBLANK(INDEX('Policy Characteristics'!L:L,MATCH($C20,'Policy Characteristics'!$C:$C,0))),"",INDEX('Policy Characteristics'!L:L,MATCH($C20,'Policy Characteristics'!$C:$C,0)))</f>
        <v>conventional-pollutant-standards.html</v>
      </c>
    </row>
    <row r="21" spans="1:18" s="275" customFormat="1" x14ac:dyDescent="0.25">
      <c r="A21" s="293" t="str">
        <f>IF(ISBLANK(INDEX('Policy Characteristics'!A:A,MATCH($C21,'Policy Characteristics'!$C:$C,0))),"",INDEX('Policy Characteristics'!A:A,MATCH($C21,'Policy Characteristics'!$C:$C,0)))</f>
        <v>Transportation</v>
      </c>
      <c r="B21" s="294" t="str">
        <f>IF(ISBLANK(INDEX('Policy Characteristics'!B:B,MATCH($C21,'Policy Characteristics'!$C:$C,0))),"",INDEX('Policy Characteristics'!B:B,MATCH($C21,'Policy Characteristics'!$C:$C,0)))</f>
        <v>Conventional Pollutant Standards</v>
      </c>
      <c r="C21" s="293" t="str">
        <f t="shared" si="0"/>
        <v>Percentage Reduction of Separately Regulated Pollutants</v>
      </c>
      <c r="D21" s="275" t="s">
        <v>636</v>
      </c>
      <c r="E21" s="275" t="s">
        <v>635</v>
      </c>
      <c r="F21" s="275" t="s">
        <v>637</v>
      </c>
      <c r="G21" s="275" t="s">
        <v>635</v>
      </c>
      <c r="H21" s="255">
        <v>319</v>
      </c>
      <c r="I21" s="297" t="s">
        <v>634</v>
      </c>
      <c r="J21" s="296" t="str">
        <f>IF(ISBLANK(INDEX('Policy Characteristics'!D:D,MATCH($C21,'Policy Characteristics'!$C:$C,0))),"",INDEX('Policy Characteristics'!D:D,MATCH($C21,'Policy Characteristics'!$C:$C,0)))</f>
        <v>Conventional Pollutant Standard</v>
      </c>
      <c r="K21" s="293" t="str">
        <f>IF(ISBLANK(INDEX('Policy Characteristics'!E:E,MATCH($C21,'Policy Characteristics'!$C:$C,0))),"",INDEX('Policy Characteristics'!E:E,MATCH($C21,'Policy Characteristics'!$C:$C,0)))</f>
        <v>trans reduce regulated pollutants</v>
      </c>
      <c r="L21" s="237">
        <f>IF(ISBLANK(INDEX('Policy Characteristics'!F:F,MATCH($C21,'Policy Characteristics'!$C:$C,0))),"",INDEX('Policy Characteristics'!F:F,MATCH($C21,'Policy Characteristics'!$C:$C,0)))</f>
        <v>0</v>
      </c>
      <c r="M21" s="237">
        <f>IF(ISBLANK(INDEX('Policy Characteristics'!G:G,MATCH($C21,'Policy Characteristics'!$C:$C,0))),"",INDEX('Policy Characteristics'!G:G,MATCH($C21,'Policy Characteristics'!$C:$C,0)))</f>
        <v>1</v>
      </c>
      <c r="N21" s="237">
        <f>IF(ISBLANK(INDEX('Policy Characteristics'!H:H,MATCH($C21,'Policy Characteristics'!$C:$C,0))),"",INDEX('Policy Characteristics'!H:H,MATCH($C21,'Policy Characteristics'!$C:$C,0)))</f>
        <v>0.02</v>
      </c>
      <c r="O21" s="293" t="str">
        <f>IF(ISBLANK(INDEX('Policy Characteristics'!I:I,MATCH($C21,'Policy Characteristics'!$C:$C,0))),"",INDEX('Policy Characteristics'!I:I,MATCH($C21,'Policy Characteristics'!$C:$C,0)))</f>
        <v>% reduction in emissions</v>
      </c>
      <c r="P21" s="293"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1" s="293" t="str">
        <f>IF(ISBLANK(INDEX('Policy Characteristics'!K:K,MATCH($C21,'Policy Characteristics'!$C:$C,0))),"",INDEX('Policy Characteristics'!K:K,MATCH($C21,'Policy Characteristics'!$C:$C,0)))</f>
        <v>transportation-sector-main.html#conv-pol-stds</v>
      </c>
      <c r="R21" s="293" t="str">
        <f>IF(ISBLANK(INDEX('Policy Characteristics'!L:L,MATCH($C21,'Policy Characteristics'!$C:$C,0))),"",INDEX('Policy Characteristics'!L:L,MATCH($C21,'Policy Characteristics'!$C:$C,0)))</f>
        <v>conventional-pollutant-standards.html</v>
      </c>
    </row>
    <row r="22" spans="1:18" s="275" customFormat="1" x14ac:dyDescent="0.25">
      <c r="A22" s="293" t="str">
        <f>IF(ISBLANK(INDEX('Policy Characteristics'!A:A,MATCH($C22,'Policy Characteristics'!$C:$C,0))),"",INDEX('Policy Characteristics'!A:A,MATCH($C22,'Policy Characteristics'!$C:$C,0)))</f>
        <v>Transportation</v>
      </c>
      <c r="B22" s="294" t="str">
        <f>IF(ISBLANK(INDEX('Policy Characteristics'!B:B,MATCH($C22,'Policy Characteristics'!$C:$C,0))),"",INDEX('Policy Characteristics'!B:B,MATCH($C22,'Policy Characteristics'!$C:$C,0)))</f>
        <v>Conventional Pollutant Standards</v>
      </c>
      <c r="C22" s="293" t="str">
        <f t="shared" si="0"/>
        <v>Percentage Reduction of Separately Regulated Pollutants</v>
      </c>
      <c r="D22" s="275" t="s">
        <v>638</v>
      </c>
      <c r="E22" s="275" t="s">
        <v>621</v>
      </c>
      <c r="F22" s="275" t="s">
        <v>639</v>
      </c>
      <c r="G22" s="275" t="s">
        <v>623</v>
      </c>
      <c r="H22" s="255">
        <v>320</v>
      </c>
      <c r="I22" s="295" t="s">
        <v>624</v>
      </c>
      <c r="J22" s="296" t="str">
        <f>IF(ISBLANK(INDEX('Policy Characteristics'!D:D,MATCH($C22,'Policy Characteristics'!$C:$C,0))),"",INDEX('Policy Characteristics'!D:D,MATCH($C22,'Policy Characteristics'!$C:$C,0)))</f>
        <v>Conventional Pollutant Standard</v>
      </c>
      <c r="K22" s="293" t="str">
        <f>IF(ISBLANK(INDEX('Policy Characteristics'!E:E,MATCH($C22,'Policy Characteristics'!$C:$C,0))),"",INDEX('Policy Characteristics'!E:E,MATCH($C22,'Policy Characteristics'!$C:$C,0)))</f>
        <v>trans reduce regulated pollutants</v>
      </c>
      <c r="L22" s="237">
        <f>IF(ISBLANK(INDEX('Policy Characteristics'!F:F,MATCH($C22,'Policy Characteristics'!$C:$C,0))),"",INDEX('Policy Characteristics'!F:F,MATCH($C22,'Policy Characteristics'!$C:$C,0)))</f>
        <v>0</v>
      </c>
      <c r="M22" s="237">
        <f>IF(ISBLANK(INDEX('Policy Characteristics'!G:G,MATCH($C22,'Policy Characteristics'!$C:$C,0))),"",INDEX('Policy Characteristics'!G:G,MATCH($C22,'Policy Characteristics'!$C:$C,0)))</f>
        <v>1</v>
      </c>
      <c r="N22" s="237">
        <f>IF(ISBLANK(INDEX('Policy Characteristics'!H:H,MATCH($C22,'Policy Characteristics'!$C:$C,0))),"",INDEX('Policy Characteristics'!H:H,MATCH($C22,'Policy Characteristics'!$C:$C,0)))</f>
        <v>0.02</v>
      </c>
      <c r="O22" s="293" t="str">
        <f>IF(ISBLANK(INDEX('Policy Characteristics'!I:I,MATCH($C22,'Policy Characteristics'!$C:$C,0))),"",INDEX('Policy Characteristics'!I:I,MATCH($C22,'Policy Characteristics'!$C:$C,0)))</f>
        <v>% reduction in emissions</v>
      </c>
      <c r="P22" s="293"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2" s="293" t="str">
        <f>IF(ISBLANK(INDEX('Policy Characteristics'!K:K,MATCH($C22,'Policy Characteristics'!$C:$C,0))),"",INDEX('Policy Characteristics'!K:K,MATCH($C22,'Policy Characteristics'!$C:$C,0)))</f>
        <v>transportation-sector-main.html#conv-pol-stds</v>
      </c>
      <c r="R22" s="293" t="str">
        <f>IF(ISBLANK(INDEX('Policy Characteristics'!L:L,MATCH($C22,'Policy Characteristics'!$C:$C,0))),"",INDEX('Policy Characteristics'!L:L,MATCH($C22,'Policy Characteristics'!$C:$C,0)))</f>
        <v>conventional-pollutant-standards.html</v>
      </c>
    </row>
    <row r="23" spans="1:18" s="275" customFormat="1" x14ac:dyDescent="0.25">
      <c r="A23" s="293" t="str">
        <f>IF(ISBLANK(INDEX('Policy Characteristics'!A:A,MATCH($C23,'Policy Characteristics'!$C:$C,0))),"",INDEX('Policy Characteristics'!A:A,MATCH($C23,'Policy Characteristics'!$C:$C,0)))</f>
        <v>Transportation</v>
      </c>
      <c r="B23" s="294" t="str">
        <f>IF(ISBLANK(INDEX('Policy Characteristics'!B:B,MATCH($C23,'Policy Characteristics'!$C:$C,0))),"",INDEX('Policy Characteristics'!B:B,MATCH($C23,'Policy Characteristics'!$C:$C,0)))</f>
        <v>Conventional Pollutant Standards</v>
      </c>
      <c r="C23" s="293" t="str">
        <f t="shared" ref="C23:C32" si="1">C$2</f>
        <v>Percentage Reduction of Separately Regulated Pollutants</v>
      </c>
      <c r="D23" s="275" t="s">
        <v>638</v>
      </c>
      <c r="E23" s="275" t="s">
        <v>625</v>
      </c>
      <c r="F23" s="275" t="s">
        <v>639</v>
      </c>
      <c r="G23" s="275" t="s">
        <v>625</v>
      </c>
      <c r="H23" s="255">
        <v>321</v>
      </c>
      <c r="I23" s="297" t="s">
        <v>634</v>
      </c>
      <c r="J23" s="296" t="str">
        <f>IF(ISBLANK(INDEX('Policy Characteristics'!D:D,MATCH($C23,'Policy Characteristics'!$C:$C,0))),"",INDEX('Policy Characteristics'!D:D,MATCH($C23,'Policy Characteristics'!$C:$C,0)))</f>
        <v>Conventional Pollutant Standard</v>
      </c>
      <c r="K23" s="293" t="str">
        <f>IF(ISBLANK(INDEX('Policy Characteristics'!E:E,MATCH($C23,'Policy Characteristics'!$C:$C,0))),"",INDEX('Policy Characteristics'!E:E,MATCH($C23,'Policy Characteristics'!$C:$C,0)))</f>
        <v>trans reduce regulated pollutants</v>
      </c>
      <c r="L23" s="237">
        <f>IF(ISBLANK(INDEX('Policy Characteristics'!F:F,MATCH($C23,'Policy Characteristics'!$C:$C,0))),"",INDEX('Policy Characteristics'!F:F,MATCH($C23,'Policy Characteristics'!$C:$C,0)))</f>
        <v>0</v>
      </c>
      <c r="M23" s="237">
        <f>IF(ISBLANK(INDEX('Policy Characteristics'!G:G,MATCH($C23,'Policy Characteristics'!$C:$C,0))),"",INDEX('Policy Characteristics'!G:G,MATCH($C23,'Policy Characteristics'!$C:$C,0)))</f>
        <v>1</v>
      </c>
      <c r="N23" s="237">
        <f>IF(ISBLANK(INDEX('Policy Characteristics'!H:H,MATCH($C23,'Policy Characteristics'!$C:$C,0))),"",INDEX('Policy Characteristics'!H:H,MATCH($C23,'Policy Characteristics'!$C:$C,0)))</f>
        <v>0.02</v>
      </c>
      <c r="O23" s="293" t="str">
        <f>IF(ISBLANK(INDEX('Policy Characteristics'!I:I,MATCH($C23,'Policy Characteristics'!$C:$C,0))),"",INDEX('Policy Characteristics'!I:I,MATCH($C23,'Policy Characteristics'!$C:$C,0)))</f>
        <v>% reduction in emissions</v>
      </c>
      <c r="P23" s="293"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3" s="293" t="str">
        <f>IF(ISBLANK(INDEX('Policy Characteristics'!K:K,MATCH($C23,'Policy Characteristics'!$C:$C,0))),"",INDEX('Policy Characteristics'!K:K,MATCH($C23,'Policy Characteristics'!$C:$C,0)))</f>
        <v>transportation-sector-main.html#conv-pol-stds</v>
      </c>
      <c r="R23" s="293" t="str">
        <f>IF(ISBLANK(INDEX('Policy Characteristics'!L:L,MATCH($C23,'Policy Characteristics'!$C:$C,0))),"",INDEX('Policy Characteristics'!L:L,MATCH($C23,'Policy Characteristics'!$C:$C,0)))</f>
        <v>conventional-pollutant-standards.html</v>
      </c>
    </row>
    <row r="24" spans="1:18" s="275" customFormat="1" x14ac:dyDescent="0.25">
      <c r="A24" s="293" t="str">
        <f>IF(ISBLANK(INDEX('Policy Characteristics'!A:A,MATCH($C24,'Policy Characteristics'!$C:$C,0))),"",INDEX('Policy Characteristics'!A:A,MATCH($C24,'Policy Characteristics'!$C:$C,0)))</f>
        <v>Transportation</v>
      </c>
      <c r="B24" s="294" t="str">
        <f>IF(ISBLANK(INDEX('Policy Characteristics'!B:B,MATCH($C24,'Policy Characteristics'!$C:$C,0))),"",INDEX('Policy Characteristics'!B:B,MATCH($C24,'Policy Characteristics'!$C:$C,0)))</f>
        <v>Conventional Pollutant Standards</v>
      </c>
      <c r="C24" s="293" t="str">
        <f t="shared" si="1"/>
        <v>Percentage Reduction of Separately Regulated Pollutants</v>
      </c>
      <c r="D24" s="275" t="s">
        <v>638</v>
      </c>
      <c r="E24" s="275" t="s">
        <v>626</v>
      </c>
      <c r="F24" s="275" t="s">
        <v>639</v>
      </c>
      <c r="G24" s="275" t="s">
        <v>626</v>
      </c>
      <c r="H24" s="255">
        <v>322</v>
      </c>
      <c r="I24" s="295" t="s">
        <v>624</v>
      </c>
      <c r="J24" s="296" t="str">
        <f>IF(ISBLANK(INDEX('Policy Characteristics'!D:D,MATCH($C24,'Policy Characteristics'!$C:$C,0))),"",INDEX('Policy Characteristics'!D:D,MATCH($C24,'Policy Characteristics'!$C:$C,0)))</f>
        <v>Conventional Pollutant Standard</v>
      </c>
      <c r="K24" s="293" t="str">
        <f>IF(ISBLANK(INDEX('Policy Characteristics'!E:E,MATCH($C24,'Policy Characteristics'!$C:$C,0))),"",INDEX('Policy Characteristics'!E:E,MATCH($C24,'Policy Characteristics'!$C:$C,0)))</f>
        <v>trans reduce regulated pollutants</v>
      </c>
      <c r="L24" s="237">
        <f>IF(ISBLANK(INDEX('Policy Characteristics'!F:F,MATCH($C24,'Policy Characteristics'!$C:$C,0))),"",INDEX('Policy Characteristics'!F:F,MATCH($C24,'Policy Characteristics'!$C:$C,0)))</f>
        <v>0</v>
      </c>
      <c r="M24" s="237">
        <f>IF(ISBLANK(INDEX('Policy Characteristics'!G:G,MATCH($C24,'Policy Characteristics'!$C:$C,0))),"",INDEX('Policy Characteristics'!G:G,MATCH($C24,'Policy Characteristics'!$C:$C,0)))</f>
        <v>1</v>
      </c>
      <c r="N24" s="237">
        <f>IF(ISBLANK(INDEX('Policy Characteristics'!H:H,MATCH($C24,'Policy Characteristics'!$C:$C,0))),"",INDEX('Policy Characteristics'!H:H,MATCH($C24,'Policy Characteristics'!$C:$C,0)))</f>
        <v>0.02</v>
      </c>
      <c r="O24" s="293" t="str">
        <f>IF(ISBLANK(INDEX('Policy Characteristics'!I:I,MATCH($C24,'Policy Characteristics'!$C:$C,0))),"",INDEX('Policy Characteristics'!I:I,MATCH($C24,'Policy Characteristics'!$C:$C,0)))</f>
        <v>% reduction in emissions</v>
      </c>
      <c r="P24" s="293"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4" s="293" t="str">
        <f>IF(ISBLANK(INDEX('Policy Characteristics'!K:K,MATCH($C24,'Policy Characteristics'!$C:$C,0))),"",INDEX('Policy Characteristics'!K:K,MATCH($C24,'Policy Characteristics'!$C:$C,0)))</f>
        <v>transportation-sector-main.html#conv-pol-stds</v>
      </c>
      <c r="R24" s="293" t="str">
        <f>IF(ISBLANK(INDEX('Policy Characteristics'!L:L,MATCH($C24,'Policy Characteristics'!$C:$C,0))),"",INDEX('Policy Characteristics'!L:L,MATCH($C24,'Policy Characteristics'!$C:$C,0)))</f>
        <v>conventional-pollutant-standards.html</v>
      </c>
    </row>
    <row r="25" spans="1:18" s="275" customFormat="1" x14ac:dyDescent="0.25">
      <c r="A25" s="293" t="str">
        <f>IF(ISBLANK(INDEX('Policy Characteristics'!A:A,MATCH($C25,'Policy Characteristics'!$C:$C,0))),"",INDEX('Policy Characteristics'!A:A,MATCH($C25,'Policy Characteristics'!$C:$C,0)))</f>
        <v>Transportation</v>
      </c>
      <c r="B25" s="294" t="str">
        <f>IF(ISBLANK(INDEX('Policy Characteristics'!B:B,MATCH($C25,'Policy Characteristics'!$C:$C,0))),"",INDEX('Policy Characteristics'!B:B,MATCH($C25,'Policy Characteristics'!$C:$C,0)))</f>
        <v>Conventional Pollutant Standards</v>
      </c>
      <c r="C25" s="293" t="str">
        <f t="shared" si="1"/>
        <v>Percentage Reduction of Separately Regulated Pollutants</v>
      </c>
      <c r="D25" s="275" t="s">
        <v>638</v>
      </c>
      <c r="E25" s="275" t="s">
        <v>627</v>
      </c>
      <c r="F25" s="275" t="s">
        <v>639</v>
      </c>
      <c r="G25" s="275" t="s">
        <v>627</v>
      </c>
      <c r="H25" s="255">
        <v>323</v>
      </c>
      <c r="I25" s="297" t="s">
        <v>634</v>
      </c>
      <c r="J25" s="296" t="str">
        <f>IF(ISBLANK(INDEX('Policy Characteristics'!D:D,MATCH($C25,'Policy Characteristics'!$C:$C,0))),"",INDEX('Policy Characteristics'!D:D,MATCH($C25,'Policy Characteristics'!$C:$C,0)))</f>
        <v>Conventional Pollutant Standard</v>
      </c>
      <c r="K25" s="293" t="str">
        <f>IF(ISBLANK(INDEX('Policy Characteristics'!E:E,MATCH($C25,'Policy Characteristics'!$C:$C,0))),"",INDEX('Policy Characteristics'!E:E,MATCH($C25,'Policy Characteristics'!$C:$C,0)))</f>
        <v>trans reduce regulated pollutants</v>
      </c>
      <c r="L25" s="237">
        <f>IF(ISBLANK(INDEX('Policy Characteristics'!F:F,MATCH($C25,'Policy Characteristics'!$C:$C,0))),"",INDEX('Policy Characteristics'!F:F,MATCH($C25,'Policy Characteristics'!$C:$C,0)))</f>
        <v>0</v>
      </c>
      <c r="M25" s="237">
        <f>IF(ISBLANK(INDEX('Policy Characteristics'!G:G,MATCH($C25,'Policy Characteristics'!$C:$C,0))),"",INDEX('Policy Characteristics'!G:G,MATCH($C25,'Policy Characteristics'!$C:$C,0)))</f>
        <v>1</v>
      </c>
      <c r="N25" s="237">
        <f>IF(ISBLANK(INDEX('Policy Characteristics'!H:H,MATCH($C25,'Policy Characteristics'!$C:$C,0))),"",INDEX('Policy Characteristics'!H:H,MATCH($C25,'Policy Characteristics'!$C:$C,0)))</f>
        <v>0.02</v>
      </c>
      <c r="O25" s="293" t="str">
        <f>IF(ISBLANK(INDEX('Policy Characteristics'!I:I,MATCH($C25,'Policy Characteristics'!$C:$C,0))),"",INDEX('Policy Characteristics'!I:I,MATCH($C25,'Policy Characteristics'!$C:$C,0)))</f>
        <v>% reduction in emissions</v>
      </c>
      <c r="P25" s="293"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5" s="293" t="str">
        <f>IF(ISBLANK(INDEX('Policy Characteristics'!K:K,MATCH($C25,'Policy Characteristics'!$C:$C,0))),"",INDEX('Policy Characteristics'!K:K,MATCH($C25,'Policy Characteristics'!$C:$C,0)))</f>
        <v>transportation-sector-main.html#conv-pol-stds</v>
      </c>
      <c r="R25" s="293" t="str">
        <f>IF(ISBLANK(INDEX('Policy Characteristics'!L:L,MATCH($C25,'Policy Characteristics'!$C:$C,0))),"",INDEX('Policy Characteristics'!L:L,MATCH($C25,'Policy Characteristics'!$C:$C,0)))</f>
        <v>conventional-pollutant-standards.html</v>
      </c>
    </row>
    <row r="26" spans="1:18" s="275" customFormat="1" x14ac:dyDescent="0.25">
      <c r="A26" s="293" t="str">
        <f>IF(ISBLANK(INDEX('Policy Characteristics'!A:A,MATCH($C26,'Policy Characteristics'!$C:$C,0))),"",INDEX('Policy Characteristics'!A:A,MATCH($C26,'Policy Characteristics'!$C:$C,0)))</f>
        <v>Transportation</v>
      </c>
      <c r="B26" s="294" t="str">
        <f>IF(ISBLANK(INDEX('Policy Characteristics'!B:B,MATCH($C26,'Policy Characteristics'!$C:$C,0))),"",INDEX('Policy Characteristics'!B:B,MATCH($C26,'Policy Characteristics'!$C:$C,0)))</f>
        <v>Conventional Pollutant Standards</v>
      </c>
      <c r="C26" s="293" t="str">
        <f t="shared" si="1"/>
        <v>Percentage Reduction of Separately Regulated Pollutants</v>
      </c>
      <c r="D26" s="275" t="s">
        <v>638</v>
      </c>
      <c r="E26" s="275" t="s">
        <v>628</v>
      </c>
      <c r="F26" s="275" t="s">
        <v>639</v>
      </c>
      <c r="G26" s="275" t="s">
        <v>629</v>
      </c>
      <c r="H26" s="255">
        <v>324</v>
      </c>
      <c r="I26" s="297" t="s">
        <v>634</v>
      </c>
      <c r="J26" s="296" t="str">
        <f>IF(ISBLANK(INDEX('Policy Characteristics'!D:D,MATCH($C26,'Policy Characteristics'!$C:$C,0))),"",INDEX('Policy Characteristics'!D:D,MATCH($C26,'Policy Characteristics'!$C:$C,0)))</f>
        <v>Conventional Pollutant Standard</v>
      </c>
      <c r="K26" s="293" t="str">
        <f>IF(ISBLANK(INDEX('Policy Characteristics'!E:E,MATCH($C26,'Policy Characteristics'!$C:$C,0))),"",INDEX('Policy Characteristics'!E:E,MATCH($C26,'Policy Characteristics'!$C:$C,0)))</f>
        <v>trans reduce regulated pollutants</v>
      </c>
      <c r="L26" s="237">
        <f>IF(ISBLANK(INDEX('Policy Characteristics'!F:F,MATCH($C26,'Policy Characteristics'!$C:$C,0))),"",INDEX('Policy Characteristics'!F:F,MATCH($C26,'Policy Characteristics'!$C:$C,0)))</f>
        <v>0</v>
      </c>
      <c r="M26" s="237">
        <f>IF(ISBLANK(INDEX('Policy Characteristics'!G:G,MATCH($C26,'Policy Characteristics'!$C:$C,0))),"",INDEX('Policy Characteristics'!G:G,MATCH($C26,'Policy Characteristics'!$C:$C,0)))</f>
        <v>1</v>
      </c>
      <c r="N26" s="237">
        <f>IF(ISBLANK(INDEX('Policy Characteristics'!H:H,MATCH($C26,'Policy Characteristics'!$C:$C,0))),"",INDEX('Policy Characteristics'!H:H,MATCH($C26,'Policy Characteristics'!$C:$C,0)))</f>
        <v>0.02</v>
      </c>
      <c r="O26" s="293" t="str">
        <f>IF(ISBLANK(INDEX('Policy Characteristics'!I:I,MATCH($C26,'Policy Characteristics'!$C:$C,0))),"",INDEX('Policy Characteristics'!I:I,MATCH($C26,'Policy Characteristics'!$C:$C,0)))</f>
        <v>% reduction in emissions</v>
      </c>
      <c r="P26" s="293"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6" s="293" t="str">
        <f>IF(ISBLANK(INDEX('Policy Characteristics'!K:K,MATCH($C26,'Policy Characteristics'!$C:$C,0))),"",INDEX('Policy Characteristics'!K:K,MATCH($C26,'Policy Characteristics'!$C:$C,0)))</f>
        <v>transportation-sector-main.html#conv-pol-stds</v>
      </c>
      <c r="R26" s="293" t="str">
        <f>IF(ISBLANK(INDEX('Policy Characteristics'!L:L,MATCH($C26,'Policy Characteristics'!$C:$C,0))),"",INDEX('Policy Characteristics'!L:L,MATCH($C26,'Policy Characteristics'!$C:$C,0)))</f>
        <v>conventional-pollutant-standards.html</v>
      </c>
    </row>
    <row r="27" spans="1:18" s="275" customFormat="1" x14ac:dyDescent="0.25">
      <c r="A27" s="293" t="str">
        <f>IF(ISBLANK(INDEX('Policy Characteristics'!A:A,MATCH($C27,'Policy Characteristics'!$C:$C,0))),"",INDEX('Policy Characteristics'!A:A,MATCH($C27,'Policy Characteristics'!$C:$C,0)))</f>
        <v>Transportation</v>
      </c>
      <c r="B27" s="294" t="str">
        <f>IF(ISBLANK(INDEX('Policy Characteristics'!B:B,MATCH($C27,'Policy Characteristics'!$C:$C,0))),"",INDEX('Policy Characteristics'!B:B,MATCH($C27,'Policy Characteristics'!$C:$C,0)))</f>
        <v>Conventional Pollutant Standards</v>
      </c>
      <c r="C27" s="293" t="str">
        <f t="shared" si="1"/>
        <v>Percentage Reduction of Separately Regulated Pollutants</v>
      </c>
      <c r="D27" s="275" t="s">
        <v>638</v>
      </c>
      <c r="E27" s="275" t="s">
        <v>630</v>
      </c>
      <c r="F27" s="275" t="s">
        <v>639</v>
      </c>
      <c r="G27" s="275" t="s">
        <v>630</v>
      </c>
      <c r="H27" s="255">
        <v>325</v>
      </c>
      <c r="I27" s="297" t="s">
        <v>634</v>
      </c>
      <c r="J27" s="296" t="str">
        <f>IF(ISBLANK(INDEX('Policy Characteristics'!D:D,MATCH($C27,'Policy Characteristics'!$C:$C,0))),"",INDEX('Policy Characteristics'!D:D,MATCH($C27,'Policy Characteristics'!$C:$C,0)))</f>
        <v>Conventional Pollutant Standard</v>
      </c>
      <c r="K27" s="293" t="str">
        <f>IF(ISBLANK(INDEX('Policy Characteristics'!E:E,MATCH($C27,'Policy Characteristics'!$C:$C,0))),"",INDEX('Policy Characteristics'!E:E,MATCH($C27,'Policy Characteristics'!$C:$C,0)))</f>
        <v>trans reduce regulated pollutants</v>
      </c>
      <c r="L27" s="237">
        <f>IF(ISBLANK(INDEX('Policy Characteristics'!F:F,MATCH($C27,'Policy Characteristics'!$C:$C,0))),"",INDEX('Policy Characteristics'!F:F,MATCH($C27,'Policy Characteristics'!$C:$C,0)))</f>
        <v>0</v>
      </c>
      <c r="M27" s="237">
        <f>IF(ISBLANK(INDEX('Policy Characteristics'!G:G,MATCH($C27,'Policy Characteristics'!$C:$C,0))),"",INDEX('Policy Characteristics'!G:G,MATCH($C27,'Policy Characteristics'!$C:$C,0)))</f>
        <v>1</v>
      </c>
      <c r="N27" s="237">
        <f>IF(ISBLANK(INDEX('Policy Characteristics'!H:H,MATCH($C27,'Policy Characteristics'!$C:$C,0))),"",INDEX('Policy Characteristics'!H:H,MATCH($C27,'Policy Characteristics'!$C:$C,0)))</f>
        <v>0.02</v>
      </c>
      <c r="O27" s="293" t="str">
        <f>IF(ISBLANK(INDEX('Policy Characteristics'!I:I,MATCH($C27,'Policy Characteristics'!$C:$C,0))),"",INDEX('Policy Characteristics'!I:I,MATCH($C27,'Policy Characteristics'!$C:$C,0)))</f>
        <v>% reduction in emissions</v>
      </c>
      <c r="P27" s="293"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7" s="293" t="str">
        <f>IF(ISBLANK(INDEX('Policy Characteristics'!K:K,MATCH($C27,'Policy Characteristics'!$C:$C,0))),"",INDEX('Policy Characteristics'!K:K,MATCH($C27,'Policy Characteristics'!$C:$C,0)))</f>
        <v>transportation-sector-main.html#conv-pol-stds</v>
      </c>
      <c r="R27" s="293" t="str">
        <f>IF(ISBLANK(INDEX('Policy Characteristics'!L:L,MATCH($C27,'Policy Characteristics'!$C:$C,0))),"",INDEX('Policy Characteristics'!L:L,MATCH($C27,'Policy Characteristics'!$C:$C,0)))</f>
        <v>conventional-pollutant-standards.html</v>
      </c>
    </row>
    <row r="28" spans="1:18" s="275" customFormat="1" x14ac:dyDescent="0.25">
      <c r="A28" s="293" t="str">
        <f>IF(ISBLANK(INDEX('Policy Characteristics'!A:A,MATCH($C28,'Policy Characteristics'!$C:$C,0))),"",INDEX('Policy Characteristics'!A:A,MATCH($C28,'Policy Characteristics'!$C:$C,0)))</f>
        <v>Transportation</v>
      </c>
      <c r="B28" s="294" t="str">
        <f>IF(ISBLANK(INDEX('Policy Characteristics'!B:B,MATCH($C28,'Policy Characteristics'!$C:$C,0))),"",INDEX('Policy Characteristics'!B:B,MATCH($C28,'Policy Characteristics'!$C:$C,0)))</f>
        <v>Conventional Pollutant Standards</v>
      </c>
      <c r="C28" s="293" t="str">
        <f t="shared" si="1"/>
        <v>Percentage Reduction of Separately Regulated Pollutants</v>
      </c>
      <c r="D28" s="275" t="s">
        <v>638</v>
      </c>
      <c r="E28" s="275" t="s">
        <v>631</v>
      </c>
      <c r="F28" s="275" t="s">
        <v>639</v>
      </c>
      <c r="G28" s="275" t="s">
        <v>631</v>
      </c>
      <c r="H28" s="255">
        <v>326</v>
      </c>
      <c r="I28" s="297" t="s">
        <v>634</v>
      </c>
      <c r="J28" s="296" t="str">
        <f>IF(ISBLANK(INDEX('Policy Characteristics'!D:D,MATCH($C28,'Policy Characteristics'!$C:$C,0))),"",INDEX('Policy Characteristics'!D:D,MATCH($C28,'Policy Characteristics'!$C:$C,0)))</f>
        <v>Conventional Pollutant Standard</v>
      </c>
      <c r="K28" s="293" t="str">
        <f>IF(ISBLANK(INDEX('Policy Characteristics'!E:E,MATCH($C28,'Policy Characteristics'!$C:$C,0))),"",INDEX('Policy Characteristics'!E:E,MATCH($C28,'Policy Characteristics'!$C:$C,0)))</f>
        <v>trans reduce regulated pollutants</v>
      </c>
      <c r="L28" s="237">
        <f>IF(ISBLANK(INDEX('Policy Characteristics'!F:F,MATCH($C28,'Policy Characteristics'!$C:$C,0))),"",INDEX('Policy Characteristics'!F:F,MATCH($C28,'Policy Characteristics'!$C:$C,0)))</f>
        <v>0</v>
      </c>
      <c r="M28" s="237">
        <f>IF(ISBLANK(INDEX('Policy Characteristics'!G:G,MATCH($C28,'Policy Characteristics'!$C:$C,0))),"",INDEX('Policy Characteristics'!G:G,MATCH($C28,'Policy Characteristics'!$C:$C,0)))</f>
        <v>1</v>
      </c>
      <c r="N28" s="237">
        <f>IF(ISBLANK(INDEX('Policy Characteristics'!H:H,MATCH($C28,'Policy Characteristics'!$C:$C,0))),"",INDEX('Policy Characteristics'!H:H,MATCH($C28,'Policy Characteristics'!$C:$C,0)))</f>
        <v>0.02</v>
      </c>
      <c r="O28" s="293" t="str">
        <f>IF(ISBLANK(INDEX('Policy Characteristics'!I:I,MATCH($C28,'Policy Characteristics'!$C:$C,0))),"",INDEX('Policy Characteristics'!I:I,MATCH($C28,'Policy Characteristics'!$C:$C,0)))</f>
        <v>% reduction in emissions</v>
      </c>
      <c r="P28" s="293"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8" s="293" t="str">
        <f>IF(ISBLANK(INDEX('Policy Characteristics'!K:K,MATCH($C28,'Policy Characteristics'!$C:$C,0))),"",INDEX('Policy Characteristics'!K:K,MATCH($C28,'Policy Characteristics'!$C:$C,0)))</f>
        <v>transportation-sector-main.html#conv-pol-stds</v>
      </c>
      <c r="R28" s="293" t="str">
        <f>IF(ISBLANK(INDEX('Policy Characteristics'!L:L,MATCH($C28,'Policy Characteristics'!$C:$C,0))),"",INDEX('Policy Characteristics'!L:L,MATCH($C28,'Policy Characteristics'!$C:$C,0)))</f>
        <v>conventional-pollutant-standards.html</v>
      </c>
    </row>
    <row r="29" spans="1:18" s="275" customFormat="1" x14ac:dyDescent="0.25">
      <c r="A29" s="293" t="str">
        <f>IF(ISBLANK(INDEX('Policy Characteristics'!A:A,MATCH($C29,'Policy Characteristics'!$C:$C,0))),"",INDEX('Policy Characteristics'!A:A,MATCH($C29,'Policy Characteristics'!$C:$C,0)))</f>
        <v>Transportation</v>
      </c>
      <c r="B29" s="294" t="str">
        <f>IF(ISBLANK(INDEX('Policy Characteristics'!B:B,MATCH($C29,'Policy Characteristics'!$C:$C,0))),"",INDEX('Policy Characteristics'!B:B,MATCH($C29,'Policy Characteristics'!$C:$C,0)))</f>
        <v>Conventional Pollutant Standards</v>
      </c>
      <c r="C29" s="293" t="str">
        <f t="shared" si="1"/>
        <v>Percentage Reduction of Separately Regulated Pollutants</v>
      </c>
      <c r="D29" s="275" t="s">
        <v>638</v>
      </c>
      <c r="E29" s="275" t="s">
        <v>632</v>
      </c>
      <c r="F29" s="275" t="s">
        <v>639</v>
      </c>
      <c r="G29" s="275" t="s">
        <v>632</v>
      </c>
      <c r="H29" s="255">
        <v>327</v>
      </c>
      <c r="I29" s="297" t="s">
        <v>634</v>
      </c>
      <c r="J29" s="296" t="str">
        <f>IF(ISBLANK(INDEX('Policy Characteristics'!D:D,MATCH($C29,'Policy Characteristics'!$C:$C,0))),"",INDEX('Policy Characteristics'!D:D,MATCH($C29,'Policy Characteristics'!$C:$C,0)))</f>
        <v>Conventional Pollutant Standard</v>
      </c>
      <c r="K29" s="293" t="str">
        <f>IF(ISBLANK(INDEX('Policy Characteristics'!E:E,MATCH($C29,'Policy Characteristics'!$C:$C,0))),"",INDEX('Policy Characteristics'!E:E,MATCH($C29,'Policy Characteristics'!$C:$C,0)))</f>
        <v>trans reduce regulated pollutants</v>
      </c>
      <c r="L29" s="237">
        <f>IF(ISBLANK(INDEX('Policy Characteristics'!F:F,MATCH($C29,'Policy Characteristics'!$C:$C,0))),"",INDEX('Policy Characteristics'!F:F,MATCH($C29,'Policy Characteristics'!$C:$C,0)))</f>
        <v>0</v>
      </c>
      <c r="M29" s="237">
        <f>IF(ISBLANK(INDEX('Policy Characteristics'!G:G,MATCH($C29,'Policy Characteristics'!$C:$C,0))),"",INDEX('Policy Characteristics'!G:G,MATCH($C29,'Policy Characteristics'!$C:$C,0)))</f>
        <v>1</v>
      </c>
      <c r="N29" s="237">
        <f>IF(ISBLANK(INDEX('Policy Characteristics'!H:H,MATCH($C29,'Policy Characteristics'!$C:$C,0))),"",INDEX('Policy Characteristics'!H:H,MATCH($C29,'Policy Characteristics'!$C:$C,0)))</f>
        <v>0.02</v>
      </c>
      <c r="O29" s="293" t="str">
        <f>IF(ISBLANK(INDEX('Policy Characteristics'!I:I,MATCH($C29,'Policy Characteristics'!$C:$C,0))),"",INDEX('Policy Characteristics'!I:I,MATCH($C29,'Policy Characteristics'!$C:$C,0)))</f>
        <v>% reduction in emissions</v>
      </c>
      <c r="P29" s="293"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9" s="293" t="str">
        <f>IF(ISBLANK(INDEX('Policy Characteristics'!K:K,MATCH($C29,'Policy Characteristics'!$C:$C,0))),"",INDEX('Policy Characteristics'!K:K,MATCH($C29,'Policy Characteristics'!$C:$C,0)))</f>
        <v>transportation-sector-main.html#conv-pol-stds</v>
      </c>
      <c r="R29" s="293" t="str">
        <f>IF(ISBLANK(INDEX('Policy Characteristics'!L:L,MATCH($C29,'Policy Characteristics'!$C:$C,0))),"",INDEX('Policy Characteristics'!L:L,MATCH($C29,'Policy Characteristics'!$C:$C,0)))</f>
        <v>conventional-pollutant-standards.html</v>
      </c>
    </row>
    <row r="30" spans="1:18" s="275" customFormat="1" x14ac:dyDescent="0.25">
      <c r="A30" s="293" t="str">
        <f>IF(ISBLANK(INDEX('Policy Characteristics'!A:A,MATCH($C30,'Policy Characteristics'!$C:$C,0))),"",INDEX('Policy Characteristics'!A:A,MATCH($C30,'Policy Characteristics'!$C:$C,0)))</f>
        <v>Transportation</v>
      </c>
      <c r="B30" s="294" t="str">
        <f>IF(ISBLANK(INDEX('Policy Characteristics'!B:B,MATCH($C30,'Policy Characteristics'!$C:$C,0))),"",INDEX('Policy Characteristics'!B:B,MATCH($C30,'Policy Characteristics'!$C:$C,0)))</f>
        <v>Conventional Pollutant Standards</v>
      </c>
      <c r="C30" s="293" t="str">
        <f t="shared" si="1"/>
        <v>Percentage Reduction of Separately Regulated Pollutants</v>
      </c>
      <c r="D30" s="275" t="s">
        <v>638</v>
      </c>
      <c r="E30" s="275" t="s">
        <v>633</v>
      </c>
      <c r="F30" s="275" t="s">
        <v>639</v>
      </c>
      <c r="G30" s="275" t="s">
        <v>633</v>
      </c>
      <c r="H30" s="255">
        <v>328</v>
      </c>
      <c r="I30" s="297" t="s">
        <v>634</v>
      </c>
      <c r="J30" s="296" t="str">
        <f>IF(ISBLANK(INDEX('Policy Characteristics'!D:D,MATCH($C30,'Policy Characteristics'!$C:$C,0))),"",INDEX('Policy Characteristics'!D:D,MATCH($C30,'Policy Characteristics'!$C:$C,0)))</f>
        <v>Conventional Pollutant Standard</v>
      </c>
      <c r="K30" s="293" t="str">
        <f>IF(ISBLANK(INDEX('Policy Characteristics'!E:E,MATCH($C30,'Policy Characteristics'!$C:$C,0))),"",INDEX('Policy Characteristics'!E:E,MATCH($C30,'Policy Characteristics'!$C:$C,0)))</f>
        <v>trans reduce regulated pollutants</v>
      </c>
      <c r="L30" s="237">
        <f>IF(ISBLANK(INDEX('Policy Characteristics'!F:F,MATCH($C30,'Policy Characteristics'!$C:$C,0))),"",INDEX('Policy Characteristics'!F:F,MATCH($C30,'Policy Characteristics'!$C:$C,0)))</f>
        <v>0</v>
      </c>
      <c r="M30" s="237">
        <f>IF(ISBLANK(INDEX('Policy Characteristics'!G:G,MATCH($C30,'Policy Characteristics'!$C:$C,0))),"",INDEX('Policy Characteristics'!G:G,MATCH($C30,'Policy Characteristics'!$C:$C,0)))</f>
        <v>1</v>
      </c>
      <c r="N30" s="237">
        <f>IF(ISBLANK(INDEX('Policy Characteristics'!H:H,MATCH($C30,'Policy Characteristics'!$C:$C,0))),"",INDEX('Policy Characteristics'!H:H,MATCH($C30,'Policy Characteristics'!$C:$C,0)))</f>
        <v>0.02</v>
      </c>
      <c r="O30" s="293" t="str">
        <f>IF(ISBLANK(INDEX('Policy Characteristics'!I:I,MATCH($C30,'Policy Characteristics'!$C:$C,0))),"",INDEX('Policy Characteristics'!I:I,MATCH($C30,'Policy Characteristics'!$C:$C,0)))</f>
        <v>% reduction in emissions</v>
      </c>
      <c r="P30" s="293"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0" s="293" t="str">
        <f>IF(ISBLANK(INDEX('Policy Characteristics'!K:K,MATCH($C30,'Policy Characteristics'!$C:$C,0))),"",INDEX('Policy Characteristics'!K:K,MATCH($C30,'Policy Characteristics'!$C:$C,0)))</f>
        <v>transportation-sector-main.html#conv-pol-stds</v>
      </c>
      <c r="R30" s="293" t="str">
        <f>IF(ISBLANK(INDEX('Policy Characteristics'!L:L,MATCH($C30,'Policy Characteristics'!$C:$C,0))),"",INDEX('Policy Characteristics'!L:L,MATCH($C30,'Policy Characteristics'!$C:$C,0)))</f>
        <v>conventional-pollutant-standards.html</v>
      </c>
    </row>
    <row r="31" spans="1:18" s="275" customFormat="1" x14ac:dyDescent="0.25">
      <c r="A31" s="293" t="str">
        <f>IF(ISBLANK(INDEX('Policy Characteristics'!A:A,MATCH($C31,'Policy Characteristics'!$C:$C,0))),"",INDEX('Policy Characteristics'!A:A,MATCH($C31,'Policy Characteristics'!$C:$C,0)))</f>
        <v>Transportation</v>
      </c>
      <c r="B31" s="294" t="str">
        <f>IF(ISBLANK(INDEX('Policy Characteristics'!B:B,MATCH($C31,'Policy Characteristics'!$C:$C,0))),"",INDEX('Policy Characteristics'!B:B,MATCH($C31,'Policy Characteristics'!$C:$C,0)))</f>
        <v>Conventional Pollutant Standards</v>
      </c>
      <c r="C31" s="293" t="str">
        <f t="shared" si="1"/>
        <v>Percentage Reduction of Separately Regulated Pollutants</v>
      </c>
      <c r="D31" s="275" t="s">
        <v>638</v>
      </c>
      <c r="E31" s="275" t="s">
        <v>635</v>
      </c>
      <c r="F31" s="275" t="s">
        <v>639</v>
      </c>
      <c r="G31" s="275" t="s">
        <v>635</v>
      </c>
      <c r="H31" s="255">
        <v>329</v>
      </c>
      <c r="I31" s="297" t="s">
        <v>634</v>
      </c>
      <c r="J31" s="296" t="str">
        <f>IF(ISBLANK(INDEX('Policy Characteristics'!D:D,MATCH($C31,'Policy Characteristics'!$C:$C,0))),"",INDEX('Policy Characteristics'!D:D,MATCH($C31,'Policy Characteristics'!$C:$C,0)))</f>
        <v>Conventional Pollutant Standard</v>
      </c>
      <c r="K31" s="293" t="str">
        <f>IF(ISBLANK(INDEX('Policy Characteristics'!E:E,MATCH($C31,'Policy Characteristics'!$C:$C,0))),"",INDEX('Policy Characteristics'!E:E,MATCH($C31,'Policy Characteristics'!$C:$C,0)))</f>
        <v>trans reduce regulated pollutants</v>
      </c>
      <c r="L31" s="237">
        <f>IF(ISBLANK(INDEX('Policy Characteristics'!F:F,MATCH($C31,'Policy Characteristics'!$C:$C,0))),"",INDEX('Policy Characteristics'!F:F,MATCH($C31,'Policy Characteristics'!$C:$C,0)))</f>
        <v>0</v>
      </c>
      <c r="M31" s="237">
        <f>IF(ISBLANK(INDEX('Policy Characteristics'!G:G,MATCH($C31,'Policy Characteristics'!$C:$C,0))),"",INDEX('Policy Characteristics'!G:G,MATCH($C31,'Policy Characteristics'!$C:$C,0)))</f>
        <v>1</v>
      </c>
      <c r="N31" s="237">
        <f>IF(ISBLANK(INDEX('Policy Characteristics'!H:H,MATCH($C31,'Policy Characteristics'!$C:$C,0))),"",INDEX('Policy Characteristics'!H:H,MATCH($C31,'Policy Characteristics'!$C:$C,0)))</f>
        <v>0.02</v>
      </c>
      <c r="O31" s="293" t="str">
        <f>IF(ISBLANK(INDEX('Policy Characteristics'!I:I,MATCH($C31,'Policy Characteristics'!$C:$C,0))),"",INDEX('Policy Characteristics'!I:I,MATCH($C31,'Policy Characteristics'!$C:$C,0)))</f>
        <v>% reduction in emissions</v>
      </c>
      <c r="P31" s="293"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1" s="293" t="str">
        <f>IF(ISBLANK(INDEX('Policy Characteristics'!K:K,MATCH($C31,'Policy Characteristics'!$C:$C,0))),"",INDEX('Policy Characteristics'!K:K,MATCH($C31,'Policy Characteristics'!$C:$C,0)))</f>
        <v>transportation-sector-main.html#conv-pol-stds</v>
      </c>
      <c r="R31" s="293" t="str">
        <f>IF(ISBLANK(INDEX('Policy Characteristics'!L:L,MATCH($C31,'Policy Characteristics'!$C:$C,0))),"",INDEX('Policy Characteristics'!L:L,MATCH($C31,'Policy Characteristics'!$C:$C,0)))</f>
        <v>conventional-pollutant-standards.html</v>
      </c>
    </row>
    <row r="32" spans="1:18" s="275" customFormat="1" x14ac:dyDescent="0.25">
      <c r="A32" s="293" t="str">
        <f>IF(ISBLANK(INDEX('Policy Characteristics'!A:A,MATCH($C32,'Policy Characteristics'!$C:$C,0))),"",INDEX('Policy Characteristics'!A:A,MATCH($C32,'Policy Characteristics'!$C:$C,0)))</f>
        <v>Transportation</v>
      </c>
      <c r="B32" s="294" t="str">
        <f>IF(ISBLANK(INDEX('Policy Characteristics'!B:B,MATCH($C32,'Policy Characteristics'!$C:$C,0))),"",INDEX('Policy Characteristics'!B:B,MATCH($C32,'Policy Characteristics'!$C:$C,0)))</f>
        <v>Conventional Pollutant Standards</v>
      </c>
      <c r="C32" s="293" t="str">
        <f t="shared" si="1"/>
        <v>Percentage Reduction of Separately Regulated Pollutants</v>
      </c>
      <c r="D32" s="275" t="s">
        <v>640</v>
      </c>
      <c r="E32" s="275" t="s">
        <v>621</v>
      </c>
      <c r="F32" s="275" t="s">
        <v>641</v>
      </c>
      <c r="G32" s="275" t="s">
        <v>623</v>
      </c>
      <c r="H32" s="255">
        <v>330</v>
      </c>
      <c r="I32" s="295" t="s">
        <v>624</v>
      </c>
      <c r="J32" s="296" t="str">
        <f>IF(ISBLANK(INDEX('Policy Characteristics'!D:D,MATCH($C32,'Policy Characteristics'!$C:$C,0))),"",INDEX('Policy Characteristics'!D:D,MATCH($C32,'Policy Characteristics'!$C:$C,0)))</f>
        <v>Conventional Pollutant Standard</v>
      </c>
      <c r="K32" s="293" t="str">
        <f>IF(ISBLANK(INDEX('Policy Characteristics'!E:E,MATCH($C32,'Policy Characteristics'!$C:$C,0))),"",INDEX('Policy Characteristics'!E:E,MATCH($C32,'Policy Characteristics'!$C:$C,0)))</f>
        <v>trans reduce regulated pollutants</v>
      </c>
      <c r="L32" s="237">
        <f>IF(ISBLANK(INDEX('Policy Characteristics'!F:F,MATCH($C32,'Policy Characteristics'!$C:$C,0))),"",INDEX('Policy Characteristics'!F:F,MATCH($C32,'Policy Characteristics'!$C:$C,0)))</f>
        <v>0</v>
      </c>
      <c r="M32" s="237">
        <f>IF(ISBLANK(INDEX('Policy Characteristics'!G:G,MATCH($C32,'Policy Characteristics'!$C:$C,0))),"",INDEX('Policy Characteristics'!G:G,MATCH($C32,'Policy Characteristics'!$C:$C,0)))</f>
        <v>1</v>
      </c>
      <c r="N32" s="237">
        <f>IF(ISBLANK(INDEX('Policy Characteristics'!H:H,MATCH($C32,'Policy Characteristics'!$C:$C,0))),"",INDEX('Policy Characteristics'!H:H,MATCH($C32,'Policy Characteristics'!$C:$C,0)))</f>
        <v>0.02</v>
      </c>
      <c r="O32" s="293" t="str">
        <f>IF(ISBLANK(INDEX('Policy Characteristics'!I:I,MATCH($C32,'Policy Characteristics'!$C:$C,0))),"",INDEX('Policy Characteristics'!I:I,MATCH($C32,'Policy Characteristics'!$C:$C,0)))</f>
        <v>% reduction in emissions</v>
      </c>
      <c r="P32" s="293"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2" s="293" t="str">
        <f>IF(ISBLANK(INDEX('Policy Characteristics'!K:K,MATCH($C32,'Policy Characteristics'!$C:$C,0))),"",INDEX('Policy Characteristics'!K:K,MATCH($C32,'Policy Characteristics'!$C:$C,0)))</f>
        <v>transportation-sector-main.html#conv-pol-stds</v>
      </c>
      <c r="R32" s="293" t="str">
        <f>IF(ISBLANK(INDEX('Policy Characteristics'!L:L,MATCH($C32,'Policy Characteristics'!$C:$C,0))),"",INDEX('Policy Characteristics'!L:L,MATCH($C32,'Policy Characteristics'!$C:$C,0)))</f>
        <v>conventional-pollutant-standards.html</v>
      </c>
    </row>
    <row r="33" spans="1:18" s="275" customFormat="1" x14ac:dyDescent="0.25">
      <c r="A33" s="293" t="str">
        <f>IF(ISBLANK(INDEX('Policy Characteristics'!A:A,MATCH($C33,'Policy Characteristics'!$C:$C,0))),"",INDEX('Policy Characteristics'!A:A,MATCH($C33,'Policy Characteristics'!$C:$C,0)))</f>
        <v>Transportation</v>
      </c>
      <c r="B33" s="294" t="str">
        <f>IF(ISBLANK(INDEX('Policy Characteristics'!B:B,MATCH($C33,'Policy Characteristics'!$C:$C,0))),"",INDEX('Policy Characteristics'!B:B,MATCH($C33,'Policy Characteristics'!$C:$C,0)))</f>
        <v>Conventional Pollutant Standards</v>
      </c>
      <c r="C33" s="293" t="str">
        <f t="shared" ref="C33:C61" si="2">C$2</f>
        <v>Percentage Reduction of Separately Regulated Pollutants</v>
      </c>
      <c r="D33" s="275" t="s">
        <v>640</v>
      </c>
      <c r="E33" s="275" t="s">
        <v>625</v>
      </c>
      <c r="F33" s="275" t="s">
        <v>641</v>
      </c>
      <c r="G33" s="275" t="s">
        <v>625</v>
      </c>
      <c r="H33" s="255">
        <v>331</v>
      </c>
      <c r="I33" s="295" t="s">
        <v>624</v>
      </c>
      <c r="J33" s="296" t="str">
        <f>IF(ISBLANK(INDEX('Policy Characteristics'!D:D,MATCH($C33,'Policy Characteristics'!$C:$C,0))),"",INDEX('Policy Characteristics'!D:D,MATCH($C33,'Policy Characteristics'!$C:$C,0)))</f>
        <v>Conventional Pollutant Standard</v>
      </c>
      <c r="K33" s="293" t="str">
        <f>IF(ISBLANK(INDEX('Policy Characteristics'!E:E,MATCH($C33,'Policy Characteristics'!$C:$C,0))),"",INDEX('Policy Characteristics'!E:E,MATCH($C33,'Policy Characteristics'!$C:$C,0)))</f>
        <v>trans reduce regulated pollutants</v>
      </c>
      <c r="L33" s="237">
        <f>IF(ISBLANK(INDEX('Policy Characteristics'!F:F,MATCH($C33,'Policy Characteristics'!$C:$C,0))),"",INDEX('Policy Characteristics'!F:F,MATCH($C33,'Policy Characteristics'!$C:$C,0)))</f>
        <v>0</v>
      </c>
      <c r="M33" s="237">
        <f>IF(ISBLANK(INDEX('Policy Characteristics'!G:G,MATCH($C33,'Policy Characteristics'!$C:$C,0))),"",INDEX('Policy Characteristics'!G:G,MATCH($C33,'Policy Characteristics'!$C:$C,0)))</f>
        <v>1</v>
      </c>
      <c r="N33" s="237">
        <f>IF(ISBLANK(INDEX('Policy Characteristics'!H:H,MATCH($C33,'Policy Characteristics'!$C:$C,0))),"",INDEX('Policy Characteristics'!H:H,MATCH($C33,'Policy Characteristics'!$C:$C,0)))</f>
        <v>0.02</v>
      </c>
      <c r="O33" s="293" t="str">
        <f>IF(ISBLANK(INDEX('Policy Characteristics'!I:I,MATCH($C33,'Policy Characteristics'!$C:$C,0))),"",INDEX('Policy Characteristics'!I:I,MATCH($C33,'Policy Characteristics'!$C:$C,0)))</f>
        <v>% reduction in emissions</v>
      </c>
      <c r="P33" s="293"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3" s="293" t="str">
        <f>IF(ISBLANK(INDEX('Policy Characteristics'!K:K,MATCH($C33,'Policy Characteristics'!$C:$C,0))),"",INDEX('Policy Characteristics'!K:K,MATCH($C33,'Policy Characteristics'!$C:$C,0)))</f>
        <v>transportation-sector-main.html#conv-pol-stds</v>
      </c>
      <c r="R33" s="293" t="str">
        <f>IF(ISBLANK(INDEX('Policy Characteristics'!L:L,MATCH($C33,'Policy Characteristics'!$C:$C,0))),"",INDEX('Policy Characteristics'!L:L,MATCH($C33,'Policy Characteristics'!$C:$C,0)))</f>
        <v>conventional-pollutant-standards.html</v>
      </c>
    </row>
    <row r="34" spans="1:18" s="275" customFormat="1" x14ac:dyDescent="0.25">
      <c r="A34" s="293" t="str">
        <f>IF(ISBLANK(INDEX('Policy Characteristics'!A:A,MATCH($C34,'Policy Characteristics'!$C:$C,0))),"",INDEX('Policy Characteristics'!A:A,MATCH($C34,'Policy Characteristics'!$C:$C,0)))</f>
        <v>Transportation</v>
      </c>
      <c r="B34" s="294" t="str">
        <f>IF(ISBLANK(INDEX('Policy Characteristics'!B:B,MATCH($C34,'Policy Characteristics'!$C:$C,0))),"",INDEX('Policy Characteristics'!B:B,MATCH($C34,'Policy Characteristics'!$C:$C,0)))</f>
        <v>Conventional Pollutant Standards</v>
      </c>
      <c r="C34" s="293" t="str">
        <f t="shared" si="2"/>
        <v>Percentage Reduction of Separately Regulated Pollutants</v>
      </c>
      <c r="D34" s="275" t="s">
        <v>640</v>
      </c>
      <c r="E34" s="275" t="s">
        <v>626</v>
      </c>
      <c r="F34" s="275" t="s">
        <v>641</v>
      </c>
      <c r="G34" s="275" t="s">
        <v>626</v>
      </c>
      <c r="H34" s="255">
        <v>332</v>
      </c>
      <c r="I34" s="295" t="s">
        <v>624</v>
      </c>
      <c r="J34" s="296" t="str">
        <f>IF(ISBLANK(INDEX('Policy Characteristics'!D:D,MATCH($C34,'Policy Characteristics'!$C:$C,0))),"",INDEX('Policy Characteristics'!D:D,MATCH($C34,'Policy Characteristics'!$C:$C,0)))</f>
        <v>Conventional Pollutant Standard</v>
      </c>
      <c r="K34" s="293" t="str">
        <f>IF(ISBLANK(INDEX('Policy Characteristics'!E:E,MATCH($C34,'Policy Characteristics'!$C:$C,0))),"",INDEX('Policy Characteristics'!E:E,MATCH($C34,'Policy Characteristics'!$C:$C,0)))</f>
        <v>trans reduce regulated pollutants</v>
      </c>
      <c r="L34" s="237">
        <f>IF(ISBLANK(INDEX('Policy Characteristics'!F:F,MATCH($C34,'Policy Characteristics'!$C:$C,0))),"",INDEX('Policy Characteristics'!F:F,MATCH($C34,'Policy Characteristics'!$C:$C,0)))</f>
        <v>0</v>
      </c>
      <c r="M34" s="237">
        <f>IF(ISBLANK(INDEX('Policy Characteristics'!G:G,MATCH($C34,'Policy Characteristics'!$C:$C,0))),"",INDEX('Policy Characteristics'!G:G,MATCH($C34,'Policy Characteristics'!$C:$C,0)))</f>
        <v>1</v>
      </c>
      <c r="N34" s="237">
        <f>IF(ISBLANK(INDEX('Policy Characteristics'!H:H,MATCH($C34,'Policy Characteristics'!$C:$C,0))),"",INDEX('Policy Characteristics'!H:H,MATCH($C34,'Policy Characteristics'!$C:$C,0)))</f>
        <v>0.02</v>
      </c>
      <c r="O34" s="293" t="str">
        <f>IF(ISBLANK(INDEX('Policy Characteristics'!I:I,MATCH($C34,'Policy Characteristics'!$C:$C,0))),"",INDEX('Policy Characteristics'!I:I,MATCH($C34,'Policy Characteristics'!$C:$C,0)))</f>
        <v>% reduction in emissions</v>
      </c>
      <c r="P34" s="293"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4" s="293" t="str">
        <f>IF(ISBLANK(INDEX('Policy Characteristics'!K:K,MATCH($C34,'Policy Characteristics'!$C:$C,0))),"",INDEX('Policy Characteristics'!K:K,MATCH($C34,'Policy Characteristics'!$C:$C,0)))</f>
        <v>transportation-sector-main.html#conv-pol-stds</v>
      </c>
      <c r="R34" s="293" t="str">
        <f>IF(ISBLANK(INDEX('Policy Characteristics'!L:L,MATCH($C34,'Policy Characteristics'!$C:$C,0))),"",INDEX('Policy Characteristics'!L:L,MATCH($C34,'Policy Characteristics'!$C:$C,0)))</f>
        <v>conventional-pollutant-standards.html</v>
      </c>
    </row>
    <row r="35" spans="1:18" s="275" customFormat="1" x14ac:dyDescent="0.25">
      <c r="A35" s="293" t="str">
        <f>IF(ISBLANK(INDEX('Policy Characteristics'!A:A,MATCH($C35,'Policy Characteristics'!$C:$C,0))),"",INDEX('Policy Characteristics'!A:A,MATCH($C35,'Policy Characteristics'!$C:$C,0)))</f>
        <v>Transportation</v>
      </c>
      <c r="B35" s="294" t="str">
        <f>IF(ISBLANK(INDEX('Policy Characteristics'!B:B,MATCH($C35,'Policy Characteristics'!$C:$C,0))),"",INDEX('Policy Characteristics'!B:B,MATCH($C35,'Policy Characteristics'!$C:$C,0)))</f>
        <v>Conventional Pollutant Standards</v>
      </c>
      <c r="C35" s="293" t="str">
        <f t="shared" si="2"/>
        <v>Percentage Reduction of Separately Regulated Pollutants</v>
      </c>
      <c r="D35" s="275" t="s">
        <v>640</v>
      </c>
      <c r="E35" s="275" t="s">
        <v>627</v>
      </c>
      <c r="F35" s="275" t="s">
        <v>641</v>
      </c>
      <c r="G35" s="275" t="s">
        <v>627</v>
      </c>
      <c r="H35" s="255">
        <v>333</v>
      </c>
      <c r="I35" s="295" t="s">
        <v>624</v>
      </c>
      <c r="J35" s="296" t="str">
        <f>IF(ISBLANK(INDEX('Policy Characteristics'!D:D,MATCH($C35,'Policy Characteristics'!$C:$C,0))),"",INDEX('Policy Characteristics'!D:D,MATCH($C35,'Policy Characteristics'!$C:$C,0)))</f>
        <v>Conventional Pollutant Standard</v>
      </c>
      <c r="K35" s="293" t="str">
        <f>IF(ISBLANK(INDEX('Policy Characteristics'!E:E,MATCH($C35,'Policy Characteristics'!$C:$C,0))),"",INDEX('Policy Characteristics'!E:E,MATCH($C35,'Policy Characteristics'!$C:$C,0)))</f>
        <v>trans reduce regulated pollutants</v>
      </c>
      <c r="L35" s="237">
        <f>IF(ISBLANK(INDEX('Policy Characteristics'!F:F,MATCH($C35,'Policy Characteristics'!$C:$C,0))),"",INDEX('Policy Characteristics'!F:F,MATCH($C35,'Policy Characteristics'!$C:$C,0)))</f>
        <v>0</v>
      </c>
      <c r="M35" s="237">
        <f>IF(ISBLANK(INDEX('Policy Characteristics'!G:G,MATCH($C35,'Policy Characteristics'!$C:$C,0))),"",INDEX('Policy Characteristics'!G:G,MATCH($C35,'Policy Characteristics'!$C:$C,0)))</f>
        <v>1</v>
      </c>
      <c r="N35" s="237">
        <f>IF(ISBLANK(INDEX('Policy Characteristics'!H:H,MATCH($C35,'Policy Characteristics'!$C:$C,0))),"",INDEX('Policy Characteristics'!H:H,MATCH($C35,'Policy Characteristics'!$C:$C,0)))</f>
        <v>0.02</v>
      </c>
      <c r="O35" s="293" t="str">
        <f>IF(ISBLANK(INDEX('Policy Characteristics'!I:I,MATCH($C35,'Policy Characteristics'!$C:$C,0))),"",INDEX('Policy Characteristics'!I:I,MATCH($C35,'Policy Characteristics'!$C:$C,0)))</f>
        <v>% reduction in emissions</v>
      </c>
      <c r="P35" s="293"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5" s="293" t="str">
        <f>IF(ISBLANK(INDEX('Policy Characteristics'!K:K,MATCH($C35,'Policy Characteristics'!$C:$C,0))),"",INDEX('Policy Characteristics'!K:K,MATCH($C35,'Policy Characteristics'!$C:$C,0)))</f>
        <v>transportation-sector-main.html#conv-pol-stds</v>
      </c>
      <c r="R35" s="293" t="str">
        <f>IF(ISBLANK(INDEX('Policy Characteristics'!L:L,MATCH($C35,'Policy Characteristics'!$C:$C,0))),"",INDEX('Policy Characteristics'!L:L,MATCH($C35,'Policy Characteristics'!$C:$C,0)))</f>
        <v>conventional-pollutant-standards.html</v>
      </c>
    </row>
    <row r="36" spans="1:18" s="275" customFormat="1" x14ac:dyDescent="0.25">
      <c r="A36" s="293" t="str">
        <f>IF(ISBLANK(INDEX('Policy Characteristics'!A:A,MATCH($C36,'Policy Characteristics'!$C:$C,0))),"",INDEX('Policy Characteristics'!A:A,MATCH($C36,'Policy Characteristics'!$C:$C,0)))</f>
        <v>Transportation</v>
      </c>
      <c r="B36" s="294" t="str">
        <f>IF(ISBLANK(INDEX('Policy Characteristics'!B:B,MATCH($C36,'Policy Characteristics'!$C:$C,0))),"",INDEX('Policy Characteristics'!B:B,MATCH($C36,'Policy Characteristics'!$C:$C,0)))</f>
        <v>Conventional Pollutant Standards</v>
      </c>
      <c r="C36" s="293" t="str">
        <f t="shared" si="2"/>
        <v>Percentage Reduction of Separately Regulated Pollutants</v>
      </c>
      <c r="D36" s="275" t="s">
        <v>640</v>
      </c>
      <c r="E36" s="275" t="s">
        <v>628</v>
      </c>
      <c r="F36" s="275" t="s">
        <v>641</v>
      </c>
      <c r="G36" s="275" t="s">
        <v>629</v>
      </c>
      <c r="H36" s="255">
        <v>334</v>
      </c>
      <c r="I36" s="295" t="s">
        <v>624</v>
      </c>
      <c r="J36" s="296" t="str">
        <f>IF(ISBLANK(INDEX('Policy Characteristics'!D:D,MATCH($C36,'Policy Characteristics'!$C:$C,0))),"",INDEX('Policy Characteristics'!D:D,MATCH($C36,'Policy Characteristics'!$C:$C,0)))</f>
        <v>Conventional Pollutant Standard</v>
      </c>
      <c r="K36" s="293" t="str">
        <f>IF(ISBLANK(INDEX('Policy Characteristics'!E:E,MATCH($C36,'Policy Characteristics'!$C:$C,0))),"",INDEX('Policy Characteristics'!E:E,MATCH($C36,'Policy Characteristics'!$C:$C,0)))</f>
        <v>trans reduce regulated pollutants</v>
      </c>
      <c r="L36" s="237">
        <f>IF(ISBLANK(INDEX('Policy Characteristics'!F:F,MATCH($C36,'Policy Characteristics'!$C:$C,0))),"",INDEX('Policy Characteristics'!F:F,MATCH($C36,'Policy Characteristics'!$C:$C,0)))</f>
        <v>0</v>
      </c>
      <c r="M36" s="237">
        <f>IF(ISBLANK(INDEX('Policy Characteristics'!G:G,MATCH($C36,'Policy Characteristics'!$C:$C,0))),"",INDEX('Policy Characteristics'!G:G,MATCH($C36,'Policy Characteristics'!$C:$C,0)))</f>
        <v>1</v>
      </c>
      <c r="N36" s="237">
        <f>IF(ISBLANK(INDEX('Policy Characteristics'!H:H,MATCH($C36,'Policy Characteristics'!$C:$C,0))),"",INDEX('Policy Characteristics'!H:H,MATCH($C36,'Policy Characteristics'!$C:$C,0)))</f>
        <v>0.02</v>
      </c>
      <c r="O36" s="293" t="str">
        <f>IF(ISBLANK(INDEX('Policy Characteristics'!I:I,MATCH($C36,'Policy Characteristics'!$C:$C,0))),"",INDEX('Policy Characteristics'!I:I,MATCH($C36,'Policy Characteristics'!$C:$C,0)))</f>
        <v>% reduction in emissions</v>
      </c>
      <c r="P36" s="293"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6" s="293" t="str">
        <f>IF(ISBLANK(INDEX('Policy Characteristics'!K:K,MATCH($C36,'Policy Characteristics'!$C:$C,0))),"",INDEX('Policy Characteristics'!K:K,MATCH($C36,'Policy Characteristics'!$C:$C,0)))</f>
        <v>transportation-sector-main.html#conv-pol-stds</v>
      </c>
      <c r="R36" s="293" t="str">
        <f>IF(ISBLANK(INDEX('Policy Characteristics'!L:L,MATCH($C36,'Policy Characteristics'!$C:$C,0))),"",INDEX('Policy Characteristics'!L:L,MATCH($C36,'Policy Characteristics'!$C:$C,0)))</f>
        <v>conventional-pollutant-standards.html</v>
      </c>
    </row>
    <row r="37" spans="1:18" s="275" customFormat="1" x14ac:dyDescent="0.25">
      <c r="A37" s="293" t="str">
        <f>IF(ISBLANK(INDEX('Policy Characteristics'!A:A,MATCH($C37,'Policy Characteristics'!$C:$C,0))),"",INDEX('Policy Characteristics'!A:A,MATCH($C37,'Policy Characteristics'!$C:$C,0)))</f>
        <v>Transportation</v>
      </c>
      <c r="B37" s="294" t="str">
        <f>IF(ISBLANK(INDEX('Policy Characteristics'!B:B,MATCH($C37,'Policy Characteristics'!$C:$C,0))),"",INDEX('Policy Characteristics'!B:B,MATCH($C37,'Policy Characteristics'!$C:$C,0)))</f>
        <v>Conventional Pollutant Standards</v>
      </c>
      <c r="C37" s="293" t="str">
        <f t="shared" si="2"/>
        <v>Percentage Reduction of Separately Regulated Pollutants</v>
      </c>
      <c r="D37" s="275" t="s">
        <v>640</v>
      </c>
      <c r="E37" s="275" t="s">
        <v>630</v>
      </c>
      <c r="F37" s="275" t="s">
        <v>641</v>
      </c>
      <c r="G37" s="275" t="s">
        <v>630</v>
      </c>
      <c r="H37" s="255">
        <v>335</v>
      </c>
      <c r="I37" s="297" t="s">
        <v>634</v>
      </c>
      <c r="J37" s="296" t="str">
        <f>IF(ISBLANK(INDEX('Policy Characteristics'!D:D,MATCH($C37,'Policy Characteristics'!$C:$C,0))),"",INDEX('Policy Characteristics'!D:D,MATCH($C37,'Policy Characteristics'!$C:$C,0)))</f>
        <v>Conventional Pollutant Standard</v>
      </c>
      <c r="K37" s="293" t="str">
        <f>IF(ISBLANK(INDEX('Policy Characteristics'!E:E,MATCH($C37,'Policy Characteristics'!$C:$C,0))),"",INDEX('Policy Characteristics'!E:E,MATCH($C37,'Policy Characteristics'!$C:$C,0)))</f>
        <v>trans reduce regulated pollutants</v>
      </c>
      <c r="L37" s="237">
        <f>IF(ISBLANK(INDEX('Policy Characteristics'!F:F,MATCH($C37,'Policy Characteristics'!$C:$C,0))),"",INDEX('Policy Characteristics'!F:F,MATCH($C37,'Policy Characteristics'!$C:$C,0)))</f>
        <v>0</v>
      </c>
      <c r="M37" s="237">
        <f>IF(ISBLANK(INDEX('Policy Characteristics'!G:G,MATCH($C37,'Policy Characteristics'!$C:$C,0))),"",INDEX('Policy Characteristics'!G:G,MATCH($C37,'Policy Characteristics'!$C:$C,0)))</f>
        <v>1</v>
      </c>
      <c r="N37" s="237">
        <f>IF(ISBLANK(INDEX('Policy Characteristics'!H:H,MATCH($C37,'Policy Characteristics'!$C:$C,0))),"",INDEX('Policy Characteristics'!H:H,MATCH($C37,'Policy Characteristics'!$C:$C,0)))</f>
        <v>0.02</v>
      </c>
      <c r="O37" s="293" t="str">
        <f>IF(ISBLANK(INDEX('Policy Characteristics'!I:I,MATCH($C37,'Policy Characteristics'!$C:$C,0))),"",INDEX('Policy Characteristics'!I:I,MATCH($C37,'Policy Characteristics'!$C:$C,0)))</f>
        <v>% reduction in emissions</v>
      </c>
      <c r="P37" s="293"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7" s="293" t="str">
        <f>IF(ISBLANK(INDEX('Policy Characteristics'!K:K,MATCH($C37,'Policy Characteristics'!$C:$C,0))),"",INDEX('Policy Characteristics'!K:K,MATCH($C37,'Policy Characteristics'!$C:$C,0)))</f>
        <v>transportation-sector-main.html#conv-pol-stds</v>
      </c>
      <c r="R37" s="293" t="str">
        <f>IF(ISBLANK(INDEX('Policy Characteristics'!L:L,MATCH($C37,'Policy Characteristics'!$C:$C,0))),"",INDEX('Policy Characteristics'!L:L,MATCH($C37,'Policy Characteristics'!$C:$C,0)))</f>
        <v>conventional-pollutant-standards.html</v>
      </c>
    </row>
    <row r="38" spans="1:18" s="275" customFormat="1" x14ac:dyDescent="0.25">
      <c r="A38" s="293" t="str">
        <f>IF(ISBLANK(INDEX('Policy Characteristics'!A:A,MATCH($C38,'Policy Characteristics'!$C:$C,0))),"",INDEX('Policy Characteristics'!A:A,MATCH($C38,'Policy Characteristics'!$C:$C,0)))</f>
        <v>Transportation</v>
      </c>
      <c r="B38" s="294" t="str">
        <f>IF(ISBLANK(INDEX('Policy Characteristics'!B:B,MATCH($C38,'Policy Characteristics'!$C:$C,0))),"",INDEX('Policy Characteristics'!B:B,MATCH($C38,'Policy Characteristics'!$C:$C,0)))</f>
        <v>Conventional Pollutant Standards</v>
      </c>
      <c r="C38" s="293" t="str">
        <f t="shared" si="2"/>
        <v>Percentage Reduction of Separately Regulated Pollutants</v>
      </c>
      <c r="D38" s="275" t="s">
        <v>640</v>
      </c>
      <c r="E38" s="275" t="s">
        <v>631</v>
      </c>
      <c r="F38" s="275" t="s">
        <v>641</v>
      </c>
      <c r="G38" s="275" t="s">
        <v>631</v>
      </c>
      <c r="H38" s="255">
        <v>336</v>
      </c>
      <c r="I38" s="295" t="s">
        <v>624</v>
      </c>
      <c r="J38" s="296" t="str">
        <f>IF(ISBLANK(INDEX('Policy Characteristics'!D:D,MATCH($C38,'Policy Characteristics'!$C:$C,0))),"",INDEX('Policy Characteristics'!D:D,MATCH($C38,'Policy Characteristics'!$C:$C,0)))</f>
        <v>Conventional Pollutant Standard</v>
      </c>
      <c r="K38" s="293" t="str">
        <f>IF(ISBLANK(INDEX('Policy Characteristics'!E:E,MATCH($C38,'Policy Characteristics'!$C:$C,0))),"",INDEX('Policy Characteristics'!E:E,MATCH($C38,'Policy Characteristics'!$C:$C,0)))</f>
        <v>trans reduce regulated pollutants</v>
      </c>
      <c r="L38" s="237">
        <f>IF(ISBLANK(INDEX('Policy Characteristics'!F:F,MATCH($C38,'Policy Characteristics'!$C:$C,0))),"",INDEX('Policy Characteristics'!F:F,MATCH($C38,'Policy Characteristics'!$C:$C,0)))</f>
        <v>0</v>
      </c>
      <c r="M38" s="237">
        <f>IF(ISBLANK(INDEX('Policy Characteristics'!G:G,MATCH($C38,'Policy Characteristics'!$C:$C,0))),"",INDEX('Policy Characteristics'!G:G,MATCH($C38,'Policy Characteristics'!$C:$C,0)))</f>
        <v>1</v>
      </c>
      <c r="N38" s="237">
        <f>IF(ISBLANK(INDEX('Policy Characteristics'!H:H,MATCH($C38,'Policy Characteristics'!$C:$C,0))),"",INDEX('Policy Characteristics'!H:H,MATCH($C38,'Policy Characteristics'!$C:$C,0)))</f>
        <v>0.02</v>
      </c>
      <c r="O38" s="293" t="str">
        <f>IF(ISBLANK(INDEX('Policy Characteristics'!I:I,MATCH($C38,'Policy Characteristics'!$C:$C,0))),"",INDEX('Policy Characteristics'!I:I,MATCH($C38,'Policy Characteristics'!$C:$C,0)))</f>
        <v>% reduction in emissions</v>
      </c>
      <c r="P38" s="293"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8" s="293" t="str">
        <f>IF(ISBLANK(INDEX('Policy Characteristics'!K:K,MATCH($C38,'Policy Characteristics'!$C:$C,0))),"",INDEX('Policy Characteristics'!K:K,MATCH($C38,'Policy Characteristics'!$C:$C,0)))</f>
        <v>transportation-sector-main.html#conv-pol-stds</v>
      </c>
      <c r="R38" s="293" t="str">
        <f>IF(ISBLANK(INDEX('Policy Characteristics'!L:L,MATCH($C38,'Policy Characteristics'!$C:$C,0))),"",INDEX('Policy Characteristics'!L:L,MATCH($C38,'Policy Characteristics'!$C:$C,0)))</f>
        <v>conventional-pollutant-standards.html</v>
      </c>
    </row>
    <row r="39" spans="1:18" s="275" customFormat="1" x14ac:dyDescent="0.25">
      <c r="A39" s="293" t="str">
        <f>IF(ISBLANK(INDEX('Policy Characteristics'!A:A,MATCH($C39,'Policy Characteristics'!$C:$C,0))),"",INDEX('Policy Characteristics'!A:A,MATCH($C39,'Policy Characteristics'!$C:$C,0)))</f>
        <v>Transportation</v>
      </c>
      <c r="B39" s="294" t="str">
        <f>IF(ISBLANK(INDEX('Policy Characteristics'!B:B,MATCH($C39,'Policy Characteristics'!$C:$C,0))),"",INDEX('Policy Characteristics'!B:B,MATCH($C39,'Policy Characteristics'!$C:$C,0)))</f>
        <v>Conventional Pollutant Standards</v>
      </c>
      <c r="C39" s="293" t="str">
        <f t="shared" si="2"/>
        <v>Percentage Reduction of Separately Regulated Pollutants</v>
      </c>
      <c r="D39" s="275" t="s">
        <v>640</v>
      </c>
      <c r="E39" s="275" t="s">
        <v>632</v>
      </c>
      <c r="F39" s="275" t="s">
        <v>641</v>
      </c>
      <c r="G39" s="275" t="s">
        <v>632</v>
      </c>
      <c r="H39" s="255">
        <v>337</v>
      </c>
      <c r="I39" s="295" t="s">
        <v>624</v>
      </c>
      <c r="J39" s="296" t="str">
        <f>IF(ISBLANK(INDEX('Policy Characteristics'!D:D,MATCH($C39,'Policy Characteristics'!$C:$C,0))),"",INDEX('Policy Characteristics'!D:D,MATCH($C39,'Policy Characteristics'!$C:$C,0)))</f>
        <v>Conventional Pollutant Standard</v>
      </c>
      <c r="K39" s="293" t="str">
        <f>IF(ISBLANK(INDEX('Policy Characteristics'!E:E,MATCH($C39,'Policy Characteristics'!$C:$C,0))),"",INDEX('Policy Characteristics'!E:E,MATCH($C39,'Policy Characteristics'!$C:$C,0)))</f>
        <v>trans reduce regulated pollutants</v>
      </c>
      <c r="L39" s="237">
        <f>IF(ISBLANK(INDEX('Policy Characteristics'!F:F,MATCH($C39,'Policy Characteristics'!$C:$C,0))),"",INDEX('Policy Characteristics'!F:F,MATCH($C39,'Policy Characteristics'!$C:$C,0)))</f>
        <v>0</v>
      </c>
      <c r="M39" s="237">
        <f>IF(ISBLANK(INDEX('Policy Characteristics'!G:G,MATCH($C39,'Policy Characteristics'!$C:$C,0))),"",INDEX('Policy Characteristics'!G:G,MATCH($C39,'Policy Characteristics'!$C:$C,0)))</f>
        <v>1</v>
      </c>
      <c r="N39" s="237">
        <f>IF(ISBLANK(INDEX('Policy Characteristics'!H:H,MATCH($C39,'Policy Characteristics'!$C:$C,0))),"",INDEX('Policy Characteristics'!H:H,MATCH($C39,'Policy Characteristics'!$C:$C,0)))</f>
        <v>0.02</v>
      </c>
      <c r="O39" s="293" t="str">
        <f>IF(ISBLANK(INDEX('Policy Characteristics'!I:I,MATCH($C39,'Policy Characteristics'!$C:$C,0))),"",INDEX('Policy Characteristics'!I:I,MATCH($C39,'Policy Characteristics'!$C:$C,0)))</f>
        <v>% reduction in emissions</v>
      </c>
      <c r="P39" s="293"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9" s="293" t="str">
        <f>IF(ISBLANK(INDEX('Policy Characteristics'!K:K,MATCH($C39,'Policy Characteristics'!$C:$C,0))),"",INDEX('Policy Characteristics'!K:K,MATCH($C39,'Policy Characteristics'!$C:$C,0)))</f>
        <v>transportation-sector-main.html#conv-pol-stds</v>
      </c>
      <c r="R39" s="293" t="str">
        <f>IF(ISBLANK(INDEX('Policy Characteristics'!L:L,MATCH($C39,'Policy Characteristics'!$C:$C,0))),"",INDEX('Policy Characteristics'!L:L,MATCH($C39,'Policy Characteristics'!$C:$C,0)))</f>
        <v>conventional-pollutant-standards.html</v>
      </c>
    </row>
    <row r="40" spans="1:18" s="275" customFormat="1" x14ac:dyDescent="0.25">
      <c r="A40" s="293" t="str">
        <f>IF(ISBLANK(INDEX('Policy Characteristics'!A:A,MATCH($C40,'Policy Characteristics'!$C:$C,0))),"",INDEX('Policy Characteristics'!A:A,MATCH($C40,'Policy Characteristics'!$C:$C,0)))</f>
        <v>Transportation</v>
      </c>
      <c r="B40" s="294" t="str">
        <f>IF(ISBLANK(INDEX('Policy Characteristics'!B:B,MATCH($C40,'Policy Characteristics'!$C:$C,0))),"",INDEX('Policy Characteristics'!B:B,MATCH($C40,'Policy Characteristics'!$C:$C,0)))</f>
        <v>Conventional Pollutant Standards</v>
      </c>
      <c r="C40" s="293" t="str">
        <f t="shared" si="2"/>
        <v>Percentage Reduction of Separately Regulated Pollutants</v>
      </c>
      <c r="D40" s="275" t="s">
        <v>640</v>
      </c>
      <c r="E40" s="275" t="s">
        <v>633</v>
      </c>
      <c r="F40" s="275" t="s">
        <v>641</v>
      </c>
      <c r="G40" s="275" t="s">
        <v>633</v>
      </c>
      <c r="H40" s="255">
        <v>338</v>
      </c>
      <c r="I40" s="297" t="s">
        <v>634</v>
      </c>
      <c r="J40" s="296" t="str">
        <f>IF(ISBLANK(INDEX('Policy Characteristics'!D:D,MATCH($C40,'Policy Characteristics'!$C:$C,0))),"",INDEX('Policy Characteristics'!D:D,MATCH($C40,'Policy Characteristics'!$C:$C,0)))</f>
        <v>Conventional Pollutant Standard</v>
      </c>
      <c r="K40" s="293" t="str">
        <f>IF(ISBLANK(INDEX('Policy Characteristics'!E:E,MATCH($C40,'Policy Characteristics'!$C:$C,0))),"",INDEX('Policy Characteristics'!E:E,MATCH($C40,'Policy Characteristics'!$C:$C,0)))</f>
        <v>trans reduce regulated pollutants</v>
      </c>
      <c r="L40" s="237">
        <f>IF(ISBLANK(INDEX('Policy Characteristics'!F:F,MATCH($C40,'Policy Characteristics'!$C:$C,0))),"",INDEX('Policy Characteristics'!F:F,MATCH($C40,'Policy Characteristics'!$C:$C,0)))</f>
        <v>0</v>
      </c>
      <c r="M40" s="237">
        <f>IF(ISBLANK(INDEX('Policy Characteristics'!G:G,MATCH($C40,'Policy Characteristics'!$C:$C,0))),"",INDEX('Policy Characteristics'!G:G,MATCH($C40,'Policy Characteristics'!$C:$C,0)))</f>
        <v>1</v>
      </c>
      <c r="N40" s="237">
        <f>IF(ISBLANK(INDEX('Policy Characteristics'!H:H,MATCH($C40,'Policy Characteristics'!$C:$C,0))),"",INDEX('Policy Characteristics'!H:H,MATCH($C40,'Policy Characteristics'!$C:$C,0)))</f>
        <v>0.02</v>
      </c>
      <c r="O40" s="293" t="str">
        <f>IF(ISBLANK(INDEX('Policy Characteristics'!I:I,MATCH($C40,'Policy Characteristics'!$C:$C,0))),"",INDEX('Policy Characteristics'!I:I,MATCH($C40,'Policy Characteristics'!$C:$C,0)))</f>
        <v>% reduction in emissions</v>
      </c>
      <c r="P40" s="293"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0" s="293" t="str">
        <f>IF(ISBLANK(INDEX('Policy Characteristics'!K:K,MATCH($C40,'Policy Characteristics'!$C:$C,0))),"",INDEX('Policy Characteristics'!K:K,MATCH($C40,'Policy Characteristics'!$C:$C,0)))</f>
        <v>transportation-sector-main.html#conv-pol-stds</v>
      </c>
      <c r="R40" s="293" t="str">
        <f>IF(ISBLANK(INDEX('Policy Characteristics'!L:L,MATCH($C40,'Policy Characteristics'!$C:$C,0))),"",INDEX('Policy Characteristics'!L:L,MATCH($C40,'Policy Characteristics'!$C:$C,0)))</f>
        <v>conventional-pollutant-standards.html</v>
      </c>
    </row>
    <row r="41" spans="1:18" s="275" customFormat="1" x14ac:dyDescent="0.25">
      <c r="A41" s="293" t="str">
        <f>IF(ISBLANK(INDEX('Policy Characteristics'!A:A,MATCH($C41,'Policy Characteristics'!$C:$C,0))),"",INDEX('Policy Characteristics'!A:A,MATCH($C41,'Policy Characteristics'!$C:$C,0)))</f>
        <v>Transportation</v>
      </c>
      <c r="B41" s="294" t="str">
        <f>IF(ISBLANK(INDEX('Policy Characteristics'!B:B,MATCH($C41,'Policy Characteristics'!$C:$C,0))),"",INDEX('Policy Characteristics'!B:B,MATCH($C41,'Policy Characteristics'!$C:$C,0)))</f>
        <v>Conventional Pollutant Standards</v>
      </c>
      <c r="C41" s="293" t="str">
        <f t="shared" si="2"/>
        <v>Percentage Reduction of Separately Regulated Pollutants</v>
      </c>
      <c r="D41" s="275" t="s">
        <v>640</v>
      </c>
      <c r="E41" s="275" t="s">
        <v>635</v>
      </c>
      <c r="F41" s="275" t="s">
        <v>641</v>
      </c>
      <c r="G41" s="275" t="s">
        <v>635</v>
      </c>
      <c r="H41" s="255">
        <v>339</v>
      </c>
      <c r="I41" s="297" t="s">
        <v>634</v>
      </c>
      <c r="J41" s="296" t="str">
        <f>IF(ISBLANK(INDEX('Policy Characteristics'!D:D,MATCH($C41,'Policy Characteristics'!$C:$C,0))),"",INDEX('Policy Characteristics'!D:D,MATCH($C41,'Policy Characteristics'!$C:$C,0)))</f>
        <v>Conventional Pollutant Standard</v>
      </c>
      <c r="K41" s="293" t="str">
        <f>IF(ISBLANK(INDEX('Policy Characteristics'!E:E,MATCH($C41,'Policy Characteristics'!$C:$C,0))),"",INDEX('Policy Characteristics'!E:E,MATCH($C41,'Policy Characteristics'!$C:$C,0)))</f>
        <v>trans reduce regulated pollutants</v>
      </c>
      <c r="L41" s="237">
        <f>IF(ISBLANK(INDEX('Policy Characteristics'!F:F,MATCH($C41,'Policy Characteristics'!$C:$C,0))),"",INDEX('Policy Characteristics'!F:F,MATCH($C41,'Policy Characteristics'!$C:$C,0)))</f>
        <v>0</v>
      </c>
      <c r="M41" s="237">
        <f>IF(ISBLANK(INDEX('Policy Characteristics'!G:G,MATCH($C41,'Policy Characteristics'!$C:$C,0))),"",INDEX('Policy Characteristics'!G:G,MATCH($C41,'Policy Characteristics'!$C:$C,0)))</f>
        <v>1</v>
      </c>
      <c r="N41" s="237">
        <f>IF(ISBLANK(INDEX('Policy Characteristics'!H:H,MATCH($C41,'Policy Characteristics'!$C:$C,0))),"",INDEX('Policy Characteristics'!H:H,MATCH($C41,'Policy Characteristics'!$C:$C,0)))</f>
        <v>0.02</v>
      </c>
      <c r="O41" s="293" t="str">
        <f>IF(ISBLANK(INDEX('Policy Characteristics'!I:I,MATCH($C41,'Policy Characteristics'!$C:$C,0))),"",INDEX('Policy Characteristics'!I:I,MATCH($C41,'Policy Characteristics'!$C:$C,0)))</f>
        <v>% reduction in emissions</v>
      </c>
      <c r="P41" s="293"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1" s="293" t="str">
        <f>IF(ISBLANK(INDEX('Policy Characteristics'!K:K,MATCH($C41,'Policy Characteristics'!$C:$C,0))),"",INDEX('Policy Characteristics'!K:K,MATCH($C41,'Policy Characteristics'!$C:$C,0)))</f>
        <v>transportation-sector-main.html#conv-pol-stds</v>
      </c>
      <c r="R41" s="293" t="str">
        <f>IF(ISBLANK(INDEX('Policy Characteristics'!L:L,MATCH($C41,'Policy Characteristics'!$C:$C,0))),"",INDEX('Policy Characteristics'!L:L,MATCH($C41,'Policy Characteristics'!$C:$C,0)))</f>
        <v>conventional-pollutant-standards.html</v>
      </c>
    </row>
    <row r="42" spans="1:18" s="275" customFormat="1" x14ac:dyDescent="0.25">
      <c r="A42" s="293" t="str">
        <f>IF(ISBLANK(INDEX('Policy Characteristics'!A:A,MATCH($C42,'Policy Characteristics'!$C:$C,0))),"",INDEX('Policy Characteristics'!A:A,MATCH($C42,'Policy Characteristics'!$C:$C,0)))</f>
        <v>Transportation</v>
      </c>
      <c r="B42" s="294" t="str">
        <f>IF(ISBLANK(INDEX('Policy Characteristics'!B:B,MATCH($C42,'Policy Characteristics'!$C:$C,0))),"",INDEX('Policy Characteristics'!B:B,MATCH($C42,'Policy Characteristics'!$C:$C,0)))</f>
        <v>Conventional Pollutant Standards</v>
      </c>
      <c r="C42" s="293" t="str">
        <f t="shared" si="2"/>
        <v>Percentage Reduction of Separately Regulated Pollutants</v>
      </c>
      <c r="D42" s="275" t="s">
        <v>642</v>
      </c>
      <c r="E42" s="275" t="s">
        <v>621</v>
      </c>
      <c r="F42" s="275" t="s">
        <v>643</v>
      </c>
      <c r="G42" s="275" t="s">
        <v>623</v>
      </c>
      <c r="H42" s="255">
        <v>340</v>
      </c>
      <c r="I42" s="295" t="s">
        <v>624</v>
      </c>
      <c r="J42" s="296" t="str">
        <f>IF(ISBLANK(INDEX('Policy Characteristics'!D:D,MATCH($C42,'Policy Characteristics'!$C:$C,0))),"",INDEX('Policy Characteristics'!D:D,MATCH($C42,'Policy Characteristics'!$C:$C,0)))</f>
        <v>Conventional Pollutant Standard</v>
      </c>
      <c r="K42" s="293" t="str">
        <f>IF(ISBLANK(INDEX('Policy Characteristics'!E:E,MATCH($C42,'Policy Characteristics'!$C:$C,0))),"",INDEX('Policy Characteristics'!E:E,MATCH($C42,'Policy Characteristics'!$C:$C,0)))</f>
        <v>trans reduce regulated pollutants</v>
      </c>
      <c r="L42" s="237">
        <f>IF(ISBLANK(INDEX('Policy Characteristics'!F:F,MATCH($C42,'Policy Characteristics'!$C:$C,0))),"",INDEX('Policy Characteristics'!F:F,MATCH($C42,'Policy Characteristics'!$C:$C,0)))</f>
        <v>0</v>
      </c>
      <c r="M42" s="237">
        <f>IF(ISBLANK(INDEX('Policy Characteristics'!G:G,MATCH($C42,'Policy Characteristics'!$C:$C,0))),"",INDEX('Policy Characteristics'!G:G,MATCH($C42,'Policy Characteristics'!$C:$C,0)))</f>
        <v>1</v>
      </c>
      <c r="N42" s="237">
        <f>IF(ISBLANK(INDEX('Policy Characteristics'!H:H,MATCH($C42,'Policy Characteristics'!$C:$C,0))),"",INDEX('Policy Characteristics'!H:H,MATCH($C42,'Policy Characteristics'!$C:$C,0)))</f>
        <v>0.02</v>
      </c>
      <c r="O42" s="293" t="str">
        <f>IF(ISBLANK(INDEX('Policy Characteristics'!I:I,MATCH($C42,'Policy Characteristics'!$C:$C,0))),"",INDEX('Policy Characteristics'!I:I,MATCH($C42,'Policy Characteristics'!$C:$C,0)))</f>
        <v>% reduction in emissions</v>
      </c>
      <c r="P42" s="293"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2" s="293" t="str">
        <f>IF(ISBLANK(INDEX('Policy Characteristics'!K:K,MATCH($C42,'Policy Characteristics'!$C:$C,0))),"",INDEX('Policy Characteristics'!K:K,MATCH($C42,'Policy Characteristics'!$C:$C,0)))</f>
        <v>transportation-sector-main.html#conv-pol-stds</v>
      </c>
      <c r="R42" s="293" t="str">
        <f>IF(ISBLANK(INDEX('Policy Characteristics'!L:L,MATCH($C42,'Policy Characteristics'!$C:$C,0))),"",INDEX('Policy Characteristics'!L:L,MATCH($C42,'Policy Characteristics'!$C:$C,0)))</f>
        <v>conventional-pollutant-standards.html</v>
      </c>
    </row>
    <row r="43" spans="1:18" s="275" customFormat="1" x14ac:dyDescent="0.25">
      <c r="A43" s="293" t="str">
        <f>IF(ISBLANK(INDEX('Policy Characteristics'!A:A,MATCH($C43,'Policy Characteristics'!$C:$C,0))),"",INDEX('Policy Characteristics'!A:A,MATCH($C43,'Policy Characteristics'!$C:$C,0)))</f>
        <v>Transportation</v>
      </c>
      <c r="B43" s="294" t="str">
        <f>IF(ISBLANK(INDEX('Policy Characteristics'!B:B,MATCH($C43,'Policy Characteristics'!$C:$C,0))),"",INDEX('Policy Characteristics'!B:B,MATCH($C43,'Policy Characteristics'!$C:$C,0)))</f>
        <v>Conventional Pollutant Standards</v>
      </c>
      <c r="C43" s="293" t="str">
        <f t="shared" si="2"/>
        <v>Percentage Reduction of Separately Regulated Pollutants</v>
      </c>
      <c r="D43" s="275" t="s">
        <v>642</v>
      </c>
      <c r="E43" s="275" t="s">
        <v>625</v>
      </c>
      <c r="F43" s="275" t="s">
        <v>643</v>
      </c>
      <c r="G43" s="275" t="s">
        <v>625</v>
      </c>
      <c r="H43" s="255">
        <v>341</v>
      </c>
      <c r="I43" s="295" t="s">
        <v>624</v>
      </c>
      <c r="J43" s="296" t="str">
        <f>IF(ISBLANK(INDEX('Policy Characteristics'!D:D,MATCH($C43,'Policy Characteristics'!$C:$C,0))),"",INDEX('Policy Characteristics'!D:D,MATCH($C43,'Policy Characteristics'!$C:$C,0)))</f>
        <v>Conventional Pollutant Standard</v>
      </c>
      <c r="K43" s="293" t="str">
        <f>IF(ISBLANK(INDEX('Policy Characteristics'!E:E,MATCH($C43,'Policy Characteristics'!$C:$C,0))),"",INDEX('Policy Characteristics'!E:E,MATCH($C43,'Policy Characteristics'!$C:$C,0)))</f>
        <v>trans reduce regulated pollutants</v>
      </c>
      <c r="L43" s="237">
        <f>IF(ISBLANK(INDEX('Policy Characteristics'!F:F,MATCH($C43,'Policy Characteristics'!$C:$C,0))),"",INDEX('Policy Characteristics'!F:F,MATCH($C43,'Policy Characteristics'!$C:$C,0)))</f>
        <v>0</v>
      </c>
      <c r="M43" s="237">
        <f>IF(ISBLANK(INDEX('Policy Characteristics'!G:G,MATCH($C43,'Policy Characteristics'!$C:$C,0))),"",INDEX('Policy Characteristics'!G:G,MATCH($C43,'Policy Characteristics'!$C:$C,0)))</f>
        <v>1</v>
      </c>
      <c r="N43" s="237">
        <f>IF(ISBLANK(INDEX('Policy Characteristics'!H:H,MATCH($C43,'Policy Characteristics'!$C:$C,0))),"",INDEX('Policy Characteristics'!H:H,MATCH($C43,'Policy Characteristics'!$C:$C,0)))</f>
        <v>0.02</v>
      </c>
      <c r="O43" s="293" t="str">
        <f>IF(ISBLANK(INDEX('Policy Characteristics'!I:I,MATCH($C43,'Policy Characteristics'!$C:$C,0))),"",INDEX('Policy Characteristics'!I:I,MATCH($C43,'Policy Characteristics'!$C:$C,0)))</f>
        <v>% reduction in emissions</v>
      </c>
      <c r="P43" s="293"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3" s="293" t="str">
        <f>IF(ISBLANK(INDEX('Policy Characteristics'!K:K,MATCH($C43,'Policy Characteristics'!$C:$C,0))),"",INDEX('Policy Characteristics'!K:K,MATCH($C43,'Policy Characteristics'!$C:$C,0)))</f>
        <v>transportation-sector-main.html#conv-pol-stds</v>
      </c>
      <c r="R43" s="293" t="str">
        <f>IF(ISBLANK(INDEX('Policy Characteristics'!L:L,MATCH($C43,'Policy Characteristics'!$C:$C,0))),"",INDEX('Policy Characteristics'!L:L,MATCH($C43,'Policy Characteristics'!$C:$C,0)))</f>
        <v>conventional-pollutant-standards.html</v>
      </c>
    </row>
    <row r="44" spans="1:18" s="275" customFormat="1" x14ac:dyDescent="0.25">
      <c r="A44" s="293" t="str">
        <f>IF(ISBLANK(INDEX('Policy Characteristics'!A:A,MATCH($C44,'Policy Characteristics'!$C:$C,0))),"",INDEX('Policy Characteristics'!A:A,MATCH($C44,'Policy Characteristics'!$C:$C,0)))</f>
        <v>Transportation</v>
      </c>
      <c r="B44" s="294" t="str">
        <f>IF(ISBLANK(INDEX('Policy Characteristics'!B:B,MATCH($C44,'Policy Characteristics'!$C:$C,0))),"",INDEX('Policy Characteristics'!B:B,MATCH($C44,'Policy Characteristics'!$C:$C,0)))</f>
        <v>Conventional Pollutant Standards</v>
      </c>
      <c r="C44" s="293" t="str">
        <f t="shared" si="2"/>
        <v>Percentage Reduction of Separately Regulated Pollutants</v>
      </c>
      <c r="D44" s="275" t="s">
        <v>642</v>
      </c>
      <c r="E44" s="275" t="s">
        <v>626</v>
      </c>
      <c r="F44" s="275" t="s">
        <v>643</v>
      </c>
      <c r="G44" s="275" t="s">
        <v>626</v>
      </c>
      <c r="H44" s="255">
        <v>342</v>
      </c>
      <c r="I44" s="295" t="s">
        <v>624</v>
      </c>
      <c r="J44" s="296" t="str">
        <f>IF(ISBLANK(INDEX('Policy Characteristics'!D:D,MATCH($C44,'Policy Characteristics'!$C:$C,0))),"",INDEX('Policy Characteristics'!D:D,MATCH($C44,'Policy Characteristics'!$C:$C,0)))</f>
        <v>Conventional Pollutant Standard</v>
      </c>
      <c r="K44" s="293" t="str">
        <f>IF(ISBLANK(INDEX('Policy Characteristics'!E:E,MATCH($C44,'Policy Characteristics'!$C:$C,0))),"",INDEX('Policy Characteristics'!E:E,MATCH($C44,'Policy Characteristics'!$C:$C,0)))</f>
        <v>trans reduce regulated pollutants</v>
      </c>
      <c r="L44" s="237">
        <f>IF(ISBLANK(INDEX('Policy Characteristics'!F:F,MATCH($C44,'Policy Characteristics'!$C:$C,0))),"",INDEX('Policy Characteristics'!F:F,MATCH($C44,'Policy Characteristics'!$C:$C,0)))</f>
        <v>0</v>
      </c>
      <c r="M44" s="237">
        <f>IF(ISBLANK(INDEX('Policy Characteristics'!G:G,MATCH($C44,'Policy Characteristics'!$C:$C,0))),"",INDEX('Policy Characteristics'!G:G,MATCH($C44,'Policy Characteristics'!$C:$C,0)))</f>
        <v>1</v>
      </c>
      <c r="N44" s="237">
        <f>IF(ISBLANK(INDEX('Policy Characteristics'!H:H,MATCH($C44,'Policy Characteristics'!$C:$C,0))),"",INDEX('Policy Characteristics'!H:H,MATCH($C44,'Policy Characteristics'!$C:$C,0)))</f>
        <v>0.02</v>
      </c>
      <c r="O44" s="293" t="str">
        <f>IF(ISBLANK(INDEX('Policy Characteristics'!I:I,MATCH($C44,'Policy Characteristics'!$C:$C,0))),"",INDEX('Policy Characteristics'!I:I,MATCH($C44,'Policy Characteristics'!$C:$C,0)))</f>
        <v>% reduction in emissions</v>
      </c>
      <c r="P44" s="293"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4" s="293" t="str">
        <f>IF(ISBLANK(INDEX('Policy Characteristics'!K:K,MATCH($C44,'Policy Characteristics'!$C:$C,0))),"",INDEX('Policy Characteristics'!K:K,MATCH($C44,'Policy Characteristics'!$C:$C,0)))</f>
        <v>transportation-sector-main.html#conv-pol-stds</v>
      </c>
      <c r="R44" s="293" t="str">
        <f>IF(ISBLANK(INDEX('Policy Characteristics'!L:L,MATCH($C44,'Policy Characteristics'!$C:$C,0))),"",INDEX('Policy Characteristics'!L:L,MATCH($C44,'Policy Characteristics'!$C:$C,0)))</f>
        <v>conventional-pollutant-standards.html</v>
      </c>
    </row>
    <row r="45" spans="1:18" s="275" customFormat="1" x14ac:dyDescent="0.25">
      <c r="A45" s="293" t="str">
        <f>IF(ISBLANK(INDEX('Policy Characteristics'!A:A,MATCH($C45,'Policy Characteristics'!$C:$C,0))),"",INDEX('Policy Characteristics'!A:A,MATCH($C45,'Policy Characteristics'!$C:$C,0)))</f>
        <v>Transportation</v>
      </c>
      <c r="B45" s="294" t="str">
        <f>IF(ISBLANK(INDEX('Policy Characteristics'!B:B,MATCH($C45,'Policy Characteristics'!$C:$C,0))),"",INDEX('Policy Characteristics'!B:B,MATCH($C45,'Policy Characteristics'!$C:$C,0)))</f>
        <v>Conventional Pollutant Standards</v>
      </c>
      <c r="C45" s="293" t="str">
        <f t="shared" si="2"/>
        <v>Percentage Reduction of Separately Regulated Pollutants</v>
      </c>
      <c r="D45" s="275" t="s">
        <v>642</v>
      </c>
      <c r="E45" s="275" t="s">
        <v>627</v>
      </c>
      <c r="F45" s="275" t="s">
        <v>643</v>
      </c>
      <c r="G45" s="275" t="s">
        <v>627</v>
      </c>
      <c r="H45" s="255">
        <v>343</v>
      </c>
      <c r="I45" s="295" t="s">
        <v>624</v>
      </c>
      <c r="J45" s="296" t="str">
        <f>IF(ISBLANK(INDEX('Policy Characteristics'!D:D,MATCH($C45,'Policy Characteristics'!$C:$C,0))),"",INDEX('Policy Characteristics'!D:D,MATCH($C45,'Policy Characteristics'!$C:$C,0)))</f>
        <v>Conventional Pollutant Standard</v>
      </c>
      <c r="K45" s="293" t="str">
        <f>IF(ISBLANK(INDEX('Policy Characteristics'!E:E,MATCH($C45,'Policy Characteristics'!$C:$C,0))),"",INDEX('Policy Characteristics'!E:E,MATCH($C45,'Policy Characteristics'!$C:$C,0)))</f>
        <v>trans reduce regulated pollutants</v>
      </c>
      <c r="L45" s="237">
        <f>IF(ISBLANK(INDEX('Policy Characteristics'!F:F,MATCH($C45,'Policy Characteristics'!$C:$C,0))),"",INDEX('Policy Characteristics'!F:F,MATCH($C45,'Policy Characteristics'!$C:$C,0)))</f>
        <v>0</v>
      </c>
      <c r="M45" s="237">
        <f>IF(ISBLANK(INDEX('Policy Characteristics'!G:G,MATCH($C45,'Policy Characteristics'!$C:$C,0))),"",INDEX('Policy Characteristics'!G:G,MATCH($C45,'Policy Characteristics'!$C:$C,0)))</f>
        <v>1</v>
      </c>
      <c r="N45" s="237">
        <f>IF(ISBLANK(INDEX('Policy Characteristics'!H:H,MATCH($C45,'Policy Characteristics'!$C:$C,0))),"",INDEX('Policy Characteristics'!H:H,MATCH($C45,'Policy Characteristics'!$C:$C,0)))</f>
        <v>0.02</v>
      </c>
      <c r="O45" s="293" t="str">
        <f>IF(ISBLANK(INDEX('Policy Characteristics'!I:I,MATCH($C45,'Policy Characteristics'!$C:$C,0))),"",INDEX('Policy Characteristics'!I:I,MATCH($C45,'Policy Characteristics'!$C:$C,0)))</f>
        <v>% reduction in emissions</v>
      </c>
      <c r="P45" s="293"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5" s="293" t="str">
        <f>IF(ISBLANK(INDEX('Policy Characteristics'!K:K,MATCH($C45,'Policy Characteristics'!$C:$C,0))),"",INDEX('Policy Characteristics'!K:K,MATCH($C45,'Policy Characteristics'!$C:$C,0)))</f>
        <v>transportation-sector-main.html#conv-pol-stds</v>
      </c>
      <c r="R45" s="293" t="str">
        <f>IF(ISBLANK(INDEX('Policy Characteristics'!L:L,MATCH($C45,'Policy Characteristics'!$C:$C,0))),"",INDEX('Policy Characteristics'!L:L,MATCH($C45,'Policy Characteristics'!$C:$C,0)))</f>
        <v>conventional-pollutant-standards.html</v>
      </c>
    </row>
    <row r="46" spans="1:18" s="275" customFormat="1" x14ac:dyDescent="0.25">
      <c r="A46" s="293" t="str">
        <f>IF(ISBLANK(INDEX('Policy Characteristics'!A:A,MATCH($C46,'Policy Characteristics'!$C:$C,0))),"",INDEX('Policy Characteristics'!A:A,MATCH($C46,'Policy Characteristics'!$C:$C,0)))</f>
        <v>Transportation</v>
      </c>
      <c r="B46" s="294" t="str">
        <f>IF(ISBLANK(INDEX('Policy Characteristics'!B:B,MATCH($C46,'Policy Characteristics'!$C:$C,0))),"",INDEX('Policy Characteristics'!B:B,MATCH($C46,'Policy Characteristics'!$C:$C,0)))</f>
        <v>Conventional Pollutant Standards</v>
      </c>
      <c r="C46" s="293" t="str">
        <f t="shared" si="2"/>
        <v>Percentage Reduction of Separately Regulated Pollutants</v>
      </c>
      <c r="D46" s="275" t="s">
        <v>642</v>
      </c>
      <c r="E46" s="275" t="s">
        <v>628</v>
      </c>
      <c r="F46" s="275" t="s">
        <v>643</v>
      </c>
      <c r="G46" s="275" t="s">
        <v>629</v>
      </c>
      <c r="H46" s="255">
        <v>344</v>
      </c>
      <c r="I46" s="295" t="s">
        <v>624</v>
      </c>
      <c r="J46" s="296" t="str">
        <f>IF(ISBLANK(INDEX('Policy Characteristics'!D:D,MATCH($C46,'Policy Characteristics'!$C:$C,0))),"",INDEX('Policy Characteristics'!D:D,MATCH($C46,'Policy Characteristics'!$C:$C,0)))</f>
        <v>Conventional Pollutant Standard</v>
      </c>
      <c r="K46" s="293" t="str">
        <f>IF(ISBLANK(INDEX('Policy Characteristics'!E:E,MATCH($C46,'Policy Characteristics'!$C:$C,0))),"",INDEX('Policy Characteristics'!E:E,MATCH($C46,'Policy Characteristics'!$C:$C,0)))</f>
        <v>trans reduce regulated pollutants</v>
      </c>
      <c r="L46" s="237">
        <f>IF(ISBLANK(INDEX('Policy Characteristics'!F:F,MATCH($C46,'Policy Characteristics'!$C:$C,0))),"",INDEX('Policy Characteristics'!F:F,MATCH($C46,'Policy Characteristics'!$C:$C,0)))</f>
        <v>0</v>
      </c>
      <c r="M46" s="237">
        <f>IF(ISBLANK(INDEX('Policy Characteristics'!G:G,MATCH($C46,'Policy Characteristics'!$C:$C,0))),"",INDEX('Policy Characteristics'!G:G,MATCH($C46,'Policy Characteristics'!$C:$C,0)))</f>
        <v>1</v>
      </c>
      <c r="N46" s="237">
        <f>IF(ISBLANK(INDEX('Policy Characteristics'!H:H,MATCH($C46,'Policy Characteristics'!$C:$C,0))),"",INDEX('Policy Characteristics'!H:H,MATCH($C46,'Policy Characteristics'!$C:$C,0)))</f>
        <v>0.02</v>
      </c>
      <c r="O46" s="293" t="str">
        <f>IF(ISBLANK(INDEX('Policy Characteristics'!I:I,MATCH($C46,'Policy Characteristics'!$C:$C,0))),"",INDEX('Policy Characteristics'!I:I,MATCH($C46,'Policy Characteristics'!$C:$C,0)))</f>
        <v>% reduction in emissions</v>
      </c>
      <c r="P46" s="293"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6" s="293" t="str">
        <f>IF(ISBLANK(INDEX('Policy Characteristics'!K:K,MATCH($C46,'Policy Characteristics'!$C:$C,0))),"",INDEX('Policy Characteristics'!K:K,MATCH($C46,'Policy Characteristics'!$C:$C,0)))</f>
        <v>transportation-sector-main.html#conv-pol-stds</v>
      </c>
      <c r="R46" s="293" t="str">
        <f>IF(ISBLANK(INDEX('Policy Characteristics'!L:L,MATCH($C46,'Policy Characteristics'!$C:$C,0))),"",INDEX('Policy Characteristics'!L:L,MATCH($C46,'Policy Characteristics'!$C:$C,0)))</f>
        <v>conventional-pollutant-standards.html</v>
      </c>
    </row>
    <row r="47" spans="1:18" s="275" customFormat="1" x14ac:dyDescent="0.25">
      <c r="A47" s="293" t="str">
        <f>IF(ISBLANK(INDEX('Policy Characteristics'!A:A,MATCH($C47,'Policy Characteristics'!$C:$C,0))),"",INDEX('Policy Characteristics'!A:A,MATCH($C47,'Policy Characteristics'!$C:$C,0)))</f>
        <v>Transportation</v>
      </c>
      <c r="B47" s="294" t="str">
        <f>IF(ISBLANK(INDEX('Policy Characteristics'!B:B,MATCH($C47,'Policy Characteristics'!$C:$C,0))),"",INDEX('Policy Characteristics'!B:B,MATCH($C47,'Policy Characteristics'!$C:$C,0)))</f>
        <v>Conventional Pollutant Standards</v>
      </c>
      <c r="C47" s="293" t="str">
        <f t="shared" si="2"/>
        <v>Percentage Reduction of Separately Regulated Pollutants</v>
      </c>
      <c r="D47" s="275" t="s">
        <v>642</v>
      </c>
      <c r="E47" s="275" t="s">
        <v>630</v>
      </c>
      <c r="F47" s="275" t="s">
        <v>643</v>
      </c>
      <c r="G47" s="275" t="s">
        <v>630</v>
      </c>
      <c r="H47" s="255">
        <v>345</v>
      </c>
      <c r="I47" s="297" t="s">
        <v>634</v>
      </c>
      <c r="J47" s="296" t="str">
        <f>IF(ISBLANK(INDEX('Policy Characteristics'!D:D,MATCH($C47,'Policy Characteristics'!$C:$C,0))),"",INDEX('Policy Characteristics'!D:D,MATCH($C47,'Policy Characteristics'!$C:$C,0)))</f>
        <v>Conventional Pollutant Standard</v>
      </c>
      <c r="K47" s="293" t="str">
        <f>IF(ISBLANK(INDEX('Policy Characteristics'!E:E,MATCH($C47,'Policy Characteristics'!$C:$C,0))),"",INDEX('Policy Characteristics'!E:E,MATCH($C47,'Policy Characteristics'!$C:$C,0)))</f>
        <v>trans reduce regulated pollutants</v>
      </c>
      <c r="L47" s="237">
        <f>IF(ISBLANK(INDEX('Policy Characteristics'!F:F,MATCH($C47,'Policy Characteristics'!$C:$C,0))),"",INDEX('Policy Characteristics'!F:F,MATCH($C47,'Policy Characteristics'!$C:$C,0)))</f>
        <v>0</v>
      </c>
      <c r="M47" s="237">
        <f>IF(ISBLANK(INDEX('Policy Characteristics'!G:G,MATCH($C47,'Policy Characteristics'!$C:$C,0))),"",INDEX('Policy Characteristics'!G:G,MATCH($C47,'Policy Characteristics'!$C:$C,0)))</f>
        <v>1</v>
      </c>
      <c r="N47" s="237">
        <f>IF(ISBLANK(INDEX('Policy Characteristics'!H:H,MATCH($C47,'Policy Characteristics'!$C:$C,0))),"",INDEX('Policy Characteristics'!H:H,MATCH($C47,'Policy Characteristics'!$C:$C,0)))</f>
        <v>0.02</v>
      </c>
      <c r="O47" s="293" t="str">
        <f>IF(ISBLANK(INDEX('Policy Characteristics'!I:I,MATCH($C47,'Policy Characteristics'!$C:$C,0))),"",INDEX('Policy Characteristics'!I:I,MATCH($C47,'Policy Characteristics'!$C:$C,0)))</f>
        <v>% reduction in emissions</v>
      </c>
      <c r="P47" s="293"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7" s="293" t="str">
        <f>IF(ISBLANK(INDEX('Policy Characteristics'!K:K,MATCH($C47,'Policy Characteristics'!$C:$C,0))),"",INDEX('Policy Characteristics'!K:K,MATCH($C47,'Policy Characteristics'!$C:$C,0)))</f>
        <v>transportation-sector-main.html#conv-pol-stds</v>
      </c>
      <c r="R47" s="293" t="str">
        <f>IF(ISBLANK(INDEX('Policy Characteristics'!L:L,MATCH($C47,'Policy Characteristics'!$C:$C,0))),"",INDEX('Policy Characteristics'!L:L,MATCH($C47,'Policy Characteristics'!$C:$C,0)))</f>
        <v>conventional-pollutant-standards.html</v>
      </c>
    </row>
    <row r="48" spans="1:18" s="275" customFormat="1" x14ac:dyDescent="0.25">
      <c r="A48" s="293" t="str">
        <f>IF(ISBLANK(INDEX('Policy Characteristics'!A:A,MATCH($C48,'Policy Characteristics'!$C:$C,0))),"",INDEX('Policy Characteristics'!A:A,MATCH($C48,'Policy Characteristics'!$C:$C,0)))</f>
        <v>Transportation</v>
      </c>
      <c r="B48" s="294" t="str">
        <f>IF(ISBLANK(INDEX('Policy Characteristics'!B:B,MATCH($C48,'Policy Characteristics'!$C:$C,0))),"",INDEX('Policy Characteristics'!B:B,MATCH($C48,'Policy Characteristics'!$C:$C,0)))</f>
        <v>Conventional Pollutant Standards</v>
      </c>
      <c r="C48" s="293" t="str">
        <f t="shared" si="2"/>
        <v>Percentage Reduction of Separately Regulated Pollutants</v>
      </c>
      <c r="D48" s="275" t="s">
        <v>642</v>
      </c>
      <c r="E48" s="275" t="s">
        <v>631</v>
      </c>
      <c r="F48" s="275" t="s">
        <v>643</v>
      </c>
      <c r="G48" s="275" t="s">
        <v>631</v>
      </c>
      <c r="H48" s="255">
        <v>346</v>
      </c>
      <c r="I48" s="295" t="s">
        <v>624</v>
      </c>
      <c r="J48" s="296" t="str">
        <f>IF(ISBLANK(INDEX('Policy Characteristics'!D:D,MATCH($C48,'Policy Characteristics'!$C:$C,0))),"",INDEX('Policy Characteristics'!D:D,MATCH($C48,'Policy Characteristics'!$C:$C,0)))</f>
        <v>Conventional Pollutant Standard</v>
      </c>
      <c r="K48" s="293" t="str">
        <f>IF(ISBLANK(INDEX('Policy Characteristics'!E:E,MATCH($C48,'Policy Characteristics'!$C:$C,0))),"",INDEX('Policy Characteristics'!E:E,MATCH($C48,'Policy Characteristics'!$C:$C,0)))</f>
        <v>trans reduce regulated pollutants</v>
      </c>
      <c r="L48" s="237">
        <f>IF(ISBLANK(INDEX('Policy Characteristics'!F:F,MATCH($C48,'Policy Characteristics'!$C:$C,0))),"",INDEX('Policy Characteristics'!F:F,MATCH($C48,'Policy Characteristics'!$C:$C,0)))</f>
        <v>0</v>
      </c>
      <c r="M48" s="237">
        <f>IF(ISBLANK(INDEX('Policy Characteristics'!G:G,MATCH($C48,'Policy Characteristics'!$C:$C,0))),"",INDEX('Policy Characteristics'!G:G,MATCH($C48,'Policy Characteristics'!$C:$C,0)))</f>
        <v>1</v>
      </c>
      <c r="N48" s="237">
        <f>IF(ISBLANK(INDEX('Policy Characteristics'!H:H,MATCH($C48,'Policy Characteristics'!$C:$C,0))),"",INDEX('Policy Characteristics'!H:H,MATCH($C48,'Policy Characteristics'!$C:$C,0)))</f>
        <v>0.02</v>
      </c>
      <c r="O48" s="293" t="str">
        <f>IF(ISBLANK(INDEX('Policy Characteristics'!I:I,MATCH($C48,'Policy Characteristics'!$C:$C,0))),"",INDEX('Policy Characteristics'!I:I,MATCH($C48,'Policy Characteristics'!$C:$C,0)))</f>
        <v>% reduction in emissions</v>
      </c>
      <c r="P48" s="293"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8" s="293" t="str">
        <f>IF(ISBLANK(INDEX('Policy Characteristics'!K:K,MATCH($C48,'Policy Characteristics'!$C:$C,0))),"",INDEX('Policy Characteristics'!K:K,MATCH($C48,'Policy Characteristics'!$C:$C,0)))</f>
        <v>transportation-sector-main.html#conv-pol-stds</v>
      </c>
      <c r="R48" s="293" t="str">
        <f>IF(ISBLANK(INDEX('Policy Characteristics'!L:L,MATCH($C48,'Policy Characteristics'!$C:$C,0))),"",INDEX('Policy Characteristics'!L:L,MATCH($C48,'Policy Characteristics'!$C:$C,0)))</f>
        <v>conventional-pollutant-standards.html</v>
      </c>
    </row>
    <row r="49" spans="1:18" s="275" customFormat="1" x14ac:dyDescent="0.25">
      <c r="A49" s="293" t="str">
        <f>IF(ISBLANK(INDEX('Policy Characteristics'!A:A,MATCH($C49,'Policy Characteristics'!$C:$C,0))),"",INDEX('Policy Characteristics'!A:A,MATCH($C49,'Policy Characteristics'!$C:$C,0)))</f>
        <v>Transportation</v>
      </c>
      <c r="B49" s="294" t="str">
        <f>IF(ISBLANK(INDEX('Policy Characteristics'!B:B,MATCH($C49,'Policy Characteristics'!$C:$C,0))),"",INDEX('Policy Characteristics'!B:B,MATCH($C49,'Policy Characteristics'!$C:$C,0)))</f>
        <v>Conventional Pollutant Standards</v>
      </c>
      <c r="C49" s="293" t="str">
        <f t="shared" si="2"/>
        <v>Percentage Reduction of Separately Regulated Pollutants</v>
      </c>
      <c r="D49" s="275" t="s">
        <v>642</v>
      </c>
      <c r="E49" s="275" t="s">
        <v>632</v>
      </c>
      <c r="F49" s="275" t="s">
        <v>643</v>
      </c>
      <c r="G49" s="275" t="s">
        <v>632</v>
      </c>
      <c r="H49" s="255">
        <v>347</v>
      </c>
      <c r="I49" s="295" t="s">
        <v>624</v>
      </c>
      <c r="J49" s="296" t="str">
        <f>IF(ISBLANK(INDEX('Policy Characteristics'!D:D,MATCH($C49,'Policy Characteristics'!$C:$C,0))),"",INDEX('Policy Characteristics'!D:D,MATCH($C49,'Policy Characteristics'!$C:$C,0)))</f>
        <v>Conventional Pollutant Standard</v>
      </c>
      <c r="K49" s="293" t="str">
        <f>IF(ISBLANK(INDEX('Policy Characteristics'!E:E,MATCH($C49,'Policy Characteristics'!$C:$C,0))),"",INDEX('Policy Characteristics'!E:E,MATCH($C49,'Policy Characteristics'!$C:$C,0)))</f>
        <v>trans reduce regulated pollutants</v>
      </c>
      <c r="L49" s="237">
        <f>IF(ISBLANK(INDEX('Policy Characteristics'!F:F,MATCH($C49,'Policy Characteristics'!$C:$C,0))),"",INDEX('Policy Characteristics'!F:F,MATCH($C49,'Policy Characteristics'!$C:$C,0)))</f>
        <v>0</v>
      </c>
      <c r="M49" s="237">
        <f>IF(ISBLANK(INDEX('Policy Characteristics'!G:G,MATCH($C49,'Policy Characteristics'!$C:$C,0))),"",INDEX('Policy Characteristics'!G:G,MATCH($C49,'Policy Characteristics'!$C:$C,0)))</f>
        <v>1</v>
      </c>
      <c r="N49" s="237">
        <f>IF(ISBLANK(INDEX('Policy Characteristics'!H:H,MATCH($C49,'Policy Characteristics'!$C:$C,0))),"",INDEX('Policy Characteristics'!H:H,MATCH($C49,'Policy Characteristics'!$C:$C,0)))</f>
        <v>0.02</v>
      </c>
      <c r="O49" s="293" t="str">
        <f>IF(ISBLANK(INDEX('Policy Characteristics'!I:I,MATCH($C49,'Policy Characteristics'!$C:$C,0))),"",INDEX('Policy Characteristics'!I:I,MATCH($C49,'Policy Characteristics'!$C:$C,0)))</f>
        <v>% reduction in emissions</v>
      </c>
      <c r="P49" s="293"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9" s="293" t="str">
        <f>IF(ISBLANK(INDEX('Policy Characteristics'!K:K,MATCH($C49,'Policy Characteristics'!$C:$C,0))),"",INDEX('Policy Characteristics'!K:K,MATCH($C49,'Policy Characteristics'!$C:$C,0)))</f>
        <v>transportation-sector-main.html#conv-pol-stds</v>
      </c>
      <c r="R49" s="293" t="str">
        <f>IF(ISBLANK(INDEX('Policy Characteristics'!L:L,MATCH($C49,'Policy Characteristics'!$C:$C,0))),"",INDEX('Policy Characteristics'!L:L,MATCH($C49,'Policy Characteristics'!$C:$C,0)))</f>
        <v>conventional-pollutant-standards.html</v>
      </c>
    </row>
    <row r="50" spans="1:18" s="275" customFormat="1" x14ac:dyDescent="0.25">
      <c r="A50" s="293" t="str">
        <f>IF(ISBLANK(INDEX('Policy Characteristics'!A:A,MATCH($C50,'Policy Characteristics'!$C:$C,0))),"",INDEX('Policy Characteristics'!A:A,MATCH($C50,'Policy Characteristics'!$C:$C,0)))</f>
        <v>Transportation</v>
      </c>
      <c r="B50" s="294" t="str">
        <f>IF(ISBLANK(INDEX('Policy Characteristics'!B:B,MATCH($C50,'Policy Characteristics'!$C:$C,0))),"",INDEX('Policy Characteristics'!B:B,MATCH($C50,'Policy Characteristics'!$C:$C,0)))</f>
        <v>Conventional Pollutant Standards</v>
      </c>
      <c r="C50" s="293" t="str">
        <f t="shared" si="2"/>
        <v>Percentage Reduction of Separately Regulated Pollutants</v>
      </c>
      <c r="D50" s="275" t="s">
        <v>642</v>
      </c>
      <c r="E50" s="275" t="s">
        <v>633</v>
      </c>
      <c r="F50" s="275" t="s">
        <v>643</v>
      </c>
      <c r="G50" s="275" t="s">
        <v>633</v>
      </c>
      <c r="H50" s="255">
        <v>348</v>
      </c>
      <c r="I50" s="297" t="s">
        <v>634</v>
      </c>
      <c r="J50" s="296" t="str">
        <f>IF(ISBLANK(INDEX('Policy Characteristics'!D:D,MATCH($C50,'Policy Characteristics'!$C:$C,0))),"",INDEX('Policy Characteristics'!D:D,MATCH($C50,'Policy Characteristics'!$C:$C,0)))</f>
        <v>Conventional Pollutant Standard</v>
      </c>
      <c r="K50" s="293" t="str">
        <f>IF(ISBLANK(INDEX('Policy Characteristics'!E:E,MATCH($C50,'Policy Characteristics'!$C:$C,0))),"",INDEX('Policy Characteristics'!E:E,MATCH($C50,'Policy Characteristics'!$C:$C,0)))</f>
        <v>trans reduce regulated pollutants</v>
      </c>
      <c r="L50" s="237">
        <f>IF(ISBLANK(INDEX('Policy Characteristics'!F:F,MATCH($C50,'Policy Characteristics'!$C:$C,0))),"",INDEX('Policy Characteristics'!F:F,MATCH($C50,'Policy Characteristics'!$C:$C,0)))</f>
        <v>0</v>
      </c>
      <c r="M50" s="237">
        <f>IF(ISBLANK(INDEX('Policy Characteristics'!G:G,MATCH($C50,'Policy Characteristics'!$C:$C,0))),"",INDEX('Policy Characteristics'!G:G,MATCH($C50,'Policy Characteristics'!$C:$C,0)))</f>
        <v>1</v>
      </c>
      <c r="N50" s="237">
        <f>IF(ISBLANK(INDEX('Policy Characteristics'!H:H,MATCH($C50,'Policy Characteristics'!$C:$C,0))),"",INDEX('Policy Characteristics'!H:H,MATCH($C50,'Policy Characteristics'!$C:$C,0)))</f>
        <v>0.02</v>
      </c>
      <c r="O50" s="293" t="str">
        <f>IF(ISBLANK(INDEX('Policy Characteristics'!I:I,MATCH($C50,'Policy Characteristics'!$C:$C,0))),"",INDEX('Policy Characteristics'!I:I,MATCH($C50,'Policy Characteristics'!$C:$C,0)))</f>
        <v>% reduction in emissions</v>
      </c>
      <c r="P50" s="293"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0" s="293" t="str">
        <f>IF(ISBLANK(INDEX('Policy Characteristics'!K:K,MATCH($C50,'Policy Characteristics'!$C:$C,0))),"",INDEX('Policy Characteristics'!K:K,MATCH($C50,'Policy Characteristics'!$C:$C,0)))</f>
        <v>transportation-sector-main.html#conv-pol-stds</v>
      </c>
      <c r="R50" s="293" t="str">
        <f>IF(ISBLANK(INDEX('Policy Characteristics'!L:L,MATCH($C50,'Policy Characteristics'!$C:$C,0))),"",INDEX('Policy Characteristics'!L:L,MATCH($C50,'Policy Characteristics'!$C:$C,0)))</f>
        <v>conventional-pollutant-standards.html</v>
      </c>
    </row>
    <row r="51" spans="1:18" s="275" customFormat="1" x14ac:dyDescent="0.25">
      <c r="A51" s="293" t="str">
        <f>IF(ISBLANK(INDEX('Policy Characteristics'!A:A,MATCH($C51,'Policy Characteristics'!$C:$C,0))),"",INDEX('Policy Characteristics'!A:A,MATCH($C51,'Policy Characteristics'!$C:$C,0)))</f>
        <v>Transportation</v>
      </c>
      <c r="B51" s="294" t="str">
        <f>IF(ISBLANK(INDEX('Policy Characteristics'!B:B,MATCH($C51,'Policy Characteristics'!$C:$C,0))),"",INDEX('Policy Characteristics'!B:B,MATCH($C51,'Policy Characteristics'!$C:$C,0)))</f>
        <v>Conventional Pollutant Standards</v>
      </c>
      <c r="C51" s="293" t="str">
        <f t="shared" si="2"/>
        <v>Percentage Reduction of Separately Regulated Pollutants</v>
      </c>
      <c r="D51" s="275" t="s">
        <v>642</v>
      </c>
      <c r="E51" s="275" t="s">
        <v>635</v>
      </c>
      <c r="F51" s="275" t="s">
        <v>643</v>
      </c>
      <c r="G51" s="275" t="s">
        <v>635</v>
      </c>
      <c r="H51" s="255">
        <v>349</v>
      </c>
      <c r="I51" s="297" t="s">
        <v>634</v>
      </c>
      <c r="J51" s="296" t="str">
        <f>IF(ISBLANK(INDEX('Policy Characteristics'!D:D,MATCH($C51,'Policy Characteristics'!$C:$C,0))),"",INDEX('Policy Characteristics'!D:D,MATCH($C51,'Policy Characteristics'!$C:$C,0)))</f>
        <v>Conventional Pollutant Standard</v>
      </c>
      <c r="K51" s="293" t="str">
        <f>IF(ISBLANK(INDEX('Policy Characteristics'!E:E,MATCH($C51,'Policy Characteristics'!$C:$C,0))),"",INDEX('Policy Characteristics'!E:E,MATCH($C51,'Policy Characteristics'!$C:$C,0)))</f>
        <v>trans reduce regulated pollutants</v>
      </c>
      <c r="L51" s="237">
        <f>IF(ISBLANK(INDEX('Policy Characteristics'!F:F,MATCH($C51,'Policy Characteristics'!$C:$C,0))),"",INDEX('Policy Characteristics'!F:F,MATCH($C51,'Policy Characteristics'!$C:$C,0)))</f>
        <v>0</v>
      </c>
      <c r="M51" s="237">
        <f>IF(ISBLANK(INDEX('Policy Characteristics'!G:G,MATCH($C51,'Policy Characteristics'!$C:$C,0))),"",INDEX('Policy Characteristics'!G:G,MATCH($C51,'Policy Characteristics'!$C:$C,0)))</f>
        <v>1</v>
      </c>
      <c r="N51" s="237">
        <f>IF(ISBLANK(INDEX('Policy Characteristics'!H:H,MATCH($C51,'Policy Characteristics'!$C:$C,0))),"",INDEX('Policy Characteristics'!H:H,MATCH($C51,'Policy Characteristics'!$C:$C,0)))</f>
        <v>0.02</v>
      </c>
      <c r="O51" s="293" t="str">
        <f>IF(ISBLANK(INDEX('Policy Characteristics'!I:I,MATCH($C51,'Policy Characteristics'!$C:$C,0))),"",INDEX('Policy Characteristics'!I:I,MATCH($C51,'Policy Characteristics'!$C:$C,0)))</f>
        <v>% reduction in emissions</v>
      </c>
      <c r="P51" s="293"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1" s="293" t="str">
        <f>IF(ISBLANK(INDEX('Policy Characteristics'!K:K,MATCH($C51,'Policy Characteristics'!$C:$C,0))),"",INDEX('Policy Characteristics'!K:K,MATCH($C51,'Policy Characteristics'!$C:$C,0)))</f>
        <v>transportation-sector-main.html#conv-pol-stds</v>
      </c>
      <c r="R51" s="293" t="str">
        <f>IF(ISBLANK(INDEX('Policy Characteristics'!L:L,MATCH($C51,'Policy Characteristics'!$C:$C,0))),"",INDEX('Policy Characteristics'!L:L,MATCH($C51,'Policy Characteristics'!$C:$C,0)))</f>
        <v>conventional-pollutant-standards.html</v>
      </c>
    </row>
    <row r="52" spans="1:18" s="275" customFormat="1" x14ac:dyDescent="0.25">
      <c r="A52" s="293" t="str">
        <f>IF(ISBLANK(INDEX('Policy Characteristics'!A:A,MATCH($C52,'Policy Characteristics'!$C:$C,0))),"",INDEX('Policy Characteristics'!A:A,MATCH($C52,'Policy Characteristics'!$C:$C,0)))</f>
        <v>Transportation</v>
      </c>
      <c r="B52" s="294" t="str">
        <f>IF(ISBLANK(INDEX('Policy Characteristics'!B:B,MATCH($C52,'Policy Characteristics'!$C:$C,0))),"",INDEX('Policy Characteristics'!B:B,MATCH($C52,'Policy Characteristics'!$C:$C,0)))</f>
        <v>Conventional Pollutant Standards</v>
      </c>
      <c r="C52" s="293" t="str">
        <f t="shared" si="2"/>
        <v>Percentage Reduction of Separately Regulated Pollutants</v>
      </c>
      <c r="D52" s="275" t="s">
        <v>644</v>
      </c>
      <c r="E52" s="275" t="s">
        <v>621</v>
      </c>
      <c r="F52" s="275" t="s">
        <v>645</v>
      </c>
      <c r="G52" s="275" t="s">
        <v>623</v>
      </c>
      <c r="H52" s="255">
        <v>350</v>
      </c>
      <c r="I52" s="295" t="s">
        <v>624</v>
      </c>
      <c r="J52" s="296" t="str">
        <f>IF(ISBLANK(INDEX('Policy Characteristics'!D:D,MATCH($C52,'Policy Characteristics'!$C:$C,0))),"",INDEX('Policy Characteristics'!D:D,MATCH($C52,'Policy Characteristics'!$C:$C,0)))</f>
        <v>Conventional Pollutant Standard</v>
      </c>
      <c r="K52" s="293" t="str">
        <f>IF(ISBLANK(INDEX('Policy Characteristics'!E:E,MATCH($C52,'Policy Characteristics'!$C:$C,0))),"",INDEX('Policy Characteristics'!E:E,MATCH($C52,'Policy Characteristics'!$C:$C,0)))</f>
        <v>trans reduce regulated pollutants</v>
      </c>
      <c r="L52" s="237">
        <f>IF(ISBLANK(INDEX('Policy Characteristics'!F:F,MATCH($C52,'Policy Characteristics'!$C:$C,0))),"",INDEX('Policy Characteristics'!F:F,MATCH($C52,'Policy Characteristics'!$C:$C,0)))</f>
        <v>0</v>
      </c>
      <c r="M52" s="237">
        <f>IF(ISBLANK(INDEX('Policy Characteristics'!G:G,MATCH($C52,'Policy Characteristics'!$C:$C,0))),"",INDEX('Policy Characteristics'!G:G,MATCH($C52,'Policy Characteristics'!$C:$C,0)))</f>
        <v>1</v>
      </c>
      <c r="N52" s="237">
        <f>IF(ISBLANK(INDEX('Policy Characteristics'!H:H,MATCH($C52,'Policy Characteristics'!$C:$C,0))),"",INDEX('Policy Characteristics'!H:H,MATCH($C52,'Policy Characteristics'!$C:$C,0)))</f>
        <v>0.02</v>
      </c>
      <c r="O52" s="293" t="str">
        <f>IF(ISBLANK(INDEX('Policy Characteristics'!I:I,MATCH($C52,'Policy Characteristics'!$C:$C,0))),"",INDEX('Policy Characteristics'!I:I,MATCH($C52,'Policy Characteristics'!$C:$C,0)))</f>
        <v>% reduction in emissions</v>
      </c>
      <c r="P52" s="293"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2" s="293" t="str">
        <f>IF(ISBLANK(INDEX('Policy Characteristics'!K:K,MATCH($C52,'Policy Characteristics'!$C:$C,0))),"",INDEX('Policy Characteristics'!K:K,MATCH($C52,'Policy Characteristics'!$C:$C,0)))</f>
        <v>transportation-sector-main.html#conv-pol-stds</v>
      </c>
      <c r="R52" s="293" t="str">
        <f>IF(ISBLANK(INDEX('Policy Characteristics'!L:L,MATCH($C52,'Policy Characteristics'!$C:$C,0))),"",INDEX('Policy Characteristics'!L:L,MATCH($C52,'Policy Characteristics'!$C:$C,0)))</f>
        <v>conventional-pollutant-standards.html</v>
      </c>
    </row>
    <row r="53" spans="1:18" s="275" customFormat="1" x14ac:dyDescent="0.25">
      <c r="A53" s="293" t="str">
        <f>IF(ISBLANK(INDEX('Policy Characteristics'!A:A,MATCH($C53,'Policy Characteristics'!$C:$C,0))),"",INDEX('Policy Characteristics'!A:A,MATCH($C53,'Policy Characteristics'!$C:$C,0)))</f>
        <v>Transportation</v>
      </c>
      <c r="B53" s="294" t="str">
        <f>IF(ISBLANK(INDEX('Policy Characteristics'!B:B,MATCH($C53,'Policy Characteristics'!$C:$C,0))),"",INDEX('Policy Characteristics'!B:B,MATCH($C53,'Policy Characteristics'!$C:$C,0)))</f>
        <v>Conventional Pollutant Standards</v>
      </c>
      <c r="C53" s="293" t="str">
        <f t="shared" si="2"/>
        <v>Percentage Reduction of Separately Regulated Pollutants</v>
      </c>
      <c r="D53" s="275" t="s">
        <v>644</v>
      </c>
      <c r="E53" s="275" t="s">
        <v>625</v>
      </c>
      <c r="F53" s="275" t="s">
        <v>645</v>
      </c>
      <c r="G53" s="275" t="s">
        <v>625</v>
      </c>
      <c r="H53" s="255">
        <v>351</v>
      </c>
      <c r="I53" s="295" t="s">
        <v>624</v>
      </c>
      <c r="J53" s="296" t="str">
        <f>IF(ISBLANK(INDEX('Policy Characteristics'!D:D,MATCH($C53,'Policy Characteristics'!$C:$C,0))),"",INDEX('Policy Characteristics'!D:D,MATCH($C53,'Policy Characteristics'!$C:$C,0)))</f>
        <v>Conventional Pollutant Standard</v>
      </c>
      <c r="K53" s="293" t="str">
        <f>IF(ISBLANK(INDEX('Policy Characteristics'!E:E,MATCH($C53,'Policy Characteristics'!$C:$C,0))),"",INDEX('Policy Characteristics'!E:E,MATCH($C53,'Policy Characteristics'!$C:$C,0)))</f>
        <v>trans reduce regulated pollutants</v>
      </c>
      <c r="L53" s="237">
        <f>IF(ISBLANK(INDEX('Policy Characteristics'!F:F,MATCH($C53,'Policy Characteristics'!$C:$C,0))),"",INDEX('Policy Characteristics'!F:F,MATCH($C53,'Policy Characteristics'!$C:$C,0)))</f>
        <v>0</v>
      </c>
      <c r="M53" s="237">
        <f>IF(ISBLANK(INDEX('Policy Characteristics'!G:G,MATCH($C53,'Policy Characteristics'!$C:$C,0))),"",INDEX('Policy Characteristics'!G:G,MATCH($C53,'Policy Characteristics'!$C:$C,0)))</f>
        <v>1</v>
      </c>
      <c r="N53" s="237">
        <f>IF(ISBLANK(INDEX('Policy Characteristics'!H:H,MATCH($C53,'Policy Characteristics'!$C:$C,0))),"",INDEX('Policy Characteristics'!H:H,MATCH($C53,'Policy Characteristics'!$C:$C,0)))</f>
        <v>0.02</v>
      </c>
      <c r="O53" s="293" t="str">
        <f>IF(ISBLANK(INDEX('Policy Characteristics'!I:I,MATCH($C53,'Policy Characteristics'!$C:$C,0))),"",INDEX('Policy Characteristics'!I:I,MATCH($C53,'Policy Characteristics'!$C:$C,0)))</f>
        <v>% reduction in emissions</v>
      </c>
      <c r="P53" s="293"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3" s="293" t="str">
        <f>IF(ISBLANK(INDEX('Policy Characteristics'!K:K,MATCH($C53,'Policy Characteristics'!$C:$C,0))),"",INDEX('Policy Characteristics'!K:K,MATCH($C53,'Policy Characteristics'!$C:$C,0)))</f>
        <v>transportation-sector-main.html#conv-pol-stds</v>
      </c>
      <c r="R53" s="293" t="str">
        <f>IF(ISBLANK(INDEX('Policy Characteristics'!L:L,MATCH($C53,'Policy Characteristics'!$C:$C,0))),"",INDEX('Policy Characteristics'!L:L,MATCH($C53,'Policy Characteristics'!$C:$C,0)))</f>
        <v>conventional-pollutant-standards.html</v>
      </c>
    </row>
    <row r="54" spans="1:18" s="275" customFormat="1" x14ac:dyDescent="0.25">
      <c r="A54" s="293" t="str">
        <f>IF(ISBLANK(INDEX('Policy Characteristics'!A:A,MATCH($C54,'Policy Characteristics'!$C:$C,0))),"",INDEX('Policy Characteristics'!A:A,MATCH($C54,'Policy Characteristics'!$C:$C,0)))</f>
        <v>Transportation</v>
      </c>
      <c r="B54" s="294" t="str">
        <f>IF(ISBLANK(INDEX('Policy Characteristics'!B:B,MATCH($C54,'Policy Characteristics'!$C:$C,0))),"",INDEX('Policy Characteristics'!B:B,MATCH($C54,'Policy Characteristics'!$C:$C,0)))</f>
        <v>Conventional Pollutant Standards</v>
      </c>
      <c r="C54" s="293" t="str">
        <f t="shared" si="2"/>
        <v>Percentage Reduction of Separately Regulated Pollutants</v>
      </c>
      <c r="D54" s="275" t="s">
        <v>644</v>
      </c>
      <c r="E54" s="275" t="s">
        <v>626</v>
      </c>
      <c r="F54" s="275" t="s">
        <v>645</v>
      </c>
      <c r="G54" s="275" t="s">
        <v>626</v>
      </c>
      <c r="H54" s="255">
        <v>352</v>
      </c>
      <c r="I54" s="295" t="s">
        <v>624</v>
      </c>
      <c r="J54" s="296" t="str">
        <f>IF(ISBLANK(INDEX('Policy Characteristics'!D:D,MATCH($C54,'Policy Characteristics'!$C:$C,0))),"",INDEX('Policy Characteristics'!D:D,MATCH($C54,'Policy Characteristics'!$C:$C,0)))</f>
        <v>Conventional Pollutant Standard</v>
      </c>
      <c r="K54" s="293" t="str">
        <f>IF(ISBLANK(INDEX('Policy Characteristics'!E:E,MATCH($C54,'Policy Characteristics'!$C:$C,0))),"",INDEX('Policy Characteristics'!E:E,MATCH($C54,'Policy Characteristics'!$C:$C,0)))</f>
        <v>trans reduce regulated pollutants</v>
      </c>
      <c r="L54" s="237">
        <f>IF(ISBLANK(INDEX('Policy Characteristics'!F:F,MATCH($C54,'Policy Characteristics'!$C:$C,0))),"",INDEX('Policy Characteristics'!F:F,MATCH($C54,'Policy Characteristics'!$C:$C,0)))</f>
        <v>0</v>
      </c>
      <c r="M54" s="237">
        <f>IF(ISBLANK(INDEX('Policy Characteristics'!G:G,MATCH($C54,'Policy Characteristics'!$C:$C,0))),"",INDEX('Policy Characteristics'!G:G,MATCH($C54,'Policy Characteristics'!$C:$C,0)))</f>
        <v>1</v>
      </c>
      <c r="N54" s="237">
        <f>IF(ISBLANK(INDEX('Policy Characteristics'!H:H,MATCH($C54,'Policy Characteristics'!$C:$C,0))),"",INDEX('Policy Characteristics'!H:H,MATCH($C54,'Policy Characteristics'!$C:$C,0)))</f>
        <v>0.02</v>
      </c>
      <c r="O54" s="293" t="str">
        <f>IF(ISBLANK(INDEX('Policy Characteristics'!I:I,MATCH($C54,'Policy Characteristics'!$C:$C,0))),"",INDEX('Policy Characteristics'!I:I,MATCH($C54,'Policy Characteristics'!$C:$C,0)))</f>
        <v>% reduction in emissions</v>
      </c>
      <c r="P54" s="293"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4" s="293" t="str">
        <f>IF(ISBLANK(INDEX('Policy Characteristics'!K:K,MATCH($C54,'Policy Characteristics'!$C:$C,0))),"",INDEX('Policy Characteristics'!K:K,MATCH($C54,'Policy Characteristics'!$C:$C,0)))</f>
        <v>transportation-sector-main.html#conv-pol-stds</v>
      </c>
      <c r="R54" s="293" t="str">
        <f>IF(ISBLANK(INDEX('Policy Characteristics'!L:L,MATCH($C54,'Policy Characteristics'!$C:$C,0))),"",INDEX('Policy Characteristics'!L:L,MATCH($C54,'Policy Characteristics'!$C:$C,0)))</f>
        <v>conventional-pollutant-standards.html</v>
      </c>
    </row>
    <row r="55" spans="1:18" s="275" customFormat="1" x14ac:dyDescent="0.25">
      <c r="A55" s="293" t="str">
        <f>IF(ISBLANK(INDEX('Policy Characteristics'!A:A,MATCH($C55,'Policy Characteristics'!$C:$C,0))),"",INDEX('Policy Characteristics'!A:A,MATCH($C55,'Policy Characteristics'!$C:$C,0)))</f>
        <v>Transportation</v>
      </c>
      <c r="B55" s="294" t="str">
        <f>IF(ISBLANK(INDEX('Policy Characteristics'!B:B,MATCH($C55,'Policy Characteristics'!$C:$C,0))),"",INDEX('Policy Characteristics'!B:B,MATCH($C55,'Policy Characteristics'!$C:$C,0)))</f>
        <v>Conventional Pollutant Standards</v>
      </c>
      <c r="C55" s="293" t="str">
        <f t="shared" si="2"/>
        <v>Percentage Reduction of Separately Regulated Pollutants</v>
      </c>
      <c r="D55" s="275" t="s">
        <v>644</v>
      </c>
      <c r="E55" s="275" t="s">
        <v>627</v>
      </c>
      <c r="F55" s="275" t="s">
        <v>645</v>
      </c>
      <c r="G55" s="275" t="s">
        <v>627</v>
      </c>
      <c r="H55" s="255">
        <v>353</v>
      </c>
      <c r="I55" s="295" t="s">
        <v>624</v>
      </c>
      <c r="J55" s="296" t="str">
        <f>IF(ISBLANK(INDEX('Policy Characteristics'!D:D,MATCH($C55,'Policy Characteristics'!$C:$C,0))),"",INDEX('Policy Characteristics'!D:D,MATCH($C55,'Policy Characteristics'!$C:$C,0)))</f>
        <v>Conventional Pollutant Standard</v>
      </c>
      <c r="K55" s="293" t="str">
        <f>IF(ISBLANK(INDEX('Policy Characteristics'!E:E,MATCH($C55,'Policy Characteristics'!$C:$C,0))),"",INDEX('Policy Characteristics'!E:E,MATCH($C55,'Policy Characteristics'!$C:$C,0)))</f>
        <v>trans reduce regulated pollutants</v>
      </c>
      <c r="L55" s="237">
        <f>IF(ISBLANK(INDEX('Policy Characteristics'!F:F,MATCH($C55,'Policy Characteristics'!$C:$C,0))),"",INDEX('Policy Characteristics'!F:F,MATCH($C55,'Policy Characteristics'!$C:$C,0)))</f>
        <v>0</v>
      </c>
      <c r="M55" s="237">
        <f>IF(ISBLANK(INDEX('Policy Characteristics'!G:G,MATCH($C55,'Policy Characteristics'!$C:$C,0))),"",INDEX('Policy Characteristics'!G:G,MATCH($C55,'Policy Characteristics'!$C:$C,0)))</f>
        <v>1</v>
      </c>
      <c r="N55" s="237">
        <f>IF(ISBLANK(INDEX('Policy Characteristics'!H:H,MATCH($C55,'Policy Characteristics'!$C:$C,0))),"",INDEX('Policy Characteristics'!H:H,MATCH($C55,'Policy Characteristics'!$C:$C,0)))</f>
        <v>0.02</v>
      </c>
      <c r="O55" s="293" t="str">
        <f>IF(ISBLANK(INDEX('Policy Characteristics'!I:I,MATCH($C55,'Policy Characteristics'!$C:$C,0))),"",INDEX('Policy Characteristics'!I:I,MATCH($C55,'Policy Characteristics'!$C:$C,0)))</f>
        <v>% reduction in emissions</v>
      </c>
      <c r="P55" s="293"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5" s="293" t="str">
        <f>IF(ISBLANK(INDEX('Policy Characteristics'!K:K,MATCH($C55,'Policy Characteristics'!$C:$C,0))),"",INDEX('Policy Characteristics'!K:K,MATCH($C55,'Policy Characteristics'!$C:$C,0)))</f>
        <v>transportation-sector-main.html#conv-pol-stds</v>
      </c>
      <c r="R55" s="293" t="str">
        <f>IF(ISBLANK(INDEX('Policy Characteristics'!L:L,MATCH($C55,'Policy Characteristics'!$C:$C,0))),"",INDEX('Policy Characteristics'!L:L,MATCH($C55,'Policy Characteristics'!$C:$C,0)))</f>
        <v>conventional-pollutant-standards.html</v>
      </c>
    </row>
    <row r="56" spans="1:18" s="275" customFormat="1" x14ac:dyDescent="0.25">
      <c r="A56" s="293" t="str">
        <f>IF(ISBLANK(INDEX('Policy Characteristics'!A:A,MATCH($C56,'Policy Characteristics'!$C:$C,0))),"",INDEX('Policy Characteristics'!A:A,MATCH($C56,'Policy Characteristics'!$C:$C,0)))</f>
        <v>Transportation</v>
      </c>
      <c r="B56" s="294" t="str">
        <f>IF(ISBLANK(INDEX('Policy Characteristics'!B:B,MATCH($C56,'Policy Characteristics'!$C:$C,0))),"",INDEX('Policy Characteristics'!B:B,MATCH($C56,'Policy Characteristics'!$C:$C,0)))</f>
        <v>Conventional Pollutant Standards</v>
      </c>
      <c r="C56" s="293" t="str">
        <f t="shared" si="2"/>
        <v>Percentage Reduction of Separately Regulated Pollutants</v>
      </c>
      <c r="D56" s="275" t="s">
        <v>644</v>
      </c>
      <c r="E56" s="275" t="s">
        <v>628</v>
      </c>
      <c r="F56" s="275" t="s">
        <v>645</v>
      </c>
      <c r="G56" s="275" t="s">
        <v>629</v>
      </c>
      <c r="H56" s="255">
        <v>354</v>
      </c>
      <c r="I56" s="295" t="s">
        <v>624</v>
      </c>
      <c r="J56" s="296" t="str">
        <f>IF(ISBLANK(INDEX('Policy Characteristics'!D:D,MATCH($C56,'Policy Characteristics'!$C:$C,0))),"",INDEX('Policy Characteristics'!D:D,MATCH($C56,'Policy Characteristics'!$C:$C,0)))</f>
        <v>Conventional Pollutant Standard</v>
      </c>
      <c r="K56" s="293" t="str">
        <f>IF(ISBLANK(INDEX('Policy Characteristics'!E:E,MATCH($C56,'Policy Characteristics'!$C:$C,0))),"",INDEX('Policy Characteristics'!E:E,MATCH($C56,'Policy Characteristics'!$C:$C,0)))</f>
        <v>trans reduce regulated pollutants</v>
      </c>
      <c r="L56" s="237">
        <f>IF(ISBLANK(INDEX('Policy Characteristics'!F:F,MATCH($C56,'Policy Characteristics'!$C:$C,0))),"",INDEX('Policy Characteristics'!F:F,MATCH($C56,'Policy Characteristics'!$C:$C,0)))</f>
        <v>0</v>
      </c>
      <c r="M56" s="237">
        <f>IF(ISBLANK(INDEX('Policy Characteristics'!G:G,MATCH($C56,'Policy Characteristics'!$C:$C,0))),"",INDEX('Policy Characteristics'!G:G,MATCH($C56,'Policy Characteristics'!$C:$C,0)))</f>
        <v>1</v>
      </c>
      <c r="N56" s="237">
        <f>IF(ISBLANK(INDEX('Policy Characteristics'!H:H,MATCH($C56,'Policy Characteristics'!$C:$C,0))),"",INDEX('Policy Characteristics'!H:H,MATCH($C56,'Policy Characteristics'!$C:$C,0)))</f>
        <v>0.02</v>
      </c>
      <c r="O56" s="293" t="str">
        <f>IF(ISBLANK(INDEX('Policy Characteristics'!I:I,MATCH($C56,'Policy Characteristics'!$C:$C,0))),"",INDEX('Policy Characteristics'!I:I,MATCH($C56,'Policy Characteristics'!$C:$C,0)))</f>
        <v>% reduction in emissions</v>
      </c>
      <c r="P56" s="293"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6" s="293" t="str">
        <f>IF(ISBLANK(INDEX('Policy Characteristics'!K:K,MATCH($C56,'Policy Characteristics'!$C:$C,0))),"",INDEX('Policy Characteristics'!K:K,MATCH($C56,'Policy Characteristics'!$C:$C,0)))</f>
        <v>transportation-sector-main.html#conv-pol-stds</v>
      </c>
      <c r="R56" s="293" t="str">
        <f>IF(ISBLANK(INDEX('Policy Characteristics'!L:L,MATCH($C56,'Policy Characteristics'!$C:$C,0))),"",INDEX('Policy Characteristics'!L:L,MATCH($C56,'Policy Characteristics'!$C:$C,0)))</f>
        <v>conventional-pollutant-standards.html</v>
      </c>
    </row>
    <row r="57" spans="1:18" s="275" customFormat="1" x14ac:dyDescent="0.25">
      <c r="A57" s="293" t="str">
        <f>IF(ISBLANK(INDEX('Policy Characteristics'!A:A,MATCH($C57,'Policy Characteristics'!$C:$C,0))),"",INDEX('Policy Characteristics'!A:A,MATCH($C57,'Policy Characteristics'!$C:$C,0)))</f>
        <v>Transportation</v>
      </c>
      <c r="B57" s="294" t="str">
        <f>IF(ISBLANK(INDEX('Policy Characteristics'!B:B,MATCH($C57,'Policy Characteristics'!$C:$C,0))),"",INDEX('Policy Characteristics'!B:B,MATCH($C57,'Policy Characteristics'!$C:$C,0)))</f>
        <v>Conventional Pollutant Standards</v>
      </c>
      <c r="C57" s="293" t="str">
        <f t="shared" si="2"/>
        <v>Percentage Reduction of Separately Regulated Pollutants</v>
      </c>
      <c r="D57" s="275" t="s">
        <v>644</v>
      </c>
      <c r="E57" s="275" t="s">
        <v>630</v>
      </c>
      <c r="F57" s="275" t="s">
        <v>645</v>
      </c>
      <c r="G57" s="275" t="s">
        <v>630</v>
      </c>
      <c r="H57" s="255">
        <v>355</v>
      </c>
      <c r="I57" s="295" t="s">
        <v>624</v>
      </c>
      <c r="J57" s="296" t="str">
        <f>IF(ISBLANK(INDEX('Policy Characteristics'!D:D,MATCH($C57,'Policy Characteristics'!$C:$C,0))),"",INDEX('Policy Characteristics'!D:D,MATCH($C57,'Policy Characteristics'!$C:$C,0)))</f>
        <v>Conventional Pollutant Standard</v>
      </c>
      <c r="K57" s="293" t="str">
        <f>IF(ISBLANK(INDEX('Policy Characteristics'!E:E,MATCH($C57,'Policy Characteristics'!$C:$C,0))),"",INDEX('Policy Characteristics'!E:E,MATCH($C57,'Policy Characteristics'!$C:$C,0)))</f>
        <v>trans reduce regulated pollutants</v>
      </c>
      <c r="L57" s="237">
        <f>IF(ISBLANK(INDEX('Policy Characteristics'!F:F,MATCH($C57,'Policy Characteristics'!$C:$C,0))),"",INDEX('Policy Characteristics'!F:F,MATCH($C57,'Policy Characteristics'!$C:$C,0)))</f>
        <v>0</v>
      </c>
      <c r="M57" s="237">
        <f>IF(ISBLANK(INDEX('Policy Characteristics'!G:G,MATCH($C57,'Policy Characteristics'!$C:$C,0))),"",INDEX('Policy Characteristics'!G:G,MATCH($C57,'Policy Characteristics'!$C:$C,0)))</f>
        <v>1</v>
      </c>
      <c r="N57" s="237">
        <f>IF(ISBLANK(INDEX('Policy Characteristics'!H:H,MATCH($C57,'Policy Characteristics'!$C:$C,0))),"",INDEX('Policy Characteristics'!H:H,MATCH($C57,'Policy Characteristics'!$C:$C,0)))</f>
        <v>0.02</v>
      </c>
      <c r="O57" s="293" t="str">
        <f>IF(ISBLANK(INDEX('Policy Characteristics'!I:I,MATCH($C57,'Policy Characteristics'!$C:$C,0))),"",INDEX('Policy Characteristics'!I:I,MATCH($C57,'Policy Characteristics'!$C:$C,0)))</f>
        <v>% reduction in emissions</v>
      </c>
      <c r="P57" s="293"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7" s="293" t="str">
        <f>IF(ISBLANK(INDEX('Policy Characteristics'!K:K,MATCH($C57,'Policy Characteristics'!$C:$C,0))),"",INDEX('Policy Characteristics'!K:K,MATCH($C57,'Policy Characteristics'!$C:$C,0)))</f>
        <v>transportation-sector-main.html#conv-pol-stds</v>
      </c>
      <c r="R57" s="293" t="str">
        <f>IF(ISBLANK(INDEX('Policy Characteristics'!L:L,MATCH($C57,'Policy Characteristics'!$C:$C,0))),"",INDEX('Policy Characteristics'!L:L,MATCH($C57,'Policy Characteristics'!$C:$C,0)))</f>
        <v>conventional-pollutant-standards.html</v>
      </c>
    </row>
    <row r="58" spans="1:18" s="275" customFormat="1" x14ac:dyDescent="0.25">
      <c r="A58" s="293" t="str">
        <f>IF(ISBLANK(INDEX('Policy Characteristics'!A:A,MATCH($C58,'Policy Characteristics'!$C:$C,0))),"",INDEX('Policy Characteristics'!A:A,MATCH($C58,'Policy Characteristics'!$C:$C,0)))</f>
        <v>Transportation</v>
      </c>
      <c r="B58" s="294" t="str">
        <f>IF(ISBLANK(INDEX('Policy Characteristics'!B:B,MATCH($C58,'Policy Characteristics'!$C:$C,0))),"",INDEX('Policy Characteristics'!B:B,MATCH($C58,'Policy Characteristics'!$C:$C,0)))</f>
        <v>Conventional Pollutant Standards</v>
      </c>
      <c r="C58" s="293" t="str">
        <f t="shared" si="2"/>
        <v>Percentage Reduction of Separately Regulated Pollutants</v>
      </c>
      <c r="D58" s="275" t="s">
        <v>644</v>
      </c>
      <c r="E58" s="275" t="s">
        <v>631</v>
      </c>
      <c r="F58" s="275" t="s">
        <v>645</v>
      </c>
      <c r="G58" s="275" t="s">
        <v>631</v>
      </c>
      <c r="H58" s="255">
        <v>356</v>
      </c>
      <c r="I58" s="295" t="s">
        <v>624</v>
      </c>
      <c r="J58" s="296" t="str">
        <f>IF(ISBLANK(INDEX('Policy Characteristics'!D:D,MATCH($C58,'Policy Characteristics'!$C:$C,0))),"",INDEX('Policy Characteristics'!D:D,MATCH($C58,'Policy Characteristics'!$C:$C,0)))</f>
        <v>Conventional Pollutant Standard</v>
      </c>
      <c r="K58" s="293" t="str">
        <f>IF(ISBLANK(INDEX('Policy Characteristics'!E:E,MATCH($C58,'Policy Characteristics'!$C:$C,0))),"",INDEX('Policy Characteristics'!E:E,MATCH($C58,'Policy Characteristics'!$C:$C,0)))</f>
        <v>trans reduce regulated pollutants</v>
      </c>
      <c r="L58" s="237">
        <f>IF(ISBLANK(INDEX('Policy Characteristics'!F:F,MATCH($C58,'Policy Characteristics'!$C:$C,0))),"",INDEX('Policy Characteristics'!F:F,MATCH($C58,'Policy Characteristics'!$C:$C,0)))</f>
        <v>0</v>
      </c>
      <c r="M58" s="237">
        <f>IF(ISBLANK(INDEX('Policy Characteristics'!G:G,MATCH($C58,'Policy Characteristics'!$C:$C,0))),"",INDEX('Policy Characteristics'!G:G,MATCH($C58,'Policy Characteristics'!$C:$C,0)))</f>
        <v>1</v>
      </c>
      <c r="N58" s="237">
        <f>IF(ISBLANK(INDEX('Policy Characteristics'!H:H,MATCH($C58,'Policy Characteristics'!$C:$C,0))),"",INDEX('Policy Characteristics'!H:H,MATCH($C58,'Policy Characteristics'!$C:$C,0)))</f>
        <v>0.02</v>
      </c>
      <c r="O58" s="293" t="str">
        <f>IF(ISBLANK(INDEX('Policy Characteristics'!I:I,MATCH($C58,'Policy Characteristics'!$C:$C,0))),"",INDEX('Policy Characteristics'!I:I,MATCH($C58,'Policy Characteristics'!$C:$C,0)))</f>
        <v>% reduction in emissions</v>
      </c>
      <c r="P58" s="293"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8" s="293" t="str">
        <f>IF(ISBLANK(INDEX('Policy Characteristics'!K:K,MATCH($C58,'Policy Characteristics'!$C:$C,0))),"",INDEX('Policy Characteristics'!K:K,MATCH($C58,'Policy Characteristics'!$C:$C,0)))</f>
        <v>transportation-sector-main.html#conv-pol-stds</v>
      </c>
      <c r="R58" s="293" t="str">
        <f>IF(ISBLANK(INDEX('Policy Characteristics'!L:L,MATCH($C58,'Policy Characteristics'!$C:$C,0))),"",INDEX('Policy Characteristics'!L:L,MATCH($C58,'Policy Characteristics'!$C:$C,0)))</f>
        <v>conventional-pollutant-standards.html</v>
      </c>
    </row>
    <row r="59" spans="1:18" s="275" customFormat="1" x14ac:dyDescent="0.25">
      <c r="A59" s="293" t="str">
        <f>IF(ISBLANK(INDEX('Policy Characteristics'!A:A,MATCH($C59,'Policy Characteristics'!$C:$C,0))),"",INDEX('Policy Characteristics'!A:A,MATCH($C59,'Policy Characteristics'!$C:$C,0)))</f>
        <v>Transportation</v>
      </c>
      <c r="B59" s="294" t="str">
        <f>IF(ISBLANK(INDEX('Policy Characteristics'!B:B,MATCH($C59,'Policy Characteristics'!$C:$C,0))),"",INDEX('Policy Characteristics'!B:B,MATCH($C59,'Policy Characteristics'!$C:$C,0)))</f>
        <v>Conventional Pollutant Standards</v>
      </c>
      <c r="C59" s="293" t="str">
        <f t="shared" si="2"/>
        <v>Percentage Reduction of Separately Regulated Pollutants</v>
      </c>
      <c r="D59" s="275" t="s">
        <v>644</v>
      </c>
      <c r="E59" s="275" t="s">
        <v>632</v>
      </c>
      <c r="F59" s="275" t="s">
        <v>645</v>
      </c>
      <c r="G59" s="275" t="s">
        <v>632</v>
      </c>
      <c r="H59" s="255">
        <v>357</v>
      </c>
      <c r="I59" s="295" t="s">
        <v>624</v>
      </c>
      <c r="J59" s="296" t="str">
        <f>IF(ISBLANK(INDEX('Policy Characteristics'!D:D,MATCH($C59,'Policy Characteristics'!$C:$C,0))),"",INDEX('Policy Characteristics'!D:D,MATCH($C59,'Policy Characteristics'!$C:$C,0)))</f>
        <v>Conventional Pollutant Standard</v>
      </c>
      <c r="K59" s="293" t="str">
        <f>IF(ISBLANK(INDEX('Policy Characteristics'!E:E,MATCH($C59,'Policy Characteristics'!$C:$C,0))),"",INDEX('Policy Characteristics'!E:E,MATCH($C59,'Policy Characteristics'!$C:$C,0)))</f>
        <v>trans reduce regulated pollutants</v>
      </c>
      <c r="L59" s="237">
        <f>IF(ISBLANK(INDEX('Policy Characteristics'!F:F,MATCH($C59,'Policy Characteristics'!$C:$C,0))),"",INDEX('Policy Characteristics'!F:F,MATCH($C59,'Policy Characteristics'!$C:$C,0)))</f>
        <v>0</v>
      </c>
      <c r="M59" s="237">
        <f>IF(ISBLANK(INDEX('Policy Characteristics'!G:G,MATCH($C59,'Policy Characteristics'!$C:$C,0))),"",INDEX('Policy Characteristics'!G:G,MATCH($C59,'Policy Characteristics'!$C:$C,0)))</f>
        <v>1</v>
      </c>
      <c r="N59" s="237">
        <f>IF(ISBLANK(INDEX('Policy Characteristics'!H:H,MATCH($C59,'Policy Characteristics'!$C:$C,0))),"",INDEX('Policy Characteristics'!H:H,MATCH($C59,'Policy Characteristics'!$C:$C,0)))</f>
        <v>0.02</v>
      </c>
      <c r="O59" s="293" t="str">
        <f>IF(ISBLANK(INDEX('Policy Characteristics'!I:I,MATCH($C59,'Policy Characteristics'!$C:$C,0))),"",INDEX('Policy Characteristics'!I:I,MATCH($C59,'Policy Characteristics'!$C:$C,0)))</f>
        <v>% reduction in emissions</v>
      </c>
      <c r="P59" s="293"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9" s="293" t="str">
        <f>IF(ISBLANK(INDEX('Policy Characteristics'!K:K,MATCH($C59,'Policy Characteristics'!$C:$C,0))),"",INDEX('Policy Characteristics'!K:K,MATCH($C59,'Policy Characteristics'!$C:$C,0)))</f>
        <v>transportation-sector-main.html#conv-pol-stds</v>
      </c>
      <c r="R59" s="293" t="str">
        <f>IF(ISBLANK(INDEX('Policy Characteristics'!L:L,MATCH($C59,'Policy Characteristics'!$C:$C,0))),"",INDEX('Policy Characteristics'!L:L,MATCH($C59,'Policy Characteristics'!$C:$C,0)))</f>
        <v>conventional-pollutant-standards.html</v>
      </c>
    </row>
    <row r="60" spans="1:18" s="275" customFormat="1" x14ac:dyDescent="0.25">
      <c r="A60" s="293" t="str">
        <f>IF(ISBLANK(INDEX('Policy Characteristics'!A:A,MATCH($C60,'Policy Characteristics'!$C:$C,0))),"",INDEX('Policy Characteristics'!A:A,MATCH($C60,'Policy Characteristics'!$C:$C,0)))</f>
        <v>Transportation</v>
      </c>
      <c r="B60" s="294" t="str">
        <f>IF(ISBLANK(INDEX('Policy Characteristics'!B:B,MATCH($C60,'Policy Characteristics'!$C:$C,0))),"",INDEX('Policy Characteristics'!B:B,MATCH($C60,'Policy Characteristics'!$C:$C,0)))</f>
        <v>Conventional Pollutant Standards</v>
      </c>
      <c r="C60" s="293" t="str">
        <f t="shared" si="2"/>
        <v>Percentage Reduction of Separately Regulated Pollutants</v>
      </c>
      <c r="D60" s="275" t="s">
        <v>644</v>
      </c>
      <c r="E60" s="275" t="s">
        <v>633</v>
      </c>
      <c r="F60" s="275" t="s">
        <v>645</v>
      </c>
      <c r="G60" s="275" t="s">
        <v>633</v>
      </c>
      <c r="H60" s="255">
        <v>358</v>
      </c>
      <c r="I60" s="297" t="s">
        <v>634</v>
      </c>
      <c r="J60" s="296" t="str">
        <f>IF(ISBLANK(INDEX('Policy Characteristics'!D:D,MATCH($C60,'Policy Characteristics'!$C:$C,0))),"",INDEX('Policy Characteristics'!D:D,MATCH($C60,'Policy Characteristics'!$C:$C,0)))</f>
        <v>Conventional Pollutant Standard</v>
      </c>
      <c r="K60" s="293" t="str">
        <f>IF(ISBLANK(INDEX('Policy Characteristics'!E:E,MATCH($C60,'Policy Characteristics'!$C:$C,0))),"",INDEX('Policy Characteristics'!E:E,MATCH($C60,'Policy Characteristics'!$C:$C,0)))</f>
        <v>trans reduce regulated pollutants</v>
      </c>
      <c r="L60" s="237">
        <f>IF(ISBLANK(INDEX('Policy Characteristics'!F:F,MATCH($C60,'Policy Characteristics'!$C:$C,0))),"",INDEX('Policy Characteristics'!F:F,MATCH($C60,'Policy Characteristics'!$C:$C,0)))</f>
        <v>0</v>
      </c>
      <c r="M60" s="237">
        <f>IF(ISBLANK(INDEX('Policy Characteristics'!G:G,MATCH($C60,'Policy Characteristics'!$C:$C,0))),"",INDEX('Policy Characteristics'!G:G,MATCH($C60,'Policy Characteristics'!$C:$C,0)))</f>
        <v>1</v>
      </c>
      <c r="N60" s="237">
        <f>IF(ISBLANK(INDEX('Policy Characteristics'!H:H,MATCH($C60,'Policy Characteristics'!$C:$C,0))),"",INDEX('Policy Characteristics'!H:H,MATCH($C60,'Policy Characteristics'!$C:$C,0)))</f>
        <v>0.02</v>
      </c>
      <c r="O60" s="293" t="str">
        <f>IF(ISBLANK(INDEX('Policy Characteristics'!I:I,MATCH($C60,'Policy Characteristics'!$C:$C,0))),"",INDEX('Policy Characteristics'!I:I,MATCH($C60,'Policy Characteristics'!$C:$C,0)))</f>
        <v>% reduction in emissions</v>
      </c>
      <c r="P60" s="293"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0" s="293" t="str">
        <f>IF(ISBLANK(INDEX('Policy Characteristics'!K:K,MATCH($C60,'Policy Characteristics'!$C:$C,0))),"",INDEX('Policy Characteristics'!K:K,MATCH($C60,'Policy Characteristics'!$C:$C,0)))</f>
        <v>transportation-sector-main.html#conv-pol-stds</v>
      </c>
      <c r="R60" s="293" t="str">
        <f>IF(ISBLANK(INDEX('Policy Characteristics'!L:L,MATCH($C60,'Policy Characteristics'!$C:$C,0))),"",INDEX('Policy Characteristics'!L:L,MATCH($C60,'Policy Characteristics'!$C:$C,0)))</f>
        <v>conventional-pollutant-standards.html</v>
      </c>
    </row>
    <row r="61" spans="1:18" s="275" customFormat="1" x14ac:dyDescent="0.25">
      <c r="A61" s="293" t="str">
        <f>IF(ISBLANK(INDEX('Policy Characteristics'!A:A,MATCH($C61,'Policy Characteristics'!$C:$C,0))),"",INDEX('Policy Characteristics'!A:A,MATCH($C61,'Policy Characteristics'!$C:$C,0)))</f>
        <v>Transportation</v>
      </c>
      <c r="B61" s="294" t="str">
        <f>IF(ISBLANK(INDEX('Policy Characteristics'!B:B,MATCH($C61,'Policy Characteristics'!$C:$C,0))),"",INDEX('Policy Characteristics'!B:B,MATCH($C61,'Policy Characteristics'!$C:$C,0)))</f>
        <v>Conventional Pollutant Standards</v>
      </c>
      <c r="C61" s="293" t="str">
        <f t="shared" si="2"/>
        <v>Percentage Reduction of Separately Regulated Pollutants</v>
      </c>
      <c r="D61" s="275" t="s">
        <v>644</v>
      </c>
      <c r="E61" s="275" t="s">
        <v>635</v>
      </c>
      <c r="F61" s="275" t="s">
        <v>645</v>
      </c>
      <c r="G61" s="275" t="s">
        <v>635</v>
      </c>
      <c r="H61" s="255">
        <v>359</v>
      </c>
      <c r="I61" s="297" t="s">
        <v>634</v>
      </c>
      <c r="J61" s="296" t="str">
        <f>IF(ISBLANK(INDEX('Policy Characteristics'!D:D,MATCH($C61,'Policy Characteristics'!$C:$C,0))),"",INDEX('Policy Characteristics'!D:D,MATCH($C61,'Policy Characteristics'!$C:$C,0)))</f>
        <v>Conventional Pollutant Standard</v>
      </c>
      <c r="K61" s="293" t="str">
        <f>IF(ISBLANK(INDEX('Policy Characteristics'!E:E,MATCH($C61,'Policy Characteristics'!$C:$C,0))),"",INDEX('Policy Characteristics'!E:E,MATCH($C61,'Policy Characteristics'!$C:$C,0)))</f>
        <v>trans reduce regulated pollutants</v>
      </c>
      <c r="L61" s="237">
        <f>IF(ISBLANK(INDEX('Policy Characteristics'!F:F,MATCH($C61,'Policy Characteristics'!$C:$C,0))),"",INDEX('Policy Characteristics'!F:F,MATCH($C61,'Policy Characteristics'!$C:$C,0)))</f>
        <v>0</v>
      </c>
      <c r="M61" s="237">
        <f>IF(ISBLANK(INDEX('Policy Characteristics'!G:G,MATCH($C61,'Policy Characteristics'!$C:$C,0))),"",INDEX('Policy Characteristics'!G:G,MATCH($C61,'Policy Characteristics'!$C:$C,0)))</f>
        <v>1</v>
      </c>
      <c r="N61" s="237">
        <f>IF(ISBLANK(INDEX('Policy Characteristics'!H:H,MATCH($C61,'Policy Characteristics'!$C:$C,0))),"",INDEX('Policy Characteristics'!H:H,MATCH($C61,'Policy Characteristics'!$C:$C,0)))</f>
        <v>0.02</v>
      </c>
      <c r="O61" s="293" t="str">
        <f>IF(ISBLANK(INDEX('Policy Characteristics'!I:I,MATCH($C61,'Policy Characteristics'!$C:$C,0))),"",INDEX('Policy Characteristics'!I:I,MATCH($C61,'Policy Characteristics'!$C:$C,0)))</f>
        <v>% reduction in emissions</v>
      </c>
      <c r="P61" s="293"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1" s="293" t="str">
        <f>IF(ISBLANK(INDEX('Policy Characteristics'!K:K,MATCH($C61,'Policy Characteristics'!$C:$C,0))),"",INDEX('Policy Characteristics'!K:K,MATCH($C61,'Policy Characteristics'!$C:$C,0)))</f>
        <v>transportation-sector-main.html#conv-pol-stds</v>
      </c>
      <c r="R61" s="293" t="str">
        <f>IF(ISBLANK(INDEX('Policy Characteristics'!L:L,MATCH($C61,'Policy Characteristics'!$C:$C,0))),"",INDEX('Policy Characteristics'!L:L,MATCH($C61,'Policy Characteristics'!$C:$C,0)))</f>
        <v>conventional-pollutant-standards.html</v>
      </c>
    </row>
    <row r="62" spans="1:18" s="275" customFormat="1" x14ac:dyDescent="0.25">
      <c r="A62" s="293" t="str">
        <f>IF(ISBLANK(INDEX('Policy Characteristics'!A:A,MATCH($C62,'Policy Characteristics'!$C:$C,0))),"",INDEX('Policy Characteristics'!A:A,MATCH($C62,'Policy Characteristics'!$C:$C,0)))</f>
        <v>Transportation</v>
      </c>
      <c r="B62" s="294" t="str">
        <f>IF(ISBLANK(INDEX('Policy Characteristics'!B:B,MATCH($C62,'Policy Characteristics'!$C:$C,0))),"",INDEX('Policy Characteristics'!B:B,MATCH($C62,'Policy Characteristics'!$C:$C,0)))</f>
        <v>Electric Vehicle Charger Deployment</v>
      </c>
      <c r="C62" s="275" t="s">
        <v>68</v>
      </c>
      <c r="H62" s="255">
        <v>360</v>
      </c>
      <c r="I62" s="297" t="s">
        <v>634</v>
      </c>
      <c r="J62" s="296" t="str">
        <f>IF(ISBLANK(INDEX('Policy Characteristics'!D:D,MATCH($C62,'Policy Characteristics'!$C:$C,0))),"",INDEX('Policy Characteristics'!D:D,MATCH($C62,'Policy Characteristics'!$C:$C,0)))</f>
        <v>EV Charger Deployment</v>
      </c>
      <c r="K62" s="293" t="str">
        <f>IF(ISBLANK(INDEX('Policy Characteristics'!E:E,MATCH($C62,'Policy Characteristics'!$C:$C,0))),"",INDEX('Policy Characteristics'!E:E,MATCH($C62,'Policy Characteristics'!$C:$C,0)))</f>
        <v>trans EV charger deployment</v>
      </c>
      <c r="L62" s="293">
        <f>IF(ISBLANK(INDEX('Policy Characteristics'!F:F,MATCH($C62,'Policy Characteristics'!$C:$C,0))),"",INDEX('Policy Characteristics'!F:F,MATCH($C62,'Policy Characteristics'!$C:$C,0)))</f>
        <v>0</v>
      </c>
      <c r="M62" s="293">
        <f>IF(ISBLANK(INDEX('Policy Characteristics'!G:G,MATCH($C62,'Policy Characteristics'!$C:$C,0))),"",INDEX('Policy Characteristics'!G:G,MATCH($C62,'Policy Characteristics'!$C:$C,0)))</f>
        <v>300</v>
      </c>
      <c r="N62" s="293">
        <f>IF(ISBLANK(INDEX('Policy Characteristics'!H:H,MATCH($C62,'Policy Characteristics'!$C:$C,0))),"",INDEX('Policy Characteristics'!H:H,MATCH($C62,'Policy Characteristics'!$C:$C,0)))</f>
        <v>5</v>
      </c>
      <c r="O62" s="293" t="str">
        <f>IF(ISBLANK(INDEX('Policy Characteristics'!I:I,MATCH($C62,'Policy Characteristics'!$C:$C,0))),"",INDEX('Policy Characteristics'!I:I,MATCH($C62,'Policy Characteristics'!$C:$C,0)))</f>
        <v>chargers / 100k pop</v>
      </c>
      <c r="P62" s="293"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v>
      </c>
      <c r="Q62" s="293" t="str">
        <f>IF(ISBLANK(INDEX('Policy Characteristics'!K:K,MATCH($C62,'Policy Characteristics'!$C:$C,0))),"",INDEX('Policy Characteristics'!K:K,MATCH($C62,'Policy Characteristics'!$C:$C,0)))</f>
        <v/>
      </c>
      <c r="R62" s="293" t="str">
        <f>IF(ISBLANK(INDEX('Policy Characteristics'!L:L,MATCH($C62,'Policy Characteristics'!$C:$C,0))),"",INDEX('Policy Characteristics'!L:L,MATCH($C62,'Policy Characteristics'!$C:$C,0)))</f>
        <v>ev-charger-deployment.html</v>
      </c>
    </row>
    <row r="63" spans="1:18" s="275" customFormat="1" x14ac:dyDescent="0.25">
      <c r="A63" s="293" t="str">
        <f>IF(ISBLANK(INDEX('Policy Characteristics'!A:A,MATCH($C63,'Policy Characteristics'!$C:$C,0))),"",INDEX('Policy Characteristics'!A:A,MATCH($C63,'Policy Characteristics'!$C:$C,0)))</f>
        <v>Transportation</v>
      </c>
      <c r="B63" s="294" t="str">
        <f>IF(ISBLANK(INDEX('Policy Characteristics'!B:B,MATCH($C63,'Policy Characteristics'!$C:$C,0))),"",INDEX('Policy Characteristics'!B:B,MATCH($C63,'Policy Characteristics'!$C:$C,0)))</f>
        <v>Electric Vehicle Range &amp; Charging Time</v>
      </c>
      <c r="C63" s="275" t="s">
        <v>75</v>
      </c>
      <c r="D63" s="298"/>
      <c r="E63" s="298"/>
      <c r="F63" s="298"/>
      <c r="G63" s="298"/>
      <c r="H63" s="255">
        <v>361</v>
      </c>
      <c r="I63" s="295" t="s">
        <v>634</v>
      </c>
      <c r="J63" s="296" t="str">
        <f>IF(ISBLANK(INDEX('Policy Characteristics'!D:D,MATCH($C63,'Policy Characteristics'!$C:$C,0))),"",INDEX('Policy Characteristics'!D:D,MATCH($C63,'Policy Characteristics'!$C:$C,0)))</f>
        <v>EV Range &amp; Charging Time</v>
      </c>
      <c r="K63" s="293" t="str">
        <f>IF(ISBLANK(INDEX('Policy Characteristics'!E:E,MATCH($C63,'Policy Characteristics'!$C:$C,0))),"",INDEX('Policy Characteristics'!E:E,MATCH($C63,'Policy Characteristics'!$C:$C,0)))</f>
        <v>trans reduce EV range anxiety and charging time</v>
      </c>
      <c r="L63" s="237">
        <f>IF(ISBLANK(INDEX('Policy Characteristics'!F:F,MATCH($C63,'Policy Characteristics'!$C:$C,0))),"",INDEX('Policy Characteristics'!F:F,MATCH($C63,'Policy Characteristics'!$C:$C,0)))</f>
        <v>0</v>
      </c>
      <c r="M63" s="237">
        <f>IF(ISBLANK(INDEX('Policy Characteristics'!G:G,MATCH($C63,'Policy Characteristics'!$C:$C,0))),"",INDEX('Policy Characteristics'!G:G,MATCH($C63,'Policy Characteristics'!$C:$C,0)))</f>
        <v>1</v>
      </c>
      <c r="N63" s="237">
        <f>IF(ISBLANK(INDEX('Policy Characteristics'!H:H,MATCH($C63,'Policy Characteristics'!$C:$C,0))),"",INDEX('Policy Characteristics'!H:H,MATCH($C63,'Policy Characteristics'!$C:$C,0)))</f>
        <v>0.02</v>
      </c>
      <c r="O63" s="293" t="str">
        <f>IF(ISBLANK(INDEX('Policy Characteristics'!I:I,MATCH($C63,'Policy Characteristics'!$C:$C,0))),"",INDEX('Policy Characteristics'!I:I,MATCH($C63,'Policy Characteristics'!$C:$C,0)))</f>
        <v>% reduction in concern</v>
      </c>
      <c r="P63" s="293"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v>
      </c>
      <c r="Q63" s="293" t="str">
        <f>IF(ISBLANK(INDEX('Policy Characteristics'!K:K,MATCH($C63,'Policy Characteristics'!$C:$C,0))),"",INDEX('Policy Characteristics'!K:K,MATCH($C63,'Policy Characteristics'!$C:$C,0)))</f>
        <v/>
      </c>
      <c r="R63" s="293" t="str">
        <f>IF(ISBLANK(INDEX('Policy Characteristics'!L:L,MATCH($C63,'Policy Characteristics'!$C:$C,0))),"",INDEX('Policy Characteristics'!L:L,MATCH($C63,'Policy Characteristics'!$C:$C,0)))</f>
        <v>reduce-range-anxiety-charging-time.html</v>
      </c>
    </row>
    <row r="64" spans="1:18" s="275" customFormat="1" x14ac:dyDescent="0.25">
      <c r="A64" s="293" t="str">
        <f>IF(ISBLANK(INDEX('Policy Characteristics'!A:A,MATCH($C64,'Policy Characteristics'!$C:$C,0))),"",INDEX('Policy Characteristics'!A:A,MATCH($C64,'Policy Characteristics'!$C:$C,0)))</f>
        <v>Transportation</v>
      </c>
      <c r="B64" s="294" t="str">
        <f>IF(ISBLANK(INDEX('Policy Characteristics'!B:B,MATCH($C64,'Policy Characteristics'!$C:$C,0))),"",INDEX('Policy Characteristics'!B:B,MATCH($C64,'Policy Characteristics'!$C:$C,0)))</f>
        <v>Electric Vehicle Sales Standard</v>
      </c>
      <c r="C64" s="275" t="s">
        <v>83</v>
      </c>
      <c r="D64" s="298" t="s">
        <v>646</v>
      </c>
      <c r="E64" s="298" t="s">
        <v>620</v>
      </c>
      <c r="F64" s="298" t="s">
        <v>647</v>
      </c>
      <c r="G64" s="303" t="s">
        <v>648</v>
      </c>
      <c r="H64" s="20">
        <v>186</v>
      </c>
      <c r="I64" s="304" t="s">
        <v>624</v>
      </c>
      <c r="J64" s="296" t="str">
        <f>IF(ISBLANK(INDEX('Policy Characteristics'!D:D,MATCH($C64,'Policy Characteristics'!$C:$C,0))),"",INDEX('Policy Characteristics'!D:D,MATCH($C64,'Policy Characteristics'!$C:$C,0)))</f>
        <v>EV Sales Standard</v>
      </c>
      <c r="K64" s="293" t="str">
        <f>IF(ISBLANK(INDEX('Policy Characteristics'!E:E,MATCH($C64,'Policy Characteristics'!$C:$C,0))),"",INDEX('Policy Characteristics'!E:E,MATCH($C64,'Policy Characteristics'!$C:$C,0)))</f>
        <v>trans EV minimum</v>
      </c>
      <c r="L64" s="237">
        <f>IF(ISBLANK(INDEX('Policy Characteristics'!F:F,MATCH($C64,'Policy Characteristics'!$C:$C,0))),"",INDEX('Policy Characteristics'!F:F,MATCH($C64,'Policy Characteristics'!$C:$C,0)))</f>
        <v>0</v>
      </c>
      <c r="M64" s="237">
        <f>IF(ISBLANK(INDEX('Policy Characteristics'!G:G,MATCH($C64,'Policy Characteristics'!$C:$C,0))),"",INDEX('Policy Characteristics'!G:G,MATCH($C64,'Policy Characteristics'!$C:$C,0)))</f>
        <v>1</v>
      </c>
      <c r="N64" s="237">
        <f>IF(ISBLANK(INDEX('Policy Characteristics'!H:H,MATCH($C64,'Policy Characteristics'!$C:$C,0))),"",INDEX('Policy Characteristics'!H:H,MATCH($C64,'Policy Characteristics'!$C:$C,0)))</f>
        <v>0.01</v>
      </c>
      <c r="O64" s="293" t="str">
        <f>IF(ISBLANK(INDEX('Policy Characteristics'!I:I,MATCH($C64,'Policy Characteristics'!$C:$C,0))),"",INDEX('Policy Characteristics'!I:I,MATCH($C64,'Policy Characteristics'!$C:$C,0)))</f>
        <v>% of new vehicles sold</v>
      </c>
      <c r="P64" s="293"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4" s="293" t="str">
        <f>IF(ISBLANK(INDEX('Policy Characteristics'!K:K,MATCH($C64,'Policy Characteristics'!$C:$C,0))),"",INDEX('Policy Characteristics'!K:K,MATCH($C64,'Policy Characteristics'!$C:$C,0)))</f>
        <v>transportation-sector-main.html#ev-mandate</v>
      </c>
      <c r="R64" s="293" t="str">
        <f>IF(ISBLANK(INDEX('Policy Characteristics'!L:L,MATCH($C64,'Policy Characteristics'!$C:$C,0))),"",INDEX('Policy Characteristics'!L:L,MATCH($C64,'Policy Characteristics'!$C:$C,0)))</f>
        <v>ev-mandate.html</v>
      </c>
    </row>
    <row r="65" spans="1:18" s="275" customFormat="1" ht="14.65" customHeight="1" x14ac:dyDescent="0.25">
      <c r="A65" s="293" t="str">
        <f>IF(ISBLANK(INDEX('Policy Characteristics'!A:A,MATCH($C65,'Policy Characteristics'!$C:$C,0))),"",INDEX('Policy Characteristics'!A:A,MATCH($C65,'Policy Characteristics'!$C:$C,0)))</f>
        <v>Transportation</v>
      </c>
      <c r="B65" s="294" t="str">
        <f>IF(ISBLANK(INDEX('Policy Characteristics'!B:B,MATCH($C65,'Policy Characteristics'!$C:$C,0))),"",INDEX('Policy Characteristics'!B:B,MATCH($C65,'Policy Characteristics'!$C:$C,0)))</f>
        <v>Electric Vehicle Sales Standard</v>
      </c>
      <c r="C65" s="293" t="str">
        <f t="shared" ref="C65:C75" si="3">C$64</f>
        <v>Additional Minimum Required EV Sales Percentage</v>
      </c>
      <c r="D65" s="275" t="s">
        <v>649</v>
      </c>
      <c r="E65" s="275" t="s">
        <v>620</v>
      </c>
      <c r="F65" s="275" t="s">
        <v>650</v>
      </c>
      <c r="G65" s="305" t="s">
        <v>651</v>
      </c>
      <c r="H65" s="20">
        <v>203</v>
      </c>
      <c r="I65" s="304" t="s">
        <v>624</v>
      </c>
      <c r="J65" s="296" t="str">
        <f>IF(ISBLANK(INDEX('Policy Characteristics'!D:D,MATCH($C65,'Policy Characteristics'!$C:$C,0))),"",INDEX('Policy Characteristics'!D:D,MATCH($C65,'Policy Characteristics'!$C:$C,0)))</f>
        <v>EV Sales Standard</v>
      </c>
      <c r="K65" s="293" t="str">
        <f>IF(ISBLANK(INDEX('Policy Characteristics'!E:E,MATCH($C65,'Policy Characteristics'!$C:$C,0))),"",INDEX('Policy Characteristics'!E:E,MATCH($C65,'Policy Characteristics'!$C:$C,0)))</f>
        <v>trans EV minimum</v>
      </c>
      <c r="L65" s="237">
        <f>IF(ISBLANK(INDEX('Policy Characteristics'!F:F,MATCH($C65,'Policy Characteristics'!$C:$C,0))),"",INDEX('Policy Characteristics'!F:F,MATCH($C65,'Policy Characteristics'!$C:$C,0)))</f>
        <v>0</v>
      </c>
      <c r="M65" s="237">
        <f>IF(ISBLANK(INDEX('Policy Characteristics'!G:G,MATCH($C65,'Policy Characteristics'!$C:$C,0))),"",INDEX('Policy Characteristics'!G:G,MATCH($C65,'Policy Characteristics'!$C:$C,0)))</f>
        <v>1</v>
      </c>
      <c r="N65" s="237">
        <f>IF(ISBLANK(INDEX('Policy Characteristics'!H:H,MATCH($C65,'Policy Characteristics'!$C:$C,0))),"",INDEX('Policy Characteristics'!H:H,MATCH($C65,'Policy Characteristics'!$C:$C,0)))</f>
        <v>0.01</v>
      </c>
      <c r="O65" s="293" t="str">
        <f>IF(ISBLANK(INDEX('Policy Characteristics'!I:I,MATCH($C65,'Policy Characteristics'!$C:$C,0))),"",INDEX('Policy Characteristics'!I:I,MATCH($C65,'Policy Characteristics'!$C:$C,0)))</f>
        <v>% of new vehicles sold</v>
      </c>
      <c r="P65" s="293"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5" s="293" t="str">
        <f>IF(ISBLANK(INDEX('Policy Characteristics'!K:K,MATCH($C65,'Policy Characteristics'!$C:$C,0))),"",INDEX('Policy Characteristics'!K:K,MATCH($C65,'Policy Characteristics'!$C:$C,0)))</f>
        <v>transportation-sector-main.html#ev-mandate</v>
      </c>
      <c r="R65" s="293" t="str">
        <f>IF(ISBLANK(INDEX('Policy Characteristics'!L:L,MATCH($C65,'Policy Characteristics'!$C:$C,0))),"",INDEX('Policy Characteristics'!L:L,MATCH($C65,'Policy Characteristics'!$C:$C,0)))</f>
        <v>ev-mandate.html</v>
      </c>
    </row>
    <row r="66" spans="1:18" s="275" customFormat="1" ht="14.65" customHeight="1" x14ac:dyDescent="0.25">
      <c r="A66" s="293" t="str">
        <f>IF(ISBLANK(INDEX('Policy Characteristics'!A:A,MATCH($C66,'Policy Characteristics'!$C:$C,0))),"",INDEX('Policy Characteristics'!A:A,MATCH($C66,'Policy Characteristics'!$C:$C,0)))</f>
        <v>Transportation</v>
      </c>
      <c r="B66" s="294" t="str">
        <f>IF(ISBLANK(INDEX('Policy Characteristics'!B:B,MATCH($C66,'Policy Characteristics'!$C:$C,0))),"",INDEX('Policy Characteristics'!B:B,MATCH($C66,'Policy Characteristics'!$C:$C,0)))</f>
        <v>Electric Vehicle Sales Standard</v>
      </c>
      <c r="C66" s="293" t="str">
        <f t="shared" si="3"/>
        <v>Additional Minimum Required EV Sales Percentage</v>
      </c>
      <c r="D66" s="275" t="s">
        <v>646</v>
      </c>
      <c r="E66" s="275" t="s">
        <v>636</v>
      </c>
      <c r="F66" s="275" t="s">
        <v>647</v>
      </c>
      <c r="G66" s="303" t="s">
        <v>652</v>
      </c>
      <c r="H66" s="20">
        <v>187</v>
      </c>
      <c r="I66" s="304" t="s">
        <v>624</v>
      </c>
      <c r="J66" s="296" t="str">
        <f>IF(ISBLANK(INDEX('Policy Characteristics'!D:D,MATCH($C66,'Policy Characteristics'!$C:$C,0))),"",INDEX('Policy Characteristics'!D:D,MATCH($C66,'Policy Characteristics'!$C:$C,0)))</f>
        <v>EV Sales Standard</v>
      </c>
      <c r="K66" s="293" t="str">
        <f>IF(ISBLANK(INDEX('Policy Characteristics'!E:E,MATCH($C66,'Policy Characteristics'!$C:$C,0))),"",INDEX('Policy Characteristics'!E:E,MATCH($C66,'Policy Characteristics'!$C:$C,0)))</f>
        <v>trans EV minimum</v>
      </c>
      <c r="L66" s="237">
        <f>IF(ISBLANK(INDEX('Policy Characteristics'!F:F,MATCH($C66,'Policy Characteristics'!$C:$C,0))),"",INDEX('Policy Characteristics'!F:F,MATCH($C66,'Policy Characteristics'!$C:$C,0)))</f>
        <v>0</v>
      </c>
      <c r="M66" s="237">
        <f>IF(ISBLANK(INDEX('Policy Characteristics'!G:G,MATCH($C66,'Policy Characteristics'!$C:$C,0))),"",INDEX('Policy Characteristics'!G:G,MATCH($C66,'Policy Characteristics'!$C:$C,0)))</f>
        <v>1</v>
      </c>
      <c r="N66" s="237">
        <f>IF(ISBLANK(INDEX('Policy Characteristics'!H:H,MATCH($C66,'Policy Characteristics'!$C:$C,0))),"",INDEX('Policy Characteristics'!H:H,MATCH($C66,'Policy Characteristics'!$C:$C,0)))</f>
        <v>0.01</v>
      </c>
      <c r="O66" s="293" t="str">
        <f>IF(ISBLANK(INDEX('Policy Characteristics'!I:I,MATCH($C66,'Policy Characteristics'!$C:$C,0))),"",INDEX('Policy Characteristics'!I:I,MATCH($C66,'Policy Characteristics'!$C:$C,0)))</f>
        <v>% of new vehicles sold</v>
      </c>
      <c r="P66" s="293"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6" s="293" t="str">
        <f>IF(ISBLANK(INDEX('Policy Characteristics'!K:K,MATCH($C66,'Policy Characteristics'!$C:$C,0))),"",INDEX('Policy Characteristics'!K:K,MATCH($C66,'Policy Characteristics'!$C:$C,0)))</f>
        <v>transportation-sector-main.html#ev-mandate</v>
      </c>
      <c r="R66" s="293" t="str">
        <f>IF(ISBLANK(INDEX('Policy Characteristics'!L:L,MATCH($C66,'Policy Characteristics'!$C:$C,0))),"",INDEX('Policy Characteristics'!L:L,MATCH($C66,'Policy Characteristics'!$C:$C,0)))</f>
        <v>ev-mandate.html</v>
      </c>
    </row>
    <row r="67" spans="1:18" s="275" customFormat="1" ht="14.65" customHeight="1" x14ac:dyDescent="0.25">
      <c r="A67" s="293" t="str">
        <f>IF(ISBLANK(INDEX('Policy Characteristics'!A:A,MATCH($C67,'Policy Characteristics'!$C:$C,0))),"",INDEX('Policy Characteristics'!A:A,MATCH($C67,'Policy Characteristics'!$C:$C,0)))</f>
        <v>Transportation</v>
      </c>
      <c r="B67" s="294" t="str">
        <f>IF(ISBLANK(INDEX('Policy Characteristics'!B:B,MATCH($C67,'Policy Characteristics'!$C:$C,0))),"",INDEX('Policy Characteristics'!B:B,MATCH($C67,'Policy Characteristics'!$C:$C,0)))</f>
        <v>Electric Vehicle Sales Standard</v>
      </c>
      <c r="C67" s="293" t="str">
        <f t="shared" si="3"/>
        <v>Additional Minimum Required EV Sales Percentage</v>
      </c>
      <c r="D67" s="275" t="s">
        <v>649</v>
      </c>
      <c r="E67" s="275" t="s">
        <v>636</v>
      </c>
      <c r="F67" s="275" t="s">
        <v>650</v>
      </c>
      <c r="G67" s="303" t="s">
        <v>653</v>
      </c>
      <c r="H67" s="20">
        <v>191</v>
      </c>
      <c r="I67" s="304" t="s">
        <v>624</v>
      </c>
      <c r="J67" s="296" t="str">
        <f>IF(ISBLANK(INDEX('Policy Characteristics'!D:D,MATCH($C67,'Policy Characteristics'!$C:$C,0))),"",INDEX('Policy Characteristics'!D:D,MATCH($C67,'Policy Characteristics'!$C:$C,0)))</f>
        <v>EV Sales Standard</v>
      </c>
      <c r="K67" s="293" t="str">
        <f>IF(ISBLANK(INDEX('Policy Characteristics'!E:E,MATCH($C67,'Policy Characteristics'!$C:$C,0))),"",INDEX('Policy Characteristics'!E:E,MATCH($C67,'Policy Characteristics'!$C:$C,0)))</f>
        <v>trans EV minimum</v>
      </c>
      <c r="L67" s="237">
        <f>IF(ISBLANK(INDEX('Policy Characteristics'!F:F,MATCH($C67,'Policy Characteristics'!$C:$C,0))),"",INDEX('Policy Characteristics'!F:F,MATCH($C67,'Policy Characteristics'!$C:$C,0)))</f>
        <v>0</v>
      </c>
      <c r="M67" s="237">
        <f>IF(ISBLANK(INDEX('Policy Characteristics'!G:G,MATCH($C67,'Policy Characteristics'!$C:$C,0))),"",INDEX('Policy Characteristics'!G:G,MATCH($C67,'Policy Characteristics'!$C:$C,0)))</f>
        <v>1</v>
      </c>
      <c r="N67" s="237">
        <f>IF(ISBLANK(INDEX('Policy Characteristics'!H:H,MATCH($C67,'Policy Characteristics'!$C:$C,0))),"",INDEX('Policy Characteristics'!H:H,MATCH($C67,'Policy Characteristics'!$C:$C,0)))</f>
        <v>0.01</v>
      </c>
      <c r="O67" s="293" t="str">
        <f>IF(ISBLANK(INDEX('Policy Characteristics'!I:I,MATCH($C67,'Policy Characteristics'!$C:$C,0))),"",INDEX('Policy Characteristics'!I:I,MATCH($C67,'Policy Characteristics'!$C:$C,0)))</f>
        <v>% of new vehicles sold</v>
      </c>
      <c r="P67" s="293"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7" s="293" t="str">
        <f>IF(ISBLANK(INDEX('Policy Characteristics'!K:K,MATCH($C67,'Policy Characteristics'!$C:$C,0))),"",INDEX('Policy Characteristics'!K:K,MATCH($C67,'Policy Characteristics'!$C:$C,0)))</f>
        <v>transportation-sector-main.html#ev-mandate</v>
      </c>
      <c r="R67" s="293" t="str">
        <f>IF(ISBLANK(INDEX('Policy Characteristics'!L:L,MATCH($C67,'Policy Characteristics'!$C:$C,0))),"",INDEX('Policy Characteristics'!L:L,MATCH($C67,'Policy Characteristics'!$C:$C,0)))</f>
        <v>ev-mandate.html</v>
      </c>
    </row>
    <row r="68" spans="1:18" s="275" customFormat="1" x14ac:dyDescent="0.25">
      <c r="A68" s="293" t="str">
        <f>IF(ISBLANK(INDEX('Policy Characteristics'!A:A,MATCH($C68,'Policy Characteristics'!$C:$C,0))),"",INDEX('Policy Characteristics'!A:A,MATCH($C68,'Policy Characteristics'!$C:$C,0)))</f>
        <v>Transportation</v>
      </c>
      <c r="B68" s="294" t="str">
        <f>IF(ISBLANK(INDEX('Policy Characteristics'!B:B,MATCH($C68,'Policy Characteristics'!$C:$C,0))),"",INDEX('Policy Characteristics'!B:B,MATCH($C68,'Policy Characteristics'!$C:$C,0)))</f>
        <v>Electric Vehicle Sales Standard</v>
      </c>
      <c r="C68" s="293" t="str">
        <f t="shared" si="3"/>
        <v>Additional Minimum Required EV Sales Percentage</v>
      </c>
      <c r="D68" s="275" t="s">
        <v>646</v>
      </c>
      <c r="E68" s="275" t="s">
        <v>638</v>
      </c>
      <c r="F68" s="275" t="s">
        <v>647</v>
      </c>
      <c r="G68" s="303" t="s">
        <v>654</v>
      </c>
      <c r="H68" s="20">
        <v>496</v>
      </c>
      <c r="I68" s="304" t="s">
        <v>624</v>
      </c>
      <c r="J68" s="296" t="str">
        <f>IF(ISBLANK(INDEX('Policy Characteristics'!D:D,MATCH($C68,'Policy Characteristics'!$C:$C,0))),"",INDEX('Policy Characteristics'!D:D,MATCH($C68,'Policy Characteristics'!$C:$C,0)))</f>
        <v>EV Sales Standard</v>
      </c>
      <c r="K68" s="293" t="str">
        <f>IF(ISBLANK(INDEX('Policy Characteristics'!E:E,MATCH($C68,'Policy Characteristics'!$C:$C,0))),"",INDEX('Policy Characteristics'!E:E,MATCH($C68,'Policy Characteristics'!$C:$C,0)))</f>
        <v>trans EV minimum</v>
      </c>
      <c r="L68" s="237">
        <f>IF(ISBLANK(INDEX('Policy Characteristics'!F:F,MATCH($C68,'Policy Characteristics'!$C:$C,0))),"",INDEX('Policy Characteristics'!F:F,MATCH($C68,'Policy Characteristics'!$C:$C,0)))</f>
        <v>0</v>
      </c>
      <c r="M68" s="237">
        <f>IF(ISBLANK(INDEX('Policy Characteristics'!G:G,MATCH($C68,'Policy Characteristics'!$C:$C,0))),"",INDEX('Policy Characteristics'!G:G,MATCH($C68,'Policy Characteristics'!$C:$C,0)))</f>
        <v>1</v>
      </c>
      <c r="N68" s="237">
        <f>IF(ISBLANK(INDEX('Policy Characteristics'!H:H,MATCH($C68,'Policy Characteristics'!$C:$C,0))),"",INDEX('Policy Characteristics'!H:H,MATCH($C68,'Policy Characteristics'!$C:$C,0)))</f>
        <v>0.01</v>
      </c>
      <c r="O68" s="293" t="str">
        <f>IF(ISBLANK(INDEX('Policy Characteristics'!I:I,MATCH($C68,'Policy Characteristics'!$C:$C,0))),"",INDEX('Policy Characteristics'!I:I,MATCH($C68,'Policy Characteristics'!$C:$C,0)))</f>
        <v>% of new vehicles sold</v>
      </c>
      <c r="P68" s="293"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8" s="293" t="str">
        <f>IF(ISBLANK(INDEX('Policy Characteristics'!K:K,MATCH($C68,'Policy Characteristics'!$C:$C,0))),"",INDEX('Policy Characteristics'!K:K,MATCH($C68,'Policy Characteristics'!$C:$C,0)))</f>
        <v>transportation-sector-main.html#ev-mandate</v>
      </c>
      <c r="R68" s="293" t="str">
        <f>IF(ISBLANK(INDEX('Policy Characteristics'!L:L,MATCH($C68,'Policy Characteristics'!$C:$C,0))),"",INDEX('Policy Characteristics'!L:L,MATCH($C68,'Policy Characteristics'!$C:$C,0)))</f>
        <v>ev-mandate.html</v>
      </c>
    </row>
    <row r="69" spans="1:18" s="275" customFormat="1" x14ac:dyDescent="0.25">
      <c r="A69" s="293" t="str">
        <f>IF(ISBLANK(INDEX('Policy Characteristics'!A:A,MATCH($C69,'Policy Characteristics'!$C:$C,0))),"",INDEX('Policy Characteristics'!A:A,MATCH($C69,'Policy Characteristics'!$C:$C,0)))</f>
        <v>Transportation</v>
      </c>
      <c r="B69" s="294" t="str">
        <f>IF(ISBLANK(INDEX('Policy Characteristics'!B:B,MATCH($C69,'Policy Characteristics'!$C:$C,0))),"",INDEX('Policy Characteristics'!B:B,MATCH($C69,'Policy Characteristics'!$C:$C,0)))</f>
        <v>Electric Vehicle Sales Standard</v>
      </c>
      <c r="C69" s="293" t="str">
        <f t="shared" si="3"/>
        <v>Additional Minimum Required EV Sales Percentage</v>
      </c>
      <c r="D69" s="275" t="s">
        <v>649</v>
      </c>
      <c r="E69" s="275" t="s">
        <v>638</v>
      </c>
      <c r="F69" s="275" t="s">
        <v>650</v>
      </c>
      <c r="G69" s="303" t="s">
        <v>654</v>
      </c>
      <c r="H69" s="20">
        <v>497</v>
      </c>
      <c r="I69" s="304" t="s">
        <v>624</v>
      </c>
      <c r="J69" s="296" t="str">
        <f>IF(ISBLANK(INDEX('Policy Characteristics'!D:D,MATCH($C69,'Policy Characteristics'!$C:$C,0))),"",INDEX('Policy Characteristics'!D:D,MATCH($C69,'Policy Characteristics'!$C:$C,0)))</f>
        <v>EV Sales Standard</v>
      </c>
      <c r="K69" s="293" t="str">
        <f>IF(ISBLANK(INDEX('Policy Characteristics'!E:E,MATCH($C69,'Policy Characteristics'!$C:$C,0))),"",INDEX('Policy Characteristics'!E:E,MATCH($C69,'Policy Characteristics'!$C:$C,0)))</f>
        <v>trans EV minimum</v>
      </c>
      <c r="L69" s="237">
        <f>IF(ISBLANK(INDEX('Policy Characteristics'!F:F,MATCH($C69,'Policy Characteristics'!$C:$C,0))),"",INDEX('Policy Characteristics'!F:F,MATCH($C69,'Policy Characteristics'!$C:$C,0)))</f>
        <v>0</v>
      </c>
      <c r="M69" s="237">
        <f>IF(ISBLANK(INDEX('Policy Characteristics'!G:G,MATCH($C69,'Policy Characteristics'!$C:$C,0))),"",INDEX('Policy Characteristics'!G:G,MATCH($C69,'Policy Characteristics'!$C:$C,0)))</f>
        <v>1</v>
      </c>
      <c r="N69" s="237">
        <f>IF(ISBLANK(INDEX('Policy Characteristics'!H:H,MATCH($C69,'Policy Characteristics'!$C:$C,0))),"",INDEX('Policy Characteristics'!H:H,MATCH($C69,'Policy Characteristics'!$C:$C,0)))</f>
        <v>0.01</v>
      </c>
      <c r="O69" s="293" t="str">
        <f>IF(ISBLANK(INDEX('Policy Characteristics'!I:I,MATCH($C69,'Policy Characteristics'!$C:$C,0))),"",INDEX('Policy Characteristics'!I:I,MATCH($C69,'Policy Characteristics'!$C:$C,0)))</f>
        <v>% of new vehicles sold</v>
      </c>
      <c r="P69" s="293"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9" s="293" t="str">
        <f>IF(ISBLANK(INDEX('Policy Characteristics'!K:K,MATCH($C69,'Policy Characteristics'!$C:$C,0))),"",INDEX('Policy Characteristics'!K:K,MATCH($C69,'Policy Characteristics'!$C:$C,0)))</f>
        <v>transportation-sector-main.html#ev-mandate</v>
      </c>
      <c r="R69" s="293" t="str">
        <f>IF(ISBLANK(INDEX('Policy Characteristics'!L:L,MATCH($C69,'Policy Characteristics'!$C:$C,0))),"",INDEX('Policy Characteristics'!L:L,MATCH($C69,'Policy Characteristics'!$C:$C,0)))</f>
        <v>ev-mandate.html</v>
      </c>
    </row>
    <row r="70" spans="1:18" s="275" customFormat="1" x14ac:dyDescent="0.25">
      <c r="A70" s="293" t="str">
        <f>IF(ISBLANK(INDEX('Policy Characteristics'!A:A,MATCH($C70,'Policy Characteristics'!$C:$C,0))),"",INDEX('Policy Characteristics'!A:A,MATCH($C70,'Policy Characteristics'!$C:$C,0)))</f>
        <v>Transportation</v>
      </c>
      <c r="B70" s="294" t="str">
        <f>IF(ISBLANK(INDEX('Policy Characteristics'!B:B,MATCH($C70,'Policy Characteristics'!$C:$C,0))),"",INDEX('Policy Characteristics'!B:B,MATCH($C70,'Policy Characteristics'!$C:$C,0)))</f>
        <v>Electric Vehicle Sales Standard</v>
      </c>
      <c r="C70" s="293" t="str">
        <f t="shared" si="3"/>
        <v>Additional Minimum Required EV Sales Percentage</v>
      </c>
      <c r="D70" s="275" t="s">
        <v>646</v>
      </c>
      <c r="E70" s="275" t="s">
        <v>640</v>
      </c>
      <c r="F70" s="275" t="s">
        <v>647</v>
      </c>
      <c r="G70" s="303" t="s">
        <v>655</v>
      </c>
      <c r="H70" s="20">
        <v>498</v>
      </c>
      <c r="I70" s="304" t="s">
        <v>624</v>
      </c>
      <c r="J70" s="296" t="str">
        <f>IF(ISBLANK(INDEX('Policy Characteristics'!D:D,MATCH($C70,'Policy Characteristics'!$C:$C,0))),"",INDEX('Policy Characteristics'!D:D,MATCH($C70,'Policy Characteristics'!$C:$C,0)))</f>
        <v>EV Sales Standard</v>
      </c>
      <c r="K70" s="293" t="str">
        <f>IF(ISBLANK(INDEX('Policy Characteristics'!E:E,MATCH($C70,'Policy Characteristics'!$C:$C,0))),"",INDEX('Policy Characteristics'!E:E,MATCH($C70,'Policy Characteristics'!$C:$C,0)))</f>
        <v>trans EV minimum</v>
      </c>
      <c r="L70" s="237">
        <f>IF(ISBLANK(INDEX('Policy Characteristics'!F:F,MATCH($C70,'Policy Characteristics'!$C:$C,0))),"",INDEX('Policy Characteristics'!F:F,MATCH($C70,'Policy Characteristics'!$C:$C,0)))</f>
        <v>0</v>
      </c>
      <c r="M70" s="237">
        <f>IF(ISBLANK(INDEX('Policy Characteristics'!G:G,MATCH($C70,'Policy Characteristics'!$C:$C,0))),"",INDEX('Policy Characteristics'!G:G,MATCH($C70,'Policy Characteristics'!$C:$C,0)))</f>
        <v>1</v>
      </c>
      <c r="N70" s="237">
        <f>IF(ISBLANK(INDEX('Policy Characteristics'!H:H,MATCH($C70,'Policy Characteristics'!$C:$C,0))),"",INDEX('Policy Characteristics'!H:H,MATCH($C70,'Policy Characteristics'!$C:$C,0)))</f>
        <v>0.01</v>
      </c>
      <c r="O70" s="293" t="str">
        <f>IF(ISBLANK(INDEX('Policy Characteristics'!I:I,MATCH($C70,'Policy Characteristics'!$C:$C,0))),"",INDEX('Policy Characteristics'!I:I,MATCH($C70,'Policy Characteristics'!$C:$C,0)))</f>
        <v>% of new vehicles sold</v>
      </c>
      <c r="P70" s="293"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0" s="293" t="str">
        <f>IF(ISBLANK(INDEX('Policy Characteristics'!K:K,MATCH($C70,'Policy Characteristics'!$C:$C,0))),"",INDEX('Policy Characteristics'!K:K,MATCH($C70,'Policy Characteristics'!$C:$C,0)))</f>
        <v>transportation-sector-main.html#ev-mandate</v>
      </c>
      <c r="R70" s="293" t="str">
        <f>IF(ISBLANK(INDEX('Policy Characteristics'!L:L,MATCH($C70,'Policy Characteristics'!$C:$C,0))),"",INDEX('Policy Characteristics'!L:L,MATCH($C70,'Policy Characteristics'!$C:$C,0)))</f>
        <v>ev-mandate.html</v>
      </c>
    </row>
    <row r="71" spans="1:18" s="275" customFormat="1" x14ac:dyDescent="0.25">
      <c r="A71" s="293" t="str">
        <f>IF(ISBLANK(INDEX('Policy Characteristics'!A:A,MATCH($C71,'Policy Characteristics'!$C:$C,0))),"",INDEX('Policy Characteristics'!A:A,MATCH($C71,'Policy Characteristics'!$C:$C,0)))</f>
        <v>Transportation</v>
      </c>
      <c r="B71" s="294" t="str">
        <f>IF(ISBLANK(INDEX('Policy Characteristics'!B:B,MATCH($C71,'Policy Characteristics'!$C:$C,0))),"",INDEX('Policy Characteristics'!B:B,MATCH($C71,'Policy Characteristics'!$C:$C,0)))</f>
        <v>Electric Vehicle Sales Standard</v>
      </c>
      <c r="C71" s="293" t="str">
        <f t="shared" si="3"/>
        <v>Additional Minimum Required EV Sales Percentage</v>
      </c>
      <c r="D71" s="275" t="s">
        <v>649</v>
      </c>
      <c r="E71" s="275" t="s">
        <v>640</v>
      </c>
      <c r="F71" s="275" t="s">
        <v>650</v>
      </c>
      <c r="G71" s="303" t="s">
        <v>655</v>
      </c>
      <c r="H71" s="20">
        <v>499</v>
      </c>
      <c r="I71" s="304" t="s">
        <v>624</v>
      </c>
      <c r="J71" s="296" t="str">
        <f>IF(ISBLANK(INDEX('Policy Characteristics'!D:D,MATCH($C71,'Policy Characteristics'!$C:$C,0))),"",INDEX('Policy Characteristics'!D:D,MATCH($C71,'Policy Characteristics'!$C:$C,0)))</f>
        <v>EV Sales Standard</v>
      </c>
      <c r="K71" s="293" t="str">
        <f>IF(ISBLANK(INDEX('Policy Characteristics'!E:E,MATCH($C71,'Policy Characteristics'!$C:$C,0))),"",INDEX('Policy Characteristics'!E:E,MATCH($C71,'Policy Characteristics'!$C:$C,0)))</f>
        <v>trans EV minimum</v>
      </c>
      <c r="L71" s="237">
        <f>IF(ISBLANK(INDEX('Policy Characteristics'!F:F,MATCH($C71,'Policy Characteristics'!$C:$C,0))),"",INDEX('Policy Characteristics'!F:F,MATCH($C71,'Policy Characteristics'!$C:$C,0)))</f>
        <v>0</v>
      </c>
      <c r="M71" s="237">
        <f>IF(ISBLANK(INDEX('Policy Characteristics'!G:G,MATCH($C71,'Policy Characteristics'!$C:$C,0))),"",INDEX('Policy Characteristics'!G:G,MATCH($C71,'Policy Characteristics'!$C:$C,0)))</f>
        <v>1</v>
      </c>
      <c r="N71" s="237">
        <f>IF(ISBLANK(INDEX('Policy Characteristics'!H:H,MATCH($C71,'Policy Characteristics'!$C:$C,0))),"",INDEX('Policy Characteristics'!H:H,MATCH($C71,'Policy Characteristics'!$C:$C,0)))</f>
        <v>0.01</v>
      </c>
      <c r="O71" s="293" t="str">
        <f>IF(ISBLANK(INDEX('Policy Characteristics'!I:I,MATCH($C71,'Policy Characteristics'!$C:$C,0))),"",INDEX('Policy Characteristics'!I:I,MATCH($C71,'Policy Characteristics'!$C:$C,0)))</f>
        <v>% of new vehicles sold</v>
      </c>
      <c r="P71" s="293"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1" s="293" t="str">
        <f>IF(ISBLANK(INDEX('Policy Characteristics'!K:K,MATCH($C71,'Policy Characteristics'!$C:$C,0))),"",INDEX('Policy Characteristics'!K:K,MATCH($C71,'Policy Characteristics'!$C:$C,0)))</f>
        <v>transportation-sector-main.html#ev-mandate</v>
      </c>
      <c r="R71" s="293" t="str">
        <f>IF(ISBLANK(INDEX('Policy Characteristics'!L:L,MATCH($C71,'Policy Characteristics'!$C:$C,0))),"",INDEX('Policy Characteristics'!L:L,MATCH($C71,'Policy Characteristics'!$C:$C,0)))</f>
        <v>ev-mandate.html</v>
      </c>
    </row>
    <row r="72" spans="1:18" s="275" customFormat="1" x14ac:dyDescent="0.25">
      <c r="A72" s="293" t="str">
        <f>IF(ISBLANK(INDEX('Policy Characteristics'!A:A,MATCH($C72,'Policy Characteristics'!$C:$C,0))),"",INDEX('Policy Characteristics'!A:A,MATCH($C72,'Policy Characteristics'!$C:$C,0)))</f>
        <v>Transportation</v>
      </c>
      <c r="B72" s="294" t="str">
        <f>IF(ISBLANK(INDEX('Policy Characteristics'!B:B,MATCH($C72,'Policy Characteristics'!$C:$C,0))),"",INDEX('Policy Characteristics'!B:B,MATCH($C72,'Policy Characteristics'!$C:$C,0)))</f>
        <v>Electric Vehicle Sales Standard</v>
      </c>
      <c r="C72" s="293" t="str">
        <f t="shared" si="3"/>
        <v>Additional Minimum Required EV Sales Percentage</v>
      </c>
      <c r="D72" s="275" t="s">
        <v>646</v>
      </c>
      <c r="E72" s="275" t="s">
        <v>642</v>
      </c>
      <c r="F72" s="275" t="s">
        <v>647</v>
      </c>
      <c r="G72" s="303" t="s">
        <v>656</v>
      </c>
      <c r="H72" s="20">
        <v>500</v>
      </c>
      <c r="I72" s="304" t="s">
        <v>624</v>
      </c>
      <c r="J72" s="296" t="str">
        <f>IF(ISBLANK(INDEX('Policy Characteristics'!D:D,MATCH($C72,'Policy Characteristics'!$C:$C,0))),"",INDEX('Policy Characteristics'!D:D,MATCH($C72,'Policy Characteristics'!$C:$C,0)))</f>
        <v>EV Sales Standard</v>
      </c>
      <c r="K72" s="293" t="str">
        <f>IF(ISBLANK(INDEX('Policy Characteristics'!E:E,MATCH($C72,'Policy Characteristics'!$C:$C,0))),"",INDEX('Policy Characteristics'!E:E,MATCH($C72,'Policy Characteristics'!$C:$C,0)))</f>
        <v>trans EV minimum</v>
      </c>
      <c r="L72" s="237">
        <f>IF(ISBLANK(INDEX('Policy Characteristics'!F:F,MATCH($C72,'Policy Characteristics'!$C:$C,0))),"",INDEX('Policy Characteristics'!F:F,MATCH($C72,'Policy Characteristics'!$C:$C,0)))</f>
        <v>0</v>
      </c>
      <c r="M72" s="237">
        <f>IF(ISBLANK(INDEX('Policy Characteristics'!G:G,MATCH($C72,'Policy Characteristics'!$C:$C,0))),"",INDEX('Policy Characteristics'!G:G,MATCH($C72,'Policy Characteristics'!$C:$C,0)))</f>
        <v>1</v>
      </c>
      <c r="N72" s="237">
        <f>IF(ISBLANK(INDEX('Policy Characteristics'!H:H,MATCH($C72,'Policy Characteristics'!$C:$C,0))),"",INDEX('Policy Characteristics'!H:H,MATCH($C72,'Policy Characteristics'!$C:$C,0)))</f>
        <v>0.01</v>
      </c>
      <c r="O72" s="293" t="str">
        <f>IF(ISBLANK(INDEX('Policy Characteristics'!I:I,MATCH($C72,'Policy Characteristics'!$C:$C,0))),"",INDEX('Policy Characteristics'!I:I,MATCH($C72,'Policy Characteristics'!$C:$C,0)))</f>
        <v>% of new vehicles sold</v>
      </c>
      <c r="P72" s="293"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2" s="293" t="str">
        <f>IF(ISBLANK(INDEX('Policy Characteristics'!K:K,MATCH($C72,'Policy Characteristics'!$C:$C,0))),"",INDEX('Policy Characteristics'!K:K,MATCH($C72,'Policy Characteristics'!$C:$C,0)))</f>
        <v>transportation-sector-main.html#ev-mandate</v>
      </c>
      <c r="R72" s="293" t="str">
        <f>IF(ISBLANK(INDEX('Policy Characteristics'!L:L,MATCH($C72,'Policy Characteristics'!$C:$C,0))),"",INDEX('Policy Characteristics'!L:L,MATCH($C72,'Policy Characteristics'!$C:$C,0)))</f>
        <v>ev-mandate.html</v>
      </c>
    </row>
    <row r="73" spans="1:18" s="275" customFormat="1" x14ac:dyDescent="0.25">
      <c r="A73" s="293" t="str">
        <f>IF(ISBLANK(INDEX('Policy Characteristics'!A:A,MATCH($C73,'Policy Characteristics'!$C:$C,0))),"",INDEX('Policy Characteristics'!A:A,MATCH($C73,'Policy Characteristics'!$C:$C,0)))</f>
        <v>Transportation</v>
      </c>
      <c r="B73" s="294" t="str">
        <f>IF(ISBLANK(INDEX('Policy Characteristics'!B:B,MATCH($C73,'Policy Characteristics'!$C:$C,0))),"",INDEX('Policy Characteristics'!B:B,MATCH($C73,'Policy Characteristics'!$C:$C,0)))</f>
        <v>Electric Vehicle Sales Standard</v>
      </c>
      <c r="C73" s="293" t="str">
        <f t="shared" si="3"/>
        <v>Additional Minimum Required EV Sales Percentage</v>
      </c>
      <c r="D73" s="275" t="s">
        <v>649</v>
      </c>
      <c r="E73" s="275" t="s">
        <v>642</v>
      </c>
      <c r="F73" s="275" t="s">
        <v>650</v>
      </c>
      <c r="G73" s="303" t="s">
        <v>657</v>
      </c>
      <c r="H73" s="20">
        <v>501</v>
      </c>
      <c r="I73" s="304" t="s">
        <v>624</v>
      </c>
      <c r="J73" s="296" t="str">
        <f>IF(ISBLANK(INDEX('Policy Characteristics'!D:D,MATCH($C73,'Policy Characteristics'!$C:$C,0))),"",INDEX('Policy Characteristics'!D:D,MATCH($C73,'Policy Characteristics'!$C:$C,0)))</f>
        <v>EV Sales Standard</v>
      </c>
      <c r="K73" s="293" t="str">
        <f>IF(ISBLANK(INDEX('Policy Characteristics'!E:E,MATCH($C73,'Policy Characteristics'!$C:$C,0))),"",INDEX('Policy Characteristics'!E:E,MATCH($C73,'Policy Characteristics'!$C:$C,0)))</f>
        <v>trans EV minimum</v>
      </c>
      <c r="L73" s="237">
        <f>IF(ISBLANK(INDEX('Policy Characteristics'!F:F,MATCH($C73,'Policy Characteristics'!$C:$C,0))),"",INDEX('Policy Characteristics'!F:F,MATCH($C73,'Policy Characteristics'!$C:$C,0)))</f>
        <v>0</v>
      </c>
      <c r="M73" s="237">
        <f>IF(ISBLANK(INDEX('Policy Characteristics'!G:G,MATCH($C73,'Policy Characteristics'!$C:$C,0))),"",INDEX('Policy Characteristics'!G:G,MATCH($C73,'Policy Characteristics'!$C:$C,0)))</f>
        <v>1</v>
      </c>
      <c r="N73" s="237">
        <f>IF(ISBLANK(INDEX('Policy Characteristics'!H:H,MATCH($C73,'Policy Characteristics'!$C:$C,0))),"",INDEX('Policy Characteristics'!H:H,MATCH($C73,'Policy Characteristics'!$C:$C,0)))</f>
        <v>0.01</v>
      </c>
      <c r="O73" s="293" t="str">
        <f>IF(ISBLANK(INDEX('Policy Characteristics'!I:I,MATCH($C73,'Policy Characteristics'!$C:$C,0))),"",INDEX('Policy Characteristics'!I:I,MATCH($C73,'Policy Characteristics'!$C:$C,0)))</f>
        <v>% of new vehicles sold</v>
      </c>
      <c r="P73" s="293"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3" s="293" t="str">
        <f>IF(ISBLANK(INDEX('Policy Characteristics'!K:K,MATCH($C73,'Policy Characteristics'!$C:$C,0))),"",INDEX('Policy Characteristics'!K:K,MATCH($C73,'Policy Characteristics'!$C:$C,0)))</f>
        <v>transportation-sector-main.html#ev-mandate</v>
      </c>
      <c r="R73" s="293" t="str">
        <f>IF(ISBLANK(INDEX('Policy Characteristics'!L:L,MATCH($C73,'Policy Characteristics'!$C:$C,0))),"",INDEX('Policy Characteristics'!L:L,MATCH($C73,'Policy Characteristics'!$C:$C,0)))</f>
        <v>ev-mandate.html</v>
      </c>
    </row>
    <row r="74" spans="1:18" s="275" customFormat="1" x14ac:dyDescent="0.25">
      <c r="A74" s="293" t="str">
        <f>IF(ISBLANK(INDEX('Policy Characteristics'!A:A,MATCH($C74,'Policy Characteristics'!$C:$C,0))),"",INDEX('Policy Characteristics'!A:A,MATCH($C74,'Policy Characteristics'!$C:$C,0)))</f>
        <v>Transportation</v>
      </c>
      <c r="B74" s="294" t="str">
        <f>IF(ISBLANK(INDEX('Policy Characteristics'!B:B,MATCH($C74,'Policy Characteristics'!$C:$C,0))),"",INDEX('Policy Characteristics'!B:B,MATCH($C74,'Policy Characteristics'!$C:$C,0)))</f>
        <v>Electric Vehicle Sales Standard</v>
      </c>
      <c r="C74" s="293" t="str">
        <f t="shared" si="3"/>
        <v>Additional Minimum Required EV Sales Percentage</v>
      </c>
      <c r="D74" s="275" t="s">
        <v>646</v>
      </c>
      <c r="E74" s="275" t="s">
        <v>644</v>
      </c>
      <c r="F74" s="275" t="s">
        <v>647</v>
      </c>
      <c r="G74" s="303" t="s">
        <v>658</v>
      </c>
      <c r="H74" s="20">
        <v>188</v>
      </c>
      <c r="I74" s="304" t="s">
        <v>624</v>
      </c>
      <c r="J74" s="296" t="str">
        <f>IF(ISBLANK(INDEX('Policy Characteristics'!D:D,MATCH($C74,'Policy Characteristics'!$C:$C,0))),"",INDEX('Policy Characteristics'!D:D,MATCH($C74,'Policy Characteristics'!$C:$C,0)))</f>
        <v>EV Sales Standard</v>
      </c>
      <c r="K74" s="293" t="str">
        <f>IF(ISBLANK(INDEX('Policy Characteristics'!E:E,MATCH($C74,'Policy Characteristics'!$C:$C,0))),"",INDEX('Policy Characteristics'!E:E,MATCH($C74,'Policy Characteristics'!$C:$C,0)))</f>
        <v>trans EV minimum</v>
      </c>
      <c r="L74" s="237">
        <f>IF(ISBLANK(INDEX('Policy Characteristics'!F:F,MATCH($C74,'Policy Characteristics'!$C:$C,0))),"",INDEX('Policy Characteristics'!F:F,MATCH($C74,'Policy Characteristics'!$C:$C,0)))</f>
        <v>0</v>
      </c>
      <c r="M74" s="237">
        <f>IF(ISBLANK(INDEX('Policy Characteristics'!G:G,MATCH($C74,'Policy Characteristics'!$C:$C,0))),"",INDEX('Policy Characteristics'!G:G,MATCH($C74,'Policy Characteristics'!$C:$C,0)))</f>
        <v>1</v>
      </c>
      <c r="N74" s="237">
        <f>IF(ISBLANK(INDEX('Policy Characteristics'!H:H,MATCH($C74,'Policy Characteristics'!$C:$C,0))),"",INDEX('Policy Characteristics'!H:H,MATCH($C74,'Policy Characteristics'!$C:$C,0)))</f>
        <v>0.01</v>
      </c>
      <c r="O74" s="293" t="str">
        <f>IF(ISBLANK(INDEX('Policy Characteristics'!I:I,MATCH($C74,'Policy Characteristics'!$C:$C,0))),"",INDEX('Policy Characteristics'!I:I,MATCH($C74,'Policy Characteristics'!$C:$C,0)))</f>
        <v>% of new vehicles sold</v>
      </c>
      <c r="P74" s="293"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4" s="293" t="str">
        <f>IF(ISBLANK(INDEX('Policy Characteristics'!K:K,MATCH($C74,'Policy Characteristics'!$C:$C,0))),"",INDEX('Policy Characteristics'!K:K,MATCH($C74,'Policy Characteristics'!$C:$C,0)))</f>
        <v>transportation-sector-main.html#ev-mandate</v>
      </c>
      <c r="R74" s="293" t="str">
        <f>IF(ISBLANK(INDEX('Policy Characteristics'!L:L,MATCH($C74,'Policy Characteristics'!$C:$C,0))),"",INDEX('Policy Characteristics'!L:L,MATCH($C74,'Policy Characteristics'!$C:$C,0)))</f>
        <v>ev-mandate.html</v>
      </c>
    </row>
    <row r="75" spans="1:18" s="275" customFormat="1" ht="30" x14ac:dyDescent="0.25">
      <c r="A75" s="293" t="str">
        <f>IF(ISBLANK(INDEX('Policy Characteristics'!A:A,MATCH($C75,'Policy Characteristics'!$C:$C,0))),"",INDEX('Policy Characteristics'!A:A,MATCH($C75,'Policy Characteristics'!$C:$C,0)))</f>
        <v>Transportation</v>
      </c>
      <c r="B75" s="294" t="str">
        <f>IF(ISBLANK(INDEX('Policy Characteristics'!B:B,MATCH($C75,'Policy Characteristics'!$C:$C,0))),"",INDEX('Policy Characteristics'!B:B,MATCH($C75,'Policy Characteristics'!$C:$C,0)))</f>
        <v>Electric Vehicle Sales Standard</v>
      </c>
      <c r="C75" s="293" t="str">
        <f t="shared" si="3"/>
        <v>Additional Minimum Required EV Sales Percentage</v>
      </c>
      <c r="D75" s="275" t="s">
        <v>649</v>
      </c>
      <c r="E75" s="275" t="s">
        <v>644</v>
      </c>
      <c r="F75" s="275" t="s">
        <v>650</v>
      </c>
      <c r="G75" s="305" t="s">
        <v>659</v>
      </c>
      <c r="H75" s="20">
        <v>591</v>
      </c>
      <c r="I75" s="304" t="s">
        <v>624</v>
      </c>
      <c r="J75" s="296" t="str">
        <f>IF(ISBLANK(INDEX('Policy Characteristics'!D:D,MATCH($C75,'Policy Characteristics'!$C:$C,0))),"",INDEX('Policy Characteristics'!D:D,MATCH($C75,'Policy Characteristics'!$C:$C,0)))</f>
        <v>EV Sales Standard</v>
      </c>
      <c r="K75" s="293" t="str">
        <f>IF(ISBLANK(INDEX('Policy Characteristics'!E:E,MATCH($C75,'Policy Characteristics'!$C:$C,0))),"",INDEX('Policy Characteristics'!E:E,MATCH($C75,'Policy Characteristics'!$C:$C,0)))</f>
        <v>trans EV minimum</v>
      </c>
      <c r="L75" s="237">
        <f>IF(ISBLANK(INDEX('Policy Characteristics'!F:F,MATCH($C75,'Policy Characteristics'!$C:$C,0))),"",INDEX('Policy Characteristics'!F:F,MATCH($C75,'Policy Characteristics'!$C:$C,0)))</f>
        <v>0</v>
      </c>
      <c r="M75" s="237">
        <f>IF(ISBLANK(INDEX('Policy Characteristics'!G:G,MATCH($C75,'Policy Characteristics'!$C:$C,0))),"",INDEX('Policy Characteristics'!G:G,MATCH($C75,'Policy Characteristics'!$C:$C,0)))</f>
        <v>1</v>
      </c>
      <c r="N75" s="237">
        <f>IF(ISBLANK(INDEX('Policy Characteristics'!H:H,MATCH($C75,'Policy Characteristics'!$C:$C,0))),"",INDEX('Policy Characteristics'!H:H,MATCH($C75,'Policy Characteristics'!$C:$C,0)))</f>
        <v>0.01</v>
      </c>
      <c r="O75" s="293" t="str">
        <f>IF(ISBLANK(INDEX('Policy Characteristics'!I:I,MATCH($C75,'Policy Characteristics'!$C:$C,0))),"",INDEX('Policy Characteristics'!I:I,MATCH($C75,'Policy Characteristics'!$C:$C,0)))</f>
        <v>% of new vehicles sold</v>
      </c>
      <c r="P75" s="293"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5" s="293" t="str">
        <f>IF(ISBLANK(INDEX('Policy Characteristics'!K:K,MATCH($C75,'Policy Characteristics'!$C:$C,0))),"",INDEX('Policy Characteristics'!K:K,MATCH($C75,'Policy Characteristics'!$C:$C,0)))</f>
        <v>transportation-sector-main.html#ev-mandate</v>
      </c>
      <c r="R75" s="293" t="str">
        <f>IF(ISBLANK(INDEX('Policy Characteristics'!L:L,MATCH($C75,'Policy Characteristics'!$C:$C,0))),"",INDEX('Policy Characteristics'!L:L,MATCH($C75,'Policy Characteristics'!$C:$C,0)))</f>
        <v>ev-mandate.html</v>
      </c>
    </row>
    <row r="76" spans="1:18" s="275" customFormat="1" x14ac:dyDescent="0.25">
      <c r="A76" s="293" t="str">
        <f>IF(ISBLANK(INDEX('Policy Characteristics'!A:A,MATCH($C76,'Policy Characteristics'!$C:$C,0))),"",INDEX('Policy Characteristics'!A:A,MATCH($C76,'Policy Characteristics'!$C:$C,0)))</f>
        <v>Transportation</v>
      </c>
      <c r="B76" s="294" t="str">
        <f>IF(ISBLANK(INDEX('Policy Characteristics'!B:B,MATCH($C76,'Policy Characteristics'!$C:$C,0))),"",INDEX('Policy Characteristics'!B:B,MATCH($C76,'Policy Characteristics'!$C:$C,0)))</f>
        <v>Electric Vehicle Subsidy</v>
      </c>
      <c r="C76" s="275" t="s">
        <v>91</v>
      </c>
      <c r="D76" s="298" t="s">
        <v>646</v>
      </c>
      <c r="E76" s="298" t="s">
        <v>620</v>
      </c>
      <c r="F76" s="298" t="s">
        <v>647</v>
      </c>
      <c r="G76" s="303" t="s">
        <v>648</v>
      </c>
      <c r="H76" s="20">
        <v>189</v>
      </c>
      <c r="I76" s="304" t="s">
        <v>624</v>
      </c>
      <c r="J76" s="296" t="str">
        <f>IF(ISBLANK(INDEX('Policy Characteristics'!D:D,MATCH($C76,'Policy Characteristics'!$C:$C,0))),"",INDEX('Policy Characteristics'!D:D,MATCH($C76,'Policy Characteristics'!$C:$C,0)))</f>
        <v>EV Subsidy</v>
      </c>
      <c r="K76" s="293" t="str">
        <f>IF(ISBLANK(INDEX('Policy Characteristics'!E:E,MATCH($C76,'Policy Characteristics'!$C:$C,0))),"",INDEX('Policy Characteristics'!E:E,MATCH($C76,'Policy Characteristics'!$C:$C,0)))</f>
        <v>trans EV subsidy</v>
      </c>
      <c r="L76" s="237">
        <f>IF(ISBLANK(INDEX('Policy Characteristics'!F:F,MATCH($C76,'Policy Characteristics'!$C:$C,0))),"",INDEX('Policy Characteristics'!F:F,MATCH($C76,'Policy Characteristics'!$C:$C,0)))</f>
        <v>0</v>
      </c>
      <c r="M76" s="237">
        <f>IF(ISBLANK(INDEX('Policy Characteristics'!G:G,MATCH($C76,'Policy Characteristics'!$C:$C,0))),"",INDEX('Policy Characteristics'!G:G,MATCH($C76,'Policy Characteristics'!$C:$C,0)))</f>
        <v>0.5</v>
      </c>
      <c r="N76" s="237">
        <f>IF(ISBLANK(INDEX('Policy Characteristics'!H:H,MATCH($C76,'Policy Characteristics'!$C:$C,0))),"",INDEX('Policy Characteristics'!H:H,MATCH($C76,'Policy Characteristics'!$C:$C,0)))</f>
        <v>0.01</v>
      </c>
      <c r="O76" s="293" t="str">
        <f>IF(ISBLANK(INDEX('Policy Characteristics'!I:I,MATCH($C76,'Policy Characteristics'!$C:$C,0))),"",INDEX('Policy Characteristics'!I:I,MATCH($C76,'Policy Characteristics'!$C:$C,0)))</f>
        <v>% of vehicle cost</v>
      </c>
      <c r="P76" s="293"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6" s="293" t="str">
        <f>IF(ISBLANK(INDEX('Policy Characteristics'!K:K,MATCH($C76,'Policy Characteristics'!$C:$C,0))),"",INDEX('Policy Characteristics'!K:K,MATCH($C76,'Policy Characteristics'!$C:$C,0)))</f>
        <v>transportation-sector-main.html#ev-subsidy</v>
      </c>
      <c r="R76" s="293" t="str">
        <f>IF(ISBLANK(INDEX('Policy Characteristics'!L:L,MATCH($C76,'Policy Characteristics'!$C:$C,0))),"",INDEX('Policy Characteristics'!L:L,MATCH($C76,'Policy Characteristics'!$C:$C,0)))</f>
        <v>ev-subsidy.html</v>
      </c>
    </row>
    <row r="77" spans="1:18" ht="14.65" customHeight="1" x14ac:dyDescent="0.25">
      <c r="A77" s="293" t="str">
        <f>IF(ISBLANK(INDEX('Policy Characteristics'!A:A,MATCH($C77,'Policy Characteristics'!$C:$C,0))),"",INDEX('Policy Characteristics'!A:A,MATCH($C77,'Policy Characteristics'!$C:$C,0)))</f>
        <v>Transportation</v>
      </c>
      <c r="B77" s="294" t="str">
        <f>IF(ISBLANK(INDEX('Policy Characteristics'!B:B,MATCH($C77,'Policy Characteristics'!$C:$C,0))),"",INDEX('Policy Characteristics'!B:B,MATCH($C77,'Policy Characteristics'!$C:$C,0)))</f>
        <v>Electric Vehicle Subsidy</v>
      </c>
      <c r="C77" s="293" t="str">
        <f t="shared" ref="C77:C87" si="4">C$76</f>
        <v>Additional EV Subsidy Percentage</v>
      </c>
      <c r="D77" s="275" t="s">
        <v>649</v>
      </c>
      <c r="E77" s="275" t="s">
        <v>620</v>
      </c>
      <c r="F77" s="275" t="s">
        <v>650</v>
      </c>
      <c r="G77" s="305" t="s">
        <v>651</v>
      </c>
      <c r="H77" s="20">
        <v>592</v>
      </c>
      <c r="I77" s="306" t="s">
        <v>634</v>
      </c>
      <c r="J77" s="296" t="str">
        <f>IF(ISBLANK(INDEX('Policy Characteristics'!D:D,MATCH($C77,'Policy Characteristics'!$C:$C,0))),"",INDEX('Policy Characteristics'!D:D,MATCH($C77,'Policy Characteristics'!$C:$C,0)))</f>
        <v>EV Subsidy</v>
      </c>
      <c r="K77" s="293" t="str">
        <f>IF(ISBLANK(INDEX('Policy Characteristics'!E:E,MATCH($C77,'Policy Characteristics'!$C:$C,0))),"",INDEX('Policy Characteristics'!E:E,MATCH($C77,'Policy Characteristics'!$C:$C,0)))</f>
        <v>trans EV subsidy</v>
      </c>
      <c r="L77" s="237">
        <f>IF(ISBLANK(INDEX('Policy Characteristics'!F:F,MATCH($C77,'Policy Characteristics'!$C:$C,0))),"",INDEX('Policy Characteristics'!F:F,MATCH($C77,'Policy Characteristics'!$C:$C,0)))</f>
        <v>0</v>
      </c>
      <c r="M77" s="237">
        <f>IF(ISBLANK(INDEX('Policy Characteristics'!G:G,MATCH($C77,'Policy Characteristics'!$C:$C,0))),"",INDEX('Policy Characteristics'!G:G,MATCH($C77,'Policy Characteristics'!$C:$C,0)))</f>
        <v>0.5</v>
      </c>
      <c r="N77" s="237">
        <f>IF(ISBLANK(INDEX('Policy Characteristics'!H:H,MATCH($C77,'Policy Characteristics'!$C:$C,0))),"",INDEX('Policy Characteristics'!H:H,MATCH($C77,'Policy Characteristics'!$C:$C,0)))</f>
        <v>0.01</v>
      </c>
      <c r="O77" s="293" t="str">
        <f>IF(ISBLANK(INDEX('Policy Characteristics'!I:I,MATCH($C77,'Policy Characteristics'!$C:$C,0))),"",INDEX('Policy Characteristics'!I:I,MATCH($C77,'Policy Characteristics'!$C:$C,0)))</f>
        <v>% of vehicle cost</v>
      </c>
      <c r="P77" s="293"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7" s="293" t="str">
        <f>IF(ISBLANK(INDEX('Policy Characteristics'!K:K,MATCH($C77,'Policy Characteristics'!$C:$C,0))),"",INDEX('Policy Characteristics'!K:K,MATCH($C77,'Policy Characteristics'!$C:$C,0)))</f>
        <v>transportation-sector-main.html#ev-subsidy</v>
      </c>
      <c r="R77" s="293" t="str">
        <f>IF(ISBLANK(INDEX('Policy Characteristics'!L:L,MATCH($C77,'Policy Characteristics'!$C:$C,0))),"",INDEX('Policy Characteristics'!L:L,MATCH($C77,'Policy Characteristics'!$C:$C,0)))</f>
        <v>ev-subsidy.html</v>
      </c>
    </row>
    <row r="78" spans="1:18" x14ac:dyDescent="0.25">
      <c r="A78" s="293" t="str">
        <f>IF(ISBLANK(INDEX('Policy Characteristics'!A:A,MATCH($C78,'Policy Characteristics'!$C:$C,0))),"",INDEX('Policy Characteristics'!A:A,MATCH($C78,'Policy Characteristics'!$C:$C,0)))</f>
        <v>Transportation</v>
      </c>
      <c r="B78" s="294" t="str">
        <f>IF(ISBLANK(INDEX('Policy Characteristics'!B:B,MATCH($C78,'Policy Characteristics'!$C:$C,0))),"",INDEX('Policy Characteristics'!B:B,MATCH($C78,'Policy Characteristics'!$C:$C,0)))</f>
        <v>Electric Vehicle Subsidy</v>
      </c>
      <c r="C78" s="293" t="str">
        <f t="shared" si="4"/>
        <v>Additional EV Subsidy Percentage</v>
      </c>
      <c r="D78" s="275" t="s">
        <v>646</v>
      </c>
      <c r="E78" s="275" t="s">
        <v>636</v>
      </c>
      <c r="F78" s="275" t="s">
        <v>647</v>
      </c>
      <c r="G78" s="303" t="s">
        <v>652</v>
      </c>
      <c r="H78" s="20">
        <v>593</v>
      </c>
      <c r="I78" s="306" t="s">
        <v>634</v>
      </c>
      <c r="J78" s="296" t="str">
        <f>IF(ISBLANK(INDEX('Policy Characteristics'!D:D,MATCH($C78,'Policy Characteristics'!$C:$C,0))),"",INDEX('Policy Characteristics'!D:D,MATCH($C78,'Policy Characteristics'!$C:$C,0)))</f>
        <v>EV Subsidy</v>
      </c>
      <c r="K78" s="293" t="str">
        <f>IF(ISBLANK(INDEX('Policy Characteristics'!E:E,MATCH($C78,'Policy Characteristics'!$C:$C,0))),"",INDEX('Policy Characteristics'!E:E,MATCH($C78,'Policy Characteristics'!$C:$C,0)))</f>
        <v>trans EV subsidy</v>
      </c>
      <c r="L78" s="237">
        <f>IF(ISBLANK(INDEX('Policy Characteristics'!F:F,MATCH($C78,'Policy Characteristics'!$C:$C,0))),"",INDEX('Policy Characteristics'!F:F,MATCH($C78,'Policy Characteristics'!$C:$C,0)))</f>
        <v>0</v>
      </c>
      <c r="M78" s="237">
        <f>IF(ISBLANK(INDEX('Policy Characteristics'!G:G,MATCH($C78,'Policy Characteristics'!$C:$C,0))),"",INDEX('Policy Characteristics'!G:G,MATCH($C78,'Policy Characteristics'!$C:$C,0)))</f>
        <v>0.5</v>
      </c>
      <c r="N78" s="237">
        <f>IF(ISBLANK(INDEX('Policy Characteristics'!H:H,MATCH($C78,'Policy Characteristics'!$C:$C,0))),"",INDEX('Policy Characteristics'!H:H,MATCH($C78,'Policy Characteristics'!$C:$C,0)))</f>
        <v>0.01</v>
      </c>
      <c r="O78" s="293" t="str">
        <f>IF(ISBLANK(INDEX('Policy Characteristics'!I:I,MATCH($C78,'Policy Characteristics'!$C:$C,0))),"",INDEX('Policy Characteristics'!I:I,MATCH($C78,'Policy Characteristics'!$C:$C,0)))</f>
        <v>% of vehicle cost</v>
      </c>
      <c r="P78" s="293"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8" s="293" t="str">
        <f>IF(ISBLANK(INDEX('Policy Characteristics'!K:K,MATCH($C78,'Policy Characteristics'!$C:$C,0))),"",INDEX('Policy Characteristics'!K:K,MATCH($C78,'Policy Characteristics'!$C:$C,0)))</f>
        <v>transportation-sector-main.html#ev-subsidy</v>
      </c>
      <c r="R78" s="293" t="str">
        <f>IF(ISBLANK(INDEX('Policy Characteristics'!L:L,MATCH($C78,'Policy Characteristics'!$C:$C,0))),"",INDEX('Policy Characteristics'!L:L,MATCH($C78,'Policy Characteristics'!$C:$C,0)))</f>
        <v>ev-subsidy.html</v>
      </c>
    </row>
    <row r="79" spans="1:18" x14ac:dyDescent="0.25">
      <c r="A79" s="293" t="str">
        <f>IF(ISBLANK(INDEX('Policy Characteristics'!A:A,MATCH($C79,'Policy Characteristics'!$C:$C,0))),"",INDEX('Policy Characteristics'!A:A,MATCH($C79,'Policy Characteristics'!$C:$C,0)))</f>
        <v>Transportation</v>
      </c>
      <c r="B79" s="294" t="str">
        <f>IF(ISBLANK(INDEX('Policy Characteristics'!B:B,MATCH($C79,'Policy Characteristics'!$C:$C,0))),"",INDEX('Policy Characteristics'!B:B,MATCH($C79,'Policy Characteristics'!$C:$C,0)))</f>
        <v>Electric Vehicle Subsidy</v>
      </c>
      <c r="C79" s="293" t="str">
        <f t="shared" si="4"/>
        <v>Additional EV Subsidy Percentage</v>
      </c>
      <c r="D79" s="275" t="s">
        <v>649</v>
      </c>
      <c r="E79" s="275" t="s">
        <v>636</v>
      </c>
      <c r="F79" s="275" t="s">
        <v>650</v>
      </c>
      <c r="G79" s="303" t="s">
        <v>653</v>
      </c>
      <c r="H79" s="20">
        <v>594</v>
      </c>
      <c r="I79" s="306" t="s">
        <v>634</v>
      </c>
      <c r="J79" s="296" t="str">
        <f>IF(ISBLANK(INDEX('Policy Characteristics'!D:D,MATCH($C79,'Policy Characteristics'!$C:$C,0))),"",INDEX('Policy Characteristics'!D:D,MATCH($C79,'Policy Characteristics'!$C:$C,0)))</f>
        <v>EV Subsidy</v>
      </c>
      <c r="K79" s="293" t="str">
        <f>IF(ISBLANK(INDEX('Policy Characteristics'!E:E,MATCH($C79,'Policy Characteristics'!$C:$C,0))),"",INDEX('Policy Characteristics'!E:E,MATCH($C79,'Policy Characteristics'!$C:$C,0)))</f>
        <v>trans EV subsidy</v>
      </c>
      <c r="L79" s="237">
        <f>IF(ISBLANK(INDEX('Policy Characteristics'!F:F,MATCH($C79,'Policy Characteristics'!$C:$C,0))),"",INDEX('Policy Characteristics'!F:F,MATCH($C79,'Policy Characteristics'!$C:$C,0)))</f>
        <v>0</v>
      </c>
      <c r="M79" s="237">
        <f>IF(ISBLANK(INDEX('Policy Characteristics'!G:G,MATCH($C79,'Policy Characteristics'!$C:$C,0))),"",INDEX('Policy Characteristics'!G:G,MATCH($C79,'Policy Characteristics'!$C:$C,0)))</f>
        <v>0.5</v>
      </c>
      <c r="N79" s="237">
        <f>IF(ISBLANK(INDEX('Policy Characteristics'!H:H,MATCH($C79,'Policy Characteristics'!$C:$C,0))),"",INDEX('Policy Characteristics'!H:H,MATCH($C79,'Policy Characteristics'!$C:$C,0)))</f>
        <v>0.01</v>
      </c>
      <c r="O79" s="293" t="str">
        <f>IF(ISBLANK(INDEX('Policy Characteristics'!I:I,MATCH($C79,'Policy Characteristics'!$C:$C,0))),"",INDEX('Policy Characteristics'!I:I,MATCH($C79,'Policy Characteristics'!$C:$C,0)))</f>
        <v>% of vehicle cost</v>
      </c>
      <c r="P79" s="293"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9" s="293" t="str">
        <f>IF(ISBLANK(INDEX('Policy Characteristics'!K:K,MATCH($C79,'Policy Characteristics'!$C:$C,0))),"",INDEX('Policy Characteristics'!K:K,MATCH($C79,'Policy Characteristics'!$C:$C,0)))</f>
        <v>transportation-sector-main.html#ev-subsidy</v>
      </c>
      <c r="R79" s="293" t="str">
        <f>IF(ISBLANK(INDEX('Policy Characteristics'!L:L,MATCH($C79,'Policy Characteristics'!$C:$C,0))),"",INDEX('Policy Characteristics'!L:L,MATCH($C79,'Policy Characteristics'!$C:$C,0)))</f>
        <v>ev-subsidy.html</v>
      </c>
    </row>
    <row r="80" spans="1:18" x14ac:dyDescent="0.25">
      <c r="A80" s="293" t="str">
        <f>IF(ISBLANK(INDEX('Policy Characteristics'!A:A,MATCH($C80,'Policy Characteristics'!$C:$C,0))),"",INDEX('Policy Characteristics'!A:A,MATCH($C80,'Policy Characteristics'!$C:$C,0)))</f>
        <v>Transportation</v>
      </c>
      <c r="B80" s="294" t="str">
        <f>IF(ISBLANK(INDEX('Policy Characteristics'!B:B,MATCH($C80,'Policy Characteristics'!$C:$C,0))),"",INDEX('Policy Characteristics'!B:B,MATCH($C80,'Policy Characteristics'!$C:$C,0)))</f>
        <v>Electric Vehicle Subsidy</v>
      </c>
      <c r="C80" s="293" t="str">
        <f t="shared" si="4"/>
        <v>Additional EV Subsidy Percentage</v>
      </c>
      <c r="D80" s="275" t="s">
        <v>646</v>
      </c>
      <c r="E80" s="275" t="s">
        <v>638</v>
      </c>
      <c r="F80" s="275" t="s">
        <v>647</v>
      </c>
      <c r="G80" s="303" t="s">
        <v>654</v>
      </c>
      <c r="H80" s="20">
        <v>595</v>
      </c>
      <c r="I80" s="306" t="s">
        <v>634</v>
      </c>
      <c r="J80" s="296" t="str">
        <f>IF(ISBLANK(INDEX('Policy Characteristics'!D:D,MATCH($C80,'Policy Characteristics'!$C:$C,0))),"",INDEX('Policy Characteristics'!D:D,MATCH($C80,'Policy Characteristics'!$C:$C,0)))</f>
        <v>EV Subsidy</v>
      </c>
      <c r="K80" s="293" t="str">
        <f>IF(ISBLANK(INDEX('Policy Characteristics'!E:E,MATCH($C80,'Policy Characteristics'!$C:$C,0))),"",INDEX('Policy Characteristics'!E:E,MATCH($C80,'Policy Characteristics'!$C:$C,0)))</f>
        <v>trans EV subsidy</v>
      </c>
      <c r="L80" s="237">
        <f>IF(ISBLANK(INDEX('Policy Characteristics'!F:F,MATCH($C80,'Policy Characteristics'!$C:$C,0))),"",INDEX('Policy Characteristics'!F:F,MATCH($C80,'Policy Characteristics'!$C:$C,0)))</f>
        <v>0</v>
      </c>
      <c r="M80" s="237">
        <f>IF(ISBLANK(INDEX('Policy Characteristics'!G:G,MATCH($C80,'Policy Characteristics'!$C:$C,0))),"",INDEX('Policy Characteristics'!G:G,MATCH($C80,'Policy Characteristics'!$C:$C,0)))</f>
        <v>0.5</v>
      </c>
      <c r="N80" s="237">
        <f>IF(ISBLANK(INDEX('Policy Characteristics'!H:H,MATCH($C80,'Policy Characteristics'!$C:$C,0))),"",INDEX('Policy Characteristics'!H:H,MATCH($C80,'Policy Characteristics'!$C:$C,0)))</f>
        <v>0.01</v>
      </c>
      <c r="O80" s="293" t="str">
        <f>IF(ISBLANK(INDEX('Policy Characteristics'!I:I,MATCH($C80,'Policy Characteristics'!$C:$C,0))),"",INDEX('Policy Characteristics'!I:I,MATCH($C80,'Policy Characteristics'!$C:$C,0)))</f>
        <v>% of vehicle cost</v>
      </c>
      <c r="P80" s="293"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0" s="293" t="str">
        <f>IF(ISBLANK(INDEX('Policy Characteristics'!K:K,MATCH($C80,'Policy Characteristics'!$C:$C,0))),"",INDEX('Policy Characteristics'!K:K,MATCH($C80,'Policy Characteristics'!$C:$C,0)))</f>
        <v>transportation-sector-main.html#ev-subsidy</v>
      </c>
      <c r="R80" s="293" t="str">
        <f>IF(ISBLANK(INDEX('Policy Characteristics'!L:L,MATCH($C80,'Policy Characteristics'!$C:$C,0))),"",INDEX('Policy Characteristics'!L:L,MATCH($C80,'Policy Characteristics'!$C:$C,0)))</f>
        <v>ev-subsidy.html</v>
      </c>
    </row>
    <row r="81" spans="1:18" x14ac:dyDescent="0.25">
      <c r="A81" s="293" t="str">
        <f>IF(ISBLANK(INDEX('Policy Characteristics'!A:A,MATCH($C81,'Policy Characteristics'!$C:$C,0))),"",INDEX('Policy Characteristics'!A:A,MATCH($C81,'Policy Characteristics'!$C:$C,0)))</f>
        <v>Transportation</v>
      </c>
      <c r="B81" s="294" t="str">
        <f>IF(ISBLANK(INDEX('Policy Characteristics'!B:B,MATCH($C81,'Policy Characteristics'!$C:$C,0))),"",INDEX('Policy Characteristics'!B:B,MATCH($C81,'Policy Characteristics'!$C:$C,0)))</f>
        <v>Electric Vehicle Subsidy</v>
      </c>
      <c r="C81" s="293" t="str">
        <f t="shared" si="4"/>
        <v>Additional EV Subsidy Percentage</v>
      </c>
      <c r="D81" s="275" t="s">
        <v>649</v>
      </c>
      <c r="E81" s="275" t="s">
        <v>638</v>
      </c>
      <c r="F81" s="275" t="s">
        <v>650</v>
      </c>
      <c r="G81" s="303" t="s">
        <v>654</v>
      </c>
      <c r="H81" s="20">
        <v>596</v>
      </c>
      <c r="I81" s="306" t="s">
        <v>634</v>
      </c>
      <c r="J81" s="296" t="str">
        <f>IF(ISBLANK(INDEX('Policy Characteristics'!D:D,MATCH($C81,'Policy Characteristics'!$C:$C,0))),"",INDEX('Policy Characteristics'!D:D,MATCH($C81,'Policy Characteristics'!$C:$C,0)))</f>
        <v>EV Subsidy</v>
      </c>
      <c r="K81" s="293" t="str">
        <f>IF(ISBLANK(INDEX('Policy Characteristics'!E:E,MATCH($C81,'Policy Characteristics'!$C:$C,0))),"",INDEX('Policy Characteristics'!E:E,MATCH($C81,'Policy Characteristics'!$C:$C,0)))</f>
        <v>trans EV subsidy</v>
      </c>
      <c r="L81" s="237">
        <f>IF(ISBLANK(INDEX('Policy Characteristics'!F:F,MATCH($C81,'Policy Characteristics'!$C:$C,0))),"",INDEX('Policy Characteristics'!F:F,MATCH($C81,'Policy Characteristics'!$C:$C,0)))</f>
        <v>0</v>
      </c>
      <c r="M81" s="237">
        <f>IF(ISBLANK(INDEX('Policy Characteristics'!G:G,MATCH($C81,'Policy Characteristics'!$C:$C,0))),"",INDEX('Policy Characteristics'!G:G,MATCH($C81,'Policy Characteristics'!$C:$C,0)))</f>
        <v>0.5</v>
      </c>
      <c r="N81" s="237">
        <f>IF(ISBLANK(INDEX('Policy Characteristics'!H:H,MATCH($C81,'Policy Characteristics'!$C:$C,0))),"",INDEX('Policy Characteristics'!H:H,MATCH($C81,'Policy Characteristics'!$C:$C,0)))</f>
        <v>0.01</v>
      </c>
      <c r="O81" s="293" t="str">
        <f>IF(ISBLANK(INDEX('Policy Characteristics'!I:I,MATCH($C81,'Policy Characteristics'!$C:$C,0))),"",INDEX('Policy Characteristics'!I:I,MATCH($C81,'Policy Characteristics'!$C:$C,0)))</f>
        <v>% of vehicle cost</v>
      </c>
      <c r="P81" s="293"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1" s="293" t="str">
        <f>IF(ISBLANK(INDEX('Policy Characteristics'!K:K,MATCH($C81,'Policy Characteristics'!$C:$C,0))),"",INDEX('Policy Characteristics'!K:K,MATCH($C81,'Policy Characteristics'!$C:$C,0)))</f>
        <v>transportation-sector-main.html#ev-subsidy</v>
      </c>
      <c r="R81" s="293" t="str">
        <f>IF(ISBLANK(INDEX('Policy Characteristics'!L:L,MATCH($C81,'Policy Characteristics'!$C:$C,0))),"",INDEX('Policy Characteristics'!L:L,MATCH($C81,'Policy Characteristics'!$C:$C,0)))</f>
        <v>ev-subsidy.html</v>
      </c>
    </row>
    <row r="82" spans="1:18" x14ac:dyDescent="0.25">
      <c r="A82" s="293" t="str">
        <f>IF(ISBLANK(INDEX('Policy Characteristics'!A:A,MATCH($C82,'Policy Characteristics'!$C:$C,0))),"",INDEX('Policy Characteristics'!A:A,MATCH($C82,'Policy Characteristics'!$C:$C,0)))</f>
        <v>Transportation</v>
      </c>
      <c r="B82" s="294" t="str">
        <f>IF(ISBLANK(INDEX('Policy Characteristics'!B:B,MATCH($C82,'Policy Characteristics'!$C:$C,0))),"",INDEX('Policy Characteristics'!B:B,MATCH($C82,'Policy Characteristics'!$C:$C,0)))</f>
        <v>Electric Vehicle Subsidy</v>
      </c>
      <c r="C82" s="293" t="str">
        <f t="shared" si="4"/>
        <v>Additional EV Subsidy Percentage</v>
      </c>
      <c r="D82" s="275" t="s">
        <v>646</v>
      </c>
      <c r="E82" s="275" t="s">
        <v>640</v>
      </c>
      <c r="F82" s="275" t="s">
        <v>647</v>
      </c>
      <c r="G82" s="303" t="s">
        <v>655</v>
      </c>
      <c r="H82" s="20">
        <v>597</v>
      </c>
      <c r="I82" s="306" t="s">
        <v>634</v>
      </c>
      <c r="J82" s="296" t="str">
        <f>IF(ISBLANK(INDEX('Policy Characteristics'!D:D,MATCH($C82,'Policy Characteristics'!$C:$C,0))),"",INDEX('Policy Characteristics'!D:D,MATCH($C82,'Policy Characteristics'!$C:$C,0)))</f>
        <v>EV Subsidy</v>
      </c>
      <c r="K82" s="293" t="str">
        <f>IF(ISBLANK(INDEX('Policy Characteristics'!E:E,MATCH($C82,'Policy Characteristics'!$C:$C,0))),"",INDEX('Policy Characteristics'!E:E,MATCH($C82,'Policy Characteristics'!$C:$C,0)))</f>
        <v>trans EV subsidy</v>
      </c>
      <c r="L82" s="237">
        <f>IF(ISBLANK(INDEX('Policy Characteristics'!F:F,MATCH($C82,'Policy Characteristics'!$C:$C,0))),"",INDEX('Policy Characteristics'!F:F,MATCH($C82,'Policy Characteristics'!$C:$C,0)))</f>
        <v>0</v>
      </c>
      <c r="M82" s="237">
        <f>IF(ISBLANK(INDEX('Policy Characteristics'!G:G,MATCH($C82,'Policy Characteristics'!$C:$C,0))),"",INDEX('Policy Characteristics'!G:G,MATCH($C82,'Policy Characteristics'!$C:$C,0)))</f>
        <v>0.5</v>
      </c>
      <c r="N82" s="237">
        <f>IF(ISBLANK(INDEX('Policy Characteristics'!H:H,MATCH($C82,'Policy Characteristics'!$C:$C,0))),"",INDEX('Policy Characteristics'!H:H,MATCH($C82,'Policy Characteristics'!$C:$C,0)))</f>
        <v>0.01</v>
      </c>
      <c r="O82" s="293" t="str">
        <f>IF(ISBLANK(INDEX('Policy Characteristics'!I:I,MATCH($C82,'Policy Characteristics'!$C:$C,0))),"",INDEX('Policy Characteristics'!I:I,MATCH($C82,'Policy Characteristics'!$C:$C,0)))</f>
        <v>% of vehicle cost</v>
      </c>
      <c r="P82" s="293"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2" s="293" t="str">
        <f>IF(ISBLANK(INDEX('Policy Characteristics'!K:K,MATCH($C82,'Policy Characteristics'!$C:$C,0))),"",INDEX('Policy Characteristics'!K:K,MATCH($C82,'Policy Characteristics'!$C:$C,0)))</f>
        <v>transportation-sector-main.html#ev-subsidy</v>
      </c>
      <c r="R82" s="293" t="str">
        <f>IF(ISBLANK(INDEX('Policy Characteristics'!L:L,MATCH($C82,'Policy Characteristics'!$C:$C,0))),"",INDEX('Policy Characteristics'!L:L,MATCH($C82,'Policy Characteristics'!$C:$C,0)))</f>
        <v>ev-subsidy.html</v>
      </c>
    </row>
    <row r="83" spans="1:18" x14ac:dyDescent="0.25">
      <c r="A83" s="293" t="str">
        <f>IF(ISBLANK(INDEX('Policy Characteristics'!A:A,MATCH($C83,'Policy Characteristics'!$C:$C,0))),"",INDEX('Policy Characteristics'!A:A,MATCH($C83,'Policy Characteristics'!$C:$C,0)))</f>
        <v>Transportation</v>
      </c>
      <c r="B83" s="294" t="str">
        <f>IF(ISBLANK(INDEX('Policy Characteristics'!B:B,MATCH($C83,'Policy Characteristics'!$C:$C,0))),"",INDEX('Policy Characteristics'!B:B,MATCH($C83,'Policy Characteristics'!$C:$C,0)))</f>
        <v>Electric Vehicle Subsidy</v>
      </c>
      <c r="C83" s="293" t="str">
        <f t="shared" si="4"/>
        <v>Additional EV Subsidy Percentage</v>
      </c>
      <c r="D83" s="275" t="s">
        <v>649</v>
      </c>
      <c r="E83" s="275" t="s">
        <v>640</v>
      </c>
      <c r="F83" s="275" t="s">
        <v>650</v>
      </c>
      <c r="G83" s="303" t="s">
        <v>655</v>
      </c>
      <c r="H83" s="20">
        <v>598</v>
      </c>
      <c r="I83" s="306" t="s">
        <v>634</v>
      </c>
      <c r="J83" s="296" t="str">
        <f>IF(ISBLANK(INDEX('Policy Characteristics'!D:D,MATCH($C83,'Policy Characteristics'!$C:$C,0))),"",INDEX('Policy Characteristics'!D:D,MATCH($C83,'Policy Characteristics'!$C:$C,0)))</f>
        <v>EV Subsidy</v>
      </c>
      <c r="K83" s="293" t="str">
        <f>IF(ISBLANK(INDEX('Policy Characteristics'!E:E,MATCH($C83,'Policy Characteristics'!$C:$C,0))),"",INDEX('Policy Characteristics'!E:E,MATCH($C83,'Policy Characteristics'!$C:$C,0)))</f>
        <v>trans EV subsidy</v>
      </c>
      <c r="L83" s="237">
        <f>IF(ISBLANK(INDEX('Policy Characteristics'!F:F,MATCH($C83,'Policy Characteristics'!$C:$C,0))),"",INDEX('Policy Characteristics'!F:F,MATCH($C83,'Policy Characteristics'!$C:$C,0)))</f>
        <v>0</v>
      </c>
      <c r="M83" s="237">
        <f>IF(ISBLANK(INDEX('Policy Characteristics'!G:G,MATCH($C83,'Policy Characteristics'!$C:$C,0))),"",INDEX('Policy Characteristics'!G:G,MATCH($C83,'Policy Characteristics'!$C:$C,0)))</f>
        <v>0.5</v>
      </c>
      <c r="N83" s="237">
        <f>IF(ISBLANK(INDEX('Policy Characteristics'!H:H,MATCH($C83,'Policy Characteristics'!$C:$C,0))),"",INDEX('Policy Characteristics'!H:H,MATCH($C83,'Policy Characteristics'!$C:$C,0)))</f>
        <v>0.01</v>
      </c>
      <c r="O83" s="293" t="str">
        <f>IF(ISBLANK(INDEX('Policy Characteristics'!I:I,MATCH($C83,'Policy Characteristics'!$C:$C,0))),"",INDEX('Policy Characteristics'!I:I,MATCH($C83,'Policy Characteristics'!$C:$C,0)))</f>
        <v>% of vehicle cost</v>
      </c>
      <c r="P83" s="293"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3" s="293" t="str">
        <f>IF(ISBLANK(INDEX('Policy Characteristics'!K:K,MATCH($C83,'Policy Characteristics'!$C:$C,0))),"",INDEX('Policy Characteristics'!K:K,MATCH($C83,'Policy Characteristics'!$C:$C,0)))</f>
        <v>transportation-sector-main.html#ev-subsidy</v>
      </c>
      <c r="R83" s="293" t="str">
        <f>IF(ISBLANK(INDEX('Policy Characteristics'!L:L,MATCH($C83,'Policy Characteristics'!$C:$C,0))),"",INDEX('Policy Characteristics'!L:L,MATCH($C83,'Policy Characteristics'!$C:$C,0)))</f>
        <v>ev-subsidy.html</v>
      </c>
    </row>
    <row r="84" spans="1:18" x14ac:dyDescent="0.25">
      <c r="A84" s="293" t="str">
        <f>IF(ISBLANK(INDEX('Policy Characteristics'!A:A,MATCH($C84,'Policy Characteristics'!$C:$C,0))),"",INDEX('Policy Characteristics'!A:A,MATCH($C84,'Policy Characteristics'!$C:$C,0)))</f>
        <v>Transportation</v>
      </c>
      <c r="B84" s="294" t="str">
        <f>IF(ISBLANK(INDEX('Policy Characteristics'!B:B,MATCH($C84,'Policy Characteristics'!$C:$C,0))),"",INDEX('Policy Characteristics'!B:B,MATCH($C84,'Policy Characteristics'!$C:$C,0)))</f>
        <v>Electric Vehicle Subsidy</v>
      </c>
      <c r="C84" s="293" t="str">
        <f t="shared" si="4"/>
        <v>Additional EV Subsidy Percentage</v>
      </c>
      <c r="D84" s="275" t="s">
        <v>646</v>
      </c>
      <c r="E84" s="275" t="s">
        <v>642</v>
      </c>
      <c r="F84" s="275" t="s">
        <v>647</v>
      </c>
      <c r="G84" s="303" t="s">
        <v>656</v>
      </c>
      <c r="H84" s="20">
        <v>599</v>
      </c>
      <c r="I84" s="306" t="s">
        <v>634</v>
      </c>
      <c r="J84" s="296" t="str">
        <f>IF(ISBLANK(INDEX('Policy Characteristics'!D:D,MATCH($C84,'Policy Characteristics'!$C:$C,0))),"",INDEX('Policy Characteristics'!D:D,MATCH($C84,'Policy Characteristics'!$C:$C,0)))</f>
        <v>EV Subsidy</v>
      </c>
      <c r="K84" s="293" t="str">
        <f>IF(ISBLANK(INDEX('Policy Characteristics'!E:E,MATCH($C84,'Policy Characteristics'!$C:$C,0))),"",INDEX('Policy Characteristics'!E:E,MATCH($C84,'Policy Characteristics'!$C:$C,0)))</f>
        <v>trans EV subsidy</v>
      </c>
      <c r="L84" s="237">
        <f>IF(ISBLANK(INDEX('Policy Characteristics'!F:F,MATCH($C84,'Policy Characteristics'!$C:$C,0))),"",INDEX('Policy Characteristics'!F:F,MATCH($C84,'Policy Characteristics'!$C:$C,0)))</f>
        <v>0</v>
      </c>
      <c r="M84" s="237">
        <f>IF(ISBLANK(INDEX('Policy Characteristics'!G:G,MATCH($C84,'Policy Characteristics'!$C:$C,0))),"",INDEX('Policy Characteristics'!G:G,MATCH($C84,'Policy Characteristics'!$C:$C,0)))</f>
        <v>0.5</v>
      </c>
      <c r="N84" s="237">
        <f>IF(ISBLANK(INDEX('Policy Characteristics'!H:H,MATCH($C84,'Policy Characteristics'!$C:$C,0))),"",INDEX('Policy Characteristics'!H:H,MATCH($C84,'Policy Characteristics'!$C:$C,0)))</f>
        <v>0.01</v>
      </c>
      <c r="O84" s="293" t="str">
        <f>IF(ISBLANK(INDEX('Policy Characteristics'!I:I,MATCH($C84,'Policy Characteristics'!$C:$C,0))),"",INDEX('Policy Characteristics'!I:I,MATCH($C84,'Policy Characteristics'!$C:$C,0)))</f>
        <v>% of vehicle cost</v>
      </c>
      <c r="P84" s="293"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4" s="293" t="str">
        <f>IF(ISBLANK(INDEX('Policy Characteristics'!K:K,MATCH($C84,'Policy Characteristics'!$C:$C,0))),"",INDEX('Policy Characteristics'!K:K,MATCH($C84,'Policy Characteristics'!$C:$C,0)))</f>
        <v>transportation-sector-main.html#ev-subsidy</v>
      </c>
      <c r="R84" s="293" t="str">
        <f>IF(ISBLANK(INDEX('Policy Characteristics'!L:L,MATCH($C84,'Policy Characteristics'!$C:$C,0))),"",INDEX('Policy Characteristics'!L:L,MATCH($C84,'Policy Characteristics'!$C:$C,0)))</f>
        <v>ev-subsidy.html</v>
      </c>
    </row>
    <row r="85" spans="1:18" x14ac:dyDescent="0.25">
      <c r="A85" s="293" t="str">
        <f>IF(ISBLANK(INDEX('Policy Characteristics'!A:A,MATCH($C85,'Policy Characteristics'!$C:$C,0))),"",INDEX('Policy Characteristics'!A:A,MATCH($C85,'Policy Characteristics'!$C:$C,0)))</f>
        <v>Transportation</v>
      </c>
      <c r="B85" s="294" t="str">
        <f>IF(ISBLANK(INDEX('Policy Characteristics'!B:B,MATCH($C85,'Policy Characteristics'!$C:$C,0))),"",INDEX('Policy Characteristics'!B:B,MATCH($C85,'Policy Characteristics'!$C:$C,0)))</f>
        <v>Electric Vehicle Subsidy</v>
      </c>
      <c r="C85" s="293" t="str">
        <f t="shared" si="4"/>
        <v>Additional EV Subsidy Percentage</v>
      </c>
      <c r="D85" s="275" t="s">
        <v>649</v>
      </c>
      <c r="E85" s="275" t="s">
        <v>642</v>
      </c>
      <c r="F85" s="275" t="s">
        <v>650</v>
      </c>
      <c r="G85" s="303" t="s">
        <v>657</v>
      </c>
      <c r="H85" s="20">
        <v>600</v>
      </c>
      <c r="I85" s="306" t="s">
        <v>634</v>
      </c>
      <c r="J85" s="296" t="str">
        <f>IF(ISBLANK(INDEX('Policy Characteristics'!D:D,MATCH($C85,'Policy Characteristics'!$C:$C,0))),"",INDEX('Policy Characteristics'!D:D,MATCH($C85,'Policy Characteristics'!$C:$C,0)))</f>
        <v>EV Subsidy</v>
      </c>
      <c r="K85" s="293" t="str">
        <f>IF(ISBLANK(INDEX('Policy Characteristics'!E:E,MATCH($C85,'Policy Characteristics'!$C:$C,0))),"",INDEX('Policy Characteristics'!E:E,MATCH($C85,'Policy Characteristics'!$C:$C,0)))</f>
        <v>trans EV subsidy</v>
      </c>
      <c r="L85" s="237">
        <f>IF(ISBLANK(INDEX('Policy Characteristics'!F:F,MATCH($C85,'Policy Characteristics'!$C:$C,0))),"",INDEX('Policy Characteristics'!F:F,MATCH($C85,'Policy Characteristics'!$C:$C,0)))</f>
        <v>0</v>
      </c>
      <c r="M85" s="237">
        <f>IF(ISBLANK(INDEX('Policy Characteristics'!G:G,MATCH($C85,'Policy Characteristics'!$C:$C,0))),"",INDEX('Policy Characteristics'!G:G,MATCH($C85,'Policy Characteristics'!$C:$C,0)))</f>
        <v>0.5</v>
      </c>
      <c r="N85" s="237">
        <f>IF(ISBLANK(INDEX('Policy Characteristics'!H:H,MATCH($C85,'Policy Characteristics'!$C:$C,0))),"",INDEX('Policy Characteristics'!H:H,MATCH($C85,'Policy Characteristics'!$C:$C,0)))</f>
        <v>0.01</v>
      </c>
      <c r="O85" s="293" t="str">
        <f>IF(ISBLANK(INDEX('Policy Characteristics'!I:I,MATCH($C85,'Policy Characteristics'!$C:$C,0))),"",INDEX('Policy Characteristics'!I:I,MATCH($C85,'Policy Characteristics'!$C:$C,0)))</f>
        <v>% of vehicle cost</v>
      </c>
      <c r="P85" s="293"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5" s="293" t="str">
        <f>IF(ISBLANK(INDEX('Policy Characteristics'!K:K,MATCH($C85,'Policy Characteristics'!$C:$C,0))),"",INDEX('Policy Characteristics'!K:K,MATCH($C85,'Policy Characteristics'!$C:$C,0)))</f>
        <v>transportation-sector-main.html#ev-subsidy</v>
      </c>
      <c r="R85" s="293" t="str">
        <f>IF(ISBLANK(INDEX('Policy Characteristics'!L:L,MATCH($C85,'Policy Characteristics'!$C:$C,0))),"",INDEX('Policy Characteristics'!L:L,MATCH($C85,'Policy Characteristics'!$C:$C,0)))</f>
        <v>ev-subsidy.html</v>
      </c>
    </row>
    <row r="86" spans="1:18" x14ac:dyDescent="0.25">
      <c r="A86" s="293" t="str">
        <f>IF(ISBLANK(INDEX('Policy Characteristics'!A:A,MATCH($C86,'Policy Characteristics'!$C:$C,0))),"",INDEX('Policy Characteristics'!A:A,MATCH($C86,'Policy Characteristics'!$C:$C,0)))</f>
        <v>Transportation</v>
      </c>
      <c r="B86" s="294" t="str">
        <f>IF(ISBLANK(INDEX('Policy Characteristics'!B:B,MATCH($C86,'Policy Characteristics'!$C:$C,0))),"",INDEX('Policy Characteristics'!B:B,MATCH($C86,'Policy Characteristics'!$C:$C,0)))</f>
        <v>Electric Vehicle Subsidy</v>
      </c>
      <c r="C86" s="293" t="str">
        <f t="shared" si="4"/>
        <v>Additional EV Subsidy Percentage</v>
      </c>
      <c r="D86" s="275" t="s">
        <v>646</v>
      </c>
      <c r="E86" s="275" t="s">
        <v>644</v>
      </c>
      <c r="F86" s="275" t="s">
        <v>647</v>
      </c>
      <c r="G86" s="303" t="s">
        <v>658</v>
      </c>
      <c r="H86" s="20">
        <v>601</v>
      </c>
      <c r="I86" s="306" t="s">
        <v>634</v>
      </c>
      <c r="J86" s="296" t="str">
        <f>IF(ISBLANK(INDEX('Policy Characteristics'!D:D,MATCH($C86,'Policy Characteristics'!$C:$C,0))),"",INDEX('Policy Characteristics'!D:D,MATCH($C86,'Policy Characteristics'!$C:$C,0)))</f>
        <v>EV Subsidy</v>
      </c>
      <c r="K86" s="293" t="str">
        <f>IF(ISBLANK(INDEX('Policy Characteristics'!E:E,MATCH($C86,'Policy Characteristics'!$C:$C,0))),"",INDEX('Policy Characteristics'!E:E,MATCH($C86,'Policy Characteristics'!$C:$C,0)))</f>
        <v>trans EV subsidy</v>
      </c>
      <c r="L86" s="237">
        <f>IF(ISBLANK(INDEX('Policy Characteristics'!F:F,MATCH($C86,'Policy Characteristics'!$C:$C,0))),"",INDEX('Policy Characteristics'!F:F,MATCH($C86,'Policy Characteristics'!$C:$C,0)))</f>
        <v>0</v>
      </c>
      <c r="M86" s="237">
        <f>IF(ISBLANK(INDEX('Policy Characteristics'!G:G,MATCH($C86,'Policy Characteristics'!$C:$C,0))),"",INDEX('Policy Characteristics'!G:G,MATCH($C86,'Policy Characteristics'!$C:$C,0)))</f>
        <v>0.5</v>
      </c>
      <c r="N86" s="237">
        <f>IF(ISBLANK(INDEX('Policy Characteristics'!H:H,MATCH($C86,'Policy Characteristics'!$C:$C,0))),"",INDEX('Policy Characteristics'!H:H,MATCH($C86,'Policy Characteristics'!$C:$C,0)))</f>
        <v>0.01</v>
      </c>
      <c r="O86" s="293" t="str">
        <f>IF(ISBLANK(INDEX('Policy Characteristics'!I:I,MATCH($C86,'Policy Characteristics'!$C:$C,0))),"",INDEX('Policy Characteristics'!I:I,MATCH($C86,'Policy Characteristics'!$C:$C,0)))</f>
        <v>% of vehicle cost</v>
      </c>
      <c r="P86" s="293"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6" s="293" t="str">
        <f>IF(ISBLANK(INDEX('Policy Characteristics'!K:K,MATCH($C86,'Policy Characteristics'!$C:$C,0))),"",INDEX('Policy Characteristics'!K:K,MATCH($C86,'Policy Characteristics'!$C:$C,0)))</f>
        <v>transportation-sector-main.html#ev-subsidy</v>
      </c>
      <c r="R86" s="293" t="str">
        <f>IF(ISBLANK(INDEX('Policy Characteristics'!L:L,MATCH($C86,'Policy Characteristics'!$C:$C,0))),"",INDEX('Policy Characteristics'!L:L,MATCH($C86,'Policy Characteristics'!$C:$C,0)))</f>
        <v>ev-subsidy.html</v>
      </c>
    </row>
    <row r="87" spans="1:18" ht="30" x14ac:dyDescent="0.25">
      <c r="A87" s="293" t="str">
        <f>IF(ISBLANK(INDEX('Policy Characteristics'!A:A,MATCH($C87,'Policy Characteristics'!$C:$C,0))),"",INDEX('Policy Characteristics'!A:A,MATCH($C87,'Policy Characteristics'!$C:$C,0)))</f>
        <v>Transportation</v>
      </c>
      <c r="B87" s="294" t="str">
        <f>IF(ISBLANK(INDEX('Policy Characteristics'!B:B,MATCH($C87,'Policy Characteristics'!$C:$C,0))),"",INDEX('Policy Characteristics'!B:B,MATCH($C87,'Policy Characteristics'!$C:$C,0)))</f>
        <v>Electric Vehicle Subsidy</v>
      </c>
      <c r="C87" s="293" t="str">
        <f t="shared" si="4"/>
        <v>Additional EV Subsidy Percentage</v>
      </c>
      <c r="D87" s="275" t="s">
        <v>649</v>
      </c>
      <c r="E87" s="275" t="s">
        <v>644</v>
      </c>
      <c r="F87" s="275" t="s">
        <v>650</v>
      </c>
      <c r="G87" s="305" t="s">
        <v>659</v>
      </c>
      <c r="H87" s="20">
        <v>602</v>
      </c>
      <c r="I87" s="306" t="s">
        <v>634</v>
      </c>
      <c r="J87" s="296" t="str">
        <f>IF(ISBLANK(INDEX('Policy Characteristics'!D:D,MATCH($C87,'Policy Characteristics'!$C:$C,0))),"",INDEX('Policy Characteristics'!D:D,MATCH($C87,'Policy Characteristics'!$C:$C,0)))</f>
        <v>EV Subsidy</v>
      </c>
      <c r="K87" s="293" t="str">
        <f>IF(ISBLANK(INDEX('Policy Characteristics'!E:E,MATCH($C87,'Policy Characteristics'!$C:$C,0))),"",INDEX('Policy Characteristics'!E:E,MATCH($C87,'Policy Characteristics'!$C:$C,0)))</f>
        <v>trans EV subsidy</v>
      </c>
      <c r="L87" s="237">
        <f>IF(ISBLANK(INDEX('Policy Characteristics'!F:F,MATCH($C87,'Policy Characteristics'!$C:$C,0))),"",INDEX('Policy Characteristics'!F:F,MATCH($C87,'Policy Characteristics'!$C:$C,0)))</f>
        <v>0</v>
      </c>
      <c r="M87" s="237">
        <f>IF(ISBLANK(INDEX('Policy Characteristics'!G:G,MATCH($C87,'Policy Characteristics'!$C:$C,0))),"",INDEX('Policy Characteristics'!G:G,MATCH($C87,'Policy Characteristics'!$C:$C,0)))</f>
        <v>0.5</v>
      </c>
      <c r="N87" s="237">
        <f>IF(ISBLANK(INDEX('Policy Characteristics'!H:H,MATCH($C87,'Policy Characteristics'!$C:$C,0))),"",INDEX('Policy Characteristics'!H:H,MATCH($C87,'Policy Characteristics'!$C:$C,0)))</f>
        <v>0.01</v>
      </c>
      <c r="O87" s="293" t="str">
        <f>IF(ISBLANK(INDEX('Policy Characteristics'!I:I,MATCH($C87,'Policy Characteristics'!$C:$C,0))),"",INDEX('Policy Characteristics'!I:I,MATCH($C87,'Policy Characteristics'!$C:$C,0)))</f>
        <v>% of vehicle cost</v>
      </c>
      <c r="P87" s="293"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7" s="293" t="str">
        <f>IF(ISBLANK(INDEX('Policy Characteristics'!K:K,MATCH($C87,'Policy Characteristics'!$C:$C,0))),"",INDEX('Policy Characteristics'!K:K,MATCH($C87,'Policy Characteristics'!$C:$C,0)))</f>
        <v>transportation-sector-main.html#ev-subsidy</v>
      </c>
      <c r="R87" s="293" t="str">
        <f>IF(ISBLANK(INDEX('Policy Characteristics'!L:L,MATCH($C87,'Policy Characteristics'!$C:$C,0))),"",INDEX('Policy Characteristics'!L:L,MATCH($C87,'Policy Characteristics'!$C:$C,0)))</f>
        <v>ev-subsidy.html</v>
      </c>
    </row>
    <row r="88" spans="1:18" x14ac:dyDescent="0.25">
      <c r="A88" s="293" t="str">
        <f>IF(ISBLANK(INDEX('Policy Characteristics'!A:A,MATCH($C88,'Policy Characteristics'!$C:$C,0))),"",INDEX('Policy Characteristics'!A:A,MATCH($C88,'Policy Characteristics'!$C:$C,0)))</f>
        <v>Transportation</v>
      </c>
      <c r="B88" s="294" t="str">
        <f>IF(ISBLANK(INDEX('Policy Characteristics'!B:B,MATCH($C88,'Policy Characteristics'!$C:$C,0))),"",INDEX('Policy Characteristics'!B:B,MATCH($C88,'Policy Characteristics'!$C:$C,0)))</f>
        <v>Feebate</v>
      </c>
      <c r="C88" t="s">
        <v>100</v>
      </c>
      <c r="D88" s="298"/>
      <c r="E88" s="298"/>
      <c r="F88" s="298"/>
      <c r="G88" s="303"/>
      <c r="H88" s="20">
        <v>1</v>
      </c>
      <c r="I88" s="304" t="s">
        <v>624</v>
      </c>
      <c r="J88" s="296" t="str">
        <f>IF(ISBLANK(INDEX('Policy Characteristics'!D:D,MATCH($C88,'Policy Characteristics'!$C:$C,0))),"",INDEX('Policy Characteristics'!D:D,MATCH($C88,'Policy Characteristics'!$C:$C,0)))</f>
        <v>Feebate</v>
      </c>
      <c r="K88" s="293" t="str">
        <f>IF(ISBLANK(INDEX('Policy Characteristics'!E:E,MATCH($C88,'Policy Characteristics'!$C:$C,0))),"",INDEX('Policy Characteristics'!E:E,MATCH($C88,'Policy Characteristics'!$C:$C,0)))</f>
        <v>trans LDVs feebate</v>
      </c>
      <c r="L88" s="237">
        <f>IF(ISBLANK(INDEX('Policy Characteristics'!F:F,MATCH($C88,'Policy Characteristics'!$C:$C,0))),"",INDEX('Policy Characteristics'!F:F,MATCH($C88,'Policy Characteristics'!$C:$C,0)))</f>
        <v>0</v>
      </c>
      <c r="M88" s="237">
        <f>IF(ISBLANK(INDEX('Policy Characteristics'!G:G,MATCH($C88,'Policy Characteristics'!$C:$C,0))),"",INDEX('Policy Characteristics'!G:G,MATCH($C88,'Policy Characteristics'!$C:$C,0)))</f>
        <v>1</v>
      </c>
      <c r="N88" s="237">
        <f>IF(ISBLANK(INDEX('Policy Characteristics'!H:H,MATCH($C88,'Policy Characteristics'!$C:$C,0))),"",INDEX('Policy Characteristics'!H:H,MATCH($C88,'Policy Characteristics'!$C:$C,0)))</f>
        <v>0.02</v>
      </c>
      <c r="O88" s="293" t="str">
        <f>IF(ISBLANK(INDEX('Policy Characteristics'!I:I,MATCH($C88,'Policy Characteristics'!$C:$C,0))),"",INDEX('Policy Characteristics'!I:I,MATCH($C88,'Policy Characteristics'!$C:$C,0)))</f>
        <v>% of global best practice rate</v>
      </c>
      <c r="P88" s="293"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93" t="str">
        <f>IF(ISBLANK(INDEX('Policy Characteristics'!K:K,MATCH($C88,'Policy Characteristics'!$C:$C,0))),"",INDEX('Policy Characteristics'!K:K,MATCH($C88,'Policy Characteristics'!$C:$C,0)))</f>
        <v>transportation-sector-main.html#feebate</v>
      </c>
      <c r="R88" s="293" t="str">
        <f>IF(ISBLANK(INDEX('Policy Characteristics'!L:L,MATCH($C88,'Policy Characteristics'!$C:$C,0))),"",INDEX('Policy Characteristics'!L:L,MATCH($C88,'Policy Characteristics'!$C:$C,0)))</f>
        <v>feebate.html</v>
      </c>
    </row>
    <row r="89" spans="1:18" x14ac:dyDescent="0.25">
      <c r="A89" s="293" t="str">
        <f>IF(ISBLANK(INDEX('Policy Characteristics'!A:A,MATCH($C89,'Policy Characteristics'!$C:$C,0))),"",INDEX('Policy Characteristics'!A:A,MATCH($C89,'Policy Characteristics'!$C:$C,0)))</f>
        <v>Transportation</v>
      </c>
      <c r="B89" s="294" t="str">
        <f>IF(ISBLANK(INDEX('Policy Characteristics'!B:B,MATCH($C89,'Policy Characteristics'!$C:$C,0))),"",INDEX('Policy Characteristics'!B:B,MATCH($C89,'Policy Characteristics'!$C:$C,0)))</f>
        <v>Fuel Economy Standard</v>
      </c>
      <c r="C89" t="s">
        <v>109</v>
      </c>
      <c r="D89" s="298" t="s">
        <v>646</v>
      </c>
      <c r="E89" s="298" t="s">
        <v>620</v>
      </c>
      <c r="F89" s="298" t="s">
        <v>647</v>
      </c>
      <c r="G89" s="303" t="s">
        <v>648</v>
      </c>
      <c r="H89" s="20">
        <v>362</v>
      </c>
      <c r="I89" s="304" t="s">
        <v>624</v>
      </c>
      <c r="J89" s="296" t="str">
        <f>IF(ISBLANK(INDEX('Policy Characteristics'!D:D,MATCH($C89,'Policy Characteristics'!$C:$C,0))),"",INDEX('Policy Characteristics'!D:D,MATCH($C89,'Policy Characteristics'!$C:$C,0)))</f>
        <v>Vehicle Fuel Economy Standards</v>
      </c>
      <c r="K89" s="293" t="str">
        <f>IF(ISBLANK(INDEX('Policy Characteristics'!E:E,MATCH($C89,'Policy Characteristics'!$C:$C,0))),"",INDEX('Policy Characteristics'!E:E,MATCH($C89,'Policy Characteristics'!$C:$C,0)))</f>
        <v>trans fuel economy standards</v>
      </c>
      <c r="L89" s="237">
        <f>IF(ISBLANK(INDEX('Policy Characteristics'!F:F,MATCH($C89,'Policy Characteristics'!$C:$C,0))),"",INDEX('Policy Characteristics'!F:F,MATCH($C89,'Policy Characteristics'!$C:$C,0)))</f>
        <v>0</v>
      </c>
      <c r="M89" s="237">
        <f>IF(ISBLANK(INDEX('Policy Characteristics'!G:G,MATCH($C89,'Policy Characteristics'!$C:$C,0))),"",INDEX('Policy Characteristics'!G:G,MATCH($C89,'Policy Characteristics'!$C:$C,0)))</f>
        <v>1</v>
      </c>
      <c r="N89" s="237">
        <f>IF(ISBLANK(INDEX('Policy Characteristics'!H:H,MATCH($C89,'Policy Characteristics'!$C:$C,0))),"",INDEX('Policy Characteristics'!H:H,MATCH($C89,'Policy Characteristics'!$C:$C,0)))</f>
        <v>0.01</v>
      </c>
      <c r="O89" s="293" t="str">
        <f>IF(ISBLANK(INDEX('Policy Characteristics'!I:I,MATCH($C89,'Policy Characteristics'!$C:$C,0))),"",INDEX('Policy Characteristics'!I:I,MATCH($C89,'Policy Characteristics'!$C:$C,0)))</f>
        <v>% increase in miles/gal</v>
      </c>
      <c r="P89" s="293"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89" s="293" t="str">
        <f>IF(ISBLANK(INDEX('Policy Characteristics'!K:K,MATCH($C89,'Policy Characteristics'!$C:$C,0))),"",INDEX('Policy Characteristics'!K:K,MATCH($C89,'Policy Characteristics'!$C:$C,0)))</f>
        <v>transportation-sector-main.html#fuel-econ-std</v>
      </c>
      <c r="R89" s="293" t="str">
        <f>IF(ISBLANK(INDEX('Policy Characteristics'!L:L,MATCH($C89,'Policy Characteristics'!$C:$C,0))),"",INDEX('Policy Characteristics'!L:L,MATCH($C89,'Policy Characteristics'!$C:$C,0)))</f>
        <v>fuel-economy-standard.html</v>
      </c>
    </row>
    <row r="90" spans="1:18" x14ac:dyDescent="0.25">
      <c r="A90" s="293" t="str">
        <f>IF(ISBLANK(INDEX('Policy Characteristics'!A:A,MATCH($C90,'Policy Characteristics'!$C:$C,0))),"",INDEX('Policy Characteristics'!A:A,MATCH($C90,'Policy Characteristics'!$C:$C,0)))</f>
        <v>Transportation</v>
      </c>
      <c r="B90" s="294" t="str">
        <f>IF(ISBLANK(INDEX('Policy Characteristics'!B:B,MATCH($C90,'Policy Characteristics'!$C:$C,0))),"",INDEX('Policy Characteristics'!B:B,MATCH($C90,'Policy Characteristics'!$C:$C,0)))</f>
        <v>Fuel Economy Standard</v>
      </c>
      <c r="C90" s="293" t="str">
        <f t="shared" ref="C90:C93" si="5">C$89</f>
        <v>Percentage Additional Improvement of Fuel Economy Std</v>
      </c>
      <c r="D90" s="298" t="s">
        <v>649</v>
      </c>
      <c r="E90" s="298" t="s">
        <v>620</v>
      </c>
      <c r="F90" s="298" t="s">
        <v>650</v>
      </c>
      <c r="G90" s="305" t="s">
        <v>651</v>
      </c>
      <c r="H90" s="20">
        <v>363</v>
      </c>
      <c r="I90" s="304" t="s">
        <v>624</v>
      </c>
      <c r="J90" s="296" t="str">
        <f>IF(ISBLANK(INDEX('Policy Characteristics'!D:D,MATCH($C90,'Policy Characteristics'!$C:$C,0))),"",INDEX('Policy Characteristics'!D:D,MATCH($C90,'Policy Characteristics'!$C:$C,0)))</f>
        <v>Vehicle Fuel Economy Standards</v>
      </c>
      <c r="K90" s="293" t="str">
        <f>IF(ISBLANK(INDEX('Policy Characteristics'!E:E,MATCH($C90,'Policy Characteristics'!$C:$C,0))),"",INDEX('Policy Characteristics'!E:E,MATCH($C90,'Policy Characteristics'!$C:$C,0)))</f>
        <v>trans fuel economy standards</v>
      </c>
      <c r="L90" s="237">
        <f>IF(ISBLANK(INDEX('Policy Characteristics'!F:F,MATCH($C90,'Policy Characteristics'!$C:$C,0))),"",INDEX('Policy Characteristics'!F:F,MATCH($C90,'Policy Characteristics'!$C:$C,0)))</f>
        <v>0</v>
      </c>
      <c r="M90" s="237">
        <f>IF(ISBLANK(INDEX('Policy Characteristics'!G:G,MATCH($C90,'Policy Characteristics'!$C:$C,0))),"",INDEX('Policy Characteristics'!G:G,MATCH($C90,'Policy Characteristics'!$C:$C,0)))</f>
        <v>1</v>
      </c>
      <c r="N90" s="237">
        <f>IF(ISBLANK(INDEX('Policy Characteristics'!H:H,MATCH($C90,'Policy Characteristics'!$C:$C,0))),"",INDEX('Policy Characteristics'!H:H,MATCH($C90,'Policy Characteristics'!$C:$C,0)))</f>
        <v>0.01</v>
      </c>
      <c r="O90" s="293" t="str">
        <f>IF(ISBLANK(INDEX('Policy Characteristics'!I:I,MATCH($C90,'Policy Characteristics'!$C:$C,0))),"",INDEX('Policy Characteristics'!I:I,MATCH($C90,'Policy Characteristics'!$C:$C,0)))</f>
        <v>% increase in miles/gal</v>
      </c>
      <c r="P90" s="293"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0" s="293" t="str">
        <f>IF(ISBLANK(INDEX('Policy Characteristics'!K:K,MATCH($C90,'Policy Characteristics'!$C:$C,0))),"",INDEX('Policy Characteristics'!K:K,MATCH($C90,'Policy Characteristics'!$C:$C,0)))</f>
        <v>transportation-sector-main.html#fuel-econ-std</v>
      </c>
      <c r="R90" s="293" t="str">
        <f>IF(ISBLANK(INDEX('Policy Characteristics'!L:L,MATCH($C90,'Policy Characteristics'!$C:$C,0))),"",INDEX('Policy Characteristics'!L:L,MATCH($C90,'Policy Characteristics'!$C:$C,0)))</f>
        <v>fuel-economy-standard.html</v>
      </c>
    </row>
    <row r="91" spans="1:18" x14ac:dyDescent="0.25">
      <c r="A91" s="293" t="str">
        <f>IF(ISBLANK(INDEX('Policy Characteristics'!A:A,MATCH($C91,'Policy Characteristics'!$C:$C,0))),"",INDEX('Policy Characteristics'!A:A,MATCH($C91,'Policy Characteristics'!$C:$C,0)))</f>
        <v>Transportation</v>
      </c>
      <c r="B91" s="294" t="str">
        <f>IF(ISBLANK(INDEX('Policy Characteristics'!B:B,MATCH($C91,'Policy Characteristics'!$C:$C,0))),"",INDEX('Policy Characteristics'!B:B,MATCH($C91,'Policy Characteristics'!$C:$C,0)))</f>
        <v>Fuel Economy Standard</v>
      </c>
      <c r="C91" s="293" t="str">
        <f t="shared" ref="C91:C94" si="6">C$89</f>
        <v>Percentage Additional Improvement of Fuel Economy Std</v>
      </c>
      <c r="D91" s="298" t="s">
        <v>646</v>
      </c>
      <c r="E91" s="298" t="s">
        <v>636</v>
      </c>
      <c r="F91" s="298" t="s">
        <v>647</v>
      </c>
      <c r="G91" s="303" t="s">
        <v>652</v>
      </c>
      <c r="H91" s="20">
        <v>364</v>
      </c>
      <c r="I91" s="304" t="s">
        <v>624</v>
      </c>
      <c r="J91" s="296" t="str">
        <f>IF(ISBLANK(INDEX('Policy Characteristics'!D:D,MATCH($C91,'Policy Characteristics'!$C:$C,0))),"",INDEX('Policy Characteristics'!D:D,MATCH($C91,'Policy Characteristics'!$C:$C,0)))</f>
        <v>Vehicle Fuel Economy Standards</v>
      </c>
      <c r="K91" s="293" t="str">
        <f>IF(ISBLANK(INDEX('Policy Characteristics'!E:E,MATCH($C91,'Policy Characteristics'!$C:$C,0))),"",INDEX('Policy Characteristics'!E:E,MATCH($C91,'Policy Characteristics'!$C:$C,0)))</f>
        <v>trans fuel economy standards</v>
      </c>
      <c r="L91" s="237">
        <f>IF(ISBLANK(INDEX('Policy Characteristics'!F:F,MATCH($C91,'Policy Characteristics'!$C:$C,0))),"",INDEX('Policy Characteristics'!F:F,MATCH($C91,'Policy Characteristics'!$C:$C,0)))</f>
        <v>0</v>
      </c>
      <c r="M91" s="237">
        <f>IF(ISBLANK(INDEX('Policy Characteristics'!G:G,MATCH($C91,'Policy Characteristics'!$C:$C,0))),"",INDEX('Policy Characteristics'!G:G,MATCH($C91,'Policy Characteristics'!$C:$C,0)))</f>
        <v>1</v>
      </c>
      <c r="N91" s="237">
        <f>IF(ISBLANK(INDEX('Policy Characteristics'!H:H,MATCH($C91,'Policy Characteristics'!$C:$C,0))),"",INDEX('Policy Characteristics'!H:H,MATCH($C91,'Policy Characteristics'!$C:$C,0)))</f>
        <v>0.01</v>
      </c>
      <c r="O91" s="293" t="str">
        <f>IF(ISBLANK(INDEX('Policy Characteristics'!I:I,MATCH($C91,'Policy Characteristics'!$C:$C,0))),"",INDEX('Policy Characteristics'!I:I,MATCH($C91,'Policy Characteristics'!$C:$C,0)))</f>
        <v>% increase in miles/gal</v>
      </c>
      <c r="P91" s="293"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1" s="293" t="str">
        <f>IF(ISBLANK(INDEX('Policy Characteristics'!K:K,MATCH($C91,'Policy Characteristics'!$C:$C,0))),"",INDEX('Policy Characteristics'!K:K,MATCH($C91,'Policy Characteristics'!$C:$C,0)))</f>
        <v>transportation-sector-main.html#fuel-econ-std</v>
      </c>
      <c r="R91" s="293" t="str">
        <f>IF(ISBLANK(INDEX('Policy Characteristics'!L:L,MATCH($C91,'Policy Characteristics'!$C:$C,0))),"",INDEX('Policy Characteristics'!L:L,MATCH($C91,'Policy Characteristics'!$C:$C,0)))</f>
        <v>fuel-economy-standard.html</v>
      </c>
    </row>
    <row r="92" spans="1:18" x14ac:dyDescent="0.25">
      <c r="A92" s="293" t="str">
        <f>IF(ISBLANK(INDEX('Policy Characteristics'!A:A,MATCH($C92,'Policy Characteristics'!$C:$C,0))),"",INDEX('Policy Characteristics'!A:A,MATCH($C92,'Policy Characteristics'!$C:$C,0)))</f>
        <v>Transportation</v>
      </c>
      <c r="B92" s="294" t="str">
        <f>IF(ISBLANK(INDEX('Policy Characteristics'!B:B,MATCH($C92,'Policy Characteristics'!$C:$C,0))),"",INDEX('Policy Characteristics'!B:B,MATCH($C92,'Policy Characteristics'!$C:$C,0)))</f>
        <v>Fuel Economy Standard</v>
      </c>
      <c r="C92" s="293" t="str">
        <f t="shared" si="5"/>
        <v>Percentage Additional Improvement of Fuel Economy Std</v>
      </c>
      <c r="D92" s="298" t="s">
        <v>649</v>
      </c>
      <c r="E92" s="298" t="s">
        <v>636</v>
      </c>
      <c r="F92" s="298" t="s">
        <v>650</v>
      </c>
      <c r="G92" s="303" t="s">
        <v>653</v>
      </c>
      <c r="H92" s="20">
        <v>365</v>
      </c>
      <c r="I92" s="304" t="s">
        <v>624</v>
      </c>
      <c r="J92" s="296" t="str">
        <f>IF(ISBLANK(INDEX('Policy Characteristics'!D:D,MATCH($C92,'Policy Characteristics'!$C:$C,0))),"",INDEX('Policy Characteristics'!D:D,MATCH($C92,'Policy Characteristics'!$C:$C,0)))</f>
        <v>Vehicle Fuel Economy Standards</v>
      </c>
      <c r="K92" s="293" t="str">
        <f>IF(ISBLANK(INDEX('Policy Characteristics'!E:E,MATCH($C92,'Policy Characteristics'!$C:$C,0))),"",INDEX('Policy Characteristics'!E:E,MATCH($C92,'Policy Characteristics'!$C:$C,0)))</f>
        <v>trans fuel economy standards</v>
      </c>
      <c r="L92" s="237">
        <f>IF(ISBLANK(INDEX('Policy Characteristics'!F:F,MATCH($C92,'Policy Characteristics'!$C:$C,0))),"",INDEX('Policy Characteristics'!F:F,MATCH($C92,'Policy Characteristics'!$C:$C,0)))</f>
        <v>0</v>
      </c>
      <c r="M92" s="237">
        <f>IF(ISBLANK(INDEX('Policy Characteristics'!G:G,MATCH($C92,'Policy Characteristics'!$C:$C,0))),"",INDEX('Policy Characteristics'!G:G,MATCH($C92,'Policy Characteristics'!$C:$C,0)))</f>
        <v>1</v>
      </c>
      <c r="N92" s="237">
        <f>IF(ISBLANK(INDEX('Policy Characteristics'!H:H,MATCH($C92,'Policy Characteristics'!$C:$C,0))),"",INDEX('Policy Characteristics'!H:H,MATCH($C92,'Policy Characteristics'!$C:$C,0)))</f>
        <v>0.01</v>
      </c>
      <c r="O92" s="293" t="str">
        <f>IF(ISBLANK(INDEX('Policy Characteristics'!I:I,MATCH($C92,'Policy Characteristics'!$C:$C,0))),"",INDEX('Policy Characteristics'!I:I,MATCH($C92,'Policy Characteristics'!$C:$C,0)))</f>
        <v>% increase in miles/gal</v>
      </c>
      <c r="P92" s="293"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2" s="293" t="str">
        <f>IF(ISBLANK(INDEX('Policy Characteristics'!K:K,MATCH($C92,'Policy Characteristics'!$C:$C,0))),"",INDEX('Policy Characteristics'!K:K,MATCH($C92,'Policy Characteristics'!$C:$C,0)))</f>
        <v>transportation-sector-main.html#fuel-econ-std</v>
      </c>
      <c r="R92" s="293" t="str">
        <f>IF(ISBLANK(INDEX('Policy Characteristics'!L:L,MATCH($C92,'Policy Characteristics'!$C:$C,0))),"",INDEX('Policy Characteristics'!L:L,MATCH($C92,'Policy Characteristics'!$C:$C,0)))</f>
        <v>fuel-economy-standard.html</v>
      </c>
    </row>
    <row r="93" spans="1:18" x14ac:dyDescent="0.25">
      <c r="A93" s="293" t="str">
        <f>IF(ISBLANK(INDEX('Policy Characteristics'!A:A,MATCH($C93,'Policy Characteristics'!$C:$C,0))),"",INDEX('Policy Characteristics'!A:A,MATCH($C93,'Policy Characteristics'!$C:$C,0)))</f>
        <v>Transportation</v>
      </c>
      <c r="B93" s="294" t="str">
        <f>IF(ISBLANK(INDEX('Policy Characteristics'!B:B,MATCH($C93,'Policy Characteristics'!$C:$C,0))),"",INDEX('Policy Characteristics'!B:B,MATCH($C93,'Policy Characteristics'!$C:$C,0)))</f>
        <v>Fuel Economy Standard</v>
      </c>
      <c r="C93" s="293" t="str">
        <f t="shared" si="5"/>
        <v>Percentage Additional Improvement of Fuel Economy Std</v>
      </c>
      <c r="D93" s="298" t="s">
        <v>646</v>
      </c>
      <c r="E93" s="298" t="s">
        <v>638</v>
      </c>
      <c r="F93" s="298" t="s">
        <v>647</v>
      </c>
      <c r="G93" s="303" t="s">
        <v>654</v>
      </c>
      <c r="H93" s="20">
        <v>366</v>
      </c>
      <c r="I93" s="304" t="s">
        <v>624</v>
      </c>
      <c r="J93" s="296" t="str">
        <f>IF(ISBLANK(INDEX('Policy Characteristics'!D:D,MATCH($C93,'Policy Characteristics'!$C:$C,0))),"",INDEX('Policy Characteristics'!D:D,MATCH($C93,'Policy Characteristics'!$C:$C,0)))</f>
        <v>Vehicle Fuel Economy Standards</v>
      </c>
      <c r="K93" s="293" t="str">
        <f>IF(ISBLANK(INDEX('Policy Characteristics'!E:E,MATCH($C93,'Policy Characteristics'!$C:$C,0))),"",INDEX('Policy Characteristics'!E:E,MATCH($C93,'Policy Characteristics'!$C:$C,0)))</f>
        <v>trans fuel economy standards</v>
      </c>
      <c r="L93" s="237">
        <f>IF(ISBLANK(INDEX('Policy Characteristics'!F:F,MATCH($C93,'Policy Characteristics'!$C:$C,0))),"",INDEX('Policy Characteristics'!F:F,MATCH($C93,'Policy Characteristics'!$C:$C,0)))</f>
        <v>0</v>
      </c>
      <c r="M93" s="237">
        <f>IF(ISBLANK(INDEX('Policy Characteristics'!G:G,MATCH($C93,'Policy Characteristics'!$C:$C,0))),"",INDEX('Policy Characteristics'!G:G,MATCH($C93,'Policy Characteristics'!$C:$C,0)))</f>
        <v>1</v>
      </c>
      <c r="N93" s="237">
        <f>IF(ISBLANK(INDEX('Policy Characteristics'!H:H,MATCH($C93,'Policy Characteristics'!$C:$C,0))),"",INDEX('Policy Characteristics'!H:H,MATCH($C93,'Policy Characteristics'!$C:$C,0)))</f>
        <v>0.01</v>
      </c>
      <c r="O93" s="293" t="str">
        <f>IF(ISBLANK(INDEX('Policy Characteristics'!I:I,MATCH($C93,'Policy Characteristics'!$C:$C,0))),"",INDEX('Policy Characteristics'!I:I,MATCH($C93,'Policy Characteristics'!$C:$C,0)))</f>
        <v>% increase in miles/gal</v>
      </c>
      <c r="P93" s="293"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3" s="293" t="str">
        <f>IF(ISBLANK(INDEX('Policy Characteristics'!K:K,MATCH($C93,'Policy Characteristics'!$C:$C,0))),"",INDEX('Policy Characteristics'!K:K,MATCH($C93,'Policy Characteristics'!$C:$C,0)))</f>
        <v>transportation-sector-main.html#fuel-econ-std</v>
      </c>
      <c r="R93" s="293" t="str">
        <f>IF(ISBLANK(INDEX('Policy Characteristics'!L:L,MATCH($C93,'Policy Characteristics'!$C:$C,0))),"",INDEX('Policy Characteristics'!L:L,MATCH($C93,'Policy Characteristics'!$C:$C,0)))</f>
        <v>fuel-economy-standard.html</v>
      </c>
    </row>
    <row r="94" spans="1:18" x14ac:dyDescent="0.25">
      <c r="A94" s="293" t="str">
        <f>IF(ISBLANK(INDEX('Policy Characteristics'!A:A,MATCH($C94,'Policy Characteristics'!$C:$C,0))),"",INDEX('Policy Characteristics'!A:A,MATCH($C94,'Policy Characteristics'!$C:$C,0)))</f>
        <v>Transportation</v>
      </c>
      <c r="B94" s="294" t="str">
        <f>IF(ISBLANK(INDEX('Policy Characteristics'!B:B,MATCH($C94,'Policy Characteristics'!$C:$C,0))),"",INDEX('Policy Characteristics'!B:B,MATCH($C94,'Policy Characteristics'!$C:$C,0)))</f>
        <v>Fuel Economy Standard</v>
      </c>
      <c r="C94" s="293" t="str">
        <f t="shared" si="6"/>
        <v>Percentage Additional Improvement of Fuel Economy Std</v>
      </c>
      <c r="D94" s="298" t="s">
        <v>649</v>
      </c>
      <c r="E94" s="298" t="s">
        <v>638</v>
      </c>
      <c r="F94" s="298" t="s">
        <v>650</v>
      </c>
      <c r="G94" s="303" t="s">
        <v>654</v>
      </c>
      <c r="H94" s="20">
        <v>367</v>
      </c>
      <c r="I94" s="304" t="s">
        <v>624</v>
      </c>
      <c r="J94" s="296" t="str">
        <f>IF(ISBLANK(INDEX('Policy Characteristics'!D:D,MATCH($C94,'Policy Characteristics'!$C:$C,0))),"",INDEX('Policy Characteristics'!D:D,MATCH($C94,'Policy Characteristics'!$C:$C,0)))</f>
        <v>Vehicle Fuel Economy Standards</v>
      </c>
      <c r="K94" s="293" t="str">
        <f>IF(ISBLANK(INDEX('Policy Characteristics'!E:E,MATCH($C94,'Policy Characteristics'!$C:$C,0))),"",INDEX('Policy Characteristics'!E:E,MATCH($C94,'Policy Characteristics'!$C:$C,0)))</f>
        <v>trans fuel economy standards</v>
      </c>
      <c r="L94" s="237">
        <f>IF(ISBLANK(INDEX('Policy Characteristics'!F:F,MATCH($C94,'Policy Characteristics'!$C:$C,0))),"",INDEX('Policy Characteristics'!F:F,MATCH($C94,'Policy Characteristics'!$C:$C,0)))</f>
        <v>0</v>
      </c>
      <c r="M94" s="237">
        <f>IF(ISBLANK(INDEX('Policy Characteristics'!G:G,MATCH($C94,'Policy Characteristics'!$C:$C,0))),"",INDEX('Policy Characteristics'!G:G,MATCH($C94,'Policy Characteristics'!$C:$C,0)))</f>
        <v>1</v>
      </c>
      <c r="N94" s="237">
        <f>IF(ISBLANK(INDEX('Policy Characteristics'!H:H,MATCH($C94,'Policy Characteristics'!$C:$C,0))),"",INDEX('Policy Characteristics'!H:H,MATCH($C94,'Policy Characteristics'!$C:$C,0)))</f>
        <v>0.01</v>
      </c>
      <c r="O94" s="293" t="str">
        <f>IF(ISBLANK(INDEX('Policy Characteristics'!I:I,MATCH($C94,'Policy Characteristics'!$C:$C,0))),"",INDEX('Policy Characteristics'!I:I,MATCH($C94,'Policy Characteristics'!$C:$C,0)))</f>
        <v>% increase in miles/gal</v>
      </c>
      <c r="P94" s="293"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4" s="293" t="str">
        <f>IF(ISBLANK(INDEX('Policy Characteristics'!K:K,MATCH($C94,'Policy Characteristics'!$C:$C,0))),"",INDEX('Policy Characteristics'!K:K,MATCH($C94,'Policy Characteristics'!$C:$C,0)))</f>
        <v>transportation-sector-main.html#fuel-econ-std</v>
      </c>
      <c r="R94" s="293" t="str">
        <f>IF(ISBLANK(INDEX('Policy Characteristics'!L:L,MATCH($C94,'Policy Characteristics'!$C:$C,0))),"",INDEX('Policy Characteristics'!L:L,MATCH($C94,'Policy Characteristics'!$C:$C,0)))</f>
        <v>fuel-economy-standard.html</v>
      </c>
    </row>
    <row r="95" spans="1:18" x14ac:dyDescent="0.25">
      <c r="A95" s="293" t="str">
        <f>IF(ISBLANK(INDEX('Policy Characteristics'!A:A,MATCH($C95,'Policy Characteristics'!$C:$C,0))),"",INDEX('Policy Characteristics'!A:A,MATCH($C95,'Policy Characteristics'!$C:$C,0)))</f>
        <v>Transportation</v>
      </c>
      <c r="B95" s="294" t="str">
        <f>IF(ISBLANK(INDEX('Policy Characteristics'!B:B,MATCH($C95,'Policy Characteristics'!$C:$C,0))),"",INDEX('Policy Characteristics'!B:B,MATCH($C95,'Policy Characteristics'!$C:$C,0)))</f>
        <v>Fuel Economy Standard</v>
      </c>
      <c r="C95" s="293" t="str">
        <f t="shared" ref="C95:C100" si="7">C$89</f>
        <v>Percentage Additional Improvement of Fuel Economy Std</v>
      </c>
      <c r="D95" s="298" t="s">
        <v>646</v>
      </c>
      <c r="E95" s="298" t="s">
        <v>640</v>
      </c>
      <c r="F95" s="298" t="s">
        <v>647</v>
      </c>
      <c r="G95" s="303" t="s">
        <v>655</v>
      </c>
      <c r="H95" s="20">
        <v>368</v>
      </c>
      <c r="I95" s="304" t="s">
        <v>624</v>
      </c>
      <c r="J95" s="296" t="str">
        <f>IF(ISBLANK(INDEX('Policy Characteristics'!D:D,MATCH($C95,'Policy Characteristics'!$C:$C,0))),"",INDEX('Policy Characteristics'!D:D,MATCH($C95,'Policy Characteristics'!$C:$C,0)))</f>
        <v>Vehicle Fuel Economy Standards</v>
      </c>
      <c r="K95" s="293" t="str">
        <f>IF(ISBLANK(INDEX('Policy Characteristics'!E:E,MATCH($C95,'Policy Characteristics'!$C:$C,0))),"",INDEX('Policy Characteristics'!E:E,MATCH($C95,'Policy Characteristics'!$C:$C,0)))</f>
        <v>trans fuel economy standards</v>
      </c>
      <c r="L95" s="237">
        <f>IF(ISBLANK(INDEX('Policy Characteristics'!F:F,MATCH($C95,'Policy Characteristics'!$C:$C,0))),"",INDEX('Policy Characteristics'!F:F,MATCH($C95,'Policy Characteristics'!$C:$C,0)))</f>
        <v>0</v>
      </c>
      <c r="M95" s="237">
        <f>IF(ISBLANK(INDEX('Policy Characteristics'!G:G,MATCH($C95,'Policy Characteristics'!$C:$C,0))),"",INDEX('Policy Characteristics'!G:G,MATCH($C95,'Policy Characteristics'!$C:$C,0)))</f>
        <v>1</v>
      </c>
      <c r="N95" s="237">
        <f>IF(ISBLANK(INDEX('Policy Characteristics'!H:H,MATCH($C95,'Policy Characteristics'!$C:$C,0))),"",INDEX('Policy Characteristics'!H:H,MATCH($C95,'Policy Characteristics'!$C:$C,0)))</f>
        <v>0.01</v>
      </c>
      <c r="O95" s="293" t="str">
        <f>IF(ISBLANK(INDEX('Policy Characteristics'!I:I,MATCH($C95,'Policy Characteristics'!$C:$C,0))),"",INDEX('Policy Characteristics'!I:I,MATCH($C95,'Policy Characteristics'!$C:$C,0)))</f>
        <v>% increase in miles/gal</v>
      </c>
      <c r="P95" s="293"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5" s="293" t="str">
        <f>IF(ISBLANK(INDEX('Policy Characteristics'!K:K,MATCH($C95,'Policy Characteristics'!$C:$C,0))),"",INDEX('Policy Characteristics'!K:K,MATCH($C95,'Policy Characteristics'!$C:$C,0)))</f>
        <v>transportation-sector-main.html#fuel-econ-std</v>
      </c>
      <c r="R95" s="293" t="str">
        <f>IF(ISBLANK(INDEX('Policy Characteristics'!L:L,MATCH($C95,'Policy Characteristics'!$C:$C,0))),"",INDEX('Policy Characteristics'!L:L,MATCH($C95,'Policy Characteristics'!$C:$C,0)))</f>
        <v>fuel-economy-standard.html</v>
      </c>
    </row>
    <row r="96" spans="1:18" x14ac:dyDescent="0.25">
      <c r="A96" s="293" t="str">
        <f>IF(ISBLANK(INDEX('Policy Characteristics'!A:A,MATCH($C96,'Policy Characteristics'!$C:$C,0))),"",INDEX('Policy Characteristics'!A:A,MATCH($C96,'Policy Characteristics'!$C:$C,0)))</f>
        <v>Transportation</v>
      </c>
      <c r="B96" s="294" t="str">
        <f>IF(ISBLANK(INDEX('Policy Characteristics'!B:B,MATCH($C96,'Policy Characteristics'!$C:$C,0))),"",INDEX('Policy Characteristics'!B:B,MATCH($C96,'Policy Characteristics'!$C:$C,0)))</f>
        <v>Fuel Economy Standard</v>
      </c>
      <c r="C96" s="293" t="str">
        <f t="shared" si="7"/>
        <v>Percentage Additional Improvement of Fuel Economy Std</v>
      </c>
      <c r="D96" s="298" t="s">
        <v>649</v>
      </c>
      <c r="E96" s="298" t="s">
        <v>640</v>
      </c>
      <c r="F96" s="298" t="s">
        <v>650</v>
      </c>
      <c r="G96" s="303" t="s">
        <v>655</v>
      </c>
      <c r="H96" s="20">
        <v>369</v>
      </c>
      <c r="I96" s="304" t="s">
        <v>624</v>
      </c>
      <c r="J96" s="296" t="str">
        <f>IF(ISBLANK(INDEX('Policy Characteristics'!D:D,MATCH($C96,'Policy Characteristics'!$C:$C,0))),"",INDEX('Policy Characteristics'!D:D,MATCH($C96,'Policy Characteristics'!$C:$C,0)))</f>
        <v>Vehicle Fuel Economy Standards</v>
      </c>
      <c r="K96" s="293" t="str">
        <f>IF(ISBLANK(INDEX('Policy Characteristics'!E:E,MATCH($C96,'Policy Characteristics'!$C:$C,0))),"",INDEX('Policy Characteristics'!E:E,MATCH($C96,'Policy Characteristics'!$C:$C,0)))</f>
        <v>trans fuel economy standards</v>
      </c>
      <c r="L96" s="237">
        <f>IF(ISBLANK(INDEX('Policy Characteristics'!F:F,MATCH($C96,'Policy Characteristics'!$C:$C,0))),"",INDEX('Policy Characteristics'!F:F,MATCH($C96,'Policy Characteristics'!$C:$C,0)))</f>
        <v>0</v>
      </c>
      <c r="M96" s="237">
        <f>IF(ISBLANK(INDEX('Policy Characteristics'!G:G,MATCH($C96,'Policy Characteristics'!$C:$C,0))),"",INDEX('Policy Characteristics'!G:G,MATCH($C96,'Policy Characteristics'!$C:$C,0)))</f>
        <v>1</v>
      </c>
      <c r="N96" s="237">
        <f>IF(ISBLANK(INDEX('Policy Characteristics'!H:H,MATCH($C96,'Policy Characteristics'!$C:$C,0))),"",INDEX('Policy Characteristics'!H:H,MATCH($C96,'Policy Characteristics'!$C:$C,0)))</f>
        <v>0.01</v>
      </c>
      <c r="O96" s="293" t="str">
        <f>IF(ISBLANK(INDEX('Policy Characteristics'!I:I,MATCH($C96,'Policy Characteristics'!$C:$C,0))),"",INDEX('Policy Characteristics'!I:I,MATCH($C96,'Policy Characteristics'!$C:$C,0)))</f>
        <v>% increase in miles/gal</v>
      </c>
      <c r="P96" s="293"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6" s="293" t="str">
        <f>IF(ISBLANK(INDEX('Policy Characteristics'!K:K,MATCH($C96,'Policy Characteristics'!$C:$C,0))),"",INDEX('Policy Characteristics'!K:K,MATCH($C96,'Policy Characteristics'!$C:$C,0)))</f>
        <v>transportation-sector-main.html#fuel-econ-std</v>
      </c>
      <c r="R96" s="293" t="str">
        <f>IF(ISBLANK(INDEX('Policy Characteristics'!L:L,MATCH($C96,'Policy Characteristics'!$C:$C,0))),"",INDEX('Policy Characteristics'!L:L,MATCH($C96,'Policy Characteristics'!$C:$C,0)))</f>
        <v>fuel-economy-standard.html</v>
      </c>
    </row>
    <row r="97" spans="1:18" x14ac:dyDescent="0.25">
      <c r="A97" s="293" t="str">
        <f>IF(ISBLANK(INDEX('Policy Characteristics'!A:A,MATCH($C97,'Policy Characteristics'!$C:$C,0))),"",INDEX('Policy Characteristics'!A:A,MATCH($C97,'Policy Characteristics'!$C:$C,0)))</f>
        <v>Transportation</v>
      </c>
      <c r="B97" s="294" t="str">
        <f>IF(ISBLANK(INDEX('Policy Characteristics'!B:B,MATCH($C97,'Policy Characteristics'!$C:$C,0))),"",INDEX('Policy Characteristics'!B:B,MATCH($C97,'Policy Characteristics'!$C:$C,0)))</f>
        <v>Fuel Economy Standard</v>
      </c>
      <c r="C97" s="293" t="str">
        <f t="shared" si="7"/>
        <v>Percentage Additional Improvement of Fuel Economy Std</v>
      </c>
      <c r="D97" s="298" t="s">
        <v>646</v>
      </c>
      <c r="E97" s="298" t="s">
        <v>642</v>
      </c>
      <c r="F97" s="298" t="s">
        <v>647</v>
      </c>
      <c r="G97" s="303" t="s">
        <v>656</v>
      </c>
      <c r="H97" s="20">
        <v>370</v>
      </c>
      <c r="I97" s="304" t="s">
        <v>624</v>
      </c>
      <c r="J97" s="296" t="str">
        <f>IF(ISBLANK(INDEX('Policy Characteristics'!D:D,MATCH($C97,'Policy Characteristics'!$C:$C,0))),"",INDEX('Policy Characteristics'!D:D,MATCH($C97,'Policy Characteristics'!$C:$C,0)))</f>
        <v>Vehicle Fuel Economy Standards</v>
      </c>
      <c r="K97" s="293" t="str">
        <f>IF(ISBLANK(INDEX('Policy Characteristics'!E:E,MATCH($C97,'Policy Characteristics'!$C:$C,0))),"",INDEX('Policy Characteristics'!E:E,MATCH($C97,'Policy Characteristics'!$C:$C,0)))</f>
        <v>trans fuel economy standards</v>
      </c>
      <c r="L97" s="237">
        <f>IF(ISBLANK(INDEX('Policy Characteristics'!F:F,MATCH($C97,'Policy Characteristics'!$C:$C,0))),"",INDEX('Policy Characteristics'!F:F,MATCH($C97,'Policy Characteristics'!$C:$C,0)))</f>
        <v>0</v>
      </c>
      <c r="M97" s="237">
        <f>IF(ISBLANK(INDEX('Policy Characteristics'!G:G,MATCH($C97,'Policy Characteristics'!$C:$C,0))),"",INDEX('Policy Characteristics'!G:G,MATCH($C97,'Policy Characteristics'!$C:$C,0)))</f>
        <v>1</v>
      </c>
      <c r="N97" s="237">
        <f>IF(ISBLANK(INDEX('Policy Characteristics'!H:H,MATCH($C97,'Policy Characteristics'!$C:$C,0))),"",INDEX('Policy Characteristics'!H:H,MATCH($C97,'Policy Characteristics'!$C:$C,0)))</f>
        <v>0.01</v>
      </c>
      <c r="O97" s="293" t="str">
        <f>IF(ISBLANK(INDEX('Policy Characteristics'!I:I,MATCH($C97,'Policy Characteristics'!$C:$C,0))),"",INDEX('Policy Characteristics'!I:I,MATCH($C97,'Policy Characteristics'!$C:$C,0)))</f>
        <v>% increase in miles/gal</v>
      </c>
      <c r="P97" s="293"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7" s="293" t="str">
        <f>IF(ISBLANK(INDEX('Policy Characteristics'!K:K,MATCH($C97,'Policy Characteristics'!$C:$C,0))),"",INDEX('Policy Characteristics'!K:K,MATCH($C97,'Policy Characteristics'!$C:$C,0)))</f>
        <v>transportation-sector-main.html#fuel-econ-std</v>
      </c>
      <c r="R97" s="293" t="str">
        <f>IF(ISBLANK(INDEX('Policy Characteristics'!L:L,MATCH($C97,'Policy Characteristics'!$C:$C,0))),"",INDEX('Policy Characteristics'!L:L,MATCH($C97,'Policy Characteristics'!$C:$C,0)))</f>
        <v>fuel-economy-standard.html</v>
      </c>
    </row>
    <row r="98" spans="1:18" x14ac:dyDescent="0.25">
      <c r="A98" s="293" t="str">
        <f>IF(ISBLANK(INDEX('Policy Characteristics'!A:A,MATCH($C98,'Policy Characteristics'!$C:$C,0))),"",INDEX('Policy Characteristics'!A:A,MATCH($C98,'Policy Characteristics'!$C:$C,0)))</f>
        <v>Transportation</v>
      </c>
      <c r="B98" s="294" t="str">
        <f>IF(ISBLANK(INDEX('Policy Characteristics'!B:B,MATCH($C98,'Policy Characteristics'!$C:$C,0))),"",INDEX('Policy Characteristics'!B:B,MATCH($C98,'Policy Characteristics'!$C:$C,0)))</f>
        <v>Fuel Economy Standard</v>
      </c>
      <c r="C98" s="293" t="str">
        <f t="shared" si="7"/>
        <v>Percentage Additional Improvement of Fuel Economy Std</v>
      </c>
      <c r="D98" s="298" t="s">
        <v>649</v>
      </c>
      <c r="E98" s="298" t="s">
        <v>642</v>
      </c>
      <c r="F98" s="298" t="s">
        <v>650</v>
      </c>
      <c r="G98" s="303" t="s">
        <v>657</v>
      </c>
      <c r="H98" s="20">
        <v>371</v>
      </c>
      <c r="I98" s="304" t="s">
        <v>624</v>
      </c>
      <c r="J98" s="296" t="str">
        <f>IF(ISBLANK(INDEX('Policy Characteristics'!D:D,MATCH($C98,'Policy Characteristics'!$C:$C,0))),"",INDEX('Policy Characteristics'!D:D,MATCH($C98,'Policy Characteristics'!$C:$C,0)))</f>
        <v>Vehicle Fuel Economy Standards</v>
      </c>
      <c r="K98" s="293" t="str">
        <f>IF(ISBLANK(INDEX('Policy Characteristics'!E:E,MATCH($C98,'Policy Characteristics'!$C:$C,0))),"",INDEX('Policy Characteristics'!E:E,MATCH($C98,'Policy Characteristics'!$C:$C,0)))</f>
        <v>trans fuel economy standards</v>
      </c>
      <c r="L98" s="237">
        <f>IF(ISBLANK(INDEX('Policy Characteristics'!F:F,MATCH($C98,'Policy Characteristics'!$C:$C,0))),"",INDEX('Policy Characteristics'!F:F,MATCH($C98,'Policy Characteristics'!$C:$C,0)))</f>
        <v>0</v>
      </c>
      <c r="M98" s="237">
        <f>IF(ISBLANK(INDEX('Policy Characteristics'!G:G,MATCH($C98,'Policy Characteristics'!$C:$C,0))),"",INDEX('Policy Characteristics'!G:G,MATCH($C98,'Policy Characteristics'!$C:$C,0)))</f>
        <v>1</v>
      </c>
      <c r="N98" s="237">
        <f>IF(ISBLANK(INDEX('Policy Characteristics'!H:H,MATCH($C98,'Policy Characteristics'!$C:$C,0))),"",INDEX('Policy Characteristics'!H:H,MATCH($C98,'Policy Characteristics'!$C:$C,0)))</f>
        <v>0.01</v>
      </c>
      <c r="O98" s="293" t="str">
        <f>IF(ISBLANK(INDEX('Policy Characteristics'!I:I,MATCH($C98,'Policy Characteristics'!$C:$C,0))),"",INDEX('Policy Characteristics'!I:I,MATCH($C98,'Policy Characteristics'!$C:$C,0)))</f>
        <v>% increase in miles/gal</v>
      </c>
      <c r="P98" s="293"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8" s="293" t="str">
        <f>IF(ISBLANK(INDEX('Policy Characteristics'!K:K,MATCH($C98,'Policy Characteristics'!$C:$C,0))),"",INDEX('Policy Characteristics'!K:K,MATCH($C98,'Policy Characteristics'!$C:$C,0)))</f>
        <v>transportation-sector-main.html#fuel-econ-std</v>
      </c>
      <c r="R98" s="293" t="str">
        <f>IF(ISBLANK(INDEX('Policy Characteristics'!L:L,MATCH($C98,'Policy Characteristics'!$C:$C,0))),"",INDEX('Policy Characteristics'!L:L,MATCH($C98,'Policy Characteristics'!$C:$C,0)))</f>
        <v>fuel-economy-standard.html</v>
      </c>
    </row>
    <row r="99" spans="1:18" x14ac:dyDescent="0.25">
      <c r="A99" s="293" t="str">
        <f>IF(ISBLANK(INDEX('Policy Characteristics'!A:A,MATCH($C99,'Policy Characteristics'!$C:$C,0))),"",INDEX('Policy Characteristics'!A:A,MATCH($C99,'Policy Characteristics'!$C:$C,0)))</f>
        <v>Transportation</v>
      </c>
      <c r="B99" s="294" t="str">
        <f>IF(ISBLANK(INDEX('Policy Characteristics'!B:B,MATCH($C99,'Policy Characteristics'!$C:$C,0))),"",INDEX('Policy Characteristics'!B:B,MATCH($C99,'Policy Characteristics'!$C:$C,0)))</f>
        <v>Fuel Economy Standard</v>
      </c>
      <c r="C99" s="293" t="str">
        <f t="shared" si="7"/>
        <v>Percentage Additional Improvement of Fuel Economy Std</v>
      </c>
      <c r="D99" s="298" t="s">
        <v>646</v>
      </c>
      <c r="E99" s="298" t="s">
        <v>644</v>
      </c>
      <c r="F99" s="298" t="s">
        <v>647</v>
      </c>
      <c r="G99" s="303" t="s">
        <v>658</v>
      </c>
      <c r="H99" s="20">
        <v>372</v>
      </c>
      <c r="I99" s="304" t="s">
        <v>624</v>
      </c>
      <c r="J99" s="296" t="str">
        <f>IF(ISBLANK(INDEX('Policy Characteristics'!D:D,MATCH($C99,'Policy Characteristics'!$C:$C,0))),"",INDEX('Policy Characteristics'!D:D,MATCH($C99,'Policy Characteristics'!$C:$C,0)))</f>
        <v>Vehicle Fuel Economy Standards</v>
      </c>
      <c r="K99" s="293" t="str">
        <f>IF(ISBLANK(INDEX('Policy Characteristics'!E:E,MATCH($C99,'Policy Characteristics'!$C:$C,0))),"",INDEX('Policy Characteristics'!E:E,MATCH($C99,'Policy Characteristics'!$C:$C,0)))</f>
        <v>trans fuel economy standards</v>
      </c>
      <c r="L99" s="237">
        <f>IF(ISBLANK(INDEX('Policy Characteristics'!F:F,MATCH($C99,'Policy Characteristics'!$C:$C,0))),"",INDEX('Policy Characteristics'!F:F,MATCH($C99,'Policy Characteristics'!$C:$C,0)))</f>
        <v>0</v>
      </c>
      <c r="M99" s="237">
        <f>IF(ISBLANK(INDEX('Policy Characteristics'!G:G,MATCH($C99,'Policy Characteristics'!$C:$C,0))),"",INDEX('Policy Characteristics'!G:G,MATCH($C99,'Policy Characteristics'!$C:$C,0)))</f>
        <v>1</v>
      </c>
      <c r="N99" s="237">
        <f>IF(ISBLANK(INDEX('Policy Characteristics'!H:H,MATCH($C99,'Policy Characteristics'!$C:$C,0))),"",INDEX('Policy Characteristics'!H:H,MATCH($C99,'Policy Characteristics'!$C:$C,0)))</f>
        <v>0.01</v>
      </c>
      <c r="O99" s="293" t="str">
        <f>IF(ISBLANK(INDEX('Policy Characteristics'!I:I,MATCH($C99,'Policy Characteristics'!$C:$C,0))),"",INDEX('Policy Characteristics'!I:I,MATCH($C99,'Policy Characteristics'!$C:$C,0)))</f>
        <v>% increase in miles/gal</v>
      </c>
      <c r="P99" s="293"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9" s="293" t="str">
        <f>IF(ISBLANK(INDEX('Policy Characteristics'!K:K,MATCH($C99,'Policy Characteristics'!$C:$C,0))),"",INDEX('Policy Characteristics'!K:K,MATCH($C99,'Policy Characteristics'!$C:$C,0)))</f>
        <v>transportation-sector-main.html#fuel-econ-std</v>
      </c>
      <c r="R99" s="293" t="str">
        <f>IF(ISBLANK(INDEX('Policy Characteristics'!L:L,MATCH($C99,'Policy Characteristics'!$C:$C,0))),"",INDEX('Policy Characteristics'!L:L,MATCH($C99,'Policy Characteristics'!$C:$C,0)))</f>
        <v>fuel-economy-standard.html</v>
      </c>
    </row>
    <row r="100" spans="1:18" ht="30" x14ac:dyDescent="0.25">
      <c r="A100" s="293" t="str">
        <f>IF(ISBLANK(INDEX('Policy Characteristics'!A:A,MATCH($C100,'Policy Characteristics'!$C:$C,0))),"",INDEX('Policy Characteristics'!A:A,MATCH($C100,'Policy Characteristics'!$C:$C,0)))</f>
        <v>Transportation</v>
      </c>
      <c r="B100" s="294" t="str">
        <f>IF(ISBLANK(INDEX('Policy Characteristics'!B:B,MATCH($C100,'Policy Characteristics'!$C:$C,0))),"",INDEX('Policy Characteristics'!B:B,MATCH($C100,'Policy Characteristics'!$C:$C,0)))</f>
        <v>Fuel Economy Standard</v>
      </c>
      <c r="C100" s="293" t="str">
        <f t="shared" si="7"/>
        <v>Percentage Additional Improvement of Fuel Economy Std</v>
      </c>
      <c r="D100" s="298" t="s">
        <v>649</v>
      </c>
      <c r="E100" s="298" t="s">
        <v>644</v>
      </c>
      <c r="F100" s="298" t="s">
        <v>650</v>
      </c>
      <c r="G100" s="305" t="s">
        <v>659</v>
      </c>
      <c r="H100" s="20">
        <v>373</v>
      </c>
      <c r="I100" s="304" t="s">
        <v>624</v>
      </c>
      <c r="J100" s="296" t="str">
        <f>IF(ISBLANK(INDEX('Policy Characteristics'!D:D,MATCH($C100,'Policy Characteristics'!$C:$C,0))),"",INDEX('Policy Characteristics'!D:D,MATCH($C100,'Policy Characteristics'!$C:$C,0)))</f>
        <v>Vehicle Fuel Economy Standards</v>
      </c>
      <c r="K100" s="293" t="str">
        <f>IF(ISBLANK(INDEX('Policy Characteristics'!E:E,MATCH($C100,'Policy Characteristics'!$C:$C,0))),"",INDEX('Policy Characteristics'!E:E,MATCH($C100,'Policy Characteristics'!$C:$C,0)))</f>
        <v>trans fuel economy standards</v>
      </c>
      <c r="L100" s="237">
        <f>IF(ISBLANK(INDEX('Policy Characteristics'!F:F,MATCH($C100,'Policy Characteristics'!$C:$C,0))),"",INDEX('Policy Characteristics'!F:F,MATCH($C100,'Policy Characteristics'!$C:$C,0)))</f>
        <v>0</v>
      </c>
      <c r="M100" s="237">
        <f>IF(ISBLANK(INDEX('Policy Characteristics'!G:G,MATCH($C100,'Policy Characteristics'!$C:$C,0))),"",INDEX('Policy Characteristics'!G:G,MATCH($C100,'Policy Characteristics'!$C:$C,0)))</f>
        <v>1</v>
      </c>
      <c r="N100" s="237">
        <f>IF(ISBLANK(INDEX('Policy Characteristics'!H:H,MATCH($C100,'Policy Characteristics'!$C:$C,0))),"",INDEX('Policy Characteristics'!H:H,MATCH($C100,'Policy Characteristics'!$C:$C,0)))</f>
        <v>0.01</v>
      </c>
      <c r="O100" s="293" t="str">
        <f>IF(ISBLANK(INDEX('Policy Characteristics'!I:I,MATCH($C100,'Policy Characteristics'!$C:$C,0))),"",INDEX('Policy Characteristics'!I:I,MATCH($C100,'Policy Characteristics'!$C:$C,0)))</f>
        <v>% increase in miles/gal</v>
      </c>
      <c r="P100" s="293"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100" s="293" t="str">
        <f>IF(ISBLANK(INDEX('Policy Characteristics'!K:K,MATCH($C100,'Policy Characteristics'!$C:$C,0))),"",INDEX('Policy Characteristics'!K:K,MATCH($C100,'Policy Characteristics'!$C:$C,0)))</f>
        <v>transportation-sector-main.html#fuel-econ-std</v>
      </c>
      <c r="R100" s="293" t="str">
        <f>IF(ISBLANK(INDEX('Policy Characteristics'!L:L,MATCH($C100,'Policy Characteristics'!$C:$C,0))),"",INDEX('Policy Characteristics'!L:L,MATCH($C100,'Policy Characteristics'!$C:$C,0)))</f>
        <v>fuel-economy-standard.html</v>
      </c>
    </row>
    <row r="101" spans="1:18" s="275" customFormat="1" x14ac:dyDescent="0.25">
      <c r="A101" s="293" t="str">
        <f>IF(ISBLANK(INDEX('Policy Characteristics'!A:A,MATCH($C101,'Policy Characteristics'!$C:$C,0))),"",INDEX('Policy Characteristics'!A:A,MATCH($C101,'Policy Characteristics'!$C:$C,0)))</f>
        <v>Transportation</v>
      </c>
      <c r="B101" s="294" t="str">
        <f>IF(ISBLANK(INDEX('Policy Characteristics'!B:B,MATCH($C101,'Policy Characteristics'!$C:$C,0))),"",INDEX('Policy Characteristics'!B:B,MATCH($C101,'Policy Characteristics'!$C:$C,0)))</f>
        <v>Hydrogen Vehicle Sales Standard</v>
      </c>
      <c r="C101" s="275" t="s">
        <v>118</v>
      </c>
      <c r="D101" s="298" t="s">
        <v>646</v>
      </c>
      <c r="E101" s="298" t="s">
        <v>620</v>
      </c>
      <c r="F101" s="298" t="s">
        <v>647</v>
      </c>
      <c r="G101" s="303" t="s">
        <v>648</v>
      </c>
      <c r="H101" s="20">
        <v>460</v>
      </c>
      <c r="I101" s="304" t="s">
        <v>624</v>
      </c>
      <c r="J101" s="296" t="str">
        <f>IF(ISBLANK(INDEX('Policy Characteristics'!D:D,MATCH($C101,'Policy Characteristics'!$C:$C,0))),"",INDEX('Policy Characteristics'!D:D,MATCH($C101,'Policy Characteristics'!$C:$C,0)))</f>
        <v>Hydrogen Veh Sales Standard</v>
      </c>
      <c r="K101" s="293" t="str">
        <f>IF(ISBLANK(INDEX('Policy Characteristics'!E:E,MATCH($C101,'Policy Characteristics'!$C:$C,0))),"",INDEX('Policy Characteristics'!E:E,MATCH($C101,'Policy Characteristics'!$C:$C,0)))</f>
        <v>trans hydrogen vehicle minimum</v>
      </c>
      <c r="L101" s="237">
        <f>IF(ISBLANK(INDEX('Policy Characteristics'!F:F,MATCH($C101,'Policy Characteristics'!$C:$C,0))),"",INDEX('Policy Characteristics'!F:F,MATCH($C101,'Policy Characteristics'!$C:$C,0)))</f>
        <v>0</v>
      </c>
      <c r="M101" s="237">
        <f>IF(ISBLANK(INDEX('Policy Characteristics'!G:G,MATCH($C101,'Policy Characteristics'!$C:$C,0))),"",INDEX('Policy Characteristics'!G:G,MATCH($C101,'Policy Characteristics'!$C:$C,0)))</f>
        <v>1</v>
      </c>
      <c r="N101" s="237">
        <f>IF(ISBLANK(INDEX('Policy Characteristics'!H:H,MATCH($C101,'Policy Characteristics'!$C:$C,0))),"",INDEX('Policy Characteristics'!H:H,MATCH($C101,'Policy Characteristics'!$C:$C,0)))</f>
        <v>0.01</v>
      </c>
      <c r="O101" s="293" t="str">
        <f>IF(ISBLANK(INDEX('Policy Characteristics'!I:I,MATCH($C101,'Policy Characteristics'!$C:$C,0))),"",INDEX('Policy Characteristics'!I:I,MATCH($C101,'Policy Characteristics'!$C:$C,0)))</f>
        <v>% of new vehicles sold</v>
      </c>
      <c r="P101" s="293"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93" t="str">
        <f>IF(ISBLANK(INDEX('Policy Characteristics'!K:K,MATCH($C101,'Policy Characteristics'!$C:$C,0))),"",INDEX('Policy Characteristics'!K:K,MATCH($C101,'Policy Characteristics'!$C:$C,0)))</f>
        <v/>
      </c>
      <c r="R101" s="293" t="str">
        <f>IF(ISBLANK(INDEX('Policy Characteristics'!L:L,MATCH($C101,'Policy Characteristics'!$C:$C,0))),"",INDEX('Policy Characteristics'!L:L,MATCH($C101,'Policy Characteristics'!$C:$C,0)))</f>
        <v>hydrogen-vehicle-mandate.html</v>
      </c>
    </row>
    <row r="102" spans="1:18" x14ac:dyDescent="0.25">
      <c r="A102" s="293" t="str">
        <f>IF(ISBLANK(INDEX('Policy Characteristics'!A:A,MATCH($C102,'Policy Characteristics'!$C:$C,0))),"",INDEX('Policy Characteristics'!A:A,MATCH($C102,'Policy Characteristics'!$C:$C,0)))</f>
        <v>Transportation</v>
      </c>
      <c r="B102" s="294" t="str">
        <f>IF(ISBLANK(INDEX('Policy Characteristics'!B:B,MATCH($C102,'Policy Characteristics'!$C:$C,0))),"",INDEX('Policy Characteristics'!B:B,MATCH($C102,'Policy Characteristics'!$C:$C,0)))</f>
        <v>Hydrogen Vehicle Sales Standard</v>
      </c>
      <c r="C102" s="293" t="str">
        <f t="shared" ref="C102:C112" si="8">C$101</f>
        <v>Minimum Required Hydrogen Vehicle Sales Percentage</v>
      </c>
      <c r="D102" s="298" t="s">
        <v>649</v>
      </c>
      <c r="E102" s="298" t="s">
        <v>620</v>
      </c>
      <c r="F102" s="298" t="s">
        <v>650</v>
      </c>
      <c r="G102" s="305" t="s">
        <v>651</v>
      </c>
      <c r="H102" s="20">
        <v>461</v>
      </c>
      <c r="I102" s="304" t="s">
        <v>624</v>
      </c>
      <c r="J102" s="296" t="str">
        <f>IF(ISBLANK(INDEX('Policy Characteristics'!D:D,MATCH($C102,'Policy Characteristics'!$C:$C,0))),"",INDEX('Policy Characteristics'!D:D,MATCH($C102,'Policy Characteristics'!$C:$C,0)))</f>
        <v>Hydrogen Veh Sales Standard</v>
      </c>
      <c r="K102" s="293" t="str">
        <f>IF(ISBLANK(INDEX('Policy Characteristics'!E:E,MATCH($C102,'Policy Characteristics'!$C:$C,0))),"",INDEX('Policy Characteristics'!E:E,MATCH($C102,'Policy Characteristics'!$C:$C,0)))</f>
        <v>trans hydrogen vehicle minimum</v>
      </c>
      <c r="L102" s="237">
        <f>IF(ISBLANK(INDEX('Policy Characteristics'!F:F,MATCH($C102,'Policy Characteristics'!$C:$C,0))),"",INDEX('Policy Characteristics'!F:F,MATCH($C102,'Policy Characteristics'!$C:$C,0)))</f>
        <v>0</v>
      </c>
      <c r="M102" s="237">
        <f>IF(ISBLANK(INDEX('Policy Characteristics'!G:G,MATCH($C102,'Policy Characteristics'!$C:$C,0))),"",INDEX('Policy Characteristics'!G:G,MATCH($C102,'Policy Characteristics'!$C:$C,0)))</f>
        <v>1</v>
      </c>
      <c r="N102" s="237">
        <f>IF(ISBLANK(INDEX('Policy Characteristics'!H:H,MATCH($C102,'Policy Characteristics'!$C:$C,0))),"",INDEX('Policy Characteristics'!H:H,MATCH($C102,'Policy Characteristics'!$C:$C,0)))</f>
        <v>0.01</v>
      </c>
      <c r="O102" s="293" t="str">
        <f>IF(ISBLANK(INDEX('Policy Characteristics'!I:I,MATCH($C102,'Policy Characteristics'!$C:$C,0))),"",INDEX('Policy Characteristics'!I:I,MATCH($C102,'Policy Characteristics'!$C:$C,0)))</f>
        <v>% of new vehicles sold</v>
      </c>
      <c r="P102" s="293"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93" t="str">
        <f>IF(ISBLANK(INDEX('Policy Characteristics'!K:K,MATCH($C102,'Policy Characteristics'!$C:$C,0))),"",INDEX('Policy Characteristics'!K:K,MATCH($C102,'Policy Characteristics'!$C:$C,0)))</f>
        <v/>
      </c>
      <c r="R102" s="293" t="str">
        <f>IF(ISBLANK(INDEX('Policy Characteristics'!L:L,MATCH($C102,'Policy Characteristics'!$C:$C,0))),"",INDEX('Policy Characteristics'!L:L,MATCH($C102,'Policy Characteristics'!$C:$C,0)))</f>
        <v>hydrogen-vehicle-mandate.html</v>
      </c>
    </row>
    <row r="103" spans="1:18" x14ac:dyDescent="0.25">
      <c r="A103" s="293" t="str">
        <f>IF(ISBLANK(INDEX('Policy Characteristics'!A:A,MATCH($C103,'Policy Characteristics'!$C:$C,0))),"",INDEX('Policy Characteristics'!A:A,MATCH($C103,'Policy Characteristics'!$C:$C,0)))</f>
        <v>Transportation</v>
      </c>
      <c r="B103" s="294" t="str">
        <f>IF(ISBLANK(INDEX('Policy Characteristics'!B:B,MATCH($C103,'Policy Characteristics'!$C:$C,0))),"",INDEX('Policy Characteristics'!B:B,MATCH($C103,'Policy Characteristics'!$C:$C,0)))</f>
        <v>Hydrogen Vehicle Sales Standard</v>
      </c>
      <c r="C103" s="293" t="str">
        <f t="shared" si="8"/>
        <v>Minimum Required Hydrogen Vehicle Sales Percentage</v>
      </c>
      <c r="D103" s="298" t="s">
        <v>646</v>
      </c>
      <c r="E103" s="298" t="s">
        <v>636</v>
      </c>
      <c r="F103" s="298" t="s">
        <v>647</v>
      </c>
      <c r="G103" s="303" t="s">
        <v>652</v>
      </c>
      <c r="H103" s="20">
        <v>462</v>
      </c>
      <c r="I103" s="304" t="s">
        <v>624</v>
      </c>
      <c r="J103" s="296" t="str">
        <f>IF(ISBLANK(INDEX('Policy Characteristics'!D:D,MATCH($C103,'Policy Characteristics'!$C:$C,0))),"",INDEX('Policy Characteristics'!D:D,MATCH($C103,'Policy Characteristics'!$C:$C,0)))</f>
        <v>Hydrogen Veh Sales Standard</v>
      </c>
      <c r="K103" s="293" t="str">
        <f>IF(ISBLANK(INDEX('Policy Characteristics'!E:E,MATCH($C103,'Policy Characteristics'!$C:$C,0))),"",INDEX('Policy Characteristics'!E:E,MATCH($C103,'Policy Characteristics'!$C:$C,0)))</f>
        <v>trans hydrogen vehicle minimum</v>
      </c>
      <c r="L103" s="237">
        <f>IF(ISBLANK(INDEX('Policy Characteristics'!F:F,MATCH($C103,'Policy Characteristics'!$C:$C,0))),"",INDEX('Policy Characteristics'!F:F,MATCH($C103,'Policy Characteristics'!$C:$C,0)))</f>
        <v>0</v>
      </c>
      <c r="M103" s="237">
        <f>IF(ISBLANK(INDEX('Policy Characteristics'!G:G,MATCH($C103,'Policy Characteristics'!$C:$C,0))),"",INDEX('Policy Characteristics'!G:G,MATCH($C103,'Policy Characteristics'!$C:$C,0)))</f>
        <v>1</v>
      </c>
      <c r="N103" s="237">
        <f>IF(ISBLANK(INDEX('Policy Characteristics'!H:H,MATCH($C103,'Policy Characteristics'!$C:$C,0))),"",INDEX('Policy Characteristics'!H:H,MATCH($C103,'Policy Characteristics'!$C:$C,0)))</f>
        <v>0.01</v>
      </c>
      <c r="O103" s="293" t="str">
        <f>IF(ISBLANK(INDEX('Policy Characteristics'!I:I,MATCH($C103,'Policy Characteristics'!$C:$C,0))),"",INDEX('Policy Characteristics'!I:I,MATCH($C103,'Policy Characteristics'!$C:$C,0)))</f>
        <v>% of new vehicles sold</v>
      </c>
      <c r="P103" s="293"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93" t="str">
        <f>IF(ISBLANK(INDEX('Policy Characteristics'!K:K,MATCH($C103,'Policy Characteristics'!$C:$C,0))),"",INDEX('Policy Characteristics'!K:K,MATCH($C103,'Policy Characteristics'!$C:$C,0)))</f>
        <v/>
      </c>
      <c r="R103" s="293" t="str">
        <f>IF(ISBLANK(INDEX('Policy Characteristics'!L:L,MATCH($C103,'Policy Characteristics'!$C:$C,0))),"",INDEX('Policy Characteristics'!L:L,MATCH($C103,'Policy Characteristics'!$C:$C,0)))</f>
        <v>hydrogen-vehicle-mandate.html</v>
      </c>
    </row>
    <row r="104" spans="1:18" x14ac:dyDescent="0.25">
      <c r="A104" s="293" t="str">
        <f>IF(ISBLANK(INDEX('Policy Characteristics'!A:A,MATCH($C104,'Policy Characteristics'!$C:$C,0))),"",INDEX('Policy Characteristics'!A:A,MATCH($C104,'Policy Characteristics'!$C:$C,0)))</f>
        <v>Transportation</v>
      </c>
      <c r="B104" s="294" t="str">
        <f>IF(ISBLANK(INDEX('Policy Characteristics'!B:B,MATCH($C104,'Policy Characteristics'!$C:$C,0))),"",INDEX('Policy Characteristics'!B:B,MATCH($C104,'Policy Characteristics'!$C:$C,0)))</f>
        <v>Hydrogen Vehicle Sales Standard</v>
      </c>
      <c r="C104" s="293" t="str">
        <f t="shared" si="8"/>
        <v>Minimum Required Hydrogen Vehicle Sales Percentage</v>
      </c>
      <c r="D104" s="298" t="s">
        <v>649</v>
      </c>
      <c r="E104" s="298" t="s">
        <v>636</v>
      </c>
      <c r="F104" s="298" t="s">
        <v>650</v>
      </c>
      <c r="G104" s="303" t="s">
        <v>653</v>
      </c>
      <c r="H104" s="20">
        <v>463</v>
      </c>
      <c r="I104" s="304" t="s">
        <v>624</v>
      </c>
      <c r="J104" s="296" t="str">
        <f>IF(ISBLANK(INDEX('Policy Characteristics'!D:D,MATCH($C104,'Policy Characteristics'!$C:$C,0))),"",INDEX('Policy Characteristics'!D:D,MATCH($C104,'Policy Characteristics'!$C:$C,0)))</f>
        <v>Hydrogen Veh Sales Standard</v>
      </c>
      <c r="K104" s="293" t="str">
        <f>IF(ISBLANK(INDEX('Policy Characteristics'!E:E,MATCH($C104,'Policy Characteristics'!$C:$C,0))),"",INDEX('Policy Characteristics'!E:E,MATCH($C104,'Policy Characteristics'!$C:$C,0)))</f>
        <v>trans hydrogen vehicle minimum</v>
      </c>
      <c r="L104" s="237">
        <f>IF(ISBLANK(INDEX('Policy Characteristics'!F:F,MATCH($C104,'Policy Characteristics'!$C:$C,0))),"",INDEX('Policy Characteristics'!F:F,MATCH($C104,'Policy Characteristics'!$C:$C,0)))</f>
        <v>0</v>
      </c>
      <c r="M104" s="237">
        <f>IF(ISBLANK(INDEX('Policy Characteristics'!G:G,MATCH($C104,'Policy Characteristics'!$C:$C,0))),"",INDEX('Policy Characteristics'!G:G,MATCH($C104,'Policy Characteristics'!$C:$C,0)))</f>
        <v>1</v>
      </c>
      <c r="N104" s="237">
        <f>IF(ISBLANK(INDEX('Policy Characteristics'!H:H,MATCH($C104,'Policy Characteristics'!$C:$C,0))),"",INDEX('Policy Characteristics'!H:H,MATCH($C104,'Policy Characteristics'!$C:$C,0)))</f>
        <v>0.01</v>
      </c>
      <c r="O104" s="293" t="str">
        <f>IF(ISBLANK(INDEX('Policy Characteristics'!I:I,MATCH($C104,'Policy Characteristics'!$C:$C,0))),"",INDEX('Policy Characteristics'!I:I,MATCH($C104,'Policy Characteristics'!$C:$C,0)))</f>
        <v>% of new vehicles sold</v>
      </c>
      <c r="P104" s="293"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93" t="str">
        <f>IF(ISBLANK(INDEX('Policy Characteristics'!K:K,MATCH($C104,'Policy Characteristics'!$C:$C,0))),"",INDEX('Policy Characteristics'!K:K,MATCH($C104,'Policy Characteristics'!$C:$C,0)))</f>
        <v/>
      </c>
      <c r="R104" s="293" t="str">
        <f>IF(ISBLANK(INDEX('Policy Characteristics'!L:L,MATCH($C104,'Policy Characteristics'!$C:$C,0))),"",INDEX('Policy Characteristics'!L:L,MATCH($C104,'Policy Characteristics'!$C:$C,0)))</f>
        <v>hydrogen-vehicle-mandate.html</v>
      </c>
    </row>
    <row r="105" spans="1:18" x14ac:dyDescent="0.25">
      <c r="A105" s="293" t="str">
        <f>IF(ISBLANK(INDEX('Policy Characteristics'!A:A,MATCH($C105,'Policy Characteristics'!$C:$C,0))),"",INDEX('Policy Characteristics'!A:A,MATCH($C105,'Policy Characteristics'!$C:$C,0)))</f>
        <v>Transportation</v>
      </c>
      <c r="B105" s="294" t="str">
        <f>IF(ISBLANK(INDEX('Policy Characteristics'!B:B,MATCH($C105,'Policy Characteristics'!$C:$C,0))),"",INDEX('Policy Characteristics'!B:B,MATCH($C105,'Policy Characteristics'!$C:$C,0)))</f>
        <v>Hydrogen Vehicle Sales Standard</v>
      </c>
      <c r="C105" s="293" t="str">
        <f t="shared" si="8"/>
        <v>Minimum Required Hydrogen Vehicle Sales Percentage</v>
      </c>
      <c r="D105" s="298" t="s">
        <v>646</v>
      </c>
      <c r="E105" s="298" t="s">
        <v>638</v>
      </c>
      <c r="F105" s="298" t="s">
        <v>647</v>
      </c>
      <c r="G105" s="303" t="s">
        <v>654</v>
      </c>
      <c r="H105" s="20">
        <v>502</v>
      </c>
      <c r="I105" s="304" t="s">
        <v>624</v>
      </c>
      <c r="J105" s="296" t="str">
        <f>IF(ISBLANK(INDEX('Policy Characteristics'!D:D,MATCH($C105,'Policy Characteristics'!$C:$C,0))),"",INDEX('Policy Characteristics'!D:D,MATCH($C105,'Policy Characteristics'!$C:$C,0)))</f>
        <v>Hydrogen Veh Sales Standard</v>
      </c>
      <c r="K105" s="293" t="str">
        <f>IF(ISBLANK(INDEX('Policy Characteristics'!E:E,MATCH($C105,'Policy Characteristics'!$C:$C,0))),"",INDEX('Policy Characteristics'!E:E,MATCH($C105,'Policy Characteristics'!$C:$C,0)))</f>
        <v>trans hydrogen vehicle minimum</v>
      </c>
      <c r="L105" s="237">
        <f>IF(ISBLANK(INDEX('Policy Characteristics'!F:F,MATCH($C105,'Policy Characteristics'!$C:$C,0))),"",INDEX('Policy Characteristics'!F:F,MATCH($C105,'Policy Characteristics'!$C:$C,0)))</f>
        <v>0</v>
      </c>
      <c r="M105" s="237">
        <f>IF(ISBLANK(INDEX('Policy Characteristics'!G:G,MATCH($C105,'Policy Characteristics'!$C:$C,0))),"",INDEX('Policy Characteristics'!G:G,MATCH($C105,'Policy Characteristics'!$C:$C,0)))</f>
        <v>1</v>
      </c>
      <c r="N105" s="237">
        <f>IF(ISBLANK(INDEX('Policy Characteristics'!H:H,MATCH($C105,'Policy Characteristics'!$C:$C,0))),"",INDEX('Policy Characteristics'!H:H,MATCH($C105,'Policy Characteristics'!$C:$C,0)))</f>
        <v>0.01</v>
      </c>
      <c r="O105" s="293" t="str">
        <f>IF(ISBLANK(INDEX('Policy Characteristics'!I:I,MATCH($C105,'Policy Characteristics'!$C:$C,0))),"",INDEX('Policy Characteristics'!I:I,MATCH($C105,'Policy Characteristics'!$C:$C,0)))</f>
        <v>% of new vehicles sold</v>
      </c>
      <c r="P105" s="293"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93" t="str">
        <f>IF(ISBLANK(INDEX('Policy Characteristics'!K:K,MATCH($C105,'Policy Characteristics'!$C:$C,0))),"",INDEX('Policy Characteristics'!K:K,MATCH($C105,'Policy Characteristics'!$C:$C,0)))</f>
        <v/>
      </c>
      <c r="R105" s="293" t="str">
        <f>IF(ISBLANK(INDEX('Policy Characteristics'!L:L,MATCH($C105,'Policy Characteristics'!$C:$C,0))),"",INDEX('Policy Characteristics'!L:L,MATCH($C105,'Policy Characteristics'!$C:$C,0)))</f>
        <v>hydrogen-vehicle-mandate.html</v>
      </c>
    </row>
    <row r="106" spans="1:18" x14ac:dyDescent="0.25">
      <c r="A106" s="293" t="str">
        <f>IF(ISBLANK(INDEX('Policy Characteristics'!A:A,MATCH($C106,'Policy Characteristics'!$C:$C,0))),"",INDEX('Policy Characteristics'!A:A,MATCH($C106,'Policy Characteristics'!$C:$C,0)))</f>
        <v>Transportation</v>
      </c>
      <c r="B106" s="294" t="str">
        <f>IF(ISBLANK(INDEX('Policy Characteristics'!B:B,MATCH($C106,'Policy Characteristics'!$C:$C,0))),"",INDEX('Policy Characteristics'!B:B,MATCH($C106,'Policy Characteristics'!$C:$C,0)))</f>
        <v>Hydrogen Vehicle Sales Standard</v>
      </c>
      <c r="C106" s="293" t="str">
        <f t="shared" si="8"/>
        <v>Minimum Required Hydrogen Vehicle Sales Percentage</v>
      </c>
      <c r="D106" s="298" t="s">
        <v>649</v>
      </c>
      <c r="E106" s="298" t="s">
        <v>638</v>
      </c>
      <c r="F106" s="298" t="s">
        <v>650</v>
      </c>
      <c r="G106" s="303" t="s">
        <v>654</v>
      </c>
      <c r="H106" s="20">
        <v>503</v>
      </c>
      <c r="I106" s="304" t="s">
        <v>624</v>
      </c>
      <c r="J106" s="296" t="str">
        <f>IF(ISBLANK(INDEX('Policy Characteristics'!D:D,MATCH($C106,'Policy Characteristics'!$C:$C,0))),"",INDEX('Policy Characteristics'!D:D,MATCH($C106,'Policy Characteristics'!$C:$C,0)))</f>
        <v>Hydrogen Veh Sales Standard</v>
      </c>
      <c r="K106" s="293" t="str">
        <f>IF(ISBLANK(INDEX('Policy Characteristics'!E:E,MATCH($C106,'Policy Characteristics'!$C:$C,0))),"",INDEX('Policy Characteristics'!E:E,MATCH($C106,'Policy Characteristics'!$C:$C,0)))</f>
        <v>trans hydrogen vehicle minimum</v>
      </c>
      <c r="L106" s="237">
        <f>IF(ISBLANK(INDEX('Policy Characteristics'!F:F,MATCH($C106,'Policy Characteristics'!$C:$C,0))),"",INDEX('Policy Characteristics'!F:F,MATCH($C106,'Policy Characteristics'!$C:$C,0)))</f>
        <v>0</v>
      </c>
      <c r="M106" s="237">
        <f>IF(ISBLANK(INDEX('Policy Characteristics'!G:G,MATCH($C106,'Policy Characteristics'!$C:$C,0))),"",INDEX('Policy Characteristics'!G:G,MATCH($C106,'Policy Characteristics'!$C:$C,0)))</f>
        <v>1</v>
      </c>
      <c r="N106" s="237">
        <f>IF(ISBLANK(INDEX('Policy Characteristics'!H:H,MATCH($C106,'Policy Characteristics'!$C:$C,0))),"",INDEX('Policy Characteristics'!H:H,MATCH($C106,'Policy Characteristics'!$C:$C,0)))</f>
        <v>0.01</v>
      </c>
      <c r="O106" s="293" t="str">
        <f>IF(ISBLANK(INDEX('Policy Characteristics'!I:I,MATCH($C106,'Policy Characteristics'!$C:$C,0))),"",INDEX('Policy Characteristics'!I:I,MATCH($C106,'Policy Characteristics'!$C:$C,0)))</f>
        <v>% of new vehicles sold</v>
      </c>
      <c r="P106" s="293"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93" t="str">
        <f>IF(ISBLANK(INDEX('Policy Characteristics'!K:K,MATCH($C106,'Policy Characteristics'!$C:$C,0))),"",INDEX('Policy Characteristics'!K:K,MATCH($C106,'Policy Characteristics'!$C:$C,0)))</f>
        <v/>
      </c>
      <c r="R106" s="293" t="str">
        <f>IF(ISBLANK(INDEX('Policy Characteristics'!L:L,MATCH($C106,'Policy Characteristics'!$C:$C,0))),"",INDEX('Policy Characteristics'!L:L,MATCH($C106,'Policy Characteristics'!$C:$C,0)))</f>
        <v>hydrogen-vehicle-mandate.html</v>
      </c>
    </row>
    <row r="107" spans="1:18" x14ac:dyDescent="0.25">
      <c r="A107" s="293" t="str">
        <f>IF(ISBLANK(INDEX('Policy Characteristics'!A:A,MATCH($C107,'Policy Characteristics'!$C:$C,0))),"",INDEX('Policy Characteristics'!A:A,MATCH($C107,'Policy Characteristics'!$C:$C,0)))</f>
        <v>Transportation</v>
      </c>
      <c r="B107" s="294" t="str">
        <f>IF(ISBLANK(INDEX('Policy Characteristics'!B:B,MATCH($C107,'Policy Characteristics'!$C:$C,0))),"",INDEX('Policy Characteristics'!B:B,MATCH($C107,'Policy Characteristics'!$C:$C,0)))</f>
        <v>Hydrogen Vehicle Sales Standard</v>
      </c>
      <c r="C107" s="293" t="str">
        <f t="shared" si="8"/>
        <v>Minimum Required Hydrogen Vehicle Sales Percentage</v>
      </c>
      <c r="D107" s="298" t="s">
        <v>646</v>
      </c>
      <c r="E107" s="298" t="s">
        <v>640</v>
      </c>
      <c r="F107" s="298" t="s">
        <v>647</v>
      </c>
      <c r="G107" s="303" t="s">
        <v>655</v>
      </c>
      <c r="H107" s="20">
        <v>504</v>
      </c>
      <c r="I107" s="304" t="s">
        <v>624</v>
      </c>
      <c r="J107" s="296" t="str">
        <f>IF(ISBLANK(INDEX('Policy Characteristics'!D:D,MATCH($C107,'Policy Characteristics'!$C:$C,0))),"",INDEX('Policy Characteristics'!D:D,MATCH($C107,'Policy Characteristics'!$C:$C,0)))</f>
        <v>Hydrogen Veh Sales Standard</v>
      </c>
      <c r="K107" s="293" t="str">
        <f>IF(ISBLANK(INDEX('Policy Characteristics'!E:E,MATCH($C107,'Policy Characteristics'!$C:$C,0))),"",INDEX('Policy Characteristics'!E:E,MATCH($C107,'Policy Characteristics'!$C:$C,0)))</f>
        <v>trans hydrogen vehicle minimum</v>
      </c>
      <c r="L107" s="237">
        <f>IF(ISBLANK(INDEX('Policy Characteristics'!F:F,MATCH($C107,'Policy Characteristics'!$C:$C,0))),"",INDEX('Policy Characteristics'!F:F,MATCH($C107,'Policy Characteristics'!$C:$C,0)))</f>
        <v>0</v>
      </c>
      <c r="M107" s="237">
        <f>IF(ISBLANK(INDEX('Policy Characteristics'!G:G,MATCH($C107,'Policy Characteristics'!$C:$C,0))),"",INDEX('Policy Characteristics'!G:G,MATCH($C107,'Policy Characteristics'!$C:$C,0)))</f>
        <v>1</v>
      </c>
      <c r="N107" s="237">
        <f>IF(ISBLANK(INDEX('Policy Characteristics'!H:H,MATCH($C107,'Policy Characteristics'!$C:$C,0))),"",INDEX('Policy Characteristics'!H:H,MATCH($C107,'Policy Characteristics'!$C:$C,0)))</f>
        <v>0.01</v>
      </c>
      <c r="O107" s="293" t="str">
        <f>IF(ISBLANK(INDEX('Policy Characteristics'!I:I,MATCH($C107,'Policy Characteristics'!$C:$C,0))),"",INDEX('Policy Characteristics'!I:I,MATCH($C107,'Policy Characteristics'!$C:$C,0)))</f>
        <v>% of new vehicles sold</v>
      </c>
      <c r="P107" s="293"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93" t="str">
        <f>IF(ISBLANK(INDEX('Policy Characteristics'!K:K,MATCH($C107,'Policy Characteristics'!$C:$C,0))),"",INDEX('Policy Characteristics'!K:K,MATCH($C107,'Policy Characteristics'!$C:$C,0)))</f>
        <v/>
      </c>
      <c r="R107" s="293" t="str">
        <f>IF(ISBLANK(INDEX('Policy Characteristics'!L:L,MATCH($C107,'Policy Characteristics'!$C:$C,0))),"",INDEX('Policy Characteristics'!L:L,MATCH($C107,'Policy Characteristics'!$C:$C,0)))</f>
        <v>hydrogen-vehicle-mandate.html</v>
      </c>
    </row>
    <row r="108" spans="1:18" x14ac:dyDescent="0.25">
      <c r="A108" s="293" t="str">
        <f>IF(ISBLANK(INDEX('Policy Characteristics'!A:A,MATCH($C108,'Policy Characteristics'!$C:$C,0))),"",INDEX('Policy Characteristics'!A:A,MATCH($C108,'Policy Characteristics'!$C:$C,0)))</f>
        <v>Transportation</v>
      </c>
      <c r="B108" s="294" t="str">
        <f>IF(ISBLANK(INDEX('Policy Characteristics'!B:B,MATCH($C108,'Policy Characteristics'!$C:$C,0))),"",INDEX('Policy Characteristics'!B:B,MATCH($C108,'Policy Characteristics'!$C:$C,0)))</f>
        <v>Hydrogen Vehicle Sales Standard</v>
      </c>
      <c r="C108" s="293" t="str">
        <f t="shared" si="8"/>
        <v>Minimum Required Hydrogen Vehicle Sales Percentage</v>
      </c>
      <c r="D108" s="298" t="s">
        <v>649</v>
      </c>
      <c r="E108" s="298" t="s">
        <v>640</v>
      </c>
      <c r="F108" s="298" t="s">
        <v>650</v>
      </c>
      <c r="G108" s="303" t="s">
        <v>655</v>
      </c>
      <c r="H108" s="20">
        <v>505</v>
      </c>
      <c r="I108" s="304" t="s">
        <v>624</v>
      </c>
      <c r="J108" s="296" t="str">
        <f>IF(ISBLANK(INDEX('Policy Characteristics'!D:D,MATCH($C108,'Policy Characteristics'!$C:$C,0))),"",INDEX('Policy Characteristics'!D:D,MATCH($C108,'Policy Characteristics'!$C:$C,0)))</f>
        <v>Hydrogen Veh Sales Standard</v>
      </c>
      <c r="K108" s="293" t="str">
        <f>IF(ISBLANK(INDEX('Policy Characteristics'!E:E,MATCH($C108,'Policy Characteristics'!$C:$C,0))),"",INDEX('Policy Characteristics'!E:E,MATCH($C108,'Policy Characteristics'!$C:$C,0)))</f>
        <v>trans hydrogen vehicle minimum</v>
      </c>
      <c r="L108" s="237">
        <f>IF(ISBLANK(INDEX('Policy Characteristics'!F:F,MATCH($C108,'Policy Characteristics'!$C:$C,0))),"",INDEX('Policy Characteristics'!F:F,MATCH($C108,'Policy Characteristics'!$C:$C,0)))</f>
        <v>0</v>
      </c>
      <c r="M108" s="237">
        <f>IF(ISBLANK(INDEX('Policy Characteristics'!G:G,MATCH($C108,'Policy Characteristics'!$C:$C,0))),"",INDEX('Policy Characteristics'!G:G,MATCH($C108,'Policy Characteristics'!$C:$C,0)))</f>
        <v>1</v>
      </c>
      <c r="N108" s="237">
        <f>IF(ISBLANK(INDEX('Policy Characteristics'!H:H,MATCH($C108,'Policy Characteristics'!$C:$C,0))),"",INDEX('Policy Characteristics'!H:H,MATCH($C108,'Policy Characteristics'!$C:$C,0)))</f>
        <v>0.01</v>
      </c>
      <c r="O108" s="293" t="str">
        <f>IF(ISBLANK(INDEX('Policy Characteristics'!I:I,MATCH($C108,'Policy Characteristics'!$C:$C,0))),"",INDEX('Policy Characteristics'!I:I,MATCH($C108,'Policy Characteristics'!$C:$C,0)))</f>
        <v>% of new vehicles sold</v>
      </c>
      <c r="P108" s="293"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93" t="str">
        <f>IF(ISBLANK(INDEX('Policy Characteristics'!K:K,MATCH($C108,'Policy Characteristics'!$C:$C,0))),"",INDEX('Policy Characteristics'!K:K,MATCH($C108,'Policy Characteristics'!$C:$C,0)))</f>
        <v/>
      </c>
      <c r="R108" s="293" t="str">
        <f>IF(ISBLANK(INDEX('Policy Characteristics'!L:L,MATCH($C108,'Policy Characteristics'!$C:$C,0))),"",INDEX('Policy Characteristics'!L:L,MATCH($C108,'Policy Characteristics'!$C:$C,0)))</f>
        <v>hydrogen-vehicle-mandate.html</v>
      </c>
    </row>
    <row r="109" spans="1:18" x14ac:dyDescent="0.25">
      <c r="A109" s="293" t="str">
        <f>IF(ISBLANK(INDEX('Policy Characteristics'!A:A,MATCH($C109,'Policy Characteristics'!$C:$C,0))),"",INDEX('Policy Characteristics'!A:A,MATCH($C109,'Policy Characteristics'!$C:$C,0)))</f>
        <v>Transportation</v>
      </c>
      <c r="B109" s="294" t="str">
        <f>IF(ISBLANK(INDEX('Policy Characteristics'!B:B,MATCH($C109,'Policy Characteristics'!$C:$C,0))),"",INDEX('Policy Characteristics'!B:B,MATCH($C109,'Policy Characteristics'!$C:$C,0)))</f>
        <v>Hydrogen Vehicle Sales Standard</v>
      </c>
      <c r="C109" s="293" t="str">
        <f t="shared" si="8"/>
        <v>Minimum Required Hydrogen Vehicle Sales Percentage</v>
      </c>
      <c r="D109" s="298" t="s">
        <v>646</v>
      </c>
      <c r="E109" s="298" t="s">
        <v>642</v>
      </c>
      <c r="F109" s="298" t="s">
        <v>647</v>
      </c>
      <c r="G109" s="303" t="s">
        <v>656</v>
      </c>
      <c r="H109" s="20">
        <v>506</v>
      </c>
      <c r="I109" s="304" t="s">
        <v>624</v>
      </c>
      <c r="J109" s="296" t="str">
        <f>IF(ISBLANK(INDEX('Policy Characteristics'!D:D,MATCH($C109,'Policy Characteristics'!$C:$C,0))),"",INDEX('Policy Characteristics'!D:D,MATCH($C109,'Policy Characteristics'!$C:$C,0)))</f>
        <v>Hydrogen Veh Sales Standard</v>
      </c>
      <c r="K109" s="293" t="str">
        <f>IF(ISBLANK(INDEX('Policy Characteristics'!E:E,MATCH($C109,'Policy Characteristics'!$C:$C,0))),"",INDEX('Policy Characteristics'!E:E,MATCH($C109,'Policy Characteristics'!$C:$C,0)))</f>
        <v>trans hydrogen vehicle minimum</v>
      </c>
      <c r="L109" s="237">
        <f>IF(ISBLANK(INDEX('Policy Characteristics'!F:F,MATCH($C109,'Policy Characteristics'!$C:$C,0))),"",INDEX('Policy Characteristics'!F:F,MATCH($C109,'Policy Characteristics'!$C:$C,0)))</f>
        <v>0</v>
      </c>
      <c r="M109" s="237">
        <f>IF(ISBLANK(INDEX('Policy Characteristics'!G:G,MATCH($C109,'Policy Characteristics'!$C:$C,0))),"",INDEX('Policy Characteristics'!G:G,MATCH($C109,'Policy Characteristics'!$C:$C,0)))</f>
        <v>1</v>
      </c>
      <c r="N109" s="237">
        <f>IF(ISBLANK(INDEX('Policy Characteristics'!H:H,MATCH($C109,'Policy Characteristics'!$C:$C,0))),"",INDEX('Policy Characteristics'!H:H,MATCH($C109,'Policy Characteristics'!$C:$C,0)))</f>
        <v>0.01</v>
      </c>
      <c r="O109" s="293" t="str">
        <f>IF(ISBLANK(INDEX('Policy Characteristics'!I:I,MATCH($C109,'Policy Characteristics'!$C:$C,0))),"",INDEX('Policy Characteristics'!I:I,MATCH($C109,'Policy Characteristics'!$C:$C,0)))</f>
        <v>% of new vehicles sold</v>
      </c>
      <c r="P109" s="293"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93" t="str">
        <f>IF(ISBLANK(INDEX('Policy Characteristics'!K:K,MATCH($C109,'Policy Characteristics'!$C:$C,0))),"",INDEX('Policy Characteristics'!K:K,MATCH($C109,'Policy Characteristics'!$C:$C,0)))</f>
        <v/>
      </c>
      <c r="R109" s="293" t="str">
        <f>IF(ISBLANK(INDEX('Policy Characteristics'!L:L,MATCH($C109,'Policy Characteristics'!$C:$C,0))),"",INDEX('Policy Characteristics'!L:L,MATCH($C109,'Policy Characteristics'!$C:$C,0)))</f>
        <v>hydrogen-vehicle-mandate.html</v>
      </c>
    </row>
    <row r="110" spans="1:18" x14ac:dyDescent="0.25">
      <c r="A110" s="293" t="str">
        <f>IF(ISBLANK(INDEX('Policy Characteristics'!A:A,MATCH($C110,'Policy Characteristics'!$C:$C,0))),"",INDEX('Policy Characteristics'!A:A,MATCH($C110,'Policy Characteristics'!$C:$C,0)))</f>
        <v>Transportation</v>
      </c>
      <c r="B110" s="294" t="str">
        <f>IF(ISBLANK(INDEX('Policy Characteristics'!B:B,MATCH($C110,'Policy Characteristics'!$C:$C,0))),"",INDEX('Policy Characteristics'!B:B,MATCH($C110,'Policy Characteristics'!$C:$C,0)))</f>
        <v>Hydrogen Vehicle Sales Standard</v>
      </c>
      <c r="C110" s="293" t="str">
        <f t="shared" si="8"/>
        <v>Minimum Required Hydrogen Vehicle Sales Percentage</v>
      </c>
      <c r="D110" s="298" t="s">
        <v>649</v>
      </c>
      <c r="E110" s="298" t="s">
        <v>642</v>
      </c>
      <c r="F110" s="298" t="s">
        <v>650</v>
      </c>
      <c r="G110" s="303" t="s">
        <v>657</v>
      </c>
      <c r="H110" s="20">
        <v>507</v>
      </c>
      <c r="I110" s="304" t="s">
        <v>624</v>
      </c>
      <c r="J110" s="296" t="str">
        <f>IF(ISBLANK(INDEX('Policy Characteristics'!D:D,MATCH($C110,'Policy Characteristics'!$C:$C,0))),"",INDEX('Policy Characteristics'!D:D,MATCH($C110,'Policy Characteristics'!$C:$C,0)))</f>
        <v>Hydrogen Veh Sales Standard</v>
      </c>
      <c r="K110" s="293" t="str">
        <f>IF(ISBLANK(INDEX('Policy Characteristics'!E:E,MATCH($C110,'Policy Characteristics'!$C:$C,0))),"",INDEX('Policy Characteristics'!E:E,MATCH($C110,'Policy Characteristics'!$C:$C,0)))</f>
        <v>trans hydrogen vehicle minimum</v>
      </c>
      <c r="L110" s="237">
        <f>IF(ISBLANK(INDEX('Policy Characteristics'!F:F,MATCH($C110,'Policy Characteristics'!$C:$C,0))),"",INDEX('Policy Characteristics'!F:F,MATCH($C110,'Policy Characteristics'!$C:$C,0)))</f>
        <v>0</v>
      </c>
      <c r="M110" s="237">
        <f>IF(ISBLANK(INDEX('Policy Characteristics'!G:G,MATCH($C110,'Policy Characteristics'!$C:$C,0))),"",INDEX('Policy Characteristics'!G:G,MATCH($C110,'Policy Characteristics'!$C:$C,0)))</f>
        <v>1</v>
      </c>
      <c r="N110" s="237">
        <f>IF(ISBLANK(INDEX('Policy Characteristics'!H:H,MATCH($C110,'Policy Characteristics'!$C:$C,0))),"",INDEX('Policy Characteristics'!H:H,MATCH($C110,'Policy Characteristics'!$C:$C,0)))</f>
        <v>0.01</v>
      </c>
      <c r="O110" s="293" t="str">
        <f>IF(ISBLANK(INDEX('Policy Characteristics'!I:I,MATCH($C110,'Policy Characteristics'!$C:$C,0))),"",INDEX('Policy Characteristics'!I:I,MATCH($C110,'Policy Characteristics'!$C:$C,0)))</f>
        <v>% of new vehicles sold</v>
      </c>
      <c r="P110" s="293"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93" t="str">
        <f>IF(ISBLANK(INDEX('Policy Characteristics'!K:K,MATCH($C110,'Policy Characteristics'!$C:$C,0))),"",INDEX('Policy Characteristics'!K:K,MATCH($C110,'Policy Characteristics'!$C:$C,0)))</f>
        <v/>
      </c>
      <c r="R110" s="293" t="str">
        <f>IF(ISBLANK(INDEX('Policy Characteristics'!L:L,MATCH($C110,'Policy Characteristics'!$C:$C,0))),"",INDEX('Policy Characteristics'!L:L,MATCH($C110,'Policy Characteristics'!$C:$C,0)))</f>
        <v>hydrogen-vehicle-mandate.html</v>
      </c>
    </row>
    <row r="111" spans="1:18" x14ac:dyDescent="0.25">
      <c r="A111" s="293" t="str">
        <f>IF(ISBLANK(INDEX('Policy Characteristics'!A:A,MATCH($C111,'Policy Characteristics'!$C:$C,0))),"",INDEX('Policy Characteristics'!A:A,MATCH($C111,'Policy Characteristics'!$C:$C,0)))</f>
        <v>Transportation</v>
      </c>
      <c r="B111" s="294" t="str">
        <f>IF(ISBLANK(INDEX('Policy Characteristics'!B:B,MATCH($C111,'Policy Characteristics'!$C:$C,0))),"",INDEX('Policy Characteristics'!B:B,MATCH($C111,'Policy Characteristics'!$C:$C,0)))</f>
        <v>Hydrogen Vehicle Sales Standard</v>
      </c>
      <c r="C111" s="293" t="str">
        <f t="shared" si="8"/>
        <v>Minimum Required Hydrogen Vehicle Sales Percentage</v>
      </c>
      <c r="D111" s="298" t="s">
        <v>646</v>
      </c>
      <c r="E111" s="298" t="s">
        <v>644</v>
      </c>
      <c r="F111" s="298" t="s">
        <v>647</v>
      </c>
      <c r="G111" s="303" t="s">
        <v>658</v>
      </c>
      <c r="H111" s="20">
        <v>603</v>
      </c>
      <c r="I111" s="306" t="s">
        <v>634</v>
      </c>
      <c r="J111" s="296" t="str">
        <f>IF(ISBLANK(INDEX('Policy Characteristics'!D:D,MATCH($C111,'Policy Characteristics'!$C:$C,0))),"",INDEX('Policy Characteristics'!D:D,MATCH($C111,'Policy Characteristics'!$C:$C,0)))</f>
        <v>Hydrogen Veh Sales Standard</v>
      </c>
      <c r="K111" s="293" t="str">
        <f>IF(ISBLANK(INDEX('Policy Characteristics'!E:E,MATCH($C111,'Policy Characteristics'!$C:$C,0))),"",INDEX('Policy Characteristics'!E:E,MATCH($C111,'Policy Characteristics'!$C:$C,0)))</f>
        <v>trans hydrogen vehicle minimum</v>
      </c>
      <c r="L111" s="237">
        <f>IF(ISBLANK(INDEX('Policy Characteristics'!F:F,MATCH($C111,'Policy Characteristics'!$C:$C,0))),"",INDEX('Policy Characteristics'!F:F,MATCH($C111,'Policy Characteristics'!$C:$C,0)))</f>
        <v>0</v>
      </c>
      <c r="M111" s="237">
        <f>IF(ISBLANK(INDEX('Policy Characteristics'!G:G,MATCH($C111,'Policy Characteristics'!$C:$C,0))),"",INDEX('Policy Characteristics'!G:G,MATCH($C111,'Policy Characteristics'!$C:$C,0)))</f>
        <v>1</v>
      </c>
      <c r="N111" s="237">
        <f>IF(ISBLANK(INDEX('Policy Characteristics'!H:H,MATCH($C111,'Policy Characteristics'!$C:$C,0))),"",INDEX('Policy Characteristics'!H:H,MATCH($C111,'Policy Characteristics'!$C:$C,0)))</f>
        <v>0.01</v>
      </c>
      <c r="O111" s="293" t="str">
        <f>IF(ISBLANK(INDEX('Policy Characteristics'!I:I,MATCH($C111,'Policy Characteristics'!$C:$C,0))),"",INDEX('Policy Characteristics'!I:I,MATCH($C111,'Policy Characteristics'!$C:$C,0)))</f>
        <v>% of new vehicles sold</v>
      </c>
      <c r="P111" s="293"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93" t="str">
        <f>IF(ISBLANK(INDEX('Policy Characteristics'!K:K,MATCH($C111,'Policy Characteristics'!$C:$C,0))),"",INDEX('Policy Characteristics'!K:K,MATCH($C111,'Policy Characteristics'!$C:$C,0)))</f>
        <v/>
      </c>
      <c r="R111" s="293" t="str">
        <f>IF(ISBLANK(INDEX('Policy Characteristics'!L:L,MATCH($C111,'Policy Characteristics'!$C:$C,0))),"",INDEX('Policy Characteristics'!L:L,MATCH($C111,'Policy Characteristics'!$C:$C,0)))</f>
        <v>hydrogen-vehicle-mandate.html</v>
      </c>
    </row>
    <row r="112" spans="1:18" ht="30" x14ac:dyDescent="0.25">
      <c r="A112" s="293" t="str">
        <f>IF(ISBLANK(INDEX('Policy Characteristics'!A:A,MATCH($C112,'Policy Characteristics'!$C:$C,0))),"",INDEX('Policy Characteristics'!A:A,MATCH($C112,'Policy Characteristics'!$C:$C,0)))</f>
        <v>Transportation</v>
      </c>
      <c r="B112" s="294" t="str">
        <f>IF(ISBLANK(INDEX('Policy Characteristics'!B:B,MATCH($C112,'Policy Characteristics'!$C:$C,0))),"",INDEX('Policy Characteristics'!B:B,MATCH($C112,'Policy Characteristics'!$C:$C,0)))</f>
        <v>Hydrogen Vehicle Sales Standard</v>
      </c>
      <c r="C112" s="293" t="str">
        <f t="shared" si="8"/>
        <v>Minimum Required Hydrogen Vehicle Sales Percentage</v>
      </c>
      <c r="D112" s="298" t="s">
        <v>649</v>
      </c>
      <c r="E112" s="298" t="s">
        <v>644</v>
      </c>
      <c r="F112" s="298" t="s">
        <v>650</v>
      </c>
      <c r="G112" s="305" t="s">
        <v>659</v>
      </c>
      <c r="H112" s="20">
        <v>604</v>
      </c>
      <c r="I112" s="304" t="s">
        <v>624</v>
      </c>
      <c r="J112" s="296" t="str">
        <f>IF(ISBLANK(INDEX('Policy Characteristics'!D:D,MATCH($C112,'Policy Characteristics'!$C:$C,0))),"",INDEX('Policy Characteristics'!D:D,MATCH($C112,'Policy Characteristics'!$C:$C,0)))</f>
        <v>Hydrogen Veh Sales Standard</v>
      </c>
      <c r="K112" s="293" t="str">
        <f>IF(ISBLANK(INDEX('Policy Characteristics'!E:E,MATCH($C112,'Policy Characteristics'!$C:$C,0))),"",INDEX('Policy Characteristics'!E:E,MATCH($C112,'Policy Characteristics'!$C:$C,0)))</f>
        <v>trans hydrogen vehicle minimum</v>
      </c>
      <c r="L112" s="237">
        <f>IF(ISBLANK(INDEX('Policy Characteristics'!F:F,MATCH($C112,'Policy Characteristics'!$C:$C,0))),"",INDEX('Policy Characteristics'!F:F,MATCH($C112,'Policy Characteristics'!$C:$C,0)))</f>
        <v>0</v>
      </c>
      <c r="M112" s="237">
        <f>IF(ISBLANK(INDEX('Policy Characteristics'!G:G,MATCH($C112,'Policy Characteristics'!$C:$C,0))),"",INDEX('Policy Characteristics'!G:G,MATCH($C112,'Policy Characteristics'!$C:$C,0)))</f>
        <v>1</v>
      </c>
      <c r="N112" s="237">
        <f>IF(ISBLANK(INDEX('Policy Characteristics'!H:H,MATCH($C112,'Policy Characteristics'!$C:$C,0))),"",INDEX('Policy Characteristics'!H:H,MATCH($C112,'Policy Characteristics'!$C:$C,0)))</f>
        <v>0.01</v>
      </c>
      <c r="O112" s="293" t="str">
        <f>IF(ISBLANK(INDEX('Policy Characteristics'!I:I,MATCH($C112,'Policy Characteristics'!$C:$C,0))),"",INDEX('Policy Characteristics'!I:I,MATCH($C112,'Policy Characteristics'!$C:$C,0)))</f>
        <v>% of new vehicles sold</v>
      </c>
      <c r="P112" s="293"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93" t="str">
        <f>IF(ISBLANK(INDEX('Policy Characteristics'!K:K,MATCH($C112,'Policy Characteristics'!$C:$C,0))),"",INDEX('Policy Characteristics'!K:K,MATCH($C112,'Policy Characteristics'!$C:$C,0)))</f>
        <v/>
      </c>
      <c r="R112" s="293" t="str">
        <f>IF(ISBLANK(INDEX('Policy Characteristics'!L:L,MATCH($C112,'Policy Characteristics'!$C:$C,0))),"",INDEX('Policy Characteristics'!L:L,MATCH($C112,'Policy Characteristics'!$C:$C,0)))</f>
        <v>hydrogen-vehicle-mandate.html</v>
      </c>
    </row>
    <row r="113" spans="1:18" s="275" customFormat="1" x14ac:dyDescent="0.25">
      <c r="A113" s="293" t="str">
        <f>IF(ISBLANK(INDEX('Policy Characteristics'!A:A,MATCH($C113,'Policy Characteristics'!$C:$C,0))),"",INDEX('Policy Characteristics'!A:A,MATCH($C113,'Policy Characteristics'!$C:$C,0)))</f>
        <v>Transportation</v>
      </c>
      <c r="B113" s="294" t="str">
        <f>IF(ISBLANK(INDEX('Policy Characteristics'!B:B,MATCH($C113,'Policy Characteristics'!$C:$C,0))),"",INDEX('Policy Characteristics'!B:B,MATCH($C113,'Policy Characteristics'!$C:$C,0)))</f>
        <v>Low Carbon Fuel Standard</v>
      </c>
      <c r="C113" s="275" t="s">
        <v>125</v>
      </c>
      <c r="D113" s="298"/>
      <c r="E113" s="298"/>
      <c r="F113" s="298"/>
      <c r="G113" s="303"/>
      <c r="H113" s="20">
        <v>190</v>
      </c>
      <c r="I113" s="304" t="s">
        <v>624</v>
      </c>
      <c r="J113" s="296" t="str">
        <f>IF(ISBLANK(INDEX('Policy Characteristics'!D:D,MATCH($C113,'Policy Characteristics'!$C:$C,0))),"",INDEX('Policy Characteristics'!D:D,MATCH($C113,'Policy Characteristics'!$C:$C,0)))</f>
        <v>Low Carbon Fuel Standard</v>
      </c>
      <c r="K113" s="293" t="str">
        <f>IF(ISBLANK(INDEX('Policy Characteristics'!E:E,MATCH($C113,'Policy Characteristics'!$C:$C,0))),"",INDEX('Policy Characteristics'!E:E,MATCH($C113,'Policy Characteristics'!$C:$C,0)))</f>
        <v>trans LCFS</v>
      </c>
      <c r="L113" s="237">
        <f>IF(ISBLANK(INDEX('Policy Characteristics'!F:F,MATCH($C113,'Policy Characteristics'!$C:$C,0))),"",INDEX('Policy Characteristics'!F:F,MATCH($C113,'Policy Characteristics'!$C:$C,0)))</f>
        <v>0</v>
      </c>
      <c r="M113" s="237">
        <f>IF(ISBLANK(INDEX('Policy Characteristics'!G:G,MATCH($C113,'Policy Characteristics'!$C:$C,0))),"",INDEX('Policy Characteristics'!G:G,MATCH($C113,'Policy Characteristics'!$C:$C,0)))</f>
        <v>1</v>
      </c>
      <c r="N113" s="237">
        <f>IF(ISBLANK(INDEX('Policy Characteristics'!H:H,MATCH($C113,'Policy Characteristics'!$C:$C,0))),"",INDEX('Policy Characteristics'!H:H,MATCH($C113,'Policy Characteristics'!$C:$C,0)))</f>
        <v>0.01</v>
      </c>
      <c r="O113" s="293" t="str">
        <f>IF(ISBLANK(INDEX('Policy Characteristics'!I:I,MATCH($C113,'Policy Characteristics'!$C:$C,0))),"",INDEX('Policy Characteristics'!I:I,MATCH($C113,'Policy Characteristics'!$C:$C,0)))</f>
        <v>% reduction in carbon emissions</v>
      </c>
      <c r="P113" s="293"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Canada's proposed federal Clean Fuel Standard is incorporated into the BAU already and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British Columbia's Low Carbon Fuel Standard requires 5% annual average renewable content in gasoline, and 4% renewable content in diesel. The BC Standard also requires reductions in the average carbon intensity of fuels by 20% by 2030.</v>
      </c>
      <c r="Q113" s="293" t="str">
        <f>IF(ISBLANK(INDEX('Policy Characteristics'!K:K,MATCH($C113,'Policy Characteristics'!$C:$C,0))),"",INDEX('Policy Characteristics'!K:K,MATCH($C113,'Policy Characteristics'!$C:$C,0)))</f>
        <v>transportation-sector-main.html#lcfs</v>
      </c>
      <c r="R113" s="293" t="str">
        <f>IF(ISBLANK(INDEX('Policy Characteristics'!L:L,MATCH($C113,'Policy Characteristics'!$C:$C,0))),"",INDEX('Policy Characteristics'!L:L,MATCH($C113,'Policy Characteristics'!$C:$C,0)))</f>
        <v>low-carbon-fuel-standard.html</v>
      </c>
    </row>
    <row r="114" spans="1:18" x14ac:dyDescent="0.25">
      <c r="A114" s="293" t="str">
        <f>IF(ISBLANK(INDEX('Policy Characteristics'!A:A,MATCH($C114,'Policy Characteristics'!$C:$C,0))),"",INDEX('Policy Characteristics'!A:A,MATCH($C114,'Policy Characteristics'!$C:$C,0)))</f>
        <v>Transportation</v>
      </c>
      <c r="B114" s="294" t="str">
        <f>IF(ISBLANK(INDEX('Policy Characteristics'!B:B,MATCH($C114,'Policy Characteristics'!$C:$C,0))),"",INDEX('Policy Characteristics'!B:B,MATCH($C114,'Policy Characteristics'!$C:$C,0)))</f>
        <v>Mode Shifting</v>
      </c>
      <c r="C114" t="s">
        <v>132</v>
      </c>
      <c r="D114" s="298" t="s">
        <v>646</v>
      </c>
      <c r="E114" s="298" t="s">
        <v>620</v>
      </c>
      <c r="F114" s="298" t="s">
        <v>647</v>
      </c>
      <c r="G114" s="303" t="s">
        <v>648</v>
      </c>
      <c r="H114" s="20">
        <v>848</v>
      </c>
      <c r="I114" s="304" t="s">
        <v>624</v>
      </c>
      <c r="J114" s="296" t="str">
        <f>IF(ISBLANK(INDEX('Policy Characteristics'!D:D,MATCH($C114,'Policy Characteristics'!$C:$C,0))),"",INDEX('Policy Characteristics'!D:D,MATCH($C114,'Policy Characteristics'!$C:$C,0)))</f>
        <v>Mode Shifting</v>
      </c>
      <c r="K114" s="293" t="str">
        <f>IF(ISBLANK(INDEX('Policy Characteristics'!E:E,MATCH($C114,'Policy Characteristics'!$C:$C,0))),"",INDEX('Policy Characteristics'!E:E,MATCH($C114,'Policy Characteristics'!$C:$C,0)))</f>
        <v>trans mode shifting</v>
      </c>
      <c r="L114" s="237">
        <f>IF(ISBLANK(INDEX('Policy Characteristics'!F:F,MATCH($C114,'Policy Characteristics'!$C:$C,0))),"",INDEX('Policy Characteristics'!F:F,MATCH($C114,'Policy Characteristics'!$C:$C,0)))</f>
        <v>0</v>
      </c>
      <c r="M114" s="237">
        <f>IF(ISBLANK(INDEX('Policy Characteristics'!G:G,MATCH($C114,'Policy Characteristics'!$C:$C,0))),"",INDEX('Policy Characteristics'!G:G,MATCH($C114,'Policy Characteristics'!$C:$C,0)))</f>
        <v>0.26</v>
      </c>
      <c r="N114" s="237">
        <f>IF(ISBLANK(INDEX('Policy Characteristics'!H:H,MATCH($C114,'Policy Characteristics'!$C:$C,0))),"",INDEX('Policy Characteristics'!H:H,MATCH($C114,'Policy Characteristics'!$C:$C,0)))</f>
        <v>0.01</v>
      </c>
      <c r="O114" s="293" t="str">
        <f>IF(ISBLANK(INDEX('Policy Characteristics'!I:I,MATCH($C114,'Policy Characteristics'!$C:$C,0))),"",INDEX('Policy Characteristics'!I:I,MATCH($C114,'Policy Characteristics'!$C:$C,0)))</f>
        <v>% of trips shifted</v>
      </c>
      <c r="P114" s="293"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4" s="293" t="str">
        <f>IF(ISBLANK(INDEX('Policy Characteristics'!K:K,MATCH($C114,'Policy Characteristics'!$C:$C,0))),"",INDEX('Policy Characteristics'!K:K,MATCH($C114,'Policy Characteristics'!$C:$C,0)))</f>
        <v>transportation-sector-main.html#tdm</v>
      </c>
      <c r="R114" s="293" t="str">
        <f>IF(ISBLANK(INDEX('Policy Characteristics'!L:L,MATCH($C114,'Policy Characteristics'!$C:$C,0))),"",INDEX('Policy Characteristics'!L:L,MATCH($C114,'Policy Characteristics'!$C:$C,0)))</f>
        <v>transportation-demand-management.html</v>
      </c>
    </row>
    <row r="115" spans="1:18" x14ac:dyDescent="0.25">
      <c r="A115" s="293" t="str">
        <f>IF(ISBLANK(INDEX('Policy Characteristics'!A:A,MATCH($C115,'Policy Characteristics'!$C:$C,0))),"",INDEX('Policy Characteristics'!A:A,MATCH($C115,'Policy Characteristics'!$C:$C,0)))</f>
        <v>Transportation</v>
      </c>
      <c r="B115" s="294" t="str">
        <f>IF(ISBLANK(INDEX('Policy Characteristics'!B:B,MATCH($C115,'Policy Characteristics'!$C:$C,0))),"",INDEX('Policy Characteristics'!B:B,MATCH($C115,'Policy Characteristics'!$C:$C,0)))</f>
        <v>Mode Shifting</v>
      </c>
      <c r="C115" s="293" t="str">
        <f t="shared" ref="C115:C125" si="9">C$114</f>
        <v>Percent of Travel Demand Shifted to Other Modes or Eliminated</v>
      </c>
      <c r="D115" s="298" t="s">
        <v>646</v>
      </c>
      <c r="E115" s="298" t="s">
        <v>636</v>
      </c>
      <c r="F115" s="298" t="s">
        <v>647</v>
      </c>
      <c r="G115" s="303" t="s">
        <v>652</v>
      </c>
      <c r="H115" s="20">
        <v>849</v>
      </c>
      <c r="I115" s="306" t="s">
        <v>634</v>
      </c>
      <c r="J115" s="296" t="str">
        <f>IF(ISBLANK(INDEX('Policy Characteristics'!D:D,MATCH($C115,'Policy Characteristics'!$C:$C,0))),"",INDEX('Policy Characteristics'!D:D,MATCH($C115,'Policy Characteristics'!$C:$C,0)))</f>
        <v>Mode Shifting</v>
      </c>
      <c r="K115" s="293" t="str">
        <f>IF(ISBLANK(INDEX('Policy Characteristics'!E:E,MATCH($C115,'Policy Characteristics'!$C:$C,0))),"",INDEX('Policy Characteristics'!E:E,MATCH($C115,'Policy Characteristics'!$C:$C,0)))</f>
        <v>trans mode shifting</v>
      </c>
      <c r="L115" s="237">
        <f>IF(ISBLANK(INDEX('Policy Characteristics'!F:F,MATCH($C115,'Policy Characteristics'!$C:$C,0))),"",INDEX('Policy Characteristics'!F:F,MATCH($C115,'Policy Characteristics'!$C:$C,0)))</f>
        <v>0</v>
      </c>
      <c r="M115" s="237">
        <f>IF(ISBLANK(INDEX('Policy Characteristics'!G:G,MATCH($C115,'Policy Characteristics'!$C:$C,0))),"",INDEX('Policy Characteristics'!G:G,MATCH($C115,'Policy Characteristics'!$C:$C,0)))</f>
        <v>0.26</v>
      </c>
      <c r="N115" s="237">
        <f>IF(ISBLANK(INDEX('Policy Characteristics'!H:H,MATCH($C115,'Policy Characteristics'!$C:$C,0))),"",INDEX('Policy Characteristics'!H:H,MATCH($C115,'Policy Characteristics'!$C:$C,0)))</f>
        <v>0.01</v>
      </c>
      <c r="O115" s="293" t="str">
        <f>IF(ISBLANK(INDEX('Policy Characteristics'!I:I,MATCH($C115,'Policy Characteristics'!$C:$C,0))),"",INDEX('Policy Characteristics'!I:I,MATCH($C115,'Policy Characteristics'!$C:$C,0)))</f>
        <v>% of trips shifted</v>
      </c>
      <c r="P115" s="293"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5" s="293" t="str">
        <f>IF(ISBLANK(INDEX('Policy Characteristics'!K:K,MATCH($C115,'Policy Characteristics'!$C:$C,0))),"",INDEX('Policy Characteristics'!K:K,MATCH($C115,'Policy Characteristics'!$C:$C,0)))</f>
        <v>transportation-sector-main.html#tdm</v>
      </c>
      <c r="R115" s="293" t="str">
        <f>IF(ISBLANK(INDEX('Policy Characteristics'!L:L,MATCH($C115,'Policy Characteristics'!$C:$C,0))),"",INDEX('Policy Characteristics'!L:L,MATCH($C115,'Policy Characteristics'!$C:$C,0)))</f>
        <v>transportation-demand-management.html</v>
      </c>
    </row>
    <row r="116" spans="1:18" x14ac:dyDescent="0.25">
      <c r="A116" s="293" t="str">
        <f>IF(ISBLANK(INDEX('Policy Characteristics'!A:A,MATCH($C116,'Policy Characteristics'!$C:$C,0))),"",INDEX('Policy Characteristics'!A:A,MATCH($C116,'Policy Characteristics'!$C:$C,0)))</f>
        <v>Transportation</v>
      </c>
      <c r="B116" s="294" t="str">
        <f>IF(ISBLANK(INDEX('Policy Characteristics'!B:B,MATCH($C116,'Policy Characteristics'!$C:$C,0))),"",INDEX('Policy Characteristics'!B:B,MATCH($C116,'Policy Characteristics'!$C:$C,0)))</f>
        <v>Mode Shifting</v>
      </c>
      <c r="C116" s="293" t="str">
        <f t="shared" si="9"/>
        <v>Percent of Travel Demand Shifted to Other Modes or Eliminated</v>
      </c>
      <c r="D116" s="298" t="s">
        <v>646</v>
      </c>
      <c r="E116" s="298" t="s">
        <v>638</v>
      </c>
      <c r="F116" s="298" t="s">
        <v>647</v>
      </c>
      <c r="G116" s="303" t="s">
        <v>654</v>
      </c>
      <c r="H116" s="20">
        <v>850</v>
      </c>
      <c r="I116" s="304" t="s">
        <v>624</v>
      </c>
      <c r="J116" s="296" t="str">
        <f>IF(ISBLANK(INDEX('Policy Characteristics'!D:D,MATCH($C116,'Policy Characteristics'!$C:$C,0))),"",INDEX('Policy Characteristics'!D:D,MATCH($C116,'Policy Characteristics'!$C:$C,0)))</f>
        <v>Mode Shifting</v>
      </c>
      <c r="K116" s="293" t="str">
        <f>IF(ISBLANK(INDEX('Policy Characteristics'!E:E,MATCH($C116,'Policy Characteristics'!$C:$C,0))),"",INDEX('Policy Characteristics'!E:E,MATCH($C116,'Policy Characteristics'!$C:$C,0)))</f>
        <v>trans mode shifting</v>
      </c>
      <c r="L116" s="237">
        <f>IF(ISBLANK(INDEX('Policy Characteristics'!F:F,MATCH($C116,'Policy Characteristics'!$C:$C,0))),"",INDEX('Policy Characteristics'!F:F,MATCH($C116,'Policy Characteristics'!$C:$C,0)))</f>
        <v>0</v>
      </c>
      <c r="M116" s="237">
        <f>IF(ISBLANK(INDEX('Policy Characteristics'!G:G,MATCH($C116,'Policy Characteristics'!$C:$C,0))),"",INDEX('Policy Characteristics'!G:G,MATCH($C116,'Policy Characteristics'!$C:$C,0)))</f>
        <v>0.26</v>
      </c>
      <c r="N116" s="237">
        <f>IF(ISBLANK(INDEX('Policy Characteristics'!H:H,MATCH($C116,'Policy Characteristics'!$C:$C,0))),"",INDEX('Policy Characteristics'!H:H,MATCH($C116,'Policy Characteristics'!$C:$C,0)))</f>
        <v>0.01</v>
      </c>
      <c r="O116" s="293" t="str">
        <f>IF(ISBLANK(INDEX('Policy Characteristics'!I:I,MATCH($C116,'Policy Characteristics'!$C:$C,0))),"",INDEX('Policy Characteristics'!I:I,MATCH($C116,'Policy Characteristics'!$C:$C,0)))</f>
        <v>% of trips shifted</v>
      </c>
      <c r="P116" s="293"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6" s="293" t="str">
        <f>IF(ISBLANK(INDEX('Policy Characteristics'!K:K,MATCH($C116,'Policy Characteristics'!$C:$C,0))),"",INDEX('Policy Characteristics'!K:K,MATCH($C116,'Policy Characteristics'!$C:$C,0)))</f>
        <v>transportation-sector-main.html#tdm</v>
      </c>
      <c r="R116" s="293" t="str">
        <f>IF(ISBLANK(INDEX('Policy Characteristics'!L:L,MATCH($C116,'Policy Characteristics'!$C:$C,0))),"",INDEX('Policy Characteristics'!L:L,MATCH($C116,'Policy Characteristics'!$C:$C,0)))</f>
        <v>transportation-demand-management.html</v>
      </c>
    </row>
    <row r="117" spans="1:18" x14ac:dyDescent="0.25">
      <c r="A117" s="293" t="str">
        <f>IF(ISBLANK(INDEX('Policy Characteristics'!A:A,MATCH($C117,'Policy Characteristics'!$C:$C,0))),"",INDEX('Policy Characteristics'!A:A,MATCH($C117,'Policy Characteristics'!$C:$C,0)))</f>
        <v>Transportation</v>
      </c>
      <c r="B117" s="294" t="str">
        <f>IF(ISBLANK(INDEX('Policy Characteristics'!B:B,MATCH($C117,'Policy Characteristics'!$C:$C,0))),"",INDEX('Policy Characteristics'!B:B,MATCH($C117,'Policy Characteristics'!$C:$C,0)))</f>
        <v>Mode Shifting</v>
      </c>
      <c r="C117" s="293" t="str">
        <f t="shared" si="9"/>
        <v>Percent of Travel Demand Shifted to Other Modes or Eliminated</v>
      </c>
      <c r="D117" s="298" t="s">
        <v>646</v>
      </c>
      <c r="E117" s="298" t="s">
        <v>640</v>
      </c>
      <c r="F117" s="298" t="s">
        <v>647</v>
      </c>
      <c r="G117" s="303" t="s">
        <v>655</v>
      </c>
      <c r="H117" s="20">
        <v>851</v>
      </c>
      <c r="I117" s="306" t="s">
        <v>634</v>
      </c>
      <c r="J117" s="296" t="str">
        <f>IF(ISBLANK(INDEX('Policy Characteristics'!D:D,MATCH($C117,'Policy Characteristics'!$C:$C,0))),"",INDEX('Policy Characteristics'!D:D,MATCH($C117,'Policy Characteristics'!$C:$C,0)))</f>
        <v>Mode Shifting</v>
      </c>
      <c r="K117" s="293" t="str">
        <f>IF(ISBLANK(INDEX('Policy Characteristics'!E:E,MATCH($C117,'Policy Characteristics'!$C:$C,0))),"",INDEX('Policy Characteristics'!E:E,MATCH($C117,'Policy Characteristics'!$C:$C,0)))</f>
        <v>trans mode shifting</v>
      </c>
      <c r="L117" s="237">
        <f>IF(ISBLANK(INDEX('Policy Characteristics'!F:F,MATCH($C117,'Policy Characteristics'!$C:$C,0))),"",INDEX('Policy Characteristics'!F:F,MATCH($C117,'Policy Characteristics'!$C:$C,0)))</f>
        <v>0</v>
      </c>
      <c r="M117" s="237">
        <f>IF(ISBLANK(INDEX('Policy Characteristics'!G:G,MATCH($C117,'Policy Characteristics'!$C:$C,0))),"",INDEX('Policy Characteristics'!G:G,MATCH($C117,'Policy Characteristics'!$C:$C,0)))</f>
        <v>0.26</v>
      </c>
      <c r="N117" s="237">
        <f>IF(ISBLANK(INDEX('Policy Characteristics'!H:H,MATCH($C117,'Policy Characteristics'!$C:$C,0))),"",INDEX('Policy Characteristics'!H:H,MATCH($C117,'Policy Characteristics'!$C:$C,0)))</f>
        <v>0.01</v>
      </c>
      <c r="O117" s="293" t="str">
        <f>IF(ISBLANK(INDEX('Policy Characteristics'!I:I,MATCH($C117,'Policy Characteristics'!$C:$C,0))),"",INDEX('Policy Characteristics'!I:I,MATCH($C117,'Policy Characteristics'!$C:$C,0)))</f>
        <v>% of trips shifted</v>
      </c>
      <c r="P117" s="293"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7" s="293" t="str">
        <f>IF(ISBLANK(INDEX('Policy Characteristics'!K:K,MATCH($C117,'Policy Characteristics'!$C:$C,0))),"",INDEX('Policy Characteristics'!K:K,MATCH($C117,'Policy Characteristics'!$C:$C,0)))</f>
        <v>transportation-sector-main.html#tdm</v>
      </c>
      <c r="R117" s="293" t="str">
        <f>IF(ISBLANK(INDEX('Policy Characteristics'!L:L,MATCH($C117,'Policy Characteristics'!$C:$C,0))),"",INDEX('Policy Characteristics'!L:L,MATCH($C117,'Policy Characteristics'!$C:$C,0)))</f>
        <v>transportation-demand-management.html</v>
      </c>
    </row>
    <row r="118" spans="1:18" x14ac:dyDescent="0.25">
      <c r="A118" s="293" t="str">
        <f>IF(ISBLANK(INDEX('Policy Characteristics'!A:A,MATCH($C118,'Policy Characteristics'!$C:$C,0))),"",INDEX('Policy Characteristics'!A:A,MATCH($C118,'Policy Characteristics'!$C:$C,0)))</f>
        <v>Transportation</v>
      </c>
      <c r="B118" s="294" t="str">
        <f>IF(ISBLANK(INDEX('Policy Characteristics'!B:B,MATCH($C118,'Policy Characteristics'!$C:$C,0))),"",INDEX('Policy Characteristics'!B:B,MATCH($C118,'Policy Characteristics'!$C:$C,0)))</f>
        <v>Mode Shifting</v>
      </c>
      <c r="C118" s="293" t="str">
        <f t="shared" si="9"/>
        <v>Percent of Travel Demand Shifted to Other Modes or Eliminated</v>
      </c>
      <c r="D118" s="298" t="s">
        <v>646</v>
      </c>
      <c r="E118" s="298" t="s">
        <v>642</v>
      </c>
      <c r="F118" s="298" t="s">
        <v>647</v>
      </c>
      <c r="G118" s="303" t="s">
        <v>656</v>
      </c>
      <c r="H118" s="20">
        <v>852</v>
      </c>
      <c r="I118" s="306" t="s">
        <v>634</v>
      </c>
      <c r="J118" s="296" t="str">
        <f>IF(ISBLANK(INDEX('Policy Characteristics'!D:D,MATCH($C118,'Policy Characteristics'!$C:$C,0))),"",INDEX('Policy Characteristics'!D:D,MATCH($C118,'Policy Characteristics'!$C:$C,0)))</f>
        <v>Mode Shifting</v>
      </c>
      <c r="K118" s="293" t="str">
        <f>IF(ISBLANK(INDEX('Policy Characteristics'!E:E,MATCH($C118,'Policy Characteristics'!$C:$C,0))),"",INDEX('Policy Characteristics'!E:E,MATCH($C118,'Policy Characteristics'!$C:$C,0)))</f>
        <v>trans mode shifting</v>
      </c>
      <c r="L118" s="237">
        <f>IF(ISBLANK(INDEX('Policy Characteristics'!F:F,MATCH($C118,'Policy Characteristics'!$C:$C,0))),"",INDEX('Policy Characteristics'!F:F,MATCH($C118,'Policy Characteristics'!$C:$C,0)))</f>
        <v>0</v>
      </c>
      <c r="M118" s="237">
        <f>IF(ISBLANK(INDEX('Policy Characteristics'!G:G,MATCH($C118,'Policy Characteristics'!$C:$C,0))),"",INDEX('Policy Characteristics'!G:G,MATCH($C118,'Policy Characteristics'!$C:$C,0)))</f>
        <v>0.26</v>
      </c>
      <c r="N118" s="237">
        <f>IF(ISBLANK(INDEX('Policy Characteristics'!H:H,MATCH($C118,'Policy Characteristics'!$C:$C,0))),"",INDEX('Policy Characteristics'!H:H,MATCH($C118,'Policy Characteristics'!$C:$C,0)))</f>
        <v>0.01</v>
      </c>
      <c r="O118" s="293" t="str">
        <f>IF(ISBLANK(INDEX('Policy Characteristics'!I:I,MATCH($C118,'Policy Characteristics'!$C:$C,0))),"",INDEX('Policy Characteristics'!I:I,MATCH($C118,'Policy Characteristics'!$C:$C,0)))</f>
        <v>% of trips shifted</v>
      </c>
      <c r="P118" s="293"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8" s="293" t="str">
        <f>IF(ISBLANK(INDEX('Policy Characteristics'!K:K,MATCH($C118,'Policy Characteristics'!$C:$C,0))),"",INDEX('Policy Characteristics'!K:K,MATCH($C118,'Policy Characteristics'!$C:$C,0)))</f>
        <v>transportation-sector-main.html#tdm</v>
      </c>
      <c r="R118" s="293" t="str">
        <f>IF(ISBLANK(INDEX('Policy Characteristics'!L:L,MATCH($C118,'Policy Characteristics'!$C:$C,0))),"",INDEX('Policy Characteristics'!L:L,MATCH($C118,'Policy Characteristics'!$C:$C,0)))</f>
        <v>transportation-demand-management.html</v>
      </c>
    </row>
    <row r="119" spans="1:18" x14ac:dyDescent="0.25">
      <c r="A119" s="293" t="str">
        <f>IF(ISBLANK(INDEX('Policy Characteristics'!A:A,MATCH($C119,'Policy Characteristics'!$C:$C,0))),"",INDEX('Policy Characteristics'!A:A,MATCH($C119,'Policy Characteristics'!$C:$C,0)))</f>
        <v>Transportation</v>
      </c>
      <c r="B119" s="294" t="str">
        <f>IF(ISBLANK(INDEX('Policy Characteristics'!B:B,MATCH($C119,'Policy Characteristics'!$C:$C,0))),"",INDEX('Policy Characteristics'!B:B,MATCH($C119,'Policy Characteristics'!$C:$C,0)))</f>
        <v>Mode Shifting</v>
      </c>
      <c r="C119" s="293" t="str">
        <f t="shared" si="9"/>
        <v>Percent of Travel Demand Shifted to Other Modes or Eliminated</v>
      </c>
      <c r="D119" s="298" t="s">
        <v>646</v>
      </c>
      <c r="E119" s="298" t="s">
        <v>644</v>
      </c>
      <c r="F119" s="298" t="s">
        <v>647</v>
      </c>
      <c r="G119" s="303" t="s">
        <v>658</v>
      </c>
      <c r="H119" s="20">
        <v>853</v>
      </c>
      <c r="I119" s="306" t="s">
        <v>634</v>
      </c>
      <c r="J119" s="296" t="str">
        <f>IF(ISBLANK(INDEX('Policy Characteristics'!D:D,MATCH($C119,'Policy Characteristics'!$C:$C,0))),"",INDEX('Policy Characteristics'!D:D,MATCH($C119,'Policy Characteristics'!$C:$C,0)))</f>
        <v>Mode Shifting</v>
      </c>
      <c r="K119" s="293" t="str">
        <f>IF(ISBLANK(INDEX('Policy Characteristics'!E:E,MATCH($C119,'Policy Characteristics'!$C:$C,0))),"",INDEX('Policy Characteristics'!E:E,MATCH($C119,'Policy Characteristics'!$C:$C,0)))</f>
        <v>trans mode shifting</v>
      </c>
      <c r="L119" s="237">
        <f>IF(ISBLANK(INDEX('Policy Characteristics'!F:F,MATCH($C119,'Policy Characteristics'!$C:$C,0))),"",INDEX('Policy Characteristics'!F:F,MATCH($C119,'Policy Characteristics'!$C:$C,0)))</f>
        <v>0</v>
      </c>
      <c r="M119" s="237">
        <f>IF(ISBLANK(INDEX('Policy Characteristics'!G:G,MATCH($C119,'Policy Characteristics'!$C:$C,0))),"",INDEX('Policy Characteristics'!G:G,MATCH($C119,'Policy Characteristics'!$C:$C,0)))</f>
        <v>0.26</v>
      </c>
      <c r="N119" s="237">
        <f>IF(ISBLANK(INDEX('Policy Characteristics'!H:H,MATCH($C119,'Policy Characteristics'!$C:$C,0))),"",INDEX('Policy Characteristics'!H:H,MATCH($C119,'Policy Characteristics'!$C:$C,0)))</f>
        <v>0.01</v>
      </c>
      <c r="O119" s="293" t="str">
        <f>IF(ISBLANK(INDEX('Policy Characteristics'!I:I,MATCH($C119,'Policy Characteristics'!$C:$C,0))),"",INDEX('Policy Characteristics'!I:I,MATCH($C119,'Policy Characteristics'!$C:$C,0)))</f>
        <v>% of trips shifted</v>
      </c>
      <c r="P119" s="293"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9" s="293" t="str">
        <f>IF(ISBLANK(INDEX('Policy Characteristics'!K:K,MATCH($C119,'Policy Characteristics'!$C:$C,0))),"",INDEX('Policy Characteristics'!K:K,MATCH($C119,'Policy Characteristics'!$C:$C,0)))</f>
        <v>transportation-sector-main.html#tdm</v>
      </c>
      <c r="R119" s="293" t="str">
        <f>IF(ISBLANK(INDEX('Policy Characteristics'!L:L,MATCH($C119,'Policy Characteristics'!$C:$C,0))),"",INDEX('Policy Characteristics'!L:L,MATCH($C119,'Policy Characteristics'!$C:$C,0)))</f>
        <v>transportation-demand-management.html</v>
      </c>
    </row>
    <row r="120" spans="1:18" x14ac:dyDescent="0.25">
      <c r="A120" s="293" t="str">
        <f>IF(ISBLANK(INDEX('Policy Characteristics'!A:A,MATCH($C120,'Policy Characteristics'!$C:$C,0))),"",INDEX('Policy Characteristics'!A:A,MATCH($C120,'Policy Characteristics'!$C:$C,0)))</f>
        <v>Transportation</v>
      </c>
      <c r="B120" s="294" t="str">
        <f>IF(ISBLANK(INDEX('Policy Characteristics'!B:B,MATCH($C120,'Policy Characteristics'!$C:$C,0))),"",INDEX('Policy Characteristics'!B:B,MATCH($C120,'Policy Characteristics'!$C:$C,0)))</f>
        <v>Mode Shifting</v>
      </c>
      <c r="C120" s="293" t="str">
        <f t="shared" si="9"/>
        <v>Percent of Travel Demand Shifted to Other Modes or Eliminated</v>
      </c>
      <c r="D120" s="298" t="s">
        <v>649</v>
      </c>
      <c r="E120" s="298" t="s">
        <v>620</v>
      </c>
      <c r="F120" s="298" t="s">
        <v>650</v>
      </c>
      <c r="G120" s="305" t="s">
        <v>651</v>
      </c>
      <c r="H120" s="20">
        <v>854</v>
      </c>
      <c r="I120" s="306" t="s">
        <v>634</v>
      </c>
      <c r="J120" s="296" t="str">
        <f>IF(ISBLANK(INDEX('Policy Characteristics'!D:D,MATCH($C120,'Policy Characteristics'!$C:$C,0))),"",INDEX('Policy Characteristics'!D:D,MATCH($C120,'Policy Characteristics'!$C:$C,0)))</f>
        <v>Mode Shifting</v>
      </c>
      <c r="K120" s="293" t="str">
        <f>IF(ISBLANK(INDEX('Policy Characteristics'!E:E,MATCH($C120,'Policy Characteristics'!$C:$C,0))),"",INDEX('Policy Characteristics'!E:E,MATCH($C120,'Policy Characteristics'!$C:$C,0)))</f>
        <v>trans mode shifting</v>
      </c>
      <c r="L120" s="237">
        <f>IF(ISBLANK(INDEX('Policy Characteristics'!F:F,MATCH($C120,'Policy Characteristics'!$C:$C,0))),"",INDEX('Policy Characteristics'!F:F,MATCH($C120,'Policy Characteristics'!$C:$C,0)))</f>
        <v>0</v>
      </c>
      <c r="M120" s="237">
        <f>IF(ISBLANK(INDEX('Policy Characteristics'!G:G,MATCH($C120,'Policy Characteristics'!$C:$C,0))),"",INDEX('Policy Characteristics'!G:G,MATCH($C120,'Policy Characteristics'!$C:$C,0)))</f>
        <v>0.26</v>
      </c>
      <c r="N120" s="237">
        <f>IF(ISBLANK(INDEX('Policy Characteristics'!H:H,MATCH($C120,'Policy Characteristics'!$C:$C,0))),"",INDEX('Policy Characteristics'!H:H,MATCH($C120,'Policy Characteristics'!$C:$C,0)))</f>
        <v>0.01</v>
      </c>
      <c r="O120" s="293" t="str">
        <f>IF(ISBLANK(INDEX('Policy Characteristics'!I:I,MATCH($C120,'Policy Characteristics'!$C:$C,0))),"",INDEX('Policy Characteristics'!I:I,MATCH($C120,'Policy Characteristics'!$C:$C,0)))</f>
        <v>% of trips shifted</v>
      </c>
      <c r="P120" s="293"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0" s="293" t="str">
        <f>IF(ISBLANK(INDEX('Policy Characteristics'!K:K,MATCH($C120,'Policy Characteristics'!$C:$C,0))),"",INDEX('Policy Characteristics'!K:K,MATCH($C120,'Policy Characteristics'!$C:$C,0)))</f>
        <v>transportation-sector-main.html#tdm</v>
      </c>
      <c r="R120" s="293" t="str">
        <f>IF(ISBLANK(INDEX('Policy Characteristics'!L:L,MATCH($C120,'Policy Characteristics'!$C:$C,0))),"",INDEX('Policy Characteristics'!L:L,MATCH($C120,'Policy Characteristics'!$C:$C,0)))</f>
        <v>transportation-demand-management.html</v>
      </c>
    </row>
    <row r="121" spans="1:18" x14ac:dyDescent="0.25">
      <c r="A121" s="293" t="str">
        <f>IF(ISBLANK(INDEX('Policy Characteristics'!A:A,MATCH($C121,'Policy Characteristics'!$C:$C,0))),"",INDEX('Policy Characteristics'!A:A,MATCH($C121,'Policy Characteristics'!$C:$C,0)))</f>
        <v>Transportation</v>
      </c>
      <c r="B121" s="294" t="str">
        <f>IF(ISBLANK(INDEX('Policy Characteristics'!B:B,MATCH($C121,'Policy Characteristics'!$C:$C,0))),"",INDEX('Policy Characteristics'!B:B,MATCH($C121,'Policy Characteristics'!$C:$C,0)))</f>
        <v>Mode Shifting</v>
      </c>
      <c r="C121" s="293" t="str">
        <f t="shared" si="9"/>
        <v>Percent of Travel Demand Shifted to Other Modes or Eliminated</v>
      </c>
      <c r="D121" s="298" t="s">
        <v>649</v>
      </c>
      <c r="E121" s="298" t="s">
        <v>636</v>
      </c>
      <c r="F121" s="298" t="s">
        <v>650</v>
      </c>
      <c r="G121" s="303" t="s">
        <v>3618</v>
      </c>
      <c r="H121" s="20">
        <v>855</v>
      </c>
      <c r="I121" s="304" t="s">
        <v>624</v>
      </c>
      <c r="J121" s="296" t="str">
        <f>IF(ISBLANK(INDEX('Policy Characteristics'!D:D,MATCH($C121,'Policy Characteristics'!$C:$C,0))),"",INDEX('Policy Characteristics'!D:D,MATCH($C121,'Policy Characteristics'!$C:$C,0)))</f>
        <v>Mode Shifting</v>
      </c>
      <c r="K121" s="293" t="str">
        <f>IF(ISBLANK(INDEX('Policy Characteristics'!E:E,MATCH($C121,'Policy Characteristics'!$C:$C,0))),"",INDEX('Policy Characteristics'!E:E,MATCH($C121,'Policy Characteristics'!$C:$C,0)))</f>
        <v>trans mode shifting</v>
      </c>
      <c r="L121" s="237">
        <f>IF(ISBLANK(INDEX('Policy Characteristics'!F:F,MATCH($C121,'Policy Characteristics'!$C:$C,0))),"",INDEX('Policy Characteristics'!F:F,MATCH($C121,'Policy Characteristics'!$C:$C,0)))</f>
        <v>0</v>
      </c>
      <c r="M121" s="237">
        <f>IF(ISBLANK(INDEX('Policy Characteristics'!G:G,MATCH($C121,'Policy Characteristics'!$C:$C,0))),"",INDEX('Policy Characteristics'!G:G,MATCH($C121,'Policy Characteristics'!$C:$C,0)))</f>
        <v>0.26</v>
      </c>
      <c r="N121" s="237">
        <f>IF(ISBLANK(INDEX('Policy Characteristics'!H:H,MATCH($C121,'Policy Characteristics'!$C:$C,0))),"",INDEX('Policy Characteristics'!H:H,MATCH($C121,'Policy Characteristics'!$C:$C,0)))</f>
        <v>0.01</v>
      </c>
      <c r="O121" s="293" t="str">
        <f>IF(ISBLANK(INDEX('Policy Characteristics'!I:I,MATCH($C121,'Policy Characteristics'!$C:$C,0))),"",INDEX('Policy Characteristics'!I:I,MATCH($C121,'Policy Characteristics'!$C:$C,0)))</f>
        <v>% of trips shifted</v>
      </c>
      <c r="P121" s="293"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1" s="293" t="str">
        <f>IF(ISBLANK(INDEX('Policy Characteristics'!K:K,MATCH($C121,'Policy Characteristics'!$C:$C,0))),"",INDEX('Policy Characteristics'!K:K,MATCH($C121,'Policy Characteristics'!$C:$C,0)))</f>
        <v>transportation-sector-main.html#tdm</v>
      </c>
      <c r="R121" s="293" t="str">
        <f>IF(ISBLANK(INDEX('Policy Characteristics'!L:L,MATCH($C121,'Policy Characteristics'!$C:$C,0))),"",INDEX('Policy Characteristics'!L:L,MATCH($C121,'Policy Characteristics'!$C:$C,0)))</f>
        <v>transportation-demand-management.html</v>
      </c>
    </row>
    <row r="122" spans="1:18" x14ac:dyDescent="0.25">
      <c r="A122" s="293" t="str">
        <f>IF(ISBLANK(INDEX('Policy Characteristics'!A:A,MATCH($C122,'Policy Characteristics'!$C:$C,0))),"",INDEX('Policy Characteristics'!A:A,MATCH($C122,'Policy Characteristics'!$C:$C,0)))</f>
        <v>Transportation</v>
      </c>
      <c r="B122" s="294" t="str">
        <f>IF(ISBLANK(INDEX('Policy Characteristics'!B:B,MATCH($C122,'Policy Characteristics'!$C:$C,0))),"",INDEX('Policy Characteristics'!B:B,MATCH($C122,'Policy Characteristics'!$C:$C,0)))</f>
        <v>Mode Shifting</v>
      </c>
      <c r="C122" s="293" t="str">
        <f t="shared" si="9"/>
        <v>Percent of Travel Demand Shifted to Other Modes or Eliminated</v>
      </c>
      <c r="D122" s="298" t="s">
        <v>649</v>
      </c>
      <c r="E122" s="298" t="s">
        <v>638</v>
      </c>
      <c r="F122" s="298" t="s">
        <v>650</v>
      </c>
      <c r="G122" s="303" t="s">
        <v>654</v>
      </c>
      <c r="H122" s="20">
        <v>856</v>
      </c>
      <c r="I122" s="306" t="s">
        <v>634</v>
      </c>
      <c r="J122" s="296" t="str">
        <f>IF(ISBLANK(INDEX('Policy Characteristics'!D:D,MATCH($C122,'Policy Characteristics'!$C:$C,0))),"",INDEX('Policy Characteristics'!D:D,MATCH($C122,'Policy Characteristics'!$C:$C,0)))</f>
        <v>Mode Shifting</v>
      </c>
      <c r="K122" s="293" t="str">
        <f>IF(ISBLANK(INDEX('Policy Characteristics'!E:E,MATCH($C122,'Policy Characteristics'!$C:$C,0))),"",INDEX('Policy Characteristics'!E:E,MATCH($C122,'Policy Characteristics'!$C:$C,0)))</f>
        <v>trans mode shifting</v>
      </c>
      <c r="L122" s="237">
        <f>IF(ISBLANK(INDEX('Policy Characteristics'!F:F,MATCH($C122,'Policy Characteristics'!$C:$C,0))),"",INDEX('Policy Characteristics'!F:F,MATCH($C122,'Policy Characteristics'!$C:$C,0)))</f>
        <v>0</v>
      </c>
      <c r="M122" s="237">
        <f>IF(ISBLANK(INDEX('Policy Characteristics'!G:G,MATCH($C122,'Policy Characteristics'!$C:$C,0))),"",INDEX('Policy Characteristics'!G:G,MATCH($C122,'Policy Characteristics'!$C:$C,0)))</f>
        <v>0.26</v>
      </c>
      <c r="N122" s="237">
        <f>IF(ISBLANK(INDEX('Policy Characteristics'!H:H,MATCH($C122,'Policy Characteristics'!$C:$C,0))),"",INDEX('Policy Characteristics'!H:H,MATCH($C122,'Policy Characteristics'!$C:$C,0)))</f>
        <v>0.01</v>
      </c>
      <c r="O122" s="293" t="str">
        <f>IF(ISBLANK(INDEX('Policy Characteristics'!I:I,MATCH($C122,'Policy Characteristics'!$C:$C,0))),"",INDEX('Policy Characteristics'!I:I,MATCH($C122,'Policy Characteristics'!$C:$C,0)))</f>
        <v>% of trips shifted</v>
      </c>
      <c r="P122" s="293"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2" s="293" t="str">
        <f>IF(ISBLANK(INDEX('Policy Characteristics'!K:K,MATCH($C122,'Policy Characteristics'!$C:$C,0))),"",INDEX('Policy Characteristics'!K:K,MATCH($C122,'Policy Characteristics'!$C:$C,0)))</f>
        <v>transportation-sector-main.html#tdm</v>
      </c>
      <c r="R122" s="293" t="str">
        <f>IF(ISBLANK(INDEX('Policy Characteristics'!L:L,MATCH($C122,'Policy Characteristics'!$C:$C,0))),"",INDEX('Policy Characteristics'!L:L,MATCH($C122,'Policy Characteristics'!$C:$C,0)))</f>
        <v>transportation-demand-management.html</v>
      </c>
    </row>
    <row r="123" spans="1:18" x14ac:dyDescent="0.25">
      <c r="A123" s="293" t="str">
        <f>IF(ISBLANK(INDEX('Policy Characteristics'!A:A,MATCH($C123,'Policy Characteristics'!$C:$C,0))),"",INDEX('Policy Characteristics'!A:A,MATCH($C123,'Policy Characteristics'!$C:$C,0)))</f>
        <v>Transportation</v>
      </c>
      <c r="B123" s="294" t="str">
        <f>IF(ISBLANK(INDEX('Policy Characteristics'!B:B,MATCH($C123,'Policy Characteristics'!$C:$C,0))),"",INDEX('Policy Characteristics'!B:B,MATCH($C123,'Policy Characteristics'!$C:$C,0)))</f>
        <v>Mode Shifting</v>
      </c>
      <c r="C123" s="293" t="str">
        <f t="shared" si="9"/>
        <v>Percent of Travel Demand Shifted to Other Modes or Eliminated</v>
      </c>
      <c r="D123" s="298" t="s">
        <v>649</v>
      </c>
      <c r="E123" s="298" t="s">
        <v>640</v>
      </c>
      <c r="F123" s="298" t="s">
        <v>650</v>
      </c>
      <c r="G123" s="303" t="s">
        <v>655</v>
      </c>
      <c r="H123" s="20">
        <v>857</v>
      </c>
      <c r="I123" s="306" t="s">
        <v>634</v>
      </c>
      <c r="J123" s="296" t="str">
        <f>IF(ISBLANK(INDEX('Policy Characteristics'!D:D,MATCH($C123,'Policy Characteristics'!$C:$C,0))),"",INDEX('Policy Characteristics'!D:D,MATCH($C123,'Policy Characteristics'!$C:$C,0)))</f>
        <v>Mode Shifting</v>
      </c>
      <c r="K123" s="293" t="str">
        <f>IF(ISBLANK(INDEX('Policy Characteristics'!E:E,MATCH($C123,'Policy Characteristics'!$C:$C,0))),"",INDEX('Policy Characteristics'!E:E,MATCH($C123,'Policy Characteristics'!$C:$C,0)))</f>
        <v>trans mode shifting</v>
      </c>
      <c r="L123" s="237">
        <f>IF(ISBLANK(INDEX('Policy Characteristics'!F:F,MATCH($C123,'Policy Characteristics'!$C:$C,0))),"",INDEX('Policy Characteristics'!F:F,MATCH($C123,'Policy Characteristics'!$C:$C,0)))</f>
        <v>0</v>
      </c>
      <c r="M123" s="237">
        <f>IF(ISBLANK(INDEX('Policy Characteristics'!G:G,MATCH($C123,'Policy Characteristics'!$C:$C,0))),"",INDEX('Policy Characteristics'!G:G,MATCH($C123,'Policy Characteristics'!$C:$C,0)))</f>
        <v>0.26</v>
      </c>
      <c r="N123" s="237">
        <f>IF(ISBLANK(INDEX('Policy Characteristics'!H:H,MATCH($C123,'Policy Characteristics'!$C:$C,0))),"",INDEX('Policy Characteristics'!H:H,MATCH($C123,'Policy Characteristics'!$C:$C,0)))</f>
        <v>0.01</v>
      </c>
      <c r="O123" s="293" t="str">
        <f>IF(ISBLANK(INDEX('Policy Characteristics'!I:I,MATCH($C123,'Policy Characteristics'!$C:$C,0))),"",INDEX('Policy Characteristics'!I:I,MATCH($C123,'Policy Characteristics'!$C:$C,0)))</f>
        <v>% of trips shifted</v>
      </c>
      <c r="P123" s="293"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3" s="293" t="str">
        <f>IF(ISBLANK(INDEX('Policy Characteristics'!K:K,MATCH($C123,'Policy Characteristics'!$C:$C,0))),"",INDEX('Policy Characteristics'!K:K,MATCH($C123,'Policy Characteristics'!$C:$C,0)))</f>
        <v>transportation-sector-main.html#tdm</v>
      </c>
      <c r="R123" s="293" t="str">
        <f>IF(ISBLANK(INDEX('Policy Characteristics'!L:L,MATCH($C123,'Policy Characteristics'!$C:$C,0))),"",INDEX('Policy Characteristics'!L:L,MATCH($C123,'Policy Characteristics'!$C:$C,0)))</f>
        <v>transportation-demand-management.html</v>
      </c>
    </row>
    <row r="124" spans="1:18" x14ac:dyDescent="0.25">
      <c r="A124" s="293" t="str">
        <f>IF(ISBLANK(INDEX('Policy Characteristics'!A:A,MATCH($C124,'Policy Characteristics'!$C:$C,0))),"",INDEX('Policy Characteristics'!A:A,MATCH($C124,'Policy Characteristics'!$C:$C,0)))</f>
        <v>Transportation</v>
      </c>
      <c r="B124" s="294" t="str">
        <f>IF(ISBLANK(INDEX('Policy Characteristics'!B:B,MATCH($C124,'Policy Characteristics'!$C:$C,0))),"",INDEX('Policy Characteristics'!B:B,MATCH($C124,'Policy Characteristics'!$C:$C,0)))</f>
        <v>Mode Shifting</v>
      </c>
      <c r="C124" s="293" t="str">
        <f t="shared" si="9"/>
        <v>Percent of Travel Demand Shifted to Other Modes or Eliminated</v>
      </c>
      <c r="D124" s="298" t="s">
        <v>649</v>
      </c>
      <c r="E124" s="298" t="s">
        <v>642</v>
      </c>
      <c r="F124" s="298" t="s">
        <v>650</v>
      </c>
      <c r="G124" s="303" t="s">
        <v>657</v>
      </c>
      <c r="H124" s="20">
        <v>858</v>
      </c>
      <c r="I124" s="306" t="s">
        <v>634</v>
      </c>
      <c r="J124" s="296" t="str">
        <f>IF(ISBLANK(INDEX('Policy Characteristics'!D:D,MATCH($C124,'Policy Characteristics'!$C:$C,0))),"",INDEX('Policy Characteristics'!D:D,MATCH($C124,'Policy Characteristics'!$C:$C,0)))</f>
        <v>Mode Shifting</v>
      </c>
      <c r="K124" s="293" t="str">
        <f>IF(ISBLANK(INDEX('Policy Characteristics'!E:E,MATCH($C124,'Policy Characteristics'!$C:$C,0))),"",INDEX('Policy Characteristics'!E:E,MATCH($C124,'Policy Characteristics'!$C:$C,0)))</f>
        <v>trans mode shifting</v>
      </c>
      <c r="L124" s="237">
        <f>IF(ISBLANK(INDEX('Policy Characteristics'!F:F,MATCH($C124,'Policy Characteristics'!$C:$C,0))),"",INDEX('Policy Characteristics'!F:F,MATCH($C124,'Policy Characteristics'!$C:$C,0)))</f>
        <v>0</v>
      </c>
      <c r="M124" s="237">
        <f>IF(ISBLANK(INDEX('Policy Characteristics'!G:G,MATCH($C124,'Policy Characteristics'!$C:$C,0))),"",INDEX('Policy Characteristics'!G:G,MATCH($C124,'Policy Characteristics'!$C:$C,0)))</f>
        <v>0.26</v>
      </c>
      <c r="N124" s="237">
        <f>IF(ISBLANK(INDEX('Policy Characteristics'!H:H,MATCH($C124,'Policy Characteristics'!$C:$C,0))),"",INDEX('Policy Characteristics'!H:H,MATCH($C124,'Policy Characteristics'!$C:$C,0)))</f>
        <v>0.01</v>
      </c>
      <c r="O124" s="293" t="str">
        <f>IF(ISBLANK(INDEX('Policy Characteristics'!I:I,MATCH($C124,'Policy Characteristics'!$C:$C,0))),"",INDEX('Policy Characteristics'!I:I,MATCH($C124,'Policy Characteristics'!$C:$C,0)))</f>
        <v>% of trips shifted</v>
      </c>
      <c r="P124" s="293"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4" s="293" t="str">
        <f>IF(ISBLANK(INDEX('Policy Characteristics'!K:K,MATCH($C124,'Policy Characteristics'!$C:$C,0))),"",INDEX('Policy Characteristics'!K:K,MATCH($C124,'Policy Characteristics'!$C:$C,0)))</f>
        <v>transportation-sector-main.html#tdm</v>
      </c>
      <c r="R124" s="293" t="str">
        <f>IF(ISBLANK(INDEX('Policy Characteristics'!L:L,MATCH($C124,'Policy Characteristics'!$C:$C,0))),"",INDEX('Policy Characteristics'!L:L,MATCH($C124,'Policy Characteristics'!$C:$C,0)))</f>
        <v>transportation-demand-management.html</v>
      </c>
    </row>
    <row r="125" spans="1:18" ht="30" x14ac:dyDescent="0.25">
      <c r="A125" s="293" t="str">
        <f>IF(ISBLANK(INDEX('Policy Characteristics'!A:A,MATCH($C125,'Policy Characteristics'!$C:$C,0))),"",INDEX('Policy Characteristics'!A:A,MATCH($C125,'Policy Characteristics'!$C:$C,0)))</f>
        <v>Transportation</v>
      </c>
      <c r="B125" s="294" t="str">
        <f>IF(ISBLANK(INDEX('Policy Characteristics'!B:B,MATCH($C125,'Policy Characteristics'!$C:$C,0))),"",INDEX('Policy Characteristics'!B:B,MATCH($C125,'Policy Characteristics'!$C:$C,0)))</f>
        <v>Mode Shifting</v>
      </c>
      <c r="C125" s="293" t="str">
        <f t="shared" si="9"/>
        <v>Percent of Travel Demand Shifted to Other Modes or Eliminated</v>
      </c>
      <c r="D125" s="298" t="s">
        <v>649</v>
      </c>
      <c r="E125" s="298" t="s">
        <v>644</v>
      </c>
      <c r="F125" s="298" t="s">
        <v>650</v>
      </c>
      <c r="G125" s="305" t="s">
        <v>3619</v>
      </c>
      <c r="H125" s="20">
        <v>859</v>
      </c>
      <c r="I125" s="304" t="s">
        <v>624</v>
      </c>
      <c r="J125" s="296" t="str">
        <f>IF(ISBLANK(INDEX('Policy Characteristics'!D:D,MATCH($C125,'Policy Characteristics'!$C:$C,0))),"",INDEX('Policy Characteristics'!D:D,MATCH($C125,'Policy Characteristics'!$C:$C,0)))</f>
        <v>Mode Shifting</v>
      </c>
      <c r="K125" s="293" t="str">
        <f>IF(ISBLANK(INDEX('Policy Characteristics'!E:E,MATCH($C125,'Policy Characteristics'!$C:$C,0))),"",INDEX('Policy Characteristics'!E:E,MATCH($C125,'Policy Characteristics'!$C:$C,0)))</f>
        <v>trans mode shifting</v>
      </c>
      <c r="L125" s="237">
        <f>IF(ISBLANK(INDEX('Policy Characteristics'!F:F,MATCH($C125,'Policy Characteristics'!$C:$C,0))),"",INDEX('Policy Characteristics'!F:F,MATCH($C125,'Policy Characteristics'!$C:$C,0)))</f>
        <v>0</v>
      </c>
      <c r="M125" s="237">
        <f>IF(ISBLANK(INDEX('Policy Characteristics'!G:G,MATCH($C125,'Policy Characteristics'!$C:$C,0))),"",INDEX('Policy Characteristics'!G:G,MATCH($C125,'Policy Characteristics'!$C:$C,0)))</f>
        <v>0.26</v>
      </c>
      <c r="N125" s="237">
        <f>IF(ISBLANK(INDEX('Policy Characteristics'!H:H,MATCH($C125,'Policy Characteristics'!$C:$C,0))),"",INDEX('Policy Characteristics'!H:H,MATCH($C125,'Policy Characteristics'!$C:$C,0)))</f>
        <v>0.01</v>
      </c>
      <c r="O125" s="293" t="str">
        <f>IF(ISBLANK(INDEX('Policy Characteristics'!I:I,MATCH($C125,'Policy Characteristics'!$C:$C,0))),"",INDEX('Policy Characteristics'!I:I,MATCH($C125,'Policy Characteristics'!$C:$C,0)))</f>
        <v>% of trips shifted</v>
      </c>
      <c r="P125" s="293"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5" s="293" t="str">
        <f>IF(ISBLANK(INDEX('Policy Characteristics'!K:K,MATCH($C125,'Policy Characteristics'!$C:$C,0))),"",INDEX('Policy Characteristics'!K:K,MATCH($C125,'Policy Characteristics'!$C:$C,0)))</f>
        <v>transportation-sector-main.html#tdm</v>
      </c>
      <c r="R125" s="293" t="str">
        <f>IF(ISBLANK(INDEX('Policy Characteristics'!L:L,MATCH($C125,'Policy Characteristics'!$C:$C,0))),"",INDEX('Policy Characteristics'!L:L,MATCH($C125,'Policy Characteristics'!$C:$C,0)))</f>
        <v>transportation-demand-management.html</v>
      </c>
    </row>
    <row r="126" spans="1:18" x14ac:dyDescent="0.25">
      <c r="A126" s="293" t="str">
        <f>IF(ISBLANK(INDEX('Policy Characteristics'!A:A,MATCH($C126,'Policy Characteristics'!$C:$C,0))),"",INDEX('Policy Characteristics'!A:A,MATCH($C126,'Policy Characteristics'!$C:$C,0)))</f>
        <v>Buildings and Appliances</v>
      </c>
      <c r="B126" s="294" t="str">
        <f>IF(ISBLANK(INDEX('Policy Characteristics'!B:B,MATCH($C126,'Policy Characteristics'!$C:$C,0))),"",INDEX('Policy Characteristics'!B:B,MATCH($C126,'Policy Characteristics'!$C:$C,0)))</f>
        <v>Building Component Electrification</v>
      </c>
      <c r="C126" t="s">
        <v>140</v>
      </c>
      <c r="D126" s="298" t="s">
        <v>660</v>
      </c>
      <c r="E126" s="298" t="s">
        <v>661</v>
      </c>
      <c r="F126" s="298" t="s">
        <v>662</v>
      </c>
      <c r="G126" s="298" t="s">
        <v>663</v>
      </c>
      <c r="H126" s="20">
        <v>435</v>
      </c>
      <c r="I126" s="295" t="s">
        <v>624</v>
      </c>
      <c r="J126" s="296" t="str">
        <f>IF(ISBLANK(INDEX('Policy Characteristics'!D:D,MATCH($C126,'Policy Characteristics'!$C:$C,0))),"",INDEX('Policy Characteristics'!D:D,MATCH($C126,'Policy Characteristics'!$C:$C,0)))</f>
        <v>Building Component Electrification</v>
      </c>
      <c r="K126" s="293" t="str">
        <f>IF(ISBLANK(INDEX('Policy Characteristics'!E:E,MATCH($C126,'Policy Characteristics'!$C:$C,0))),"",INDEX('Policy Characteristics'!E:E,MATCH($C126,'Policy Characteristics'!$C:$C,0)))</f>
        <v>bldgs new component fuel shifting</v>
      </c>
      <c r="L126" s="237">
        <f>IF(ISBLANK(INDEX('Policy Characteristics'!F:F,MATCH($C126,'Policy Characteristics'!$C:$C,0))),"",INDEX('Policy Characteristics'!F:F,MATCH($C126,'Policy Characteristics'!$C:$C,0)))</f>
        <v>0</v>
      </c>
      <c r="M126" s="237">
        <f>IF(ISBLANK(INDEX('Policy Characteristics'!G:G,MATCH($C126,'Policy Characteristics'!$C:$C,0))),"",INDEX('Policy Characteristics'!G:G,MATCH($C126,'Policy Characteristics'!$C:$C,0)))</f>
        <v>1</v>
      </c>
      <c r="N126" s="237">
        <f>IF(ISBLANK(INDEX('Policy Characteristics'!H:H,MATCH($C126,'Policy Characteristics'!$C:$C,0))),"",INDEX('Policy Characteristics'!H:H,MATCH($C126,'Policy Characteristics'!$C:$C,0)))</f>
        <v>0.01</v>
      </c>
      <c r="O126" s="293" t="str">
        <f>IF(ISBLANK(INDEX('Policy Characteristics'!I:I,MATCH($C126,'Policy Characteristics'!$C:$C,0))),"",INDEX('Policy Characteristics'!I:I,MATCH($C126,'Policy Characteristics'!$C:$C,0)))</f>
        <v>% of newly sold non-electric building components</v>
      </c>
      <c r="P126" s="293"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6" s="293" t="str">
        <f>IF(ISBLANK(INDEX('Policy Characteristics'!K:K,MATCH($C126,'Policy Characteristics'!$C:$C,0))),"",INDEX('Policy Characteristics'!K:K,MATCH($C126,'Policy Characteristics'!$C:$C,0)))</f>
        <v>buildings-sector-main.html#component-elec</v>
      </c>
      <c r="R126" s="293" t="str">
        <f>IF(ISBLANK(INDEX('Policy Characteristics'!L:L,MATCH($C126,'Policy Characteristics'!$C:$C,0))),"",INDEX('Policy Characteristics'!L:L,MATCH($C126,'Policy Characteristics'!$C:$C,0)))</f>
        <v>building-component-electrification.html</v>
      </c>
    </row>
    <row r="127" spans="1:18" x14ac:dyDescent="0.25">
      <c r="A127" s="293" t="str">
        <f>IF(ISBLANK(INDEX('Policy Characteristics'!A:A,MATCH($C127,'Policy Characteristics'!$C:$C,0))),"",INDEX('Policy Characteristics'!A:A,MATCH($C127,'Policy Characteristics'!$C:$C,0)))</f>
        <v>Buildings and Appliances</v>
      </c>
      <c r="B127" s="294" t="str">
        <f>IF(ISBLANK(INDEX('Policy Characteristics'!B:B,MATCH($C127,'Policy Characteristics'!$C:$C,0))),"",INDEX('Policy Characteristics'!B:B,MATCH($C127,'Policy Characteristics'!$C:$C,0)))</f>
        <v>Building Component Electrification</v>
      </c>
      <c r="C127" s="293" t="str">
        <f t="shared" ref="C127:C139" si="10">C$126</f>
        <v>Fraction of New Bldg Components Shifted to Other Fuels</v>
      </c>
      <c r="D127" s="298" t="s">
        <v>664</v>
      </c>
      <c r="E127" s="298" t="s">
        <v>661</v>
      </c>
      <c r="F127" s="298" t="s">
        <v>665</v>
      </c>
      <c r="G127" s="298" t="s">
        <v>663</v>
      </c>
      <c r="H127" s="20">
        <v>436</v>
      </c>
      <c r="I127" s="295" t="s">
        <v>634</v>
      </c>
      <c r="J127" s="296" t="str">
        <f>IF(ISBLANK(INDEX('Policy Characteristics'!D:D,MATCH($C127,'Policy Characteristics'!$C:$C,0))),"",INDEX('Policy Characteristics'!D:D,MATCH($C127,'Policy Characteristics'!$C:$C,0)))</f>
        <v>Building Component Electrification</v>
      </c>
      <c r="K127" s="293" t="str">
        <f>IF(ISBLANK(INDEX('Policy Characteristics'!E:E,MATCH($C127,'Policy Characteristics'!$C:$C,0))),"",INDEX('Policy Characteristics'!E:E,MATCH($C127,'Policy Characteristics'!$C:$C,0)))</f>
        <v>bldgs new component fuel shifting</v>
      </c>
      <c r="L127" s="237">
        <f>IF(ISBLANK(INDEX('Policy Characteristics'!F:F,MATCH($C127,'Policy Characteristics'!$C:$C,0))),"",INDEX('Policy Characteristics'!F:F,MATCH($C127,'Policy Characteristics'!$C:$C,0)))</f>
        <v>0</v>
      </c>
      <c r="M127" s="237">
        <f>IF(ISBLANK(INDEX('Policy Characteristics'!G:G,MATCH($C127,'Policy Characteristics'!$C:$C,0))),"",INDEX('Policy Characteristics'!G:G,MATCH($C127,'Policy Characteristics'!$C:$C,0)))</f>
        <v>1</v>
      </c>
      <c r="N127" s="237">
        <f>IF(ISBLANK(INDEX('Policy Characteristics'!H:H,MATCH($C127,'Policy Characteristics'!$C:$C,0))),"",INDEX('Policy Characteristics'!H:H,MATCH($C127,'Policy Characteristics'!$C:$C,0)))</f>
        <v>0.01</v>
      </c>
      <c r="O127" s="293" t="str">
        <f>IF(ISBLANK(INDEX('Policy Characteristics'!I:I,MATCH($C127,'Policy Characteristics'!$C:$C,0))),"",INDEX('Policy Characteristics'!I:I,MATCH($C127,'Policy Characteristics'!$C:$C,0)))</f>
        <v>% of newly sold non-electric building components</v>
      </c>
      <c r="P127" s="293"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7" s="293" t="str">
        <f>IF(ISBLANK(INDEX('Policy Characteristics'!K:K,MATCH($C127,'Policy Characteristics'!$C:$C,0))),"",INDEX('Policy Characteristics'!K:K,MATCH($C127,'Policy Characteristics'!$C:$C,0)))</f>
        <v>buildings-sector-main.html#component-elec</v>
      </c>
      <c r="R127" s="293" t="str">
        <f>IF(ISBLANK(INDEX('Policy Characteristics'!L:L,MATCH($C127,'Policy Characteristics'!$C:$C,0))),"",INDEX('Policy Characteristics'!L:L,MATCH($C127,'Policy Characteristics'!$C:$C,0)))</f>
        <v>building-component-electrification.html</v>
      </c>
    </row>
    <row r="128" spans="1:18" x14ac:dyDescent="0.25">
      <c r="A128" s="293" t="str">
        <f>IF(ISBLANK(INDEX('Policy Characteristics'!A:A,MATCH($C128,'Policy Characteristics'!$C:$C,0))),"",INDEX('Policy Characteristics'!A:A,MATCH($C128,'Policy Characteristics'!$C:$C,0)))</f>
        <v>Buildings and Appliances</v>
      </c>
      <c r="B128" s="294" t="str">
        <f>IF(ISBLANK(INDEX('Policy Characteristics'!B:B,MATCH($C128,'Policy Characteristics'!$C:$C,0))),"",INDEX('Policy Characteristics'!B:B,MATCH($C128,'Policy Characteristics'!$C:$C,0)))</f>
        <v>Building Component Electrification</v>
      </c>
      <c r="C128" s="293" t="str">
        <f t="shared" si="10"/>
        <v>Fraction of New Bldg Components Shifted to Other Fuels</v>
      </c>
      <c r="D128" s="298" t="s">
        <v>666</v>
      </c>
      <c r="E128" s="298" t="s">
        <v>661</v>
      </c>
      <c r="F128" s="298" t="s">
        <v>667</v>
      </c>
      <c r="G128" s="298" t="s">
        <v>663</v>
      </c>
      <c r="H128" s="20">
        <v>437</v>
      </c>
      <c r="I128" s="295" t="s">
        <v>634</v>
      </c>
      <c r="J128" s="296" t="str">
        <f>IF(ISBLANK(INDEX('Policy Characteristics'!D:D,MATCH($C128,'Policy Characteristics'!$C:$C,0))),"",INDEX('Policy Characteristics'!D:D,MATCH($C128,'Policy Characteristics'!$C:$C,0)))</f>
        <v>Building Component Electrification</v>
      </c>
      <c r="K128" s="293" t="str">
        <f>IF(ISBLANK(INDEX('Policy Characteristics'!E:E,MATCH($C128,'Policy Characteristics'!$C:$C,0))),"",INDEX('Policy Characteristics'!E:E,MATCH($C128,'Policy Characteristics'!$C:$C,0)))</f>
        <v>bldgs new component fuel shifting</v>
      </c>
      <c r="L128" s="237">
        <f>IF(ISBLANK(INDEX('Policy Characteristics'!F:F,MATCH($C128,'Policy Characteristics'!$C:$C,0))),"",INDEX('Policy Characteristics'!F:F,MATCH($C128,'Policy Characteristics'!$C:$C,0)))</f>
        <v>0</v>
      </c>
      <c r="M128" s="237">
        <f>IF(ISBLANK(INDEX('Policy Characteristics'!G:G,MATCH($C128,'Policy Characteristics'!$C:$C,0))),"",INDEX('Policy Characteristics'!G:G,MATCH($C128,'Policy Characteristics'!$C:$C,0)))</f>
        <v>1</v>
      </c>
      <c r="N128" s="237">
        <f>IF(ISBLANK(INDEX('Policy Characteristics'!H:H,MATCH($C128,'Policy Characteristics'!$C:$C,0))),"",INDEX('Policy Characteristics'!H:H,MATCH($C128,'Policy Characteristics'!$C:$C,0)))</f>
        <v>0.01</v>
      </c>
      <c r="O128" s="293" t="str">
        <f>IF(ISBLANK(INDEX('Policy Characteristics'!I:I,MATCH($C128,'Policy Characteristics'!$C:$C,0))),"",INDEX('Policy Characteristics'!I:I,MATCH($C128,'Policy Characteristics'!$C:$C,0)))</f>
        <v>% of newly sold non-electric building components</v>
      </c>
      <c r="P128" s="293"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8" s="293" t="str">
        <f>IF(ISBLANK(INDEX('Policy Characteristics'!K:K,MATCH($C128,'Policy Characteristics'!$C:$C,0))),"",INDEX('Policy Characteristics'!K:K,MATCH($C128,'Policy Characteristics'!$C:$C,0)))</f>
        <v>buildings-sector-main.html#component-elec</v>
      </c>
      <c r="R128" s="293" t="str">
        <f>IF(ISBLANK(INDEX('Policy Characteristics'!L:L,MATCH($C128,'Policy Characteristics'!$C:$C,0))),"",INDEX('Policy Characteristics'!L:L,MATCH($C128,'Policy Characteristics'!$C:$C,0)))</f>
        <v>building-component-electrification.html</v>
      </c>
    </row>
    <row r="129" spans="1:18" x14ac:dyDescent="0.25">
      <c r="A129" s="293" t="str">
        <f>IF(ISBLANK(INDEX('Policy Characteristics'!A:A,MATCH($C129,'Policy Characteristics'!$C:$C,0))),"",INDEX('Policy Characteristics'!A:A,MATCH($C129,'Policy Characteristics'!$C:$C,0)))</f>
        <v>Buildings and Appliances</v>
      </c>
      <c r="B129" s="294" t="str">
        <f>IF(ISBLANK(INDEX('Policy Characteristics'!B:B,MATCH($C129,'Policy Characteristics'!$C:$C,0))),"",INDEX('Policy Characteristics'!B:B,MATCH($C129,'Policy Characteristics'!$C:$C,0)))</f>
        <v>Building Component Electrification</v>
      </c>
      <c r="C129" s="293" t="str">
        <f t="shared" si="10"/>
        <v>Fraction of New Bldg Components Shifted to Other Fuels</v>
      </c>
      <c r="D129" s="298" t="s">
        <v>668</v>
      </c>
      <c r="E129" s="298" t="s">
        <v>661</v>
      </c>
      <c r="F129" s="298" t="s">
        <v>669</v>
      </c>
      <c r="G129" s="298" t="s">
        <v>663</v>
      </c>
      <c r="H129" s="20">
        <v>438</v>
      </c>
      <c r="I129" s="295" t="s">
        <v>624</v>
      </c>
      <c r="J129" s="296" t="str">
        <f>IF(ISBLANK(INDEX('Policy Characteristics'!D:D,MATCH($C129,'Policy Characteristics'!$C:$C,0))),"",INDEX('Policy Characteristics'!D:D,MATCH($C129,'Policy Characteristics'!$C:$C,0)))</f>
        <v>Building Component Electrification</v>
      </c>
      <c r="K129" s="293" t="str">
        <f>IF(ISBLANK(INDEX('Policy Characteristics'!E:E,MATCH($C129,'Policy Characteristics'!$C:$C,0))),"",INDEX('Policy Characteristics'!E:E,MATCH($C129,'Policy Characteristics'!$C:$C,0)))</f>
        <v>bldgs new component fuel shifting</v>
      </c>
      <c r="L129" s="237">
        <f>IF(ISBLANK(INDEX('Policy Characteristics'!F:F,MATCH($C129,'Policy Characteristics'!$C:$C,0))),"",INDEX('Policy Characteristics'!F:F,MATCH($C129,'Policy Characteristics'!$C:$C,0)))</f>
        <v>0</v>
      </c>
      <c r="M129" s="237">
        <f>IF(ISBLANK(INDEX('Policy Characteristics'!G:G,MATCH($C129,'Policy Characteristics'!$C:$C,0))),"",INDEX('Policy Characteristics'!G:G,MATCH($C129,'Policy Characteristics'!$C:$C,0)))</f>
        <v>1</v>
      </c>
      <c r="N129" s="237">
        <f>IF(ISBLANK(INDEX('Policy Characteristics'!H:H,MATCH($C129,'Policy Characteristics'!$C:$C,0))),"",INDEX('Policy Characteristics'!H:H,MATCH($C129,'Policy Characteristics'!$C:$C,0)))</f>
        <v>0.01</v>
      </c>
      <c r="O129" s="293" t="str">
        <f>IF(ISBLANK(INDEX('Policy Characteristics'!I:I,MATCH($C129,'Policy Characteristics'!$C:$C,0))),"",INDEX('Policy Characteristics'!I:I,MATCH($C129,'Policy Characteristics'!$C:$C,0)))</f>
        <v>% of newly sold non-electric building components</v>
      </c>
      <c r="P129" s="293"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9" s="293" t="str">
        <f>IF(ISBLANK(INDEX('Policy Characteristics'!K:K,MATCH($C129,'Policy Characteristics'!$C:$C,0))),"",INDEX('Policy Characteristics'!K:K,MATCH($C129,'Policy Characteristics'!$C:$C,0)))</f>
        <v>buildings-sector-main.html#component-elec</v>
      </c>
      <c r="R129" s="293" t="str">
        <f>IF(ISBLANK(INDEX('Policy Characteristics'!L:L,MATCH($C129,'Policy Characteristics'!$C:$C,0))),"",INDEX('Policy Characteristics'!L:L,MATCH($C129,'Policy Characteristics'!$C:$C,0)))</f>
        <v>building-component-electrification.html</v>
      </c>
    </row>
    <row r="130" spans="1:18" x14ac:dyDescent="0.25">
      <c r="A130" s="293" t="str">
        <f>IF(ISBLANK(INDEX('Policy Characteristics'!A:A,MATCH($C130,'Policy Characteristics'!$C:$C,0))),"",INDEX('Policy Characteristics'!A:A,MATCH($C130,'Policy Characteristics'!$C:$C,0)))</f>
        <v>Buildings and Appliances</v>
      </c>
      <c r="B130" s="294" t="str">
        <f>IF(ISBLANK(INDEX('Policy Characteristics'!B:B,MATCH($C130,'Policy Characteristics'!$C:$C,0))),"",INDEX('Policy Characteristics'!B:B,MATCH($C130,'Policy Characteristics'!$C:$C,0)))</f>
        <v>Building Component Electrification</v>
      </c>
      <c r="C130" s="293" t="str">
        <f t="shared" si="10"/>
        <v>Fraction of New Bldg Components Shifted to Other Fuels</v>
      </c>
      <c r="D130" s="298" t="s">
        <v>670</v>
      </c>
      <c r="E130" s="298" t="s">
        <v>661</v>
      </c>
      <c r="F130" s="298" t="s">
        <v>671</v>
      </c>
      <c r="G130" s="298" t="s">
        <v>663</v>
      </c>
      <c r="H130" s="20">
        <v>439</v>
      </c>
      <c r="I130" s="295" t="s">
        <v>624</v>
      </c>
      <c r="J130" s="296" t="str">
        <f>IF(ISBLANK(INDEX('Policy Characteristics'!D:D,MATCH($C130,'Policy Characteristics'!$C:$C,0))),"",INDEX('Policy Characteristics'!D:D,MATCH($C130,'Policy Characteristics'!$C:$C,0)))</f>
        <v>Building Component Electrification</v>
      </c>
      <c r="K130" s="293" t="str">
        <f>IF(ISBLANK(INDEX('Policy Characteristics'!E:E,MATCH($C130,'Policy Characteristics'!$C:$C,0))),"",INDEX('Policy Characteristics'!E:E,MATCH($C130,'Policy Characteristics'!$C:$C,0)))</f>
        <v>bldgs new component fuel shifting</v>
      </c>
      <c r="L130" s="237">
        <f>IF(ISBLANK(INDEX('Policy Characteristics'!F:F,MATCH($C130,'Policy Characteristics'!$C:$C,0))),"",INDEX('Policy Characteristics'!F:F,MATCH($C130,'Policy Characteristics'!$C:$C,0)))</f>
        <v>0</v>
      </c>
      <c r="M130" s="237">
        <f>IF(ISBLANK(INDEX('Policy Characteristics'!G:G,MATCH($C130,'Policy Characteristics'!$C:$C,0))),"",INDEX('Policy Characteristics'!G:G,MATCH($C130,'Policy Characteristics'!$C:$C,0)))</f>
        <v>1</v>
      </c>
      <c r="N130" s="237">
        <f>IF(ISBLANK(INDEX('Policy Characteristics'!H:H,MATCH($C130,'Policy Characteristics'!$C:$C,0))),"",INDEX('Policy Characteristics'!H:H,MATCH($C130,'Policy Characteristics'!$C:$C,0)))</f>
        <v>0.01</v>
      </c>
      <c r="O130" s="293" t="str">
        <f>IF(ISBLANK(INDEX('Policy Characteristics'!I:I,MATCH($C130,'Policy Characteristics'!$C:$C,0))),"",INDEX('Policy Characteristics'!I:I,MATCH($C130,'Policy Characteristics'!$C:$C,0)))</f>
        <v>% of newly sold non-electric building components</v>
      </c>
      <c r="P130" s="293"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0" s="293" t="str">
        <f>IF(ISBLANK(INDEX('Policy Characteristics'!K:K,MATCH($C130,'Policy Characteristics'!$C:$C,0))),"",INDEX('Policy Characteristics'!K:K,MATCH($C130,'Policy Characteristics'!$C:$C,0)))</f>
        <v>buildings-sector-main.html#component-elec</v>
      </c>
      <c r="R130" s="293" t="str">
        <f>IF(ISBLANK(INDEX('Policy Characteristics'!L:L,MATCH($C130,'Policy Characteristics'!$C:$C,0))),"",INDEX('Policy Characteristics'!L:L,MATCH($C130,'Policy Characteristics'!$C:$C,0)))</f>
        <v>building-component-electrification.html</v>
      </c>
    </row>
    <row r="131" spans="1:18" x14ac:dyDescent="0.25">
      <c r="A131" s="293" t="str">
        <f>IF(ISBLANK(INDEX('Policy Characteristics'!A:A,MATCH($C131,'Policy Characteristics'!$C:$C,0))),"",INDEX('Policy Characteristics'!A:A,MATCH($C131,'Policy Characteristics'!$C:$C,0)))</f>
        <v>Buildings and Appliances</v>
      </c>
      <c r="B131" s="294" t="str">
        <f>IF(ISBLANK(INDEX('Policy Characteristics'!B:B,MATCH($C131,'Policy Characteristics'!$C:$C,0))),"",INDEX('Policy Characteristics'!B:B,MATCH($C131,'Policy Characteristics'!$C:$C,0)))</f>
        <v>Building Component Electrification</v>
      </c>
      <c r="C131" s="293" t="str">
        <f t="shared" si="10"/>
        <v>Fraction of New Bldg Components Shifted to Other Fuels</v>
      </c>
      <c r="D131" s="298" t="s">
        <v>660</v>
      </c>
      <c r="E131" s="298" t="s">
        <v>672</v>
      </c>
      <c r="F131" s="298" t="s">
        <v>662</v>
      </c>
      <c r="G131" s="298" t="s">
        <v>673</v>
      </c>
      <c r="H131" s="20">
        <v>440</v>
      </c>
      <c r="I131" s="295" t="s">
        <v>624</v>
      </c>
      <c r="J131" s="296" t="str">
        <f>IF(ISBLANK(INDEX('Policy Characteristics'!D:D,MATCH($C131,'Policy Characteristics'!$C:$C,0))),"",INDEX('Policy Characteristics'!D:D,MATCH($C131,'Policy Characteristics'!$C:$C,0)))</f>
        <v>Building Component Electrification</v>
      </c>
      <c r="K131" s="293" t="str">
        <f>IF(ISBLANK(INDEX('Policy Characteristics'!E:E,MATCH($C131,'Policy Characteristics'!$C:$C,0))),"",INDEX('Policy Characteristics'!E:E,MATCH($C131,'Policy Characteristics'!$C:$C,0)))</f>
        <v>bldgs new component fuel shifting</v>
      </c>
      <c r="L131" s="237">
        <f>IF(ISBLANK(INDEX('Policy Characteristics'!F:F,MATCH($C131,'Policy Characteristics'!$C:$C,0))),"",INDEX('Policy Characteristics'!F:F,MATCH($C131,'Policy Characteristics'!$C:$C,0)))</f>
        <v>0</v>
      </c>
      <c r="M131" s="237">
        <f>IF(ISBLANK(INDEX('Policy Characteristics'!G:G,MATCH($C131,'Policy Characteristics'!$C:$C,0))),"",INDEX('Policy Characteristics'!G:G,MATCH($C131,'Policy Characteristics'!$C:$C,0)))</f>
        <v>1</v>
      </c>
      <c r="N131" s="237">
        <f>IF(ISBLANK(INDEX('Policy Characteristics'!H:H,MATCH($C131,'Policy Characteristics'!$C:$C,0))),"",INDEX('Policy Characteristics'!H:H,MATCH($C131,'Policy Characteristics'!$C:$C,0)))</f>
        <v>0.01</v>
      </c>
      <c r="O131" s="293" t="str">
        <f>IF(ISBLANK(INDEX('Policy Characteristics'!I:I,MATCH($C131,'Policy Characteristics'!$C:$C,0))),"",INDEX('Policy Characteristics'!I:I,MATCH($C131,'Policy Characteristics'!$C:$C,0)))</f>
        <v>% of newly sold non-electric building components</v>
      </c>
      <c r="P131" s="293"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1" s="293" t="str">
        <f>IF(ISBLANK(INDEX('Policy Characteristics'!K:K,MATCH($C131,'Policy Characteristics'!$C:$C,0))),"",INDEX('Policy Characteristics'!K:K,MATCH($C131,'Policy Characteristics'!$C:$C,0)))</f>
        <v>buildings-sector-main.html#component-elec</v>
      </c>
      <c r="R131" s="293" t="str">
        <f>IF(ISBLANK(INDEX('Policy Characteristics'!L:L,MATCH($C131,'Policy Characteristics'!$C:$C,0))),"",INDEX('Policy Characteristics'!L:L,MATCH($C131,'Policy Characteristics'!$C:$C,0)))</f>
        <v>building-component-electrification.html</v>
      </c>
    </row>
    <row r="132" spans="1:18" x14ac:dyDescent="0.25">
      <c r="A132" s="293" t="str">
        <f>IF(ISBLANK(INDEX('Policy Characteristics'!A:A,MATCH($C132,'Policy Characteristics'!$C:$C,0))),"",INDEX('Policy Characteristics'!A:A,MATCH($C132,'Policy Characteristics'!$C:$C,0)))</f>
        <v>Buildings and Appliances</v>
      </c>
      <c r="B132" s="294" t="str">
        <f>IF(ISBLANK(INDEX('Policy Characteristics'!B:B,MATCH($C132,'Policy Characteristics'!$C:$C,0))),"",INDEX('Policy Characteristics'!B:B,MATCH($C132,'Policy Characteristics'!$C:$C,0)))</f>
        <v>Building Component Electrification</v>
      </c>
      <c r="C132" s="293" t="str">
        <f t="shared" si="10"/>
        <v>Fraction of New Bldg Components Shifted to Other Fuels</v>
      </c>
      <c r="D132" s="298" t="s">
        <v>664</v>
      </c>
      <c r="E132" s="298" t="s">
        <v>672</v>
      </c>
      <c r="F132" s="298" t="s">
        <v>665</v>
      </c>
      <c r="G132" s="298" t="s">
        <v>673</v>
      </c>
      <c r="H132" s="20">
        <v>441</v>
      </c>
      <c r="I132" s="295" t="s">
        <v>634</v>
      </c>
      <c r="J132" s="296" t="str">
        <f>IF(ISBLANK(INDEX('Policy Characteristics'!D:D,MATCH($C132,'Policy Characteristics'!$C:$C,0))),"",INDEX('Policy Characteristics'!D:D,MATCH($C132,'Policy Characteristics'!$C:$C,0)))</f>
        <v>Building Component Electrification</v>
      </c>
      <c r="K132" s="293" t="str">
        <f>IF(ISBLANK(INDEX('Policy Characteristics'!E:E,MATCH($C132,'Policy Characteristics'!$C:$C,0))),"",INDEX('Policy Characteristics'!E:E,MATCH($C132,'Policy Characteristics'!$C:$C,0)))</f>
        <v>bldgs new component fuel shifting</v>
      </c>
      <c r="L132" s="237">
        <f>IF(ISBLANK(INDEX('Policy Characteristics'!F:F,MATCH($C132,'Policy Characteristics'!$C:$C,0))),"",INDEX('Policy Characteristics'!F:F,MATCH($C132,'Policy Characteristics'!$C:$C,0)))</f>
        <v>0</v>
      </c>
      <c r="M132" s="237">
        <f>IF(ISBLANK(INDEX('Policy Characteristics'!G:G,MATCH($C132,'Policy Characteristics'!$C:$C,0))),"",INDEX('Policy Characteristics'!G:G,MATCH($C132,'Policy Characteristics'!$C:$C,0)))</f>
        <v>1</v>
      </c>
      <c r="N132" s="237">
        <f>IF(ISBLANK(INDEX('Policy Characteristics'!H:H,MATCH($C132,'Policy Characteristics'!$C:$C,0))),"",INDEX('Policy Characteristics'!H:H,MATCH($C132,'Policy Characteristics'!$C:$C,0)))</f>
        <v>0.01</v>
      </c>
      <c r="O132" s="293" t="str">
        <f>IF(ISBLANK(INDEX('Policy Characteristics'!I:I,MATCH($C132,'Policy Characteristics'!$C:$C,0))),"",INDEX('Policy Characteristics'!I:I,MATCH($C132,'Policy Characteristics'!$C:$C,0)))</f>
        <v>% of newly sold non-electric building components</v>
      </c>
      <c r="P132" s="293"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2" s="293" t="str">
        <f>IF(ISBLANK(INDEX('Policy Characteristics'!K:K,MATCH($C132,'Policy Characteristics'!$C:$C,0))),"",INDEX('Policy Characteristics'!K:K,MATCH($C132,'Policy Characteristics'!$C:$C,0)))</f>
        <v>buildings-sector-main.html#component-elec</v>
      </c>
      <c r="R132" s="293" t="str">
        <f>IF(ISBLANK(INDEX('Policy Characteristics'!L:L,MATCH($C132,'Policy Characteristics'!$C:$C,0))),"",INDEX('Policy Characteristics'!L:L,MATCH($C132,'Policy Characteristics'!$C:$C,0)))</f>
        <v>building-component-electrification.html</v>
      </c>
    </row>
    <row r="133" spans="1:18" x14ac:dyDescent="0.25">
      <c r="A133" s="293" t="str">
        <f>IF(ISBLANK(INDEX('Policy Characteristics'!A:A,MATCH($C133,'Policy Characteristics'!$C:$C,0))),"",INDEX('Policy Characteristics'!A:A,MATCH($C133,'Policy Characteristics'!$C:$C,0)))</f>
        <v>Buildings and Appliances</v>
      </c>
      <c r="B133" s="294" t="str">
        <f>IF(ISBLANK(INDEX('Policy Characteristics'!B:B,MATCH($C133,'Policy Characteristics'!$C:$C,0))),"",INDEX('Policy Characteristics'!B:B,MATCH($C133,'Policy Characteristics'!$C:$C,0)))</f>
        <v>Building Component Electrification</v>
      </c>
      <c r="C133" s="293" t="str">
        <f t="shared" si="10"/>
        <v>Fraction of New Bldg Components Shifted to Other Fuels</v>
      </c>
      <c r="D133" s="298" t="s">
        <v>666</v>
      </c>
      <c r="E133" s="298" t="s">
        <v>672</v>
      </c>
      <c r="F133" s="298" t="s">
        <v>667</v>
      </c>
      <c r="G133" s="298" t="s">
        <v>673</v>
      </c>
      <c r="H133" s="20">
        <v>442</v>
      </c>
      <c r="I133" s="295" t="s">
        <v>634</v>
      </c>
      <c r="J133" s="296" t="str">
        <f>IF(ISBLANK(INDEX('Policy Characteristics'!D:D,MATCH($C133,'Policy Characteristics'!$C:$C,0))),"",INDEX('Policy Characteristics'!D:D,MATCH($C133,'Policy Characteristics'!$C:$C,0)))</f>
        <v>Building Component Electrification</v>
      </c>
      <c r="K133" s="293" t="str">
        <f>IF(ISBLANK(INDEX('Policy Characteristics'!E:E,MATCH($C133,'Policy Characteristics'!$C:$C,0))),"",INDEX('Policy Characteristics'!E:E,MATCH($C133,'Policy Characteristics'!$C:$C,0)))</f>
        <v>bldgs new component fuel shifting</v>
      </c>
      <c r="L133" s="237">
        <f>IF(ISBLANK(INDEX('Policy Characteristics'!F:F,MATCH($C133,'Policy Characteristics'!$C:$C,0))),"",INDEX('Policy Characteristics'!F:F,MATCH($C133,'Policy Characteristics'!$C:$C,0)))</f>
        <v>0</v>
      </c>
      <c r="M133" s="237">
        <f>IF(ISBLANK(INDEX('Policy Characteristics'!G:G,MATCH($C133,'Policy Characteristics'!$C:$C,0))),"",INDEX('Policy Characteristics'!G:G,MATCH($C133,'Policy Characteristics'!$C:$C,0)))</f>
        <v>1</v>
      </c>
      <c r="N133" s="237">
        <f>IF(ISBLANK(INDEX('Policy Characteristics'!H:H,MATCH($C133,'Policy Characteristics'!$C:$C,0))),"",INDEX('Policy Characteristics'!H:H,MATCH($C133,'Policy Characteristics'!$C:$C,0)))</f>
        <v>0.01</v>
      </c>
      <c r="O133" s="293" t="str">
        <f>IF(ISBLANK(INDEX('Policy Characteristics'!I:I,MATCH($C133,'Policy Characteristics'!$C:$C,0))),"",INDEX('Policy Characteristics'!I:I,MATCH($C133,'Policy Characteristics'!$C:$C,0)))</f>
        <v>% of newly sold non-electric building components</v>
      </c>
      <c r="P133" s="293"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3" s="293" t="str">
        <f>IF(ISBLANK(INDEX('Policy Characteristics'!K:K,MATCH($C133,'Policy Characteristics'!$C:$C,0))),"",INDEX('Policy Characteristics'!K:K,MATCH($C133,'Policy Characteristics'!$C:$C,0)))</f>
        <v>buildings-sector-main.html#component-elec</v>
      </c>
      <c r="R133" s="293" t="str">
        <f>IF(ISBLANK(INDEX('Policy Characteristics'!L:L,MATCH($C133,'Policy Characteristics'!$C:$C,0))),"",INDEX('Policy Characteristics'!L:L,MATCH($C133,'Policy Characteristics'!$C:$C,0)))</f>
        <v>building-component-electrification.html</v>
      </c>
    </row>
    <row r="134" spans="1:18" x14ac:dyDescent="0.25">
      <c r="A134" s="293" t="str">
        <f>IF(ISBLANK(INDEX('Policy Characteristics'!A:A,MATCH($C134,'Policy Characteristics'!$C:$C,0))),"",INDEX('Policy Characteristics'!A:A,MATCH($C134,'Policy Characteristics'!$C:$C,0)))</f>
        <v>Buildings and Appliances</v>
      </c>
      <c r="B134" s="294" t="str">
        <f>IF(ISBLANK(INDEX('Policy Characteristics'!B:B,MATCH($C134,'Policy Characteristics'!$C:$C,0))),"",INDEX('Policy Characteristics'!B:B,MATCH($C134,'Policy Characteristics'!$C:$C,0)))</f>
        <v>Building Component Electrification</v>
      </c>
      <c r="C134" s="293" t="str">
        <f t="shared" si="10"/>
        <v>Fraction of New Bldg Components Shifted to Other Fuels</v>
      </c>
      <c r="D134" s="298" t="s">
        <v>668</v>
      </c>
      <c r="E134" s="298" t="s">
        <v>672</v>
      </c>
      <c r="F134" s="298" t="s">
        <v>669</v>
      </c>
      <c r="G134" s="298" t="s">
        <v>673</v>
      </c>
      <c r="H134" s="20">
        <v>443</v>
      </c>
      <c r="I134" s="295" t="s">
        <v>624</v>
      </c>
      <c r="J134" s="296" t="str">
        <f>IF(ISBLANK(INDEX('Policy Characteristics'!D:D,MATCH($C134,'Policy Characteristics'!$C:$C,0))),"",INDEX('Policy Characteristics'!D:D,MATCH($C134,'Policy Characteristics'!$C:$C,0)))</f>
        <v>Building Component Electrification</v>
      </c>
      <c r="K134" s="293" t="str">
        <f>IF(ISBLANK(INDEX('Policy Characteristics'!E:E,MATCH($C134,'Policy Characteristics'!$C:$C,0))),"",INDEX('Policy Characteristics'!E:E,MATCH($C134,'Policy Characteristics'!$C:$C,0)))</f>
        <v>bldgs new component fuel shifting</v>
      </c>
      <c r="L134" s="237">
        <f>IF(ISBLANK(INDEX('Policy Characteristics'!F:F,MATCH($C134,'Policy Characteristics'!$C:$C,0))),"",INDEX('Policy Characteristics'!F:F,MATCH($C134,'Policy Characteristics'!$C:$C,0)))</f>
        <v>0</v>
      </c>
      <c r="M134" s="237">
        <f>IF(ISBLANK(INDEX('Policy Characteristics'!G:G,MATCH($C134,'Policy Characteristics'!$C:$C,0))),"",INDEX('Policy Characteristics'!G:G,MATCH($C134,'Policy Characteristics'!$C:$C,0)))</f>
        <v>1</v>
      </c>
      <c r="N134" s="237">
        <f>IF(ISBLANK(INDEX('Policy Characteristics'!H:H,MATCH($C134,'Policy Characteristics'!$C:$C,0))),"",INDEX('Policy Characteristics'!H:H,MATCH($C134,'Policy Characteristics'!$C:$C,0)))</f>
        <v>0.01</v>
      </c>
      <c r="O134" s="293" t="str">
        <f>IF(ISBLANK(INDEX('Policy Characteristics'!I:I,MATCH($C134,'Policy Characteristics'!$C:$C,0))),"",INDEX('Policy Characteristics'!I:I,MATCH($C134,'Policy Characteristics'!$C:$C,0)))</f>
        <v>% of newly sold non-electric building components</v>
      </c>
      <c r="P134" s="293"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4" s="293" t="str">
        <f>IF(ISBLANK(INDEX('Policy Characteristics'!K:K,MATCH($C134,'Policy Characteristics'!$C:$C,0))),"",INDEX('Policy Characteristics'!K:K,MATCH($C134,'Policy Characteristics'!$C:$C,0)))</f>
        <v>buildings-sector-main.html#component-elec</v>
      </c>
      <c r="R134" s="293" t="str">
        <f>IF(ISBLANK(INDEX('Policy Characteristics'!L:L,MATCH($C134,'Policy Characteristics'!$C:$C,0))),"",INDEX('Policy Characteristics'!L:L,MATCH($C134,'Policy Characteristics'!$C:$C,0)))</f>
        <v>building-component-electrification.html</v>
      </c>
    </row>
    <row r="135" spans="1:18" x14ac:dyDescent="0.25">
      <c r="A135" s="293" t="str">
        <f>IF(ISBLANK(INDEX('Policy Characteristics'!A:A,MATCH($C135,'Policy Characteristics'!$C:$C,0))),"",INDEX('Policy Characteristics'!A:A,MATCH($C135,'Policy Characteristics'!$C:$C,0)))</f>
        <v>Buildings and Appliances</v>
      </c>
      <c r="B135" s="294" t="str">
        <f>IF(ISBLANK(INDEX('Policy Characteristics'!B:B,MATCH($C135,'Policy Characteristics'!$C:$C,0))),"",INDEX('Policy Characteristics'!B:B,MATCH($C135,'Policy Characteristics'!$C:$C,0)))</f>
        <v>Building Component Electrification</v>
      </c>
      <c r="C135" s="293" t="str">
        <f t="shared" si="10"/>
        <v>Fraction of New Bldg Components Shifted to Other Fuels</v>
      </c>
      <c r="D135" s="298" t="s">
        <v>670</v>
      </c>
      <c r="E135" s="298" t="s">
        <v>672</v>
      </c>
      <c r="F135" s="298" t="s">
        <v>671</v>
      </c>
      <c r="G135" s="298" t="s">
        <v>673</v>
      </c>
      <c r="H135" s="20">
        <v>444</v>
      </c>
      <c r="I135" s="295" t="s">
        <v>624</v>
      </c>
      <c r="J135" s="296" t="str">
        <f>IF(ISBLANK(INDEX('Policy Characteristics'!D:D,MATCH($C135,'Policy Characteristics'!$C:$C,0))),"",INDEX('Policy Characteristics'!D:D,MATCH($C135,'Policy Characteristics'!$C:$C,0)))</f>
        <v>Building Component Electrification</v>
      </c>
      <c r="K135" s="293" t="str">
        <f>IF(ISBLANK(INDEX('Policy Characteristics'!E:E,MATCH($C135,'Policy Characteristics'!$C:$C,0))),"",INDEX('Policy Characteristics'!E:E,MATCH($C135,'Policy Characteristics'!$C:$C,0)))</f>
        <v>bldgs new component fuel shifting</v>
      </c>
      <c r="L135" s="237">
        <f>IF(ISBLANK(INDEX('Policy Characteristics'!F:F,MATCH($C135,'Policy Characteristics'!$C:$C,0))),"",INDEX('Policy Characteristics'!F:F,MATCH($C135,'Policy Characteristics'!$C:$C,0)))</f>
        <v>0</v>
      </c>
      <c r="M135" s="237">
        <f>IF(ISBLANK(INDEX('Policy Characteristics'!G:G,MATCH($C135,'Policy Characteristics'!$C:$C,0))),"",INDEX('Policy Characteristics'!G:G,MATCH($C135,'Policy Characteristics'!$C:$C,0)))</f>
        <v>1</v>
      </c>
      <c r="N135" s="237">
        <f>IF(ISBLANK(INDEX('Policy Characteristics'!H:H,MATCH($C135,'Policy Characteristics'!$C:$C,0))),"",INDEX('Policy Characteristics'!H:H,MATCH($C135,'Policy Characteristics'!$C:$C,0)))</f>
        <v>0.01</v>
      </c>
      <c r="O135" s="293" t="str">
        <f>IF(ISBLANK(INDEX('Policy Characteristics'!I:I,MATCH($C135,'Policy Characteristics'!$C:$C,0))),"",INDEX('Policy Characteristics'!I:I,MATCH($C135,'Policy Characteristics'!$C:$C,0)))</f>
        <v>% of newly sold non-electric building components</v>
      </c>
      <c r="P135" s="293"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5" s="293" t="str">
        <f>IF(ISBLANK(INDEX('Policy Characteristics'!K:K,MATCH($C135,'Policy Characteristics'!$C:$C,0))),"",INDEX('Policy Characteristics'!K:K,MATCH($C135,'Policy Characteristics'!$C:$C,0)))</f>
        <v>buildings-sector-main.html#component-elec</v>
      </c>
      <c r="R135" s="293" t="str">
        <f>IF(ISBLANK(INDEX('Policy Characteristics'!L:L,MATCH($C135,'Policy Characteristics'!$C:$C,0))),"",INDEX('Policy Characteristics'!L:L,MATCH($C135,'Policy Characteristics'!$C:$C,0)))</f>
        <v>building-component-electrification.html</v>
      </c>
    </row>
    <row r="136" spans="1:18" x14ac:dyDescent="0.25">
      <c r="A136" s="293" t="str">
        <f>IF(ISBLANK(INDEX('Policy Characteristics'!A:A,MATCH($C136,'Policy Characteristics'!$C:$C,0))),"",INDEX('Policy Characteristics'!A:A,MATCH($C136,'Policy Characteristics'!$C:$C,0)))</f>
        <v>Buildings and Appliances</v>
      </c>
      <c r="B136" s="294" t="str">
        <f>IF(ISBLANK(INDEX('Policy Characteristics'!B:B,MATCH($C136,'Policy Characteristics'!$C:$C,0))),"",INDEX('Policy Characteristics'!B:B,MATCH($C136,'Policy Characteristics'!$C:$C,0)))</f>
        <v>Building Component Electrification</v>
      </c>
      <c r="C136" s="293" t="str">
        <f t="shared" si="10"/>
        <v>Fraction of New Bldg Components Shifted to Other Fuels</v>
      </c>
      <c r="D136" s="298" t="s">
        <v>660</v>
      </c>
      <c r="E136" s="298" t="s">
        <v>674</v>
      </c>
      <c r="F136" s="298" t="s">
        <v>662</v>
      </c>
      <c r="G136" s="298" t="s">
        <v>675</v>
      </c>
      <c r="H136" s="20">
        <v>445</v>
      </c>
      <c r="I136" s="295" t="s">
        <v>624</v>
      </c>
      <c r="J136" s="296" t="str">
        <f>IF(ISBLANK(INDEX('Policy Characteristics'!D:D,MATCH($C136,'Policy Characteristics'!$C:$C,0))),"",INDEX('Policy Characteristics'!D:D,MATCH($C136,'Policy Characteristics'!$C:$C,0)))</f>
        <v>Building Component Electrification</v>
      </c>
      <c r="K136" s="293" t="str">
        <f>IF(ISBLANK(INDEX('Policy Characteristics'!E:E,MATCH($C136,'Policy Characteristics'!$C:$C,0))),"",INDEX('Policy Characteristics'!E:E,MATCH($C136,'Policy Characteristics'!$C:$C,0)))</f>
        <v>bldgs new component fuel shifting</v>
      </c>
      <c r="L136" s="237">
        <f>IF(ISBLANK(INDEX('Policy Characteristics'!F:F,MATCH($C136,'Policy Characteristics'!$C:$C,0))),"",INDEX('Policy Characteristics'!F:F,MATCH($C136,'Policy Characteristics'!$C:$C,0)))</f>
        <v>0</v>
      </c>
      <c r="M136" s="237">
        <f>IF(ISBLANK(INDEX('Policy Characteristics'!G:G,MATCH($C136,'Policy Characteristics'!$C:$C,0))),"",INDEX('Policy Characteristics'!G:G,MATCH($C136,'Policy Characteristics'!$C:$C,0)))</f>
        <v>1</v>
      </c>
      <c r="N136" s="237">
        <f>IF(ISBLANK(INDEX('Policy Characteristics'!H:H,MATCH($C136,'Policy Characteristics'!$C:$C,0))),"",INDEX('Policy Characteristics'!H:H,MATCH($C136,'Policy Characteristics'!$C:$C,0)))</f>
        <v>0.01</v>
      </c>
      <c r="O136" s="293" t="str">
        <f>IF(ISBLANK(INDEX('Policy Characteristics'!I:I,MATCH($C136,'Policy Characteristics'!$C:$C,0))),"",INDEX('Policy Characteristics'!I:I,MATCH($C136,'Policy Characteristics'!$C:$C,0)))</f>
        <v>% of newly sold non-electric building components</v>
      </c>
      <c r="P136" s="293"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6" s="293" t="str">
        <f>IF(ISBLANK(INDEX('Policy Characteristics'!K:K,MATCH($C136,'Policy Characteristics'!$C:$C,0))),"",INDEX('Policy Characteristics'!K:K,MATCH($C136,'Policy Characteristics'!$C:$C,0)))</f>
        <v>buildings-sector-main.html#component-elec</v>
      </c>
      <c r="R136" s="293" t="str">
        <f>IF(ISBLANK(INDEX('Policy Characteristics'!L:L,MATCH($C136,'Policy Characteristics'!$C:$C,0))),"",INDEX('Policy Characteristics'!L:L,MATCH($C136,'Policy Characteristics'!$C:$C,0)))</f>
        <v>building-component-electrification.html</v>
      </c>
    </row>
    <row r="137" spans="1:18" x14ac:dyDescent="0.25">
      <c r="A137" s="293" t="str">
        <f>IF(ISBLANK(INDEX('Policy Characteristics'!A:A,MATCH($C137,'Policy Characteristics'!$C:$C,0))),"",INDEX('Policy Characteristics'!A:A,MATCH($C137,'Policy Characteristics'!$C:$C,0)))</f>
        <v>Buildings and Appliances</v>
      </c>
      <c r="B137" s="294" t="str">
        <f>IF(ISBLANK(INDEX('Policy Characteristics'!B:B,MATCH($C137,'Policy Characteristics'!$C:$C,0))),"",INDEX('Policy Characteristics'!B:B,MATCH($C137,'Policy Characteristics'!$C:$C,0)))</f>
        <v>Building Component Electrification</v>
      </c>
      <c r="C137" s="293" t="str">
        <f t="shared" si="10"/>
        <v>Fraction of New Bldg Components Shifted to Other Fuels</v>
      </c>
      <c r="D137" s="298" t="s">
        <v>664</v>
      </c>
      <c r="E137" s="298" t="s">
        <v>674</v>
      </c>
      <c r="F137" s="298" t="s">
        <v>665</v>
      </c>
      <c r="G137" s="298" t="s">
        <v>675</v>
      </c>
      <c r="H137" s="20">
        <v>446</v>
      </c>
      <c r="I137" s="295" t="s">
        <v>634</v>
      </c>
      <c r="J137" s="296" t="str">
        <f>IF(ISBLANK(INDEX('Policy Characteristics'!D:D,MATCH($C137,'Policy Characteristics'!$C:$C,0))),"",INDEX('Policy Characteristics'!D:D,MATCH($C137,'Policy Characteristics'!$C:$C,0)))</f>
        <v>Building Component Electrification</v>
      </c>
      <c r="K137" s="293" t="str">
        <f>IF(ISBLANK(INDEX('Policy Characteristics'!E:E,MATCH($C137,'Policy Characteristics'!$C:$C,0))),"",INDEX('Policy Characteristics'!E:E,MATCH($C137,'Policy Characteristics'!$C:$C,0)))</f>
        <v>bldgs new component fuel shifting</v>
      </c>
      <c r="L137" s="237">
        <f>IF(ISBLANK(INDEX('Policy Characteristics'!F:F,MATCH($C137,'Policy Characteristics'!$C:$C,0))),"",INDEX('Policy Characteristics'!F:F,MATCH($C137,'Policy Characteristics'!$C:$C,0)))</f>
        <v>0</v>
      </c>
      <c r="M137" s="237">
        <f>IF(ISBLANK(INDEX('Policy Characteristics'!G:G,MATCH($C137,'Policy Characteristics'!$C:$C,0))),"",INDEX('Policy Characteristics'!G:G,MATCH($C137,'Policy Characteristics'!$C:$C,0)))</f>
        <v>1</v>
      </c>
      <c r="N137" s="237">
        <f>IF(ISBLANK(INDEX('Policy Characteristics'!H:H,MATCH($C137,'Policy Characteristics'!$C:$C,0))),"",INDEX('Policy Characteristics'!H:H,MATCH($C137,'Policy Characteristics'!$C:$C,0)))</f>
        <v>0.01</v>
      </c>
      <c r="O137" s="293" t="str">
        <f>IF(ISBLANK(INDEX('Policy Characteristics'!I:I,MATCH($C137,'Policy Characteristics'!$C:$C,0))),"",INDEX('Policy Characteristics'!I:I,MATCH($C137,'Policy Characteristics'!$C:$C,0)))</f>
        <v>% of newly sold non-electric building components</v>
      </c>
      <c r="P137" s="293"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7" s="293" t="str">
        <f>IF(ISBLANK(INDEX('Policy Characteristics'!K:K,MATCH($C137,'Policy Characteristics'!$C:$C,0))),"",INDEX('Policy Characteristics'!K:K,MATCH($C137,'Policy Characteristics'!$C:$C,0)))</f>
        <v>buildings-sector-main.html#component-elec</v>
      </c>
      <c r="R137" s="293" t="str">
        <f>IF(ISBLANK(INDEX('Policy Characteristics'!L:L,MATCH($C137,'Policy Characteristics'!$C:$C,0))),"",INDEX('Policy Characteristics'!L:L,MATCH($C137,'Policy Characteristics'!$C:$C,0)))</f>
        <v>building-component-electrification.html</v>
      </c>
    </row>
    <row r="138" spans="1:18" x14ac:dyDescent="0.25">
      <c r="A138" s="293" t="str">
        <f>IF(ISBLANK(INDEX('Policy Characteristics'!A:A,MATCH($C138,'Policy Characteristics'!$C:$C,0))),"",INDEX('Policy Characteristics'!A:A,MATCH($C138,'Policy Characteristics'!$C:$C,0)))</f>
        <v>Buildings and Appliances</v>
      </c>
      <c r="B138" s="294" t="str">
        <f>IF(ISBLANK(INDEX('Policy Characteristics'!B:B,MATCH($C138,'Policy Characteristics'!$C:$C,0))),"",INDEX('Policy Characteristics'!B:B,MATCH($C138,'Policy Characteristics'!$C:$C,0)))</f>
        <v>Building Component Electrification</v>
      </c>
      <c r="C138" s="293" t="str">
        <f t="shared" si="10"/>
        <v>Fraction of New Bldg Components Shifted to Other Fuels</v>
      </c>
      <c r="D138" s="298" t="s">
        <v>666</v>
      </c>
      <c r="E138" s="298" t="s">
        <v>674</v>
      </c>
      <c r="F138" s="298" t="s">
        <v>667</v>
      </c>
      <c r="G138" s="298" t="s">
        <v>675</v>
      </c>
      <c r="H138" s="20">
        <v>447</v>
      </c>
      <c r="I138" s="295" t="s">
        <v>634</v>
      </c>
      <c r="J138" s="296" t="str">
        <f>IF(ISBLANK(INDEX('Policy Characteristics'!D:D,MATCH($C138,'Policy Characteristics'!$C:$C,0))),"",INDEX('Policy Characteristics'!D:D,MATCH($C138,'Policy Characteristics'!$C:$C,0)))</f>
        <v>Building Component Electrification</v>
      </c>
      <c r="K138" s="293" t="str">
        <f>IF(ISBLANK(INDEX('Policy Characteristics'!E:E,MATCH($C138,'Policy Characteristics'!$C:$C,0))),"",INDEX('Policy Characteristics'!E:E,MATCH($C138,'Policy Characteristics'!$C:$C,0)))</f>
        <v>bldgs new component fuel shifting</v>
      </c>
      <c r="L138" s="237">
        <f>IF(ISBLANK(INDEX('Policy Characteristics'!F:F,MATCH($C138,'Policy Characteristics'!$C:$C,0))),"",INDEX('Policy Characteristics'!F:F,MATCH($C138,'Policy Characteristics'!$C:$C,0)))</f>
        <v>0</v>
      </c>
      <c r="M138" s="237">
        <f>IF(ISBLANK(INDEX('Policy Characteristics'!G:G,MATCH($C138,'Policy Characteristics'!$C:$C,0))),"",INDEX('Policy Characteristics'!G:G,MATCH($C138,'Policy Characteristics'!$C:$C,0)))</f>
        <v>1</v>
      </c>
      <c r="N138" s="237">
        <f>IF(ISBLANK(INDEX('Policy Characteristics'!H:H,MATCH($C138,'Policy Characteristics'!$C:$C,0))),"",INDEX('Policy Characteristics'!H:H,MATCH($C138,'Policy Characteristics'!$C:$C,0)))</f>
        <v>0.01</v>
      </c>
      <c r="O138" s="293" t="str">
        <f>IF(ISBLANK(INDEX('Policy Characteristics'!I:I,MATCH($C138,'Policy Characteristics'!$C:$C,0))),"",INDEX('Policy Characteristics'!I:I,MATCH($C138,'Policy Characteristics'!$C:$C,0)))</f>
        <v>% of newly sold non-electric building components</v>
      </c>
      <c r="P138" s="293"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8" s="293" t="str">
        <f>IF(ISBLANK(INDEX('Policy Characteristics'!K:K,MATCH($C138,'Policy Characteristics'!$C:$C,0))),"",INDEX('Policy Characteristics'!K:K,MATCH($C138,'Policy Characteristics'!$C:$C,0)))</f>
        <v>buildings-sector-main.html#component-elec</v>
      </c>
      <c r="R138" s="293" t="str">
        <f>IF(ISBLANK(INDEX('Policy Characteristics'!L:L,MATCH($C138,'Policy Characteristics'!$C:$C,0))),"",INDEX('Policy Characteristics'!L:L,MATCH($C138,'Policy Characteristics'!$C:$C,0)))</f>
        <v>building-component-electrification.html</v>
      </c>
    </row>
    <row r="139" spans="1:18" x14ac:dyDescent="0.25">
      <c r="A139" s="293" t="str">
        <f>IF(ISBLANK(INDEX('Policy Characteristics'!A:A,MATCH($C139,'Policy Characteristics'!$C:$C,0))),"",INDEX('Policy Characteristics'!A:A,MATCH($C139,'Policy Characteristics'!$C:$C,0)))</f>
        <v>Buildings and Appliances</v>
      </c>
      <c r="B139" s="294" t="str">
        <f>IF(ISBLANK(INDEX('Policy Characteristics'!B:B,MATCH($C139,'Policy Characteristics'!$C:$C,0))),"",INDEX('Policy Characteristics'!B:B,MATCH($C139,'Policy Characteristics'!$C:$C,0)))</f>
        <v>Building Component Electrification</v>
      </c>
      <c r="C139" s="293" t="str">
        <f t="shared" si="10"/>
        <v>Fraction of New Bldg Components Shifted to Other Fuels</v>
      </c>
      <c r="D139" s="298" t="s">
        <v>668</v>
      </c>
      <c r="E139" s="298" t="s">
        <v>674</v>
      </c>
      <c r="F139" s="298" t="s">
        <v>669</v>
      </c>
      <c r="G139" s="298" t="s">
        <v>675</v>
      </c>
      <c r="H139" s="20">
        <v>448</v>
      </c>
      <c r="I139" s="295" t="s">
        <v>624</v>
      </c>
      <c r="J139" s="296" t="str">
        <f>IF(ISBLANK(INDEX('Policy Characteristics'!D:D,MATCH($C139,'Policy Characteristics'!$C:$C,0))),"",INDEX('Policy Characteristics'!D:D,MATCH($C139,'Policy Characteristics'!$C:$C,0)))</f>
        <v>Building Component Electrification</v>
      </c>
      <c r="K139" s="293" t="str">
        <f>IF(ISBLANK(INDEX('Policy Characteristics'!E:E,MATCH($C139,'Policy Characteristics'!$C:$C,0))),"",INDEX('Policy Characteristics'!E:E,MATCH($C139,'Policy Characteristics'!$C:$C,0)))</f>
        <v>bldgs new component fuel shifting</v>
      </c>
      <c r="L139" s="237">
        <f>IF(ISBLANK(INDEX('Policy Characteristics'!F:F,MATCH($C139,'Policy Characteristics'!$C:$C,0))),"",INDEX('Policy Characteristics'!F:F,MATCH($C139,'Policy Characteristics'!$C:$C,0)))</f>
        <v>0</v>
      </c>
      <c r="M139" s="237">
        <f>IF(ISBLANK(INDEX('Policy Characteristics'!G:G,MATCH($C139,'Policy Characteristics'!$C:$C,0))),"",INDEX('Policy Characteristics'!G:G,MATCH($C139,'Policy Characteristics'!$C:$C,0)))</f>
        <v>1</v>
      </c>
      <c r="N139" s="237">
        <f>IF(ISBLANK(INDEX('Policy Characteristics'!H:H,MATCH($C139,'Policy Characteristics'!$C:$C,0))),"",INDEX('Policy Characteristics'!H:H,MATCH($C139,'Policy Characteristics'!$C:$C,0)))</f>
        <v>0.01</v>
      </c>
      <c r="O139" s="293" t="str">
        <f>IF(ISBLANK(INDEX('Policy Characteristics'!I:I,MATCH($C139,'Policy Characteristics'!$C:$C,0))),"",INDEX('Policy Characteristics'!I:I,MATCH($C139,'Policy Characteristics'!$C:$C,0)))</f>
        <v>% of newly sold non-electric building components</v>
      </c>
      <c r="P139" s="293"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9" s="293" t="str">
        <f>IF(ISBLANK(INDEX('Policy Characteristics'!K:K,MATCH($C139,'Policy Characteristics'!$C:$C,0))),"",INDEX('Policy Characteristics'!K:K,MATCH($C139,'Policy Characteristics'!$C:$C,0)))</f>
        <v>buildings-sector-main.html#component-elec</v>
      </c>
      <c r="R139" s="293" t="str">
        <f>IF(ISBLANK(INDEX('Policy Characteristics'!L:L,MATCH($C139,'Policy Characteristics'!$C:$C,0))),"",INDEX('Policy Characteristics'!L:L,MATCH($C139,'Policy Characteristics'!$C:$C,0)))</f>
        <v>building-component-electrification.html</v>
      </c>
    </row>
    <row r="140" spans="1:18" x14ac:dyDescent="0.25">
      <c r="A140" s="293" t="str">
        <f>IF(ISBLANK(INDEX('Policy Characteristics'!A:A,MATCH($C140,'Policy Characteristics'!$C:$C,0))),"",INDEX('Policy Characteristics'!A:A,MATCH($C140,'Policy Characteristics'!$C:$C,0)))</f>
        <v>Buildings and Appliances</v>
      </c>
      <c r="B140" s="294" t="str">
        <f>IF(ISBLANK(INDEX('Policy Characteristics'!B:B,MATCH($C140,'Policy Characteristics'!$C:$C,0))),"",INDEX('Policy Characteristics'!B:B,MATCH($C140,'Policy Characteristics'!$C:$C,0)))</f>
        <v>Building Component Electrification</v>
      </c>
      <c r="C140" s="293" t="str">
        <f t="shared" ref="C140" si="11">C$126</f>
        <v>Fraction of New Bldg Components Shifted to Other Fuels</v>
      </c>
      <c r="D140" s="298" t="s">
        <v>670</v>
      </c>
      <c r="E140" s="298" t="s">
        <v>674</v>
      </c>
      <c r="F140" s="298" t="s">
        <v>671</v>
      </c>
      <c r="G140" s="298" t="s">
        <v>675</v>
      </c>
      <c r="H140" s="20">
        <v>449</v>
      </c>
      <c r="I140" s="295" t="s">
        <v>624</v>
      </c>
      <c r="J140" s="296" t="str">
        <f>IF(ISBLANK(INDEX('Policy Characteristics'!D:D,MATCH($C140,'Policy Characteristics'!$C:$C,0))),"",INDEX('Policy Characteristics'!D:D,MATCH($C140,'Policy Characteristics'!$C:$C,0)))</f>
        <v>Building Component Electrification</v>
      </c>
      <c r="K140" s="293" t="str">
        <f>IF(ISBLANK(INDEX('Policy Characteristics'!E:E,MATCH($C140,'Policy Characteristics'!$C:$C,0))),"",INDEX('Policy Characteristics'!E:E,MATCH($C140,'Policy Characteristics'!$C:$C,0)))</f>
        <v>bldgs new component fuel shifting</v>
      </c>
      <c r="L140" s="237">
        <f>IF(ISBLANK(INDEX('Policy Characteristics'!F:F,MATCH($C140,'Policy Characteristics'!$C:$C,0))),"",INDEX('Policy Characteristics'!F:F,MATCH($C140,'Policy Characteristics'!$C:$C,0)))</f>
        <v>0</v>
      </c>
      <c r="M140" s="237">
        <f>IF(ISBLANK(INDEX('Policy Characteristics'!G:G,MATCH($C140,'Policy Characteristics'!$C:$C,0))),"",INDEX('Policy Characteristics'!G:G,MATCH($C140,'Policy Characteristics'!$C:$C,0)))</f>
        <v>1</v>
      </c>
      <c r="N140" s="237">
        <f>IF(ISBLANK(INDEX('Policy Characteristics'!H:H,MATCH($C140,'Policy Characteristics'!$C:$C,0))),"",INDEX('Policy Characteristics'!H:H,MATCH($C140,'Policy Characteristics'!$C:$C,0)))</f>
        <v>0.01</v>
      </c>
      <c r="O140" s="293" t="str">
        <f>IF(ISBLANK(INDEX('Policy Characteristics'!I:I,MATCH($C140,'Policy Characteristics'!$C:$C,0))),"",INDEX('Policy Characteristics'!I:I,MATCH($C140,'Policy Characteristics'!$C:$C,0)))</f>
        <v>% of newly sold non-electric building components</v>
      </c>
      <c r="P140" s="293"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40" s="293" t="str">
        <f>IF(ISBLANK(INDEX('Policy Characteristics'!K:K,MATCH($C140,'Policy Characteristics'!$C:$C,0))),"",INDEX('Policy Characteristics'!K:K,MATCH($C140,'Policy Characteristics'!$C:$C,0)))</f>
        <v>buildings-sector-main.html#component-elec</v>
      </c>
      <c r="R140" s="293" t="str">
        <f>IF(ISBLANK(INDEX('Policy Characteristics'!L:L,MATCH($C140,'Policy Characteristics'!$C:$C,0))),"",INDEX('Policy Characteristics'!L:L,MATCH($C140,'Policy Characteristics'!$C:$C,0)))</f>
        <v>building-component-electrification.html</v>
      </c>
    </row>
    <row r="141" spans="1:18" s="293" customFormat="1" x14ac:dyDescent="0.25">
      <c r="A141" s="293" t="str">
        <f>IF(ISBLANK(INDEX('Policy Characteristics'!A:A,MATCH($C141,'Policy Characteristics'!$C:$C,0))),"",INDEX('Policy Characteristics'!A:A,MATCH($C141,'Policy Characteristics'!$C:$C,0)))</f>
        <v>Buildings and Appliances</v>
      </c>
      <c r="B141" s="294" t="str">
        <f>IF(ISBLANK(INDEX('Policy Characteristics'!B:B,MATCH($C141,'Policy Characteristics'!$C:$C,0))),"",INDEX('Policy Characteristics'!B:B,MATCH($C141,'Policy Characteristics'!$C:$C,0)))</f>
        <v>Building Energy Efficiency Standards</v>
      </c>
      <c r="C141" t="s">
        <v>148</v>
      </c>
      <c r="D141" s="298" t="s">
        <v>660</v>
      </c>
      <c r="E141" s="298" t="s">
        <v>661</v>
      </c>
      <c r="F141" s="298" t="s">
        <v>662</v>
      </c>
      <c r="G141" s="298" t="s">
        <v>663</v>
      </c>
      <c r="H141" s="20">
        <v>13</v>
      </c>
      <c r="I141" s="295" t="s">
        <v>624</v>
      </c>
      <c r="J141" s="296" t="str">
        <f>IF(ISBLANK(INDEX('Policy Characteristics'!D:D,MATCH($C141,'Policy Characteristics'!$C:$C,0))),"",INDEX('Policy Characteristics'!D:D,MATCH($C141,'Policy Characteristics'!$C:$C,0)))</f>
        <v>Building Energy Efficiency Standards</v>
      </c>
      <c r="K141" s="293" t="str">
        <f>IF(ISBLANK(INDEX('Policy Characteristics'!E:E,MATCH($C141,'Policy Characteristics'!$C:$C,0))),"",INDEX('Policy Characteristics'!E:E,MATCH($C141,'Policy Characteristics'!$C:$C,0)))</f>
        <v>bldgs efficiency standards</v>
      </c>
      <c r="L141" s="237">
        <f>IF(ISBLANK(INDEX('Policy Characteristics'!F:F,MATCH($C141,'Policy Characteristics'!$C:$C,0))),"",INDEX('Policy Characteristics'!F:F,MATCH($C141,'Policy Characteristics'!$C:$C,0)))</f>
        <v>0</v>
      </c>
      <c r="M141" s="237">
        <f>IF(ISBLANK(INDEX('Policy Characteristics'!G:G,MATCH($C141,'Policy Characteristics'!$C:$C,0))),"",INDEX('Policy Characteristics'!G:G,MATCH($C141,'Policy Characteristics'!$C:$C,0)))</f>
        <v>0.75</v>
      </c>
      <c r="N141" s="237">
        <f>IF(ISBLANK(INDEX('Policy Characteristics'!H:H,MATCH($C141,'Policy Characteristics'!$C:$C,0))),"",INDEX('Policy Characteristics'!H:H,MATCH($C141,'Policy Characteristics'!$C:$C,0)))</f>
        <v>0.01</v>
      </c>
      <c r="O141" s="293" t="str">
        <f>IF(ISBLANK(INDEX('Policy Characteristics'!I:I,MATCH($C141,'Policy Characteristics'!$C:$C,0))),"",INDEX('Policy Characteristics'!I:I,MATCH($C141,'Policy Characteristics'!$C:$C,0)))</f>
        <v>% reduction in energy use</v>
      </c>
      <c r="P141" s="293"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1" s="293" t="str">
        <f>IF(ISBLANK(INDEX('Policy Characteristics'!K:K,MATCH($C141,'Policy Characteristics'!$C:$C,0))),"",INDEX('Policy Characteristics'!K:K,MATCH($C141,'Policy Characteristics'!$C:$C,0)))</f>
        <v>buildings-sector-main.html#eff-stds</v>
      </c>
      <c r="R141" s="293" t="str">
        <f>IF(ISBLANK(INDEX('Policy Characteristics'!L:L,MATCH($C141,'Policy Characteristics'!$C:$C,0))),"",INDEX('Policy Characteristics'!L:L,MATCH($C141,'Policy Characteristics'!$C:$C,0)))</f>
        <v>building-energy-efficiency-standards.html</v>
      </c>
    </row>
    <row r="142" spans="1:18" s="293" customFormat="1" x14ac:dyDescent="0.25">
      <c r="A142" s="293" t="str">
        <f>IF(ISBLANK(INDEX('Policy Characteristics'!A:A,MATCH($C142,'Policy Characteristics'!$C:$C,0))),"",INDEX('Policy Characteristics'!A:A,MATCH($C142,'Policy Characteristics'!$C:$C,0)))</f>
        <v>Buildings and Appliances</v>
      </c>
      <c r="B142" s="294" t="str">
        <f>IF(ISBLANK(INDEX('Policy Characteristics'!B:B,MATCH($C142,'Policy Characteristics'!$C:$C,0))),"",INDEX('Policy Characteristics'!B:B,MATCH($C142,'Policy Characteristics'!$C:$C,0)))</f>
        <v>Building Energy Efficiency Standards</v>
      </c>
      <c r="C142" s="293" t="str">
        <f t="shared" ref="C142:C157" si="12">C$141</f>
        <v>Reduction in E Use Allowed by Component Eff Std</v>
      </c>
      <c r="D142" s="298" t="s">
        <v>664</v>
      </c>
      <c r="E142" s="298" t="s">
        <v>661</v>
      </c>
      <c r="F142" s="298" t="s">
        <v>665</v>
      </c>
      <c r="G142" s="298" t="s">
        <v>663</v>
      </c>
      <c r="H142" s="20">
        <v>14</v>
      </c>
      <c r="I142" s="295" t="s">
        <v>624</v>
      </c>
      <c r="J142" s="296" t="str">
        <f>IF(ISBLANK(INDEX('Policy Characteristics'!D:D,MATCH($C142,'Policy Characteristics'!$C:$C,0))),"",INDEX('Policy Characteristics'!D:D,MATCH($C142,'Policy Characteristics'!$C:$C,0)))</f>
        <v>Building Energy Efficiency Standards</v>
      </c>
      <c r="K142" s="293" t="str">
        <f>IF(ISBLANK(INDEX('Policy Characteristics'!E:E,MATCH($C142,'Policy Characteristics'!$C:$C,0))),"",INDEX('Policy Characteristics'!E:E,MATCH($C142,'Policy Characteristics'!$C:$C,0)))</f>
        <v>bldgs efficiency standards</v>
      </c>
      <c r="L142" s="237">
        <f>IF(ISBLANK(INDEX('Policy Characteristics'!F:F,MATCH($C142,'Policy Characteristics'!$C:$C,0))),"",INDEX('Policy Characteristics'!F:F,MATCH($C142,'Policy Characteristics'!$C:$C,0)))</f>
        <v>0</v>
      </c>
      <c r="M142" s="237">
        <f>IF(ISBLANK(INDEX('Policy Characteristics'!G:G,MATCH($C142,'Policy Characteristics'!$C:$C,0))),"",INDEX('Policy Characteristics'!G:G,MATCH($C142,'Policy Characteristics'!$C:$C,0)))</f>
        <v>0.75</v>
      </c>
      <c r="N142" s="237">
        <f>IF(ISBLANK(INDEX('Policy Characteristics'!H:H,MATCH($C142,'Policy Characteristics'!$C:$C,0))),"",INDEX('Policy Characteristics'!H:H,MATCH($C142,'Policy Characteristics'!$C:$C,0)))</f>
        <v>0.01</v>
      </c>
      <c r="O142" s="293" t="str">
        <f>IF(ISBLANK(INDEX('Policy Characteristics'!I:I,MATCH($C142,'Policy Characteristics'!$C:$C,0))),"",INDEX('Policy Characteristics'!I:I,MATCH($C142,'Policy Characteristics'!$C:$C,0)))</f>
        <v>% reduction in energy use</v>
      </c>
      <c r="P142" s="293"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2" s="293" t="str">
        <f>IF(ISBLANK(INDEX('Policy Characteristics'!K:K,MATCH($C142,'Policy Characteristics'!$C:$C,0))),"",INDEX('Policy Characteristics'!K:K,MATCH($C142,'Policy Characteristics'!$C:$C,0)))</f>
        <v>buildings-sector-main.html#eff-stds</v>
      </c>
      <c r="R142" s="293" t="str">
        <f>IF(ISBLANK(INDEX('Policy Characteristics'!L:L,MATCH($C142,'Policy Characteristics'!$C:$C,0))),"",INDEX('Policy Characteristics'!L:L,MATCH($C142,'Policy Characteristics'!$C:$C,0)))</f>
        <v>building-energy-efficiency-standards.html</v>
      </c>
    </row>
    <row r="143" spans="1:18" s="293" customFormat="1" x14ac:dyDescent="0.25">
      <c r="A143" s="293" t="str">
        <f>IF(ISBLANK(INDEX('Policy Characteristics'!A:A,MATCH($C143,'Policy Characteristics'!$C:$C,0))),"",INDEX('Policy Characteristics'!A:A,MATCH($C143,'Policy Characteristics'!$C:$C,0)))</f>
        <v>Buildings and Appliances</v>
      </c>
      <c r="B143" s="294" t="str">
        <f>IF(ISBLANK(INDEX('Policy Characteristics'!B:B,MATCH($C143,'Policy Characteristics'!$C:$C,0))),"",INDEX('Policy Characteristics'!B:B,MATCH($C143,'Policy Characteristics'!$C:$C,0)))</f>
        <v>Building Energy Efficiency Standards</v>
      </c>
      <c r="C143" s="293" t="str">
        <f t="shared" si="12"/>
        <v>Reduction in E Use Allowed by Component Eff Std</v>
      </c>
      <c r="D143" s="298" t="s">
        <v>676</v>
      </c>
      <c r="E143" s="298" t="s">
        <v>661</v>
      </c>
      <c r="F143" s="298" t="s">
        <v>677</v>
      </c>
      <c r="G143" s="298" t="s">
        <v>663</v>
      </c>
      <c r="H143" s="20">
        <v>15</v>
      </c>
      <c r="I143" s="295" t="s">
        <v>624</v>
      </c>
      <c r="J143" s="296" t="str">
        <f>IF(ISBLANK(INDEX('Policy Characteristics'!D:D,MATCH($C143,'Policy Characteristics'!$C:$C,0))),"",INDEX('Policy Characteristics'!D:D,MATCH($C143,'Policy Characteristics'!$C:$C,0)))</f>
        <v>Building Energy Efficiency Standards</v>
      </c>
      <c r="K143" s="293" t="str">
        <f>IF(ISBLANK(INDEX('Policy Characteristics'!E:E,MATCH($C143,'Policy Characteristics'!$C:$C,0))),"",INDEX('Policy Characteristics'!E:E,MATCH($C143,'Policy Characteristics'!$C:$C,0)))</f>
        <v>bldgs efficiency standards</v>
      </c>
      <c r="L143" s="237">
        <f>IF(ISBLANK(INDEX('Policy Characteristics'!F:F,MATCH($C143,'Policy Characteristics'!$C:$C,0))),"",INDEX('Policy Characteristics'!F:F,MATCH($C143,'Policy Characteristics'!$C:$C,0)))</f>
        <v>0</v>
      </c>
      <c r="M143" s="237">
        <f>IF(ISBLANK(INDEX('Policy Characteristics'!G:G,MATCH($C143,'Policy Characteristics'!$C:$C,0))),"",INDEX('Policy Characteristics'!G:G,MATCH($C143,'Policy Characteristics'!$C:$C,0)))</f>
        <v>0.75</v>
      </c>
      <c r="N143" s="237">
        <f>IF(ISBLANK(INDEX('Policy Characteristics'!H:H,MATCH($C143,'Policy Characteristics'!$C:$C,0))),"",INDEX('Policy Characteristics'!H:H,MATCH($C143,'Policy Characteristics'!$C:$C,0)))</f>
        <v>0.01</v>
      </c>
      <c r="O143" s="293" t="str">
        <f>IF(ISBLANK(INDEX('Policy Characteristics'!I:I,MATCH($C143,'Policy Characteristics'!$C:$C,0))),"",INDEX('Policy Characteristics'!I:I,MATCH($C143,'Policy Characteristics'!$C:$C,0)))</f>
        <v>% reduction in energy use</v>
      </c>
      <c r="P143" s="293"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3" s="293" t="str">
        <f>IF(ISBLANK(INDEX('Policy Characteristics'!K:K,MATCH($C143,'Policy Characteristics'!$C:$C,0))),"",INDEX('Policy Characteristics'!K:K,MATCH($C143,'Policy Characteristics'!$C:$C,0)))</f>
        <v>buildings-sector-main.html#eff-stds</v>
      </c>
      <c r="R143" s="293" t="str">
        <f>IF(ISBLANK(INDEX('Policy Characteristics'!L:L,MATCH($C143,'Policy Characteristics'!$C:$C,0))),"",INDEX('Policy Characteristics'!L:L,MATCH($C143,'Policy Characteristics'!$C:$C,0)))</f>
        <v>building-energy-efficiency-standards.html</v>
      </c>
    </row>
    <row r="144" spans="1:18" s="293" customFormat="1" x14ac:dyDescent="0.25">
      <c r="A144" s="293" t="str">
        <f>IF(ISBLANK(INDEX('Policy Characteristics'!A:A,MATCH($C144,'Policy Characteristics'!$C:$C,0))),"",INDEX('Policy Characteristics'!A:A,MATCH($C144,'Policy Characteristics'!$C:$C,0)))</f>
        <v>Buildings and Appliances</v>
      </c>
      <c r="B144" s="294" t="str">
        <f>IF(ISBLANK(INDEX('Policy Characteristics'!B:B,MATCH($C144,'Policy Characteristics'!$C:$C,0))),"",INDEX('Policy Characteristics'!B:B,MATCH($C144,'Policy Characteristics'!$C:$C,0)))</f>
        <v>Building Energy Efficiency Standards</v>
      </c>
      <c r="C144" s="293" t="str">
        <f t="shared" si="12"/>
        <v>Reduction in E Use Allowed by Component Eff Std</v>
      </c>
      <c r="D144" s="298" t="s">
        <v>666</v>
      </c>
      <c r="E144" s="298" t="s">
        <v>661</v>
      </c>
      <c r="F144" s="298" t="s">
        <v>667</v>
      </c>
      <c r="G144" s="298" t="s">
        <v>663</v>
      </c>
      <c r="H144" s="20">
        <v>16</v>
      </c>
      <c r="I144" s="295" t="s">
        <v>624</v>
      </c>
      <c r="J144" s="296" t="str">
        <f>IF(ISBLANK(INDEX('Policy Characteristics'!D:D,MATCH($C144,'Policy Characteristics'!$C:$C,0))),"",INDEX('Policy Characteristics'!D:D,MATCH($C144,'Policy Characteristics'!$C:$C,0)))</f>
        <v>Building Energy Efficiency Standards</v>
      </c>
      <c r="K144" s="293" t="str">
        <f>IF(ISBLANK(INDEX('Policy Characteristics'!E:E,MATCH($C144,'Policy Characteristics'!$C:$C,0))),"",INDEX('Policy Characteristics'!E:E,MATCH($C144,'Policy Characteristics'!$C:$C,0)))</f>
        <v>bldgs efficiency standards</v>
      </c>
      <c r="L144" s="237">
        <f>IF(ISBLANK(INDEX('Policy Characteristics'!F:F,MATCH($C144,'Policy Characteristics'!$C:$C,0))),"",INDEX('Policy Characteristics'!F:F,MATCH($C144,'Policy Characteristics'!$C:$C,0)))</f>
        <v>0</v>
      </c>
      <c r="M144" s="237">
        <f>IF(ISBLANK(INDEX('Policy Characteristics'!G:G,MATCH($C144,'Policy Characteristics'!$C:$C,0))),"",INDEX('Policy Characteristics'!G:G,MATCH($C144,'Policy Characteristics'!$C:$C,0)))</f>
        <v>0.75</v>
      </c>
      <c r="N144" s="237">
        <f>IF(ISBLANK(INDEX('Policy Characteristics'!H:H,MATCH($C144,'Policy Characteristics'!$C:$C,0))),"",INDEX('Policy Characteristics'!H:H,MATCH($C144,'Policy Characteristics'!$C:$C,0)))</f>
        <v>0.01</v>
      </c>
      <c r="O144" s="293" t="str">
        <f>IF(ISBLANK(INDEX('Policy Characteristics'!I:I,MATCH($C144,'Policy Characteristics'!$C:$C,0))),"",INDEX('Policy Characteristics'!I:I,MATCH($C144,'Policy Characteristics'!$C:$C,0)))</f>
        <v>% reduction in energy use</v>
      </c>
      <c r="P144" s="293"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4" s="293" t="str">
        <f>IF(ISBLANK(INDEX('Policy Characteristics'!K:K,MATCH($C144,'Policy Characteristics'!$C:$C,0))),"",INDEX('Policy Characteristics'!K:K,MATCH($C144,'Policy Characteristics'!$C:$C,0)))</f>
        <v>buildings-sector-main.html#eff-stds</v>
      </c>
      <c r="R144" s="293" t="str">
        <f>IF(ISBLANK(INDEX('Policy Characteristics'!L:L,MATCH($C144,'Policy Characteristics'!$C:$C,0))),"",INDEX('Policy Characteristics'!L:L,MATCH($C144,'Policy Characteristics'!$C:$C,0)))</f>
        <v>building-energy-efficiency-standards.html</v>
      </c>
    </row>
    <row r="145" spans="1:18" s="293" customFormat="1" x14ac:dyDescent="0.25">
      <c r="A145" s="293" t="str">
        <f>IF(ISBLANK(INDEX('Policy Characteristics'!A:A,MATCH($C145,'Policy Characteristics'!$C:$C,0))),"",INDEX('Policy Characteristics'!A:A,MATCH($C145,'Policy Characteristics'!$C:$C,0)))</f>
        <v>Buildings and Appliances</v>
      </c>
      <c r="B145" s="294" t="str">
        <f>IF(ISBLANK(INDEX('Policy Characteristics'!B:B,MATCH($C145,'Policy Characteristics'!$C:$C,0))),"",INDEX('Policy Characteristics'!B:B,MATCH($C145,'Policy Characteristics'!$C:$C,0)))</f>
        <v>Building Energy Efficiency Standards</v>
      </c>
      <c r="C145" s="293" t="str">
        <f t="shared" si="12"/>
        <v>Reduction in E Use Allowed by Component Eff Std</v>
      </c>
      <c r="D145" s="298" t="s">
        <v>668</v>
      </c>
      <c r="E145" s="298" t="s">
        <v>661</v>
      </c>
      <c r="F145" s="298" t="s">
        <v>669</v>
      </c>
      <c r="G145" s="298" t="s">
        <v>663</v>
      </c>
      <c r="H145" s="20">
        <v>17</v>
      </c>
      <c r="I145" s="295" t="s">
        <v>624</v>
      </c>
      <c r="J145" s="296" t="str">
        <f>IF(ISBLANK(INDEX('Policy Characteristics'!D:D,MATCH($C145,'Policy Characteristics'!$C:$C,0))),"",INDEX('Policy Characteristics'!D:D,MATCH($C145,'Policy Characteristics'!$C:$C,0)))</f>
        <v>Building Energy Efficiency Standards</v>
      </c>
      <c r="K145" s="293" t="str">
        <f>IF(ISBLANK(INDEX('Policy Characteristics'!E:E,MATCH($C145,'Policy Characteristics'!$C:$C,0))),"",INDEX('Policy Characteristics'!E:E,MATCH($C145,'Policy Characteristics'!$C:$C,0)))</f>
        <v>bldgs efficiency standards</v>
      </c>
      <c r="L145" s="237">
        <f>IF(ISBLANK(INDEX('Policy Characteristics'!F:F,MATCH($C145,'Policy Characteristics'!$C:$C,0))),"",INDEX('Policy Characteristics'!F:F,MATCH($C145,'Policy Characteristics'!$C:$C,0)))</f>
        <v>0</v>
      </c>
      <c r="M145" s="237">
        <f>IF(ISBLANK(INDEX('Policy Characteristics'!G:G,MATCH($C145,'Policy Characteristics'!$C:$C,0))),"",INDEX('Policy Characteristics'!G:G,MATCH($C145,'Policy Characteristics'!$C:$C,0)))</f>
        <v>0.75</v>
      </c>
      <c r="N145" s="237">
        <f>IF(ISBLANK(INDEX('Policy Characteristics'!H:H,MATCH($C145,'Policy Characteristics'!$C:$C,0))),"",INDEX('Policy Characteristics'!H:H,MATCH($C145,'Policy Characteristics'!$C:$C,0)))</f>
        <v>0.01</v>
      </c>
      <c r="O145" s="293" t="str">
        <f>IF(ISBLANK(INDEX('Policy Characteristics'!I:I,MATCH($C145,'Policy Characteristics'!$C:$C,0))),"",INDEX('Policy Characteristics'!I:I,MATCH($C145,'Policy Characteristics'!$C:$C,0)))</f>
        <v>% reduction in energy use</v>
      </c>
      <c r="P145" s="293"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5" s="293" t="str">
        <f>IF(ISBLANK(INDEX('Policy Characteristics'!K:K,MATCH($C145,'Policy Characteristics'!$C:$C,0))),"",INDEX('Policy Characteristics'!K:K,MATCH($C145,'Policy Characteristics'!$C:$C,0)))</f>
        <v>buildings-sector-main.html#eff-stds</v>
      </c>
      <c r="R145" s="293" t="str">
        <f>IF(ISBLANK(INDEX('Policy Characteristics'!L:L,MATCH($C145,'Policy Characteristics'!$C:$C,0))),"",INDEX('Policy Characteristics'!L:L,MATCH($C145,'Policy Characteristics'!$C:$C,0)))</f>
        <v>building-energy-efficiency-standards.html</v>
      </c>
    </row>
    <row r="146" spans="1:18" s="293" customFormat="1" x14ac:dyDescent="0.25">
      <c r="A146" s="293" t="str">
        <f>IF(ISBLANK(INDEX('Policy Characteristics'!A:A,MATCH($C146,'Policy Characteristics'!$C:$C,0))),"",INDEX('Policy Characteristics'!A:A,MATCH($C146,'Policy Characteristics'!$C:$C,0)))</f>
        <v>Buildings and Appliances</v>
      </c>
      <c r="B146" s="294" t="str">
        <f>IF(ISBLANK(INDEX('Policy Characteristics'!B:B,MATCH($C146,'Policy Characteristics'!$C:$C,0))),"",INDEX('Policy Characteristics'!B:B,MATCH($C146,'Policy Characteristics'!$C:$C,0)))</f>
        <v>Building Energy Efficiency Standards</v>
      </c>
      <c r="C146" s="293" t="str">
        <f t="shared" si="12"/>
        <v>Reduction in E Use Allowed by Component Eff Std</v>
      </c>
      <c r="D146" s="298" t="s">
        <v>670</v>
      </c>
      <c r="E146" s="298" t="s">
        <v>661</v>
      </c>
      <c r="F146" s="298" t="s">
        <v>671</v>
      </c>
      <c r="G146" s="298" t="s">
        <v>663</v>
      </c>
      <c r="H146" s="20">
        <v>18</v>
      </c>
      <c r="I146" s="295" t="s">
        <v>624</v>
      </c>
      <c r="J146" s="296" t="str">
        <f>IF(ISBLANK(INDEX('Policy Characteristics'!D:D,MATCH($C146,'Policy Characteristics'!$C:$C,0))),"",INDEX('Policy Characteristics'!D:D,MATCH($C146,'Policy Characteristics'!$C:$C,0)))</f>
        <v>Building Energy Efficiency Standards</v>
      </c>
      <c r="K146" s="293" t="str">
        <f>IF(ISBLANK(INDEX('Policy Characteristics'!E:E,MATCH($C146,'Policy Characteristics'!$C:$C,0))),"",INDEX('Policy Characteristics'!E:E,MATCH($C146,'Policy Characteristics'!$C:$C,0)))</f>
        <v>bldgs efficiency standards</v>
      </c>
      <c r="L146" s="237">
        <f>IF(ISBLANK(INDEX('Policy Characteristics'!F:F,MATCH($C146,'Policy Characteristics'!$C:$C,0))),"",INDEX('Policy Characteristics'!F:F,MATCH($C146,'Policy Characteristics'!$C:$C,0)))</f>
        <v>0</v>
      </c>
      <c r="M146" s="237">
        <f>IF(ISBLANK(INDEX('Policy Characteristics'!G:G,MATCH($C146,'Policy Characteristics'!$C:$C,0))),"",INDEX('Policy Characteristics'!G:G,MATCH($C146,'Policy Characteristics'!$C:$C,0)))</f>
        <v>0.75</v>
      </c>
      <c r="N146" s="237">
        <f>IF(ISBLANK(INDEX('Policy Characteristics'!H:H,MATCH($C146,'Policy Characteristics'!$C:$C,0))),"",INDEX('Policy Characteristics'!H:H,MATCH($C146,'Policy Characteristics'!$C:$C,0)))</f>
        <v>0.01</v>
      </c>
      <c r="O146" s="293" t="str">
        <f>IF(ISBLANK(INDEX('Policy Characteristics'!I:I,MATCH($C146,'Policy Characteristics'!$C:$C,0))),"",INDEX('Policy Characteristics'!I:I,MATCH($C146,'Policy Characteristics'!$C:$C,0)))</f>
        <v>% reduction in energy use</v>
      </c>
      <c r="P146" s="293"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6" s="293" t="str">
        <f>IF(ISBLANK(INDEX('Policy Characteristics'!K:K,MATCH($C146,'Policy Characteristics'!$C:$C,0))),"",INDEX('Policy Characteristics'!K:K,MATCH($C146,'Policy Characteristics'!$C:$C,0)))</f>
        <v>buildings-sector-main.html#eff-stds</v>
      </c>
      <c r="R146" s="293" t="str">
        <f>IF(ISBLANK(INDEX('Policy Characteristics'!L:L,MATCH($C146,'Policy Characteristics'!$C:$C,0))),"",INDEX('Policy Characteristics'!L:L,MATCH($C146,'Policy Characteristics'!$C:$C,0)))</f>
        <v>building-energy-efficiency-standards.html</v>
      </c>
    </row>
    <row r="147" spans="1:18" s="293" customFormat="1" x14ac:dyDescent="0.25">
      <c r="A147" s="293" t="str">
        <f>IF(ISBLANK(INDEX('Policy Characteristics'!A:A,MATCH($C147,'Policy Characteristics'!$C:$C,0))),"",INDEX('Policy Characteristics'!A:A,MATCH($C147,'Policy Characteristics'!$C:$C,0)))</f>
        <v>Buildings and Appliances</v>
      </c>
      <c r="B147" s="294" t="str">
        <f>IF(ISBLANK(INDEX('Policy Characteristics'!B:B,MATCH($C147,'Policy Characteristics'!$C:$C,0))),"",INDEX('Policy Characteristics'!B:B,MATCH($C147,'Policy Characteristics'!$C:$C,0)))</f>
        <v>Building Energy Efficiency Standards</v>
      </c>
      <c r="C147" s="293" t="str">
        <f t="shared" si="12"/>
        <v>Reduction in E Use Allowed by Component Eff Std</v>
      </c>
      <c r="D147" s="298" t="s">
        <v>660</v>
      </c>
      <c r="E147" s="298" t="s">
        <v>672</v>
      </c>
      <c r="F147" s="298" t="s">
        <v>662</v>
      </c>
      <c r="G147" s="298" t="s">
        <v>673</v>
      </c>
      <c r="H147" s="20">
        <v>150</v>
      </c>
      <c r="I147" s="295" t="s">
        <v>624</v>
      </c>
      <c r="J147" s="296" t="str">
        <f>IF(ISBLANK(INDEX('Policy Characteristics'!D:D,MATCH($C147,'Policy Characteristics'!$C:$C,0))),"",INDEX('Policy Characteristics'!D:D,MATCH($C147,'Policy Characteristics'!$C:$C,0)))</f>
        <v>Building Energy Efficiency Standards</v>
      </c>
      <c r="K147" s="293" t="str">
        <f>IF(ISBLANK(INDEX('Policy Characteristics'!E:E,MATCH($C147,'Policy Characteristics'!$C:$C,0))),"",INDEX('Policy Characteristics'!E:E,MATCH($C147,'Policy Characteristics'!$C:$C,0)))</f>
        <v>bldgs efficiency standards</v>
      </c>
      <c r="L147" s="237">
        <f>IF(ISBLANK(INDEX('Policy Characteristics'!F:F,MATCH($C147,'Policy Characteristics'!$C:$C,0))),"",INDEX('Policy Characteristics'!F:F,MATCH($C147,'Policy Characteristics'!$C:$C,0)))</f>
        <v>0</v>
      </c>
      <c r="M147" s="237">
        <f>IF(ISBLANK(INDEX('Policy Characteristics'!G:G,MATCH($C147,'Policy Characteristics'!$C:$C,0))),"",INDEX('Policy Characteristics'!G:G,MATCH($C147,'Policy Characteristics'!$C:$C,0)))</f>
        <v>0.75</v>
      </c>
      <c r="N147" s="237">
        <f>IF(ISBLANK(INDEX('Policy Characteristics'!H:H,MATCH($C147,'Policy Characteristics'!$C:$C,0))),"",INDEX('Policy Characteristics'!H:H,MATCH($C147,'Policy Characteristics'!$C:$C,0)))</f>
        <v>0.01</v>
      </c>
      <c r="O147" s="293" t="str">
        <f>IF(ISBLANK(INDEX('Policy Characteristics'!I:I,MATCH($C147,'Policy Characteristics'!$C:$C,0))),"",INDEX('Policy Characteristics'!I:I,MATCH($C147,'Policy Characteristics'!$C:$C,0)))</f>
        <v>% reduction in energy use</v>
      </c>
      <c r="P147" s="293"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7" s="293" t="str">
        <f>IF(ISBLANK(INDEX('Policy Characteristics'!K:K,MATCH($C147,'Policy Characteristics'!$C:$C,0))),"",INDEX('Policy Characteristics'!K:K,MATCH($C147,'Policy Characteristics'!$C:$C,0)))</f>
        <v>buildings-sector-main.html#eff-stds</v>
      </c>
      <c r="R147" s="293" t="str">
        <f>IF(ISBLANK(INDEX('Policy Characteristics'!L:L,MATCH($C147,'Policy Characteristics'!$C:$C,0))),"",INDEX('Policy Characteristics'!L:L,MATCH($C147,'Policy Characteristics'!$C:$C,0)))</f>
        <v>building-energy-efficiency-standards.html</v>
      </c>
    </row>
    <row r="148" spans="1:18" s="293" customFormat="1" x14ac:dyDescent="0.25">
      <c r="A148" s="293" t="str">
        <f>IF(ISBLANK(INDEX('Policy Characteristics'!A:A,MATCH($C148,'Policy Characteristics'!$C:$C,0))),"",INDEX('Policy Characteristics'!A:A,MATCH($C148,'Policy Characteristics'!$C:$C,0)))</f>
        <v>Buildings and Appliances</v>
      </c>
      <c r="B148" s="294" t="str">
        <f>IF(ISBLANK(INDEX('Policy Characteristics'!B:B,MATCH($C148,'Policy Characteristics'!$C:$C,0))),"",INDEX('Policy Characteristics'!B:B,MATCH($C148,'Policy Characteristics'!$C:$C,0)))</f>
        <v>Building Energy Efficiency Standards</v>
      </c>
      <c r="C148" s="293" t="str">
        <f t="shared" si="12"/>
        <v>Reduction in E Use Allowed by Component Eff Std</v>
      </c>
      <c r="D148" s="298" t="s">
        <v>664</v>
      </c>
      <c r="E148" s="298" t="s">
        <v>672</v>
      </c>
      <c r="F148" s="298" t="s">
        <v>665</v>
      </c>
      <c r="G148" s="298" t="s">
        <v>673</v>
      </c>
      <c r="H148" s="20">
        <v>151</v>
      </c>
      <c r="I148" s="295" t="s">
        <v>624</v>
      </c>
      <c r="J148" s="296" t="str">
        <f>IF(ISBLANK(INDEX('Policy Characteristics'!D:D,MATCH($C148,'Policy Characteristics'!$C:$C,0))),"",INDEX('Policy Characteristics'!D:D,MATCH($C148,'Policy Characteristics'!$C:$C,0)))</f>
        <v>Building Energy Efficiency Standards</v>
      </c>
      <c r="K148" s="293" t="str">
        <f>IF(ISBLANK(INDEX('Policy Characteristics'!E:E,MATCH($C148,'Policy Characteristics'!$C:$C,0))),"",INDEX('Policy Characteristics'!E:E,MATCH($C148,'Policy Characteristics'!$C:$C,0)))</f>
        <v>bldgs efficiency standards</v>
      </c>
      <c r="L148" s="237">
        <f>IF(ISBLANK(INDEX('Policy Characteristics'!F:F,MATCH($C148,'Policy Characteristics'!$C:$C,0))),"",INDEX('Policy Characteristics'!F:F,MATCH($C148,'Policy Characteristics'!$C:$C,0)))</f>
        <v>0</v>
      </c>
      <c r="M148" s="237">
        <f>IF(ISBLANK(INDEX('Policy Characteristics'!G:G,MATCH($C148,'Policy Characteristics'!$C:$C,0))),"",INDEX('Policy Characteristics'!G:G,MATCH($C148,'Policy Characteristics'!$C:$C,0)))</f>
        <v>0.75</v>
      </c>
      <c r="N148" s="237">
        <f>IF(ISBLANK(INDEX('Policy Characteristics'!H:H,MATCH($C148,'Policy Characteristics'!$C:$C,0))),"",INDEX('Policy Characteristics'!H:H,MATCH($C148,'Policy Characteristics'!$C:$C,0)))</f>
        <v>0.01</v>
      </c>
      <c r="O148" s="293" t="str">
        <f>IF(ISBLANK(INDEX('Policy Characteristics'!I:I,MATCH($C148,'Policy Characteristics'!$C:$C,0))),"",INDEX('Policy Characteristics'!I:I,MATCH($C148,'Policy Characteristics'!$C:$C,0)))</f>
        <v>% reduction in energy use</v>
      </c>
      <c r="P148" s="293"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8" s="293" t="str">
        <f>IF(ISBLANK(INDEX('Policy Characteristics'!K:K,MATCH($C148,'Policy Characteristics'!$C:$C,0))),"",INDEX('Policy Characteristics'!K:K,MATCH($C148,'Policy Characteristics'!$C:$C,0)))</f>
        <v>buildings-sector-main.html#eff-stds</v>
      </c>
      <c r="R148" s="293" t="str">
        <f>IF(ISBLANK(INDEX('Policy Characteristics'!L:L,MATCH($C148,'Policy Characteristics'!$C:$C,0))),"",INDEX('Policy Characteristics'!L:L,MATCH($C148,'Policy Characteristics'!$C:$C,0)))</f>
        <v>building-energy-efficiency-standards.html</v>
      </c>
    </row>
    <row r="149" spans="1:18" s="293" customFormat="1" x14ac:dyDescent="0.25">
      <c r="A149" s="293" t="str">
        <f>IF(ISBLANK(INDEX('Policy Characteristics'!A:A,MATCH($C149,'Policy Characteristics'!$C:$C,0))),"",INDEX('Policy Characteristics'!A:A,MATCH($C149,'Policy Characteristics'!$C:$C,0)))</f>
        <v>Buildings and Appliances</v>
      </c>
      <c r="B149" s="294" t="str">
        <f>IF(ISBLANK(INDEX('Policy Characteristics'!B:B,MATCH($C149,'Policy Characteristics'!$C:$C,0))),"",INDEX('Policy Characteristics'!B:B,MATCH($C149,'Policy Characteristics'!$C:$C,0)))</f>
        <v>Building Energy Efficiency Standards</v>
      </c>
      <c r="C149" s="293" t="str">
        <f t="shared" si="12"/>
        <v>Reduction in E Use Allowed by Component Eff Std</v>
      </c>
      <c r="D149" s="298" t="s">
        <v>676</v>
      </c>
      <c r="E149" s="298" t="s">
        <v>672</v>
      </c>
      <c r="F149" s="298" t="s">
        <v>677</v>
      </c>
      <c r="G149" s="298" t="s">
        <v>673</v>
      </c>
      <c r="H149" s="20">
        <v>152</v>
      </c>
      <c r="I149" s="295" t="s">
        <v>624</v>
      </c>
      <c r="J149" s="296" t="str">
        <f>IF(ISBLANK(INDEX('Policy Characteristics'!D:D,MATCH($C149,'Policy Characteristics'!$C:$C,0))),"",INDEX('Policy Characteristics'!D:D,MATCH($C149,'Policy Characteristics'!$C:$C,0)))</f>
        <v>Building Energy Efficiency Standards</v>
      </c>
      <c r="K149" s="293" t="str">
        <f>IF(ISBLANK(INDEX('Policy Characteristics'!E:E,MATCH($C149,'Policy Characteristics'!$C:$C,0))),"",INDEX('Policy Characteristics'!E:E,MATCH($C149,'Policy Characteristics'!$C:$C,0)))</f>
        <v>bldgs efficiency standards</v>
      </c>
      <c r="L149" s="237">
        <f>IF(ISBLANK(INDEX('Policy Characteristics'!F:F,MATCH($C149,'Policy Characteristics'!$C:$C,0))),"",INDEX('Policy Characteristics'!F:F,MATCH($C149,'Policy Characteristics'!$C:$C,0)))</f>
        <v>0</v>
      </c>
      <c r="M149" s="237">
        <f>IF(ISBLANK(INDEX('Policy Characteristics'!G:G,MATCH($C149,'Policy Characteristics'!$C:$C,0))),"",INDEX('Policy Characteristics'!G:G,MATCH($C149,'Policy Characteristics'!$C:$C,0)))</f>
        <v>0.75</v>
      </c>
      <c r="N149" s="237">
        <f>IF(ISBLANK(INDEX('Policy Characteristics'!H:H,MATCH($C149,'Policy Characteristics'!$C:$C,0))),"",INDEX('Policy Characteristics'!H:H,MATCH($C149,'Policy Characteristics'!$C:$C,0)))</f>
        <v>0.01</v>
      </c>
      <c r="O149" s="293" t="str">
        <f>IF(ISBLANK(INDEX('Policy Characteristics'!I:I,MATCH($C149,'Policy Characteristics'!$C:$C,0))),"",INDEX('Policy Characteristics'!I:I,MATCH($C149,'Policy Characteristics'!$C:$C,0)))</f>
        <v>% reduction in energy use</v>
      </c>
      <c r="P149" s="293"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9" s="293" t="str">
        <f>IF(ISBLANK(INDEX('Policy Characteristics'!K:K,MATCH($C149,'Policy Characteristics'!$C:$C,0))),"",INDEX('Policy Characteristics'!K:K,MATCH($C149,'Policy Characteristics'!$C:$C,0)))</f>
        <v>buildings-sector-main.html#eff-stds</v>
      </c>
      <c r="R149" s="293" t="str">
        <f>IF(ISBLANK(INDEX('Policy Characteristics'!L:L,MATCH($C149,'Policy Characteristics'!$C:$C,0))),"",INDEX('Policy Characteristics'!L:L,MATCH($C149,'Policy Characteristics'!$C:$C,0)))</f>
        <v>building-energy-efficiency-standards.html</v>
      </c>
    </row>
    <row r="150" spans="1:18" s="293" customFormat="1" x14ac:dyDescent="0.25">
      <c r="A150" s="293" t="str">
        <f>IF(ISBLANK(INDEX('Policy Characteristics'!A:A,MATCH($C150,'Policy Characteristics'!$C:$C,0))),"",INDEX('Policy Characteristics'!A:A,MATCH($C150,'Policy Characteristics'!$C:$C,0)))</f>
        <v>Buildings and Appliances</v>
      </c>
      <c r="B150" s="294" t="str">
        <f>IF(ISBLANK(INDEX('Policy Characteristics'!B:B,MATCH($C150,'Policy Characteristics'!$C:$C,0))),"",INDEX('Policy Characteristics'!B:B,MATCH($C150,'Policy Characteristics'!$C:$C,0)))</f>
        <v>Building Energy Efficiency Standards</v>
      </c>
      <c r="C150" s="293" t="str">
        <f t="shared" si="12"/>
        <v>Reduction in E Use Allowed by Component Eff Std</v>
      </c>
      <c r="D150" s="298" t="s">
        <v>666</v>
      </c>
      <c r="E150" s="298" t="s">
        <v>672</v>
      </c>
      <c r="F150" s="298" t="s">
        <v>667</v>
      </c>
      <c r="G150" s="298" t="s">
        <v>673</v>
      </c>
      <c r="H150" s="20">
        <v>153</v>
      </c>
      <c r="I150" s="295" t="s">
        <v>624</v>
      </c>
      <c r="J150" s="296" t="str">
        <f>IF(ISBLANK(INDEX('Policy Characteristics'!D:D,MATCH($C150,'Policy Characteristics'!$C:$C,0))),"",INDEX('Policy Characteristics'!D:D,MATCH($C150,'Policy Characteristics'!$C:$C,0)))</f>
        <v>Building Energy Efficiency Standards</v>
      </c>
      <c r="K150" s="293" t="str">
        <f>IF(ISBLANK(INDEX('Policy Characteristics'!E:E,MATCH($C150,'Policy Characteristics'!$C:$C,0))),"",INDEX('Policy Characteristics'!E:E,MATCH($C150,'Policy Characteristics'!$C:$C,0)))</f>
        <v>bldgs efficiency standards</v>
      </c>
      <c r="L150" s="237">
        <f>IF(ISBLANK(INDEX('Policy Characteristics'!F:F,MATCH($C150,'Policy Characteristics'!$C:$C,0))),"",INDEX('Policy Characteristics'!F:F,MATCH($C150,'Policy Characteristics'!$C:$C,0)))</f>
        <v>0</v>
      </c>
      <c r="M150" s="237">
        <f>IF(ISBLANK(INDEX('Policy Characteristics'!G:G,MATCH($C150,'Policy Characteristics'!$C:$C,0))),"",INDEX('Policy Characteristics'!G:G,MATCH($C150,'Policy Characteristics'!$C:$C,0)))</f>
        <v>0.75</v>
      </c>
      <c r="N150" s="237">
        <f>IF(ISBLANK(INDEX('Policy Characteristics'!H:H,MATCH($C150,'Policy Characteristics'!$C:$C,0))),"",INDEX('Policy Characteristics'!H:H,MATCH($C150,'Policy Characteristics'!$C:$C,0)))</f>
        <v>0.01</v>
      </c>
      <c r="O150" s="293" t="str">
        <f>IF(ISBLANK(INDEX('Policy Characteristics'!I:I,MATCH($C150,'Policy Characteristics'!$C:$C,0))),"",INDEX('Policy Characteristics'!I:I,MATCH($C150,'Policy Characteristics'!$C:$C,0)))</f>
        <v>% reduction in energy use</v>
      </c>
      <c r="P150" s="293"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0" s="293" t="str">
        <f>IF(ISBLANK(INDEX('Policy Characteristics'!K:K,MATCH($C150,'Policy Characteristics'!$C:$C,0))),"",INDEX('Policy Characteristics'!K:K,MATCH($C150,'Policy Characteristics'!$C:$C,0)))</f>
        <v>buildings-sector-main.html#eff-stds</v>
      </c>
      <c r="R150" s="293" t="str">
        <f>IF(ISBLANK(INDEX('Policy Characteristics'!L:L,MATCH($C150,'Policy Characteristics'!$C:$C,0))),"",INDEX('Policy Characteristics'!L:L,MATCH($C150,'Policy Characteristics'!$C:$C,0)))</f>
        <v>building-energy-efficiency-standards.html</v>
      </c>
    </row>
    <row r="151" spans="1:18" s="293" customFormat="1" x14ac:dyDescent="0.25">
      <c r="A151" s="293" t="str">
        <f>IF(ISBLANK(INDEX('Policy Characteristics'!A:A,MATCH($C151,'Policy Characteristics'!$C:$C,0))),"",INDEX('Policy Characteristics'!A:A,MATCH($C151,'Policy Characteristics'!$C:$C,0)))</f>
        <v>Buildings and Appliances</v>
      </c>
      <c r="B151" s="294" t="str">
        <f>IF(ISBLANK(INDEX('Policy Characteristics'!B:B,MATCH($C151,'Policy Characteristics'!$C:$C,0))),"",INDEX('Policy Characteristics'!B:B,MATCH($C151,'Policy Characteristics'!$C:$C,0)))</f>
        <v>Building Energy Efficiency Standards</v>
      </c>
      <c r="C151" s="293" t="str">
        <f t="shared" si="12"/>
        <v>Reduction in E Use Allowed by Component Eff Std</v>
      </c>
      <c r="D151" s="298" t="s">
        <v>668</v>
      </c>
      <c r="E151" s="298" t="s">
        <v>672</v>
      </c>
      <c r="F151" s="298" t="s">
        <v>669</v>
      </c>
      <c r="G151" s="298" t="s">
        <v>673</v>
      </c>
      <c r="H151" s="20">
        <v>154</v>
      </c>
      <c r="I151" s="295" t="s">
        <v>624</v>
      </c>
      <c r="J151" s="296" t="str">
        <f>IF(ISBLANK(INDEX('Policy Characteristics'!D:D,MATCH($C151,'Policy Characteristics'!$C:$C,0))),"",INDEX('Policy Characteristics'!D:D,MATCH($C151,'Policy Characteristics'!$C:$C,0)))</f>
        <v>Building Energy Efficiency Standards</v>
      </c>
      <c r="K151" s="293" t="str">
        <f>IF(ISBLANK(INDEX('Policy Characteristics'!E:E,MATCH($C151,'Policy Characteristics'!$C:$C,0))),"",INDEX('Policy Characteristics'!E:E,MATCH($C151,'Policy Characteristics'!$C:$C,0)))</f>
        <v>bldgs efficiency standards</v>
      </c>
      <c r="L151" s="237">
        <f>IF(ISBLANK(INDEX('Policy Characteristics'!F:F,MATCH($C151,'Policy Characteristics'!$C:$C,0))),"",INDEX('Policy Characteristics'!F:F,MATCH($C151,'Policy Characteristics'!$C:$C,0)))</f>
        <v>0</v>
      </c>
      <c r="M151" s="237">
        <f>IF(ISBLANK(INDEX('Policy Characteristics'!G:G,MATCH($C151,'Policy Characteristics'!$C:$C,0))),"",INDEX('Policy Characteristics'!G:G,MATCH($C151,'Policy Characteristics'!$C:$C,0)))</f>
        <v>0.75</v>
      </c>
      <c r="N151" s="237">
        <f>IF(ISBLANK(INDEX('Policy Characteristics'!H:H,MATCH($C151,'Policy Characteristics'!$C:$C,0))),"",INDEX('Policy Characteristics'!H:H,MATCH($C151,'Policy Characteristics'!$C:$C,0)))</f>
        <v>0.01</v>
      </c>
      <c r="O151" s="293" t="str">
        <f>IF(ISBLANK(INDEX('Policy Characteristics'!I:I,MATCH($C151,'Policy Characteristics'!$C:$C,0))),"",INDEX('Policy Characteristics'!I:I,MATCH($C151,'Policy Characteristics'!$C:$C,0)))</f>
        <v>% reduction in energy use</v>
      </c>
      <c r="P151" s="293"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1" s="293" t="str">
        <f>IF(ISBLANK(INDEX('Policy Characteristics'!K:K,MATCH($C151,'Policy Characteristics'!$C:$C,0))),"",INDEX('Policy Characteristics'!K:K,MATCH($C151,'Policy Characteristics'!$C:$C,0)))</f>
        <v>buildings-sector-main.html#eff-stds</v>
      </c>
      <c r="R151" s="293" t="str">
        <f>IF(ISBLANK(INDEX('Policy Characteristics'!L:L,MATCH($C151,'Policy Characteristics'!$C:$C,0))),"",INDEX('Policy Characteristics'!L:L,MATCH($C151,'Policy Characteristics'!$C:$C,0)))</f>
        <v>building-energy-efficiency-standards.html</v>
      </c>
    </row>
    <row r="152" spans="1:18" s="293" customFormat="1" x14ac:dyDescent="0.25">
      <c r="A152" s="293" t="str">
        <f>IF(ISBLANK(INDEX('Policy Characteristics'!A:A,MATCH($C152,'Policy Characteristics'!$C:$C,0))),"",INDEX('Policy Characteristics'!A:A,MATCH($C152,'Policy Characteristics'!$C:$C,0)))</f>
        <v>Buildings and Appliances</v>
      </c>
      <c r="B152" s="294" t="str">
        <f>IF(ISBLANK(INDEX('Policy Characteristics'!B:B,MATCH($C152,'Policy Characteristics'!$C:$C,0))),"",INDEX('Policy Characteristics'!B:B,MATCH($C152,'Policy Characteristics'!$C:$C,0)))</f>
        <v>Building Energy Efficiency Standards</v>
      </c>
      <c r="C152" s="293" t="str">
        <f t="shared" si="12"/>
        <v>Reduction in E Use Allowed by Component Eff Std</v>
      </c>
      <c r="D152" s="298" t="s">
        <v>670</v>
      </c>
      <c r="E152" s="298" t="s">
        <v>672</v>
      </c>
      <c r="F152" s="298" t="s">
        <v>671</v>
      </c>
      <c r="G152" s="298" t="s">
        <v>673</v>
      </c>
      <c r="H152" s="20">
        <v>155</v>
      </c>
      <c r="I152" s="295" t="s">
        <v>624</v>
      </c>
      <c r="J152" s="296" t="str">
        <f>IF(ISBLANK(INDEX('Policy Characteristics'!D:D,MATCH($C152,'Policy Characteristics'!$C:$C,0))),"",INDEX('Policy Characteristics'!D:D,MATCH($C152,'Policy Characteristics'!$C:$C,0)))</f>
        <v>Building Energy Efficiency Standards</v>
      </c>
      <c r="K152" s="293" t="str">
        <f>IF(ISBLANK(INDEX('Policy Characteristics'!E:E,MATCH($C152,'Policy Characteristics'!$C:$C,0))),"",INDEX('Policy Characteristics'!E:E,MATCH($C152,'Policy Characteristics'!$C:$C,0)))</f>
        <v>bldgs efficiency standards</v>
      </c>
      <c r="L152" s="237">
        <f>IF(ISBLANK(INDEX('Policy Characteristics'!F:F,MATCH($C152,'Policy Characteristics'!$C:$C,0))),"",INDEX('Policy Characteristics'!F:F,MATCH($C152,'Policy Characteristics'!$C:$C,0)))</f>
        <v>0</v>
      </c>
      <c r="M152" s="237">
        <f>IF(ISBLANK(INDEX('Policy Characteristics'!G:G,MATCH($C152,'Policy Characteristics'!$C:$C,0))),"",INDEX('Policy Characteristics'!G:G,MATCH($C152,'Policy Characteristics'!$C:$C,0)))</f>
        <v>0.75</v>
      </c>
      <c r="N152" s="237">
        <f>IF(ISBLANK(INDEX('Policy Characteristics'!H:H,MATCH($C152,'Policy Characteristics'!$C:$C,0))),"",INDEX('Policy Characteristics'!H:H,MATCH($C152,'Policy Characteristics'!$C:$C,0)))</f>
        <v>0.01</v>
      </c>
      <c r="O152" s="293" t="str">
        <f>IF(ISBLANK(INDEX('Policy Characteristics'!I:I,MATCH($C152,'Policy Characteristics'!$C:$C,0))),"",INDEX('Policy Characteristics'!I:I,MATCH($C152,'Policy Characteristics'!$C:$C,0)))</f>
        <v>% reduction in energy use</v>
      </c>
      <c r="P152" s="293"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2" s="293" t="str">
        <f>IF(ISBLANK(INDEX('Policy Characteristics'!K:K,MATCH($C152,'Policy Characteristics'!$C:$C,0))),"",INDEX('Policy Characteristics'!K:K,MATCH($C152,'Policy Characteristics'!$C:$C,0)))</f>
        <v>buildings-sector-main.html#eff-stds</v>
      </c>
      <c r="R152" s="293" t="str">
        <f>IF(ISBLANK(INDEX('Policy Characteristics'!L:L,MATCH($C152,'Policy Characteristics'!$C:$C,0))),"",INDEX('Policy Characteristics'!L:L,MATCH($C152,'Policy Characteristics'!$C:$C,0)))</f>
        <v>building-energy-efficiency-standards.html</v>
      </c>
    </row>
    <row r="153" spans="1:18" s="293" customFormat="1" x14ac:dyDescent="0.25">
      <c r="A153" s="293" t="str">
        <f>IF(ISBLANK(INDEX('Policy Characteristics'!A:A,MATCH($C153,'Policy Characteristics'!$C:$C,0))),"",INDEX('Policy Characteristics'!A:A,MATCH($C153,'Policy Characteristics'!$C:$C,0)))</f>
        <v>Buildings and Appliances</v>
      </c>
      <c r="B153" s="294" t="str">
        <f>IF(ISBLANK(INDEX('Policy Characteristics'!B:B,MATCH($C153,'Policy Characteristics'!$C:$C,0))),"",INDEX('Policy Characteristics'!B:B,MATCH($C153,'Policy Characteristics'!$C:$C,0)))</f>
        <v>Building Energy Efficiency Standards</v>
      </c>
      <c r="C153" s="293" t="str">
        <f t="shared" si="12"/>
        <v>Reduction in E Use Allowed by Component Eff Std</v>
      </c>
      <c r="D153" s="298" t="s">
        <v>660</v>
      </c>
      <c r="E153" s="298" t="s">
        <v>674</v>
      </c>
      <c r="F153" s="298" t="s">
        <v>662</v>
      </c>
      <c r="G153" s="298" t="s">
        <v>675</v>
      </c>
      <c r="H153" s="20">
        <v>156</v>
      </c>
      <c r="I153" s="295" t="s">
        <v>624</v>
      </c>
      <c r="J153" s="296" t="str">
        <f>IF(ISBLANK(INDEX('Policy Characteristics'!D:D,MATCH($C153,'Policy Characteristics'!$C:$C,0))),"",INDEX('Policy Characteristics'!D:D,MATCH($C153,'Policy Characteristics'!$C:$C,0)))</f>
        <v>Building Energy Efficiency Standards</v>
      </c>
      <c r="K153" s="293" t="str">
        <f>IF(ISBLANK(INDEX('Policy Characteristics'!E:E,MATCH($C153,'Policy Characteristics'!$C:$C,0))),"",INDEX('Policy Characteristics'!E:E,MATCH($C153,'Policy Characteristics'!$C:$C,0)))</f>
        <v>bldgs efficiency standards</v>
      </c>
      <c r="L153" s="237">
        <f>IF(ISBLANK(INDEX('Policy Characteristics'!F:F,MATCH($C153,'Policy Characteristics'!$C:$C,0))),"",INDEX('Policy Characteristics'!F:F,MATCH($C153,'Policy Characteristics'!$C:$C,0)))</f>
        <v>0</v>
      </c>
      <c r="M153" s="237">
        <f>IF(ISBLANK(INDEX('Policy Characteristics'!G:G,MATCH($C153,'Policy Characteristics'!$C:$C,0))),"",INDEX('Policy Characteristics'!G:G,MATCH($C153,'Policy Characteristics'!$C:$C,0)))</f>
        <v>0.75</v>
      </c>
      <c r="N153" s="237">
        <f>IF(ISBLANK(INDEX('Policy Characteristics'!H:H,MATCH($C153,'Policy Characteristics'!$C:$C,0))),"",INDEX('Policy Characteristics'!H:H,MATCH($C153,'Policy Characteristics'!$C:$C,0)))</f>
        <v>0.01</v>
      </c>
      <c r="O153" s="293" t="str">
        <f>IF(ISBLANK(INDEX('Policy Characteristics'!I:I,MATCH($C153,'Policy Characteristics'!$C:$C,0))),"",INDEX('Policy Characteristics'!I:I,MATCH($C153,'Policy Characteristics'!$C:$C,0)))</f>
        <v>% reduction in energy use</v>
      </c>
      <c r="P153" s="293"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3" s="293" t="str">
        <f>IF(ISBLANK(INDEX('Policy Characteristics'!K:K,MATCH($C153,'Policy Characteristics'!$C:$C,0))),"",INDEX('Policy Characteristics'!K:K,MATCH($C153,'Policy Characteristics'!$C:$C,0)))</f>
        <v>buildings-sector-main.html#eff-stds</v>
      </c>
      <c r="R153" s="293" t="str">
        <f>IF(ISBLANK(INDEX('Policy Characteristics'!L:L,MATCH($C153,'Policy Characteristics'!$C:$C,0))),"",INDEX('Policy Characteristics'!L:L,MATCH($C153,'Policy Characteristics'!$C:$C,0)))</f>
        <v>building-energy-efficiency-standards.html</v>
      </c>
    </row>
    <row r="154" spans="1:18" s="293" customFormat="1" x14ac:dyDescent="0.25">
      <c r="A154" s="293" t="str">
        <f>IF(ISBLANK(INDEX('Policy Characteristics'!A:A,MATCH($C154,'Policy Characteristics'!$C:$C,0))),"",INDEX('Policy Characteristics'!A:A,MATCH($C154,'Policy Characteristics'!$C:$C,0)))</f>
        <v>Buildings and Appliances</v>
      </c>
      <c r="B154" s="294" t="str">
        <f>IF(ISBLANK(INDEX('Policy Characteristics'!B:B,MATCH($C154,'Policy Characteristics'!$C:$C,0))),"",INDEX('Policy Characteristics'!B:B,MATCH($C154,'Policy Characteristics'!$C:$C,0)))</f>
        <v>Building Energy Efficiency Standards</v>
      </c>
      <c r="C154" s="293" t="str">
        <f t="shared" si="12"/>
        <v>Reduction in E Use Allowed by Component Eff Std</v>
      </c>
      <c r="D154" s="298" t="s">
        <v>664</v>
      </c>
      <c r="E154" s="298" t="s">
        <v>674</v>
      </c>
      <c r="F154" s="298" t="s">
        <v>665</v>
      </c>
      <c r="G154" s="298" t="s">
        <v>675</v>
      </c>
      <c r="H154" s="20">
        <v>157</v>
      </c>
      <c r="I154" s="295" t="s">
        <v>624</v>
      </c>
      <c r="J154" s="296" t="str">
        <f>IF(ISBLANK(INDEX('Policy Characteristics'!D:D,MATCH($C154,'Policy Characteristics'!$C:$C,0))),"",INDEX('Policy Characteristics'!D:D,MATCH($C154,'Policy Characteristics'!$C:$C,0)))</f>
        <v>Building Energy Efficiency Standards</v>
      </c>
      <c r="K154" s="293" t="str">
        <f>IF(ISBLANK(INDEX('Policy Characteristics'!E:E,MATCH($C154,'Policy Characteristics'!$C:$C,0))),"",INDEX('Policy Characteristics'!E:E,MATCH($C154,'Policy Characteristics'!$C:$C,0)))</f>
        <v>bldgs efficiency standards</v>
      </c>
      <c r="L154" s="237">
        <f>IF(ISBLANK(INDEX('Policy Characteristics'!F:F,MATCH($C154,'Policy Characteristics'!$C:$C,0))),"",INDEX('Policy Characteristics'!F:F,MATCH($C154,'Policy Characteristics'!$C:$C,0)))</f>
        <v>0</v>
      </c>
      <c r="M154" s="237">
        <f>IF(ISBLANK(INDEX('Policy Characteristics'!G:G,MATCH($C154,'Policy Characteristics'!$C:$C,0))),"",INDEX('Policy Characteristics'!G:G,MATCH($C154,'Policy Characteristics'!$C:$C,0)))</f>
        <v>0.75</v>
      </c>
      <c r="N154" s="237">
        <f>IF(ISBLANK(INDEX('Policy Characteristics'!H:H,MATCH($C154,'Policy Characteristics'!$C:$C,0))),"",INDEX('Policy Characteristics'!H:H,MATCH($C154,'Policy Characteristics'!$C:$C,0)))</f>
        <v>0.01</v>
      </c>
      <c r="O154" s="293" t="str">
        <f>IF(ISBLANK(INDEX('Policy Characteristics'!I:I,MATCH($C154,'Policy Characteristics'!$C:$C,0))),"",INDEX('Policy Characteristics'!I:I,MATCH($C154,'Policy Characteristics'!$C:$C,0)))</f>
        <v>% reduction in energy use</v>
      </c>
      <c r="P154" s="293"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4" s="293" t="str">
        <f>IF(ISBLANK(INDEX('Policy Characteristics'!K:K,MATCH($C154,'Policy Characteristics'!$C:$C,0))),"",INDEX('Policy Characteristics'!K:K,MATCH($C154,'Policy Characteristics'!$C:$C,0)))</f>
        <v>buildings-sector-main.html#eff-stds</v>
      </c>
      <c r="R154" s="293" t="str">
        <f>IF(ISBLANK(INDEX('Policy Characteristics'!L:L,MATCH($C154,'Policy Characteristics'!$C:$C,0))),"",INDEX('Policy Characteristics'!L:L,MATCH($C154,'Policy Characteristics'!$C:$C,0)))</f>
        <v>building-energy-efficiency-standards.html</v>
      </c>
    </row>
    <row r="155" spans="1:18" s="293" customFormat="1" x14ac:dyDescent="0.25">
      <c r="A155" s="293" t="str">
        <f>IF(ISBLANK(INDEX('Policy Characteristics'!A:A,MATCH($C155,'Policy Characteristics'!$C:$C,0))),"",INDEX('Policy Characteristics'!A:A,MATCH($C155,'Policy Characteristics'!$C:$C,0)))</f>
        <v>Buildings and Appliances</v>
      </c>
      <c r="B155" s="294" t="str">
        <f>IF(ISBLANK(INDEX('Policy Characteristics'!B:B,MATCH($C155,'Policy Characteristics'!$C:$C,0))),"",INDEX('Policy Characteristics'!B:B,MATCH($C155,'Policy Characteristics'!$C:$C,0)))</f>
        <v>Building Energy Efficiency Standards</v>
      </c>
      <c r="C155" s="293" t="str">
        <f t="shared" si="12"/>
        <v>Reduction in E Use Allowed by Component Eff Std</v>
      </c>
      <c r="D155" s="298" t="s">
        <v>676</v>
      </c>
      <c r="E155" s="298" t="s">
        <v>674</v>
      </c>
      <c r="F155" s="298" t="s">
        <v>677</v>
      </c>
      <c r="G155" s="298" t="s">
        <v>675</v>
      </c>
      <c r="H155" s="20">
        <v>158</v>
      </c>
      <c r="I155" s="295" t="s">
        <v>624</v>
      </c>
      <c r="J155" s="296" t="str">
        <f>IF(ISBLANK(INDEX('Policy Characteristics'!D:D,MATCH($C155,'Policy Characteristics'!$C:$C,0))),"",INDEX('Policy Characteristics'!D:D,MATCH($C155,'Policy Characteristics'!$C:$C,0)))</f>
        <v>Building Energy Efficiency Standards</v>
      </c>
      <c r="K155" s="293" t="str">
        <f>IF(ISBLANK(INDEX('Policy Characteristics'!E:E,MATCH($C155,'Policy Characteristics'!$C:$C,0))),"",INDEX('Policy Characteristics'!E:E,MATCH($C155,'Policy Characteristics'!$C:$C,0)))</f>
        <v>bldgs efficiency standards</v>
      </c>
      <c r="L155" s="237">
        <f>IF(ISBLANK(INDEX('Policy Characteristics'!F:F,MATCH($C155,'Policy Characteristics'!$C:$C,0))),"",INDEX('Policy Characteristics'!F:F,MATCH($C155,'Policy Characteristics'!$C:$C,0)))</f>
        <v>0</v>
      </c>
      <c r="M155" s="237">
        <f>IF(ISBLANK(INDEX('Policy Characteristics'!G:G,MATCH($C155,'Policy Characteristics'!$C:$C,0))),"",INDEX('Policy Characteristics'!G:G,MATCH($C155,'Policy Characteristics'!$C:$C,0)))</f>
        <v>0.75</v>
      </c>
      <c r="N155" s="237">
        <f>IF(ISBLANK(INDEX('Policy Characteristics'!H:H,MATCH($C155,'Policy Characteristics'!$C:$C,0))),"",INDEX('Policy Characteristics'!H:H,MATCH($C155,'Policy Characteristics'!$C:$C,0)))</f>
        <v>0.01</v>
      </c>
      <c r="O155" s="293" t="str">
        <f>IF(ISBLANK(INDEX('Policy Characteristics'!I:I,MATCH($C155,'Policy Characteristics'!$C:$C,0))),"",INDEX('Policy Characteristics'!I:I,MATCH($C155,'Policy Characteristics'!$C:$C,0)))</f>
        <v>% reduction in energy use</v>
      </c>
      <c r="P155" s="293"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5" s="293" t="str">
        <f>IF(ISBLANK(INDEX('Policy Characteristics'!K:K,MATCH($C155,'Policy Characteristics'!$C:$C,0))),"",INDEX('Policy Characteristics'!K:K,MATCH($C155,'Policy Characteristics'!$C:$C,0)))</f>
        <v>buildings-sector-main.html#eff-stds</v>
      </c>
      <c r="R155" s="293" t="str">
        <f>IF(ISBLANK(INDEX('Policy Characteristics'!L:L,MATCH($C155,'Policy Characteristics'!$C:$C,0))),"",INDEX('Policy Characteristics'!L:L,MATCH($C155,'Policy Characteristics'!$C:$C,0)))</f>
        <v>building-energy-efficiency-standards.html</v>
      </c>
    </row>
    <row r="156" spans="1:18" s="293" customFormat="1" x14ac:dyDescent="0.25">
      <c r="A156" s="293" t="str">
        <f>IF(ISBLANK(INDEX('Policy Characteristics'!A:A,MATCH($C156,'Policy Characteristics'!$C:$C,0))),"",INDEX('Policy Characteristics'!A:A,MATCH($C156,'Policy Characteristics'!$C:$C,0)))</f>
        <v>Buildings and Appliances</v>
      </c>
      <c r="B156" s="294" t="str">
        <f>IF(ISBLANK(INDEX('Policy Characteristics'!B:B,MATCH($C156,'Policy Characteristics'!$C:$C,0))),"",INDEX('Policy Characteristics'!B:B,MATCH($C156,'Policy Characteristics'!$C:$C,0)))</f>
        <v>Building Energy Efficiency Standards</v>
      </c>
      <c r="C156" s="293" t="str">
        <f t="shared" si="12"/>
        <v>Reduction in E Use Allowed by Component Eff Std</v>
      </c>
      <c r="D156" s="298" t="s">
        <v>666</v>
      </c>
      <c r="E156" s="298" t="s">
        <v>674</v>
      </c>
      <c r="F156" s="298" t="s">
        <v>667</v>
      </c>
      <c r="G156" s="298" t="s">
        <v>675</v>
      </c>
      <c r="H156" s="20">
        <v>159</v>
      </c>
      <c r="I156" s="295" t="s">
        <v>624</v>
      </c>
      <c r="J156" s="296" t="str">
        <f>IF(ISBLANK(INDEX('Policy Characteristics'!D:D,MATCH($C156,'Policy Characteristics'!$C:$C,0))),"",INDEX('Policy Characteristics'!D:D,MATCH($C156,'Policy Characteristics'!$C:$C,0)))</f>
        <v>Building Energy Efficiency Standards</v>
      </c>
      <c r="K156" s="293" t="str">
        <f>IF(ISBLANK(INDEX('Policy Characteristics'!E:E,MATCH($C156,'Policy Characteristics'!$C:$C,0))),"",INDEX('Policy Characteristics'!E:E,MATCH($C156,'Policy Characteristics'!$C:$C,0)))</f>
        <v>bldgs efficiency standards</v>
      </c>
      <c r="L156" s="237">
        <f>IF(ISBLANK(INDEX('Policy Characteristics'!F:F,MATCH($C156,'Policy Characteristics'!$C:$C,0))),"",INDEX('Policy Characteristics'!F:F,MATCH($C156,'Policy Characteristics'!$C:$C,0)))</f>
        <v>0</v>
      </c>
      <c r="M156" s="237">
        <f>IF(ISBLANK(INDEX('Policy Characteristics'!G:G,MATCH($C156,'Policy Characteristics'!$C:$C,0))),"",INDEX('Policy Characteristics'!G:G,MATCH($C156,'Policy Characteristics'!$C:$C,0)))</f>
        <v>0.75</v>
      </c>
      <c r="N156" s="237">
        <f>IF(ISBLANK(INDEX('Policy Characteristics'!H:H,MATCH($C156,'Policy Characteristics'!$C:$C,0))),"",INDEX('Policy Characteristics'!H:H,MATCH($C156,'Policy Characteristics'!$C:$C,0)))</f>
        <v>0.01</v>
      </c>
      <c r="O156" s="293" t="str">
        <f>IF(ISBLANK(INDEX('Policy Characteristics'!I:I,MATCH($C156,'Policy Characteristics'!$C:$C,0))),"",INDEX('Policy Characteristics'!I:I,MATCH($C156,'Policy Characteristics'!$C:$C,0)))</f>
        <v>% reduction in energy use</v>
      </c>
      <c r="P156" s="293"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6" s="293" t="str">
        <f>IF(ISBLANK(INDEX('Policy Characteristics'!K:K,MATCH($C156,'Policy Characteristics'!$C:$C,0))),"",INDEX('Policy Characteristics'!K:K,MATCH($C156,'Policy Characteristics'!$C:$C,0)))</f>
        <v>buildings-sector-main.html#eff-stds</v>
      </c>
      <c r="R156" s="293" t="str">
        <f>IF(ISBLANK(INDEX('Policy Characteristics'!L:L,MATCH($C156,'Policy Characteristics'!$C:$C,0))),"",INDEX('Policy Characteristics'!L:L,MATCH($C156,'Policy Characteristics'!$C:$C,0)))</f>
        <v>building-energy-efficiency-standards.html</v>
      </c>
    </row>
    <row r="157" spans="1:18" s="293" customFormat="1" x14ac:dyDescent="0.25">
      <c r="A157" s="293" t="str">
        <f>IF(ISBLANK(INDEX('Policy Characteristics'!A:A,MATCH($C157,'Policy Characteristics'!$C:$C,0))),"",INDEX('Policy Characteristics'!A:A,MATCH($C157,'Policy Characteristics'!$C:$C,0)))</f>
        <v>Buildings and Appliances</v>
      </c>
      <c r="B157" s="294" t="str">
        <f>IF(ISBLANK(INDEX('Policy Characteristics'!B:B,MATCH($C157,'Policy Characteristics'!$C:$C,0))),"",INDEX('Policy Characteristics'!B:B,MATCH($C157,'Policy Characteristics'!$C:$C,0)))</f>
        <v>Building Energy Efficiency Standards</v>
      </c>
      <c r="C157" s="293" t="str">
        <f t="shared" si="12"/>
        <v>Reduction in E Use Allowed by Component Eff Std</v>
      </c>
      <c r="D157" s="298" t="s">
        <v>668</v>
      </c>
      <c r="E157" s="298" t="s">
        <v>674</v>
      </c>
      <c r="F157" s="298" t="s">
        <v>669</v>
      </c>
      <c r="G157" s="298" t="s">
        <v>675</v>
      </c>
      <c r="H157" s="20">
        <v>160</v>
      </c>
      <c r="I157" s="295" t="s">
        <v>624</v>
      </c>
      <c r="J157" s="296" t="str">
        <f>IF(ISBLANK(INDEX('Policy Characteristics'!D:D,MATCH($C157,'Policy Characteristics'!$C:$C,0))),"",INDEX('Policy Characteristics'!D:D,MATCH($C157,'Policy Characteristics'!$C:$C,0)))</f>
        <v>Building Energy Efficiency Standards</v>
      </c>
      <c r="K157" s="293" t="str">
        <f>IF(ISBLANK(INDEX('Policy Characteristics'!E:E,MATCH($C157,'Policy Characteristics'!$C:$C,0))),"",INDEX('Policy Characteristics'!E:E,MATCH($C157,'Policy Characteristics'!$C:$C,0)))</f>
        <v>bldgs efficiency standards</v>
      </c>
      <c r="L157" s="237">
        <f>IF(ISBLANK(INDEX('Policy Characteristics'!F:F,MATCH($C157,'Policy Characteristics'!$C:$C,0))),"",INDEX('Policy Characteristics'!F:F,MATCH($C157,'Policy Characteristics'!$C:$C,0)))</f>
        <v>0</v>
      </c>
      <c r="M157" s="237">
        <f>IF(ISBLANK(INDEX('Policy Characteristics'!G:G,MATCH($C157,'Policy Characteristics'!$C:$C,0))),"",INDEX('Policy Characteristics'!G:G,MATCH($C157,'Policy Characteristics'!$C:$C,0)))</f>
        <v>0.75</v>
      </c>
      <c r="N157" s="237">
        <f>IF(ISBLANK(INDEX('Policy Characteristics'!H:H,MATCH($C157,'Policy Characteristics'!$C:$C,0))),"",INDEX('Policy Characteristics'!H:H,MATCH($C157,'Policy Characteristics'!$C:$C,0)))</f>
        <v>0.01</v>
      </c>
      <c r="O157" s="293" t="str">
        <f>IF(ISBLANK(INDEX('Policy Characteristics'!I:I,MATCH($C157,'Policy Characteristics'!$C:$C,0))),"",INDEX('Policy Characteristics'!I:I,MATCH($C157,'Policy Characteristics'!$C:$C,0)))</f>
        <v>% reduction in energy use</v>
      </c>
      <c r="P157" s="293"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7" s="293" t="str">
        <f>IF(ISBLANK(INDEX('Policy Characteristics'!K:K,MATCH($C157,'Policy Characteristics'!$C:$C,0))),"",INDEX('Policy Characteristics'!K:K,MATCH($C157,'Policy Characteristics'!$C:$C,0)))</f>
        <v>buildings-sector-main.html#eff-stds</v>
      </c>
      <c r="R157" s="293" t="str">
        <f>IF(ISBLANK(INDEX('Policy Characteristics'!L:L,MATCH($C157,'Policy Characteristics'!$C:$C,0))),"",INDEX('Policy Characteristics'!L:L,MATCH($C157,'Policy Characteristics'!$C:$C,0)))</f>
        <v>building-energy-efficiency-standards.html</v>
      </c>
    </row>
    <row r="158" spans="1:18" s="293" customFormat="1" x14ac:dyDescent="0.25">
      <c r="A158" s="293" t="str">
        <f>IF(ISBLANK(INDEX('Policy Characteristics'!A:A,MATCH($C158,'Policy Characteristics'!$C:$C,0))),"",INDEX('Policy Characteristics'!A:A,MATCH($C158,'Policy Characteristics'!$C:$C,0)))</f>
        <v>Buildings and Appliances</v>
      </c>
      <c r="B158" s="294" t="str">
        <f>IF(ISBLANK(INDEX('Policy Characteristics'!B:B,MATCH($C158,'Policy Characteristics'!$C:$C,0))),"",INDEX('Policy Characteristics'!B:B,MATCH($C158,'Policy Characteristics'!$C:$C,0)))</f>
        <v>Building Energy Efficiency Standards</v>
      </c>
      <c r="C158" s="293" t="str">
        <f t="shared" ref="C158" si="13">C$141</f>
        <v>Reduction in E Use Allowed by Component Eff Std</v>
      </c>
      <c r="D158" s="298" t="s">
        <v>670</v>
      </c>
      <c r="E158" s="298" t="s">
        <v>674</v>
      </c>
      <c r="F158" s="298" t="s">
        <v>671</v>
      </c>
      <c r="G158" s="298" t="s">
        <v>675</v>
      </c>
      <c r="H158" s="20">
        <v>161</v>
      </c>
      <c r="I158" s="295" t="s">
        <v>624</v>
      </c>
      <c r="J158" s="296" t="str">
        <f>IF(ISBLANK(INDEX('Policy Characteristics'!D:D,MATCH($C158,'Policy Characteristics'!$C:$C,0))),"",INDEX('Policy Characteristics'!D:D,MATCH($C158,'Policy Characteristics'!$C:$C,0)))</f>
        <v>Building Energy Efficiency Standards</v>
      </c>
      <c r="K158" s="293" t="str">
        <f>IF(ISBLANK(INDEX('Policy Characteristics'!E:E,MATCH($C158,'Policy Characteristics'!$C:$C,0))),"",INDEX('Policy Characteristics'!E:E,MATCH($C158,'Policy Characteristics'!$C:$C,0)))</f>
        <v>bldgs efficiency standards</v>
      </c>
      <c r="L158" s="237">
        <f>IF(ISBLANK(INDEX('Policy Characteristics'!F:F,MATCH($C158,'Policy Characteristics'!$C:$C,0))),"",INDEX('Policy Characteristics'!F:F,MATCH($C158,'Policy Characteristics'!$C:$C,0)))</f>
        <v>0</v>
      </c>
      <c r="M158" s="237">
        <f>IF(ISBLANK(INDEX('Policy Characteristics'!G:G,MATCH($C158,'Policy Characteristics'!$C:$C,0))),"",INDEX('Policy Characteristics'!G:G,MATCH($C158,'Policy Characteristics'!$C:$C,0)))</f>
        <v>0.75</v>
      </c>
      <c r="N158" s="237">
        <f>IF(ISBLANK(INDEX('Policy Characteristics'!H:H,MATCH($C158,'Policy Characteristics'!$C:$C,0))),"",INDEX('Policy Characteristics'!H:H,MATCH($C158,'Policy Characteristics'!$C:$C,0)))</f>
        <v>0.01</v>
      </c>
      <c r="O158" s="293" t="str">
        <f>IF(ISBLANK(INDEX('Policy Characteristics'!I:I,MATCH($C158,'Policy Characteristics'!$C:$C,0))),"",INDEX('Policy Characteristics'!I:I,MATCH($C158,'Policy Characteristics'!$C:$C,0)))</f>
        <v>% reduction in energy use</v>
      </c>
      <c r="P158" s="293"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8" s="293" t="str">
        <f>IF(ISBLANK(INDEX('Policy Characteristics'!K:K,MATCH($C158,'Policy Characteristics'!$C:$C,0))),"",INDEX('Policy Characteristics'!K:K,MATCH($C158,'Policy Characteristics'!$C:$C,0)))</f>
        <v>buildings-sector-main.html#eff-stds</v>
      </c>
      <c r="R158" s="293" t="str">
        <f>IF(ISBLANK(INDEX('Policy Characteristics'!L:L,MATCH($C158,'Policy Characteristics'!$C:$C,0))),"",INDEX('Policy Characteristics'!L:L,MATCH($C158,'Policy Characteristics'!$C:$C,0)))</f>
        <v>building-energy-efficiency-standards.html</v>
      </c>
    </row>
    <row r="159" spans="1:18" s="293" customFormat="1" x14ac:dyDescent="0.25">
      <c r="A159" s="293" t="str">
        <f>IF(ISBLANK(INDEX('Policy Characteristics'!A:A,MATCH($C159,'Policy Characteristics'!$C:$C,0))),"",INDEX('Policy Characteristics'!A:A,MATCH($C159,'Policy Characteristics'!$C:$C,0)))</f>
        <v>Buildings and Appliances</v>
      </c>
      <c r="B159" s="294" t="str">
        <f>IF(ISBLANK(INDEX('Policy Characteristics'!B:B,MATCH($C159,'Policy Characteristics'!$C:$C,0))),"",INDEX('Policy Characteristics'!B:B,MATCH($C159,'Policy Characteristics'!$C:$C,0)))</f>
        <v>Contractor Training</v>
      </c>
      <c r="C159" t="s">
        <v>157</v>
      </c>
      <c r="D159" s="298"/>
      <c r="E159" s="298"/>
      <c r="F159" s="298"/>
      <c r="G159" s="298"/>
      <c r="H159" s="20">
        <v>19</v>
      </c>
      <c r="I159" s="295" t="s">
        <v>624</v>
      </c>
      <c r="J159" s="296" t="str">
        <f>IF(ISBLANK(INDEX('Policy Characteristics'!D:D,MATCH($C159,'Policy Characteristics'!$C:$C,0))),"",INDEX('Policy Characteristics'!D:D,MATCH($C159,'Policy Characteristics'!$C:$C,0)))</f>
        <v>Contractor Training</v>
      </c>
      <c r="K159" s="293" t="str">
        <f>IF(ISBLANK(INDEX('Policy Characteristics'!E:E,MATCH($C159,'Policy Characteristics'!$C:$C,0))),"",INDEX('Policy Characteristics'!E:E,MATCH($C159,'Policy Characteristics'!$C:$C,0)))</f>
        <v>bldgs contractor training</v>
      </c>
      <c r="L159" s="293">
        <f>IF(ISBLANK(INDEX('Policy Characteristics'!F:F,MATCH($C159,'Policy Characteristics'!$C:$C,0))),"",INDEX('Policy Characteristics'!F:F,MATCH($C159,'Policy Characteristics'!$C:$C,0)))</f>
        <v>0</v>
      </c>
      <c r="M159" s="293">
        <f>IF(ISBLANK(INDEX('Policy Characteristics'!G:G,MATCH($C159,'Policy Characteristics'!$C:$C,0))),"",INDEX('Policy Characteristics'!G:G,MATCH($C159,'Policy Characteristics'!$C:$C,0)))</f>
        <v>1</v>
      </c>
      <c r="N159" s="293">
        <f>IF(ISBLANK(INDEX('Policy Characteristics'!H:H,MATCH($C159,'Policy Characteristics'!$C:$C,0))),"",INDEX('Policy Characteristics'!H:H,MATCH($C159,'Policy Characteristics'!$C:$C,0)))</f>
        <v>1</v>
      </c>
      <c r="O159" s="293" t="str">
        <f>IF(ISBLANK(INDEX('Policy Characteristics'!I:I,MATCH($C159,'Policy Characteristics'!$C:$C,0))),"",INDEX('Policy Characteristics'!I:I,MATCH($C159,'Policy Characteristics'!$C:$C,0)))</f>
        <v>on/off</v>
      </c>
      <c r="P159" s="293"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Due to the lack of better Canadian data, the 3.7% is used from the USA EPS model and is from a 2006 USA study from the Energy Center of Wisconsin.</v>
      </c>
      <c r="Q159" s="293" t="str">
        <f>IF(ISBLANK(INDEX('Policy Characteristics'!K:K,MATCH($C159,'Policy Characteristics'!$C:$C,0))),"",INDEX('Policy Characteristics'!K:K,MATCH($C159,'Policy Characteristics'!$C:$C,0)))</f>
        <v>buildings-sector-main.html#contractor-ed</v>
      </c>
      <c r="R159" s="293" t="str">
        <f>IF(ISBLANK(INDEX('Policy Characteristics'!L:L,MATCH($C159,'Policy Characteristics'!$C:$C,0))),"",INDEX('Policy Characteristics'!L:L,MATCH($C159,'Policy Characteristics'!$C:$C,0)))</f>
        <v>contractor-training.html</v>
      </c>
    </row>
    <row r="160" spans="1:18" s="293" customFormat="1" x14ac:dyDescent="0.25">
      <c r="A160" s="293" t="str">
        <f>IF(ISBLANK(INDEX('Policy Characteristics'!A:A,MATCH($C160,'Policy Characteristics'!$C:$C,0))),"",INDEX('Policy Characteristics'!A:A,MATCH($C160,'Policy Characteristics'!$C:$C,0)))</f>
        <v>Buildings and Appliances</v>
      </c>
      <c r="B160" s="294" t="str">
        <f>IF(ISBLANK(INDEX('Policy Characteristics'!B:B,MATCH($C160,'Policy Characteristics'!$C:$C,0))),"",INDEX('Policy Characteristics'!B:B,MATCH($C160,'Policy Characteristics'!$C:$C,0)))</f>
        <v>Distributed Solar Carve-Out</v>
      </c>
      <c r="C160" t="s">
        <v>163</v>
      </c>
      <c r="D160" s="298"/>
      <c r="E160" s="298"/>
      <c r="F160" s="298"/>
      <c r="G160" s="298"/>
      <c r="H160" s="20">
        <v>146</v>
      </c>
      <c r="I160" s="295" t="s">
        <v>624</v>
      </c>
      <c r="J160" s="296" t="str">
        <f>IF(ISBLANK(INDEX('Policy Characteristics'!D:D,MATCH($C160,'Policy Characteristics'!$C:$C,0))),"",INDEX('Policy Characteristics'!D:D,MATCH($C160,'Policy Characteristics'!$C:$C,0)))</f>
        <v>Distributed Solar Promotion</v>
      </c>
      <c r="K160" s="293" t="str">
        <f>IF(ISBLANK(INDEX('Policy Characteristics'!E:E,MATCH($C160,'Policy Characteristics'!$C:$C,0))),"",INDEX('Policy Characteristics'!E:E,MATCH($C160,'Policy Characteristics'!$C:$C,0)))</f>
        <v>bldgs min fraction distributed solar</v>
      </c>
      <c r="L160" s="237">
        <f>IF(ISBLANK(INDEX('Policy Characteristics'!F:F,MATCH($C160,'Policy Characteristics'!$C:$C,0))),"",INDEX('Policy Characteristics'!F:F,MATCH($C160,'Policy Characteristics'!$C:$C,0)))</f>
        <v>0</v>
      </c>
      <c r="M160" s="237">
        <f>IF(ISBLANK(INDEX('Policy Characteristics'!G:G,MATCH($C160,'Policy Characteristics'!$C:$C,0))),"",INDEX('Policy Characteristics'!G:G,MATCH($C160,'Policy Characteristics'!$C:$C,0)))</f>
        <v>0.24</v>
      </c>
      <c r="N160" s="237">
        <f>IF(ISBLANK(INDEX('Policy Characteristics'!H:H,MATCH($C160,'Policy Characteristics'!$C:$C,0))),"",INDEX('Policy Characteristics'!H:H,MATCH($C160,'Policy Characteristics'!$C:$C,0)))</f>
        <v>5.0000000000000001E-3</v>
      </c>
      <c r="O160" s="293" t="str">
        <f>IF(ISBLANK(INDEX('Policy Characteristics'!I:I,MATCH($C160,'Policy Characteristics'!$C:$C,0))),"",INDEX('Policy Characteristics'!I:I,MATCH($C160,'Policy Characteristics'!$C:$C,0)))</f>
        <v>minimum % elec from solar</v>
      </c>
      <c r="P160" s="293"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Due to the lack of better Canadian data, the USA EPS model references Colorado has established a 3% carve-out for 2020 (though it includes non-solar on-site sources). Canada has no current carve-out policies.</v>
      </c>
      <c r="Q160" s="293" t="str">
        <f>IF(ISBLANK(INDEX('Policy Characteristics'!K:K,MATCH($C160,'Policy Characteristics'!$C:$C,0))),"",INDEX('Policy Characteristics'!K:K,MATCH($C160,'Policy Characteristics'!$C:$C,0)))</f>
        <v>buildings-sector-main.html#solar-carve-out</v>
      </c>
      <c r="R160" s="293" t="str">
        <f>IF(ISBLANK(INDEX('Policy Characteristics'!L:L,MATCH($C160,'Policy Characteristics'!$C:$C,0))),"",INDEX('Policy Characteristics'!L:L,MATCH($C160,'Policy Characteristics'!$C:$C,0)))</f>
        <v>solar-carve-out.html</v>
      </c>
    </row>
    <row r="161" spans="1:18" s="293" customFormat="1" x14ac:dyDescent="0.25">
      <c r="A161" s="293" t="str">
        <f>IF(ISBLANK(INDEX('Policy Characteristics'!A:A,MATCH($C161,'Policy Characteristics'!$C:$C,0))),"",INDEX('Policy Characteristics'!A:A,MATCH($C161,'Policy Characteristics'!$C:$C,0)))</f>
        <v>Buildings and Appliances</v>
      </c>
      <c r="B161" s="294" t="str">
        <f>IF(ISBLANK(INDEX('Policy Characteristics'!B:B,MATCH($C161,'Policy Characteristics'!$C:$C,0))),"",INDEX('Policy Characteristics'!B:B,MATCH($C161,'Policy Characteristics'!$C:$C,0)))</f>
        <v>Distributed Solar Subsidy</v>
      </c>
      <c r="C161" t="s">
        <v>172</v>
      </c>
      <c r="D161" s="298"/>
      <c r="E161" s="298"/>
      <c r="F161" s="298"/>
      <c r="G161" s="298"/>
      <c r="H161" s="20">
        <v>147</v>
      </c>
      <c r="I161" s="295" t="s">
        <v>624</v>
      </c>
      <c r="J161" s="296" t="str">
        <f>IF(ISBLANK(INDEX('Policy Characteristics'!D:D,MATCH($C161,'Policy Characteristics'!$C:$C,0))),"",INDEX('Policy Characteristics'!D:D,MATCH($C161,'Policy Characteristics'!$C:$C,0)))</f>
        <v>Distributed Solar Promotion</v>
      </c>
      <c r="K161" s="293" t="str">
        <f>IF(ISBLANK(INDEX('Policy Characteristics'!E:E,MATCH($C161,'Policy Characteristics'!$C:$C,0))),"",INDEX('Policy Characteristics'!E:E,MATCH($C161,'Policy Characteristics'!$C:$C,0)))</f>
        <v>bldgs distributed solar subsidy</v>
      </c>
      <c r="L161" s="237">
        <f>IF(ISBLANK(INDEX('Policy Characteristics'!F:F,MATCH($C161,'Policy Characteristics'!$C:$C,0))),"",INDEX('Policy Characteristics'!F:F,MATCH($C161,'Policy Characteristics'!$C:$C,0)))</f>
        <v>0</v>
      </c>
      <c r="M161" s="237">
        <f>IF(ISBLANK(INDEX('Policy Characteristics'!G:G,MATCH($C161,'Policy Characteristics'!$C:$C,0))),"",INDEX('Policy Characteristics'!G:G,MATCH($C161,'Policy Characteristics'!$C:$C,0)))</f>
        <v>0.5</v>
      </c>
      <c r="N161" s="237">
        <f>IF(ISBLANK(INDEX('Policy Characteristics'!H:H,MATCH($C161,'Policy Characteristics'!$C:$C,0))),"",INDEX('Policy Characteristics'!H:H,MATCH($C161,'Policy Characteristics'!$C:$C,0)))</f>
        <v>0.01</v>
      </c>
      <c r="O161" s="293" t="str">
        <f>IF(ISBLANK(INDEX('Policy Characteristics'!I:I,MATCH($C161,'Policy Characteristics'!$C:$C,0))),"",INDEX('Policy Characteristics'!I:I,MATCH($C161,'Policy Characteristics'!$C:$C,0)))</f>
        <v>% of PV system cost</v>
      </c>
      <c r="P161" s="293"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v>
      </c>
      <c r="Q161" s="293" t="str">
        <f>IF(ISBLANK(INDEX('Policy Characteristics'!K:K,MATCH($C161,'Policy Characteristics'!$C:$C,0))),"",INDEX('Policy Characteristics'!K:K,MATCH($C161,'Policy Characteristics'!$C:$C,0)))</f>
        <v>buildings-sector-main.html#distributed-solar-subsidy</v>
      </c>
      <c r="R161" s="293" t="str">
        <f>IF(ISBLANK(INDEX('Policy Characteristics'!L:L,MATCH($C161,'Policy Characteristics'!$C:$C,0))),"",INDEX('Policy Characteristics'!L:L,MATCH($C161,'Policy Characteristics'!$C:$C,0)))</f>
        <v>distributed-solar-subsidy.html</v>
      </c>
    </row>
    <row r="162" spans="1:18" s="293" customFormat="1" x14ac:dyDescent="0.25">
      <c r="A162" s="293" t="str">
        <f>IF(ISBLANK(INDEX('Policy Characteristics'!A:A,MATCH($C162,'Policy Characteristics'!$C:$C,0))),"",INDEX('Policy Characteristics'!A:A,MATCH($C162,'Policy Characteristics'!$C:$C,0)))</f>
        <v>Buildings and Appliances</v>
      </c>
      <c r="B162" s="294" t="str">
        <f>IF(ISBLANK(INDEX('Policy Characteristics'!B:B,MATCH($C162,'Policy Characteristics'!$C:$C,0))),"",INDEX('Policy Characteristics'!B:B,MATCH($C162,'Policy Characteristics'!$C:$C,0)))</f>
        <v>Improved Labeling</v>
      </c>
      <c r="C162" t="s">
        <v>180</v>
      </c>
      <c r="D162" s="298"/>
      <c r="E162" s="298"/>
      <c r="F162" s="298"/>
      <c r="G162" s="298"/>
      <c r="H162" s="20">
        <v>20</v>
      </c>
      <c r="I162" s="295" t="s">
        <v>624</v>
      </c>
      <c r="J162" s="296" t="str">
        <f>IF(ISBLANK(INDEX('Policy Characteristics'!D:D,MATCH($C162,'Policy Characteristics'!$C:$C,0))),"",INDEX('Policy Characteristics'!D:D,MATCH($C162,'Policy Characteristics'!$C:$C,0)))</f>
        <v>Improved Labeling</v>
      </c>
      <c r="K162" s="293" t="str">
        <f>IF(ISBLANK(INDEX('Policy Characteristics'!E:E,MATCH($C162,'Policy Characteristics'!$C:$C,0))),"",INDEX('Policy Characteristics'!E:E,MATCH($C162,'Policy Characteristics'!$C:$C,0)))</f>
        <v>bldgs device labeling</v>
      </c>
      <c r="L162" s="293">
        <f>IF(ISBLANK(INDEX('Policy Characteristics'!F:F,MATCH($C162,'Policy Characteristics'!$C:$C,0))),"",INDEX('Policy Characteristics'!F:F,MATCH($C162,'Policy Characteristics'!$C:$C,0)))</f>
        <v>0</v>
      </c>
      <c r="M162" s="293">
        <f>IF(ISBLANK(INDEX('Policy Characteristics'!G:G,MATCH($C162,'Policy Characteristics'!$C:$C,0))),"",INDEX('Policy Characteristics'!G:G,MATCH($C162,'Policy Characteristics'!$C:$C,0)))</f>
        <v>1</v>
      </c>
      <c r="N162" s="293">
        <f>IF(ISBLANK(INDEX('Policy Characteristics'!H:H,MATCH($C162,'Policy Characteristics'!$C:$C,0))),"",INDEX('Policy Characteristics'!H:H,MATCH($C162,'Policy Characteristics'!$C:$C,0)))</f>
        <v>1</v>
      </c>
      <c r="O162" s="293" t="str">
        <f>IF(ISBLANK(INDEX('Policy Characteristics'!I:I,MATCH($C162,'Policy Characteristics'!$C:$C,0))),"",INDEX('Policy Characteristics'!I:I,MATCH($C162,'Policy Characteristics'!$C:$C,0)))</f>
        <v>on/off</v>
      </c>
      <c r="P162" s="293"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93" t="str">
        <f>IF(ISBLANK(INDEX('Policy Characteristics'!K:K,MATCH($C162,'Policy Characteristics'!$C:$C,0))),"",INDEX('Policy Characteristics'!K:K,MATCH($C162,'Policy Characteristics'!$C:$C,0)))</f>
        <v>buildings-sector-main.html#device-labeling</v>
      </c>
      <c r="R162" s="293" t="str">
        <f>IF(ISBLANK(INDEX('Policy Characteristics'!L:L,MATCH($C162,'Policy Characteristics'!$C:$C,0))),"",INDEX('Policy Characteristics'!L:L,MATCH($C162,'Policy Characteristics'!$C:$C,0)))</f>
        <v>improved-labeling.html</v>
      </c>
    </row>
    <row r="163" spans="1:18" s="293" customFormat="1" x14ac:dyDescent="0.25">
      <c r="A163" s="293" t="str">
        <f>IF(ISBLANK(INDEX('Policy Characteristics'!A:A,MATCH($C163,'Policy Characteristics'!$C:$C,0))),"",INDEX('Policy Characteristics'!A:A,MATCH($C163,'Policy Characteristics'!$C:$C,0)))</f>
        <v>Buildings and Appliances</v>
      </c>
      <c r="B163" s="294" t="str">
        <f>IF(ISBLANK(INDEX('Policy Characteristics'!B:B,MATCH($C163,'Policy Characteristics'!$C:$C,0))),"",INDEX('Policy Characteristics'!B:B,MATCH($C163,'Policy Characteristics'!$C:$C,0)))</f>
        <v>Retrofit Existing Buildings</v>
      </c>
      <c r="C163" t="s">
        <v>187</v>
      </c>
      <c r="D163" s="298" t="s">
        <v>661</v>
      </c>
      <c r="E163" s="298"/>
      <c r="F163" s="298" t="s">
        <v>663</v>
      </c>
      <c r="G163" s="298"/>
      <c r="H163" s="20">
        <v>378</v>
      </c>
      <c r="I163" s="295" t="s">
        <v>624</v>
      </c>
      <c r="J163" s="296" t="str">
        <f>IF(ISBLANK(INDEX('Policy Characteristics'!D:D,MATCH($C163,'Policy Characteristics'!$C:$C,0))),"",INDEX('Policy Characteristics'!D:D,MATCH($C163,'Policy Characteristics'!$C:$C,0)))</f>
        <v>Increased Retrofitting</v>
      </c>
      <c r="K163" s="293" t="str">
        <f>IF(ISBLANK(INDEX('Policy Characteristics'!E:E,MATCH($C163,'Policy Characteristics'!$C:$C,0))),"",INDEX('Policy Characteristics'!E:E,MATCH($C163,'Policy Characteristics'!$C:$C,0)))</f>
        <v>bldgs retrofitting</v>
      </c>
      <c r="L163" s="237">
        <f>IF(ISBLANK(INDEX('Policy Characteristics'!F:F,MATCH($C163,'Policy Characteristics'!$C:$C,0))),"",INDEX('Policy Characteristics'!F:F,MATCH($C163,'Policy Characteristics'!$C:$C,0)))</f>
        <v>0</v>
      </c>
      <c r="M163" s="237">
        <f>IF(ISBLANK(INDEX('Policy Characteristics'!G:G,MATCH($C163,'Policy Characteristics'!$C:$C,0))),"",INDEX('Policy Characteristics'!G:G,MATCH($C163,'Policy Characteristics'!$C:$C,0)))</f>
        <v>0.5</v>
      </c>
      <c r="N163" s="237">
        <f>IF(ISBLANK(INDEX('Policy Characteristics'!H:H,MATCH($C163,'Policy Characteristics'!$C:$C,0))),"",INDEX('Policy Characteristics'!H:H,MATCH($C163,'Policy Characteristics'!$C:$C,0)))</f>
        <v>0.01</v>
      </c>
      <c r="O163" s="293" t="str">
        <f>IF(ISBLANK(INDEX('Policy Characteristics'!I:I,MATCH($C163,'Policy Characteristics'!$C:$C,0))),"",INDEX('Policy Characteristics'!I:I,MATCH($C163,'Policy Characteristics'!$C:$C,0)))</f>
        <v>% of existing buildings</v>
      </c>
      <c r="P163" s="293"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3" s="293" t="str">
        <f>IF(ISBLANK(INDEX('Policy Characteristics'!K:K,MATCH($C163,'Policy Characteristics'!$C:$C,0))),"",INDEX('Policy Characteristics'!K:K,MATCH($C163,'Policy Characteristics'!$C:$C,0)))</f>
        <v>buildings-sector-main.html#retrofitting</v>
      </c>
      <c r="R163" s="293" t="str">
        <f>IF(ISBLANK(INDEX('Policy Characteristics'!L:L,MATCH($C163,'Policy Characteristics'!$C:$C,0))),"",INDEX('Policy Characteristics'!L:L,MATCH($C163,'Policy Characteristics'!$C:$C,0)))</f>
        <v>increased-retrofitting.html</v>
      </c>
    </row>
    <row r="164" spans="1:18" s="293" customFormat="1" x14ac:dyDescent="0.25">
      <c r="A164" s="293" t="str">
        <f>IF(ISBLANK(INDEX('Policy Characteristics'!A:A,MATCH($C164,'Policy Characteristics'!$C:$C,0))),"",INDEX('Policy Characteristics'!A:A,MATCH($C164,'Policy Characteristics'!$C:$C,0)))</f>
        <v>Buildings and Appliances</v>
      </c>
      <c r="B164" s="294" t="str">
        <f>IF(ISBLANK(INDEX('Policy Characteristics'!B:B,MATCH($C164,'Policy Characteristics'!$C:$C,0))),"",INDEX('Policy Characteristics'!B:B,MATCH($C164,'Policy Characteristics'!$C:$C,0)))</f>
        <v>Retrofit Existing Buildings</v>
      </c>
      <c r="C164" s="293" t="str">
        <f t="shared" ref="C164:C165" si="14">C$163</f>
        <v>Share of Preexisting Buildings Subject to Retrofitting</v>
      </c>
      <c r="D164" s="298" t="s">
        <v>672</v>
      </c>
      <c r="E164" s="298"/>
      <c r="F164" s="298" t="s">
        <v>673</v>
      </c>
      <c r="G164" s="298"/>
      <c r="H164" s="20">
        <v>379</v>
      </c>
      <c r="I164" s="295" t="s">
        <v>624</v>
      </c>
      <c r="J164" s="296" t="str">
        <f>IF(ISBLANK(INDEX('Policy Characteristics'!D:D,MATCH($C164,'Policy Characteristics'!$C:$C,0))),"",INDEX('Policy Characteristics'!D:D,MATCH($C164,'Policy Characteristics'!$C:$C,0)))</f>
        <v>Increased Retrofitting</v>
      </c>
      <c r="K164" s="293" t="str">
        <f>IF(ISBLANK(INDEX('Policy Characteristics'!E:E,MATCH($C164,'Policy Characteristics'!$C:$C,0))),"",INDEX('Policy Characteristics'!E:E,MATCH($C164,'Policy Characteristics'!$C:$C,0)))</f>
        <v>bldgs retrofitting</v>
      </c>
      <c r="L164" s="237">
        <f>IF(ISBLANK(INDEX('Policy Characteristics'!F:F,MATCH($C164,'Policy Characteristics'!$C:$C,0))),"",INDEX('Policy Characteristics'!F:F,MATCH($C164,'Policy Characteristics'!$C:$C,0)))</f>
        <v>0</v>
      </c>
      <c r="M164" s="237">
        <f>IF(ISBLANK(INDEX('Policy Characteristics'!G:G,MATCH($C164,'Policy Characteristics'!$C:$C,0))),"",INDEX('Policy Characteristics'!G:G,MATCH($C164,'Policy Characteristics'!$C:$C,0)))</f>
        <v>0.5</v>
      </c>
      <c r="N164" s="237">
        <f>IF(ISBLANK(INDEX('Policy Characteristics'!H:H,MATCH($C164,'Policy Characteristics'!$C:$C,0))),"",INDEX('Policy Characteristics'!H:H,MATCH($C164,'Policy Characteristics'!$C:$C,0)))</f>
        <v>0.01</v>
      </c>
      <c r="O164" s="293" t="str">
        <f>IF(ISBLANK(INDEX('Policy Characteristics'!I:I,MATCH($C164,'Policy Characteristics'!$C:$C,0))),"",INDEX('Policy Characteristics'!I:I,MATCH($C164,'Policy Characteristics'!$C:$C,0)))</f>
        <v>% of existing buildings</v>
      </c>
      <c r="P164" s="293"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4" s="293" t="str">
        <f>IF(ISBLANK(INDEX('Policy Characteristics'!K:K,MATCH($C164,'Policy Characteristics'!$C:$C,0))),"",INDEX('Policy Characteristics'!K:K,MATCH($C164,'Policy Characteristics'!$C:$C,0)))</f>
        <v>buildings-sector-main.html#retrofitting</v>
      </c>
      <c r="R164" s="293" t="str">
        <f>IF(ISBLANK(INDEX('Policy Characteristics'!L:L,MATCH($C164,'Policy Characteristics'!$C:$C,0))),"",INDEX('Policy Characteristics'!L:L,MATCH($C164,'Policy Characteristics'!$C:$C,0)))</f>
        <v>increased-retrofitting.html</v>
      </c>
    </row>
    <row r="165" spans="1:18" s="293" customFormat="1" x14ac:dyDescent="0.25">
      <c r="A165" s="293" t="str">
        <f>IF(ISBLANK(INDEX('Policy Characteristics'!A:A,MATCH($C165,'Policy Characteristics'!$C:$C,0))),"",INDEX('Policy Characteristics'!A:A,MATCH($C165,'Policy Characteristics'!$C:$C,0)))</f>
        <v>Buildings and Appliances</v>
      </c>
      <c r="B165" s="294" t="str">
        <f>IF(ISBLANK(INDEX('Policy Characteristics'!B:B,MATCH($C165,'Policy Characteristics'!$C:$C,0))),"",INDEX('Policy Characteristics'!B:B,MATCH($C165,'Policy Characteristics'!$C:$C,0)))</f>
        <v>Retrofit Existing Buildings</v>
      </c>
      <c r="C165" s="293" t="str">
        <f t="shared" si="14"/>
        <v>Share of Preexisting Buildings Subject to Retrofitting</v>
      </c>
      <c r="D165" s="298" t="s">
        <v>674</v>
      </c>
      <c r="E165" s="298"/>
      <c r="F165" s="298" t="s">
        <v>675</v>
      </c>
      <c r="G165" s="298"/>
      <c r="H165" s="20">
        <v>380</v>
      </c>
      <c r="I165" s="295" t="s">
        <v>624</v>
      </c>
      <c r="J165" s="296" t="str">
        <f>IF(ISBLANK(INDEX('Policy Characteristics'!D:D,MATCH($C165,'Policy Characteristics'!$C:$C,0))),"",INDEX('Policy Characteristics'!D:D,MATCH($C165,'Policy Characteristics'!$C:$C,0)))</f>
        <v>Increased Retrofitting</v>
      </c>
      <c r="K165" s="293" t="str">
        <f>IF(ISBLANK(INDEX('Policy Characteristics'!E:E,MATCH($C165,'Policy Characteristics'!$C:$C,0))),"",INDEX('Policy Characteristics'!E:E,MATCH($C165,'Policy Characteristics'!$C:$C,0)))</f>
        <v>bldgs retrofitting</v>
      </c>
      <c r="L165" s="237">
        <f>IF(ISBLANK(INDEX('Policy Characteristics'!F:F,MATCH($C165,'Policy Characteristics'!$C:$C,0))),"",INDEX('Policy Characteristics'!F:F,MATCH($C165,'Policy Characteristics'!$C:$C,0)))</f>
        <v>0</v>
      </c>
      <c r="M165" s="237">
        <f>IF(ISBLANK(INDEX('Policy Characteristics'!G:G,MATCH($C165,'Policy Characteristics'!$C:$C,0))),"",INDEX('Policy Characteristics'!G:G,MATCH($C165,'Policy Characteristics'!$C:$C,0)))</f>
        <v>0.5</v>
      </c>
      <c r="N165" s="237">
        <f>IF(ISBLANK(INDEX('Policy Characteristics'!H:H,MATCH($C165,'Policy Characteristics'!$C:$C,0))),"",INDEX('Policy Characteristics'!H:H,MATCH($C165,'Policy Characteristics'!$C:$C,0)))</f>
        <v>0.01</v>
      </c>
      <c r="O165" s="293" t="str">
        <f>IF(ISBLANK(INDEX('Policy Characteristics'!I:I,MATCH($C165,'Policy Characteristics'!$C:$C,0))),"",INDEX('Policy Characteristics'!I:I,MATCH($C165,'Policy Characteristics'!$C:$C,0)))</f>
        <v>% of existing buildings</v>
      </c>
      <c r="P165" s="293"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5" s="293" t="str">
        <f>IF(ISBLANK(INDEX('Policy Characteristics'!K:K,MATCH($C165,'Policy Characteristics'!$C:$C,0))),"",INDEX('Policy Characteristics'!K:K,MATCH($C165,'Policy Characteristics'!$C:$C,0)))</f>
        <v>buildings-sector-main.html#retrofitting</v>
      </c>
      <c r="R165" s="293" t="str">
        <f>IF(ISBLANK(INDEX('Policy Characteristics'!L:L,MATCH($C165,'Policy Characteristics'!$C:$C,0))),"",INDEX('Policy Characteristics'!L:L,MATCH($C165,'Policy Characteristics'!$C:$C,0)))</f>
        <v>increased-retrofitting.html</v>
      </c>
    </row>
    <row r="166" spans="1:18" s="293" customFormat="1" x14ac:dyDescent="0.25">
      <c r="A166" s="293" t="str">
        <f>IF(ISBLANK(INDEX('Policy Characteristics'!A:A,MATCH($C166,'Policy Characteristics'!$C:$C,0))),"",INDEX('Policy Characteristics'!A:A,MATCH($C166,'Policy Characteristics'!$C:$C,0)))</f>
        <v>Buildings and Appliances</v>
      </c>
      <c r="B166" s="294" t="str">
        <f>IF(ISBLANK(INDEX('Policy Characteristics'!B:B,MATCH($C166,'Policy Characteristics'!$C:$C,0))),"",INDEX('Policy Characteristics'!B:B,MATCH($C166,'Policy Characteristics'!$C:$C,0)))</f>
        <v>Rebate for Efficient Products</v>
      </c>
      <c r="C166" t="s">
        <v>196</v>
      </c>
      <c r="D166" s="298" t="s">
        <v>660</v>
      </c>
      <c r="E166" s="298"/>
      <c r="F166" s="298" t="s">
        <v>662</v>
      </c>
      <c r="G166" s="298"/>
      <c r="H166" s="20">
        <v>27</v>
      </c>
      <c r="I166" s="295" t="s">
        <v>624</v>
      </c>
      <c r="J166" s="296" t="str">
        <f>IF(ISBLANK(INDEX('Policy Characteristics'!D:D,MATCH($C166,'Policy Characteristics'!$C:$C,0))),"",INDEX('Policy Characteristics'!D:D,MATCH($C166,'Policy Characteristics'!$C:$C,0)))</f>
        <v>Rebate for Efficient Products</v>
      </c>
      <c r="K166" s="293" t="str">
        <f>IF(ISBLANK(INDEX('Policy Characteristics'!E:E,MATCH($C166,'Policy Characteristics'!$C:$C,0))),"",INDEX('Policy Characteristics'!E:E,MATCH($C166,'Policy Characteristics'!$C:$C,0)))</f>
        <v>bldgs rebate</v>
      </c>
      <c r="L166" s="293">
        <f>IF(ISBLANK(INDEX('Policy Characteristics'!F:F,MATCH($C166,'Policy Characteristics'!$C:$C,0))),"",INDEX('Policy Characteristics'!F:F,MATCH($C166,'Policy Characteristics'!$C:$C,0)))</f>
        <v>0</v>
      </c>
      <c r="M166" s="293">
        <f>IF(ISBLANK(INDEX('Policy Characteristics'!G:G,MATCH($C166,'Policy Characteristics'!$C:$C,0))),"",INDEX('Policy Characteristics'!G:G,MATCH($C166,'Policy Characteristics'!$C:$C,0)))</f>
        <v>1</v>
      </c>
      <c r="N166" s="293">
        <f>IF(ISBLANK(INDEX('Policy Characteristics'!H:H,MATCH($C166,'Policy Characteristics'!$C:$C,0))),"",INDEX('Policy Characteristics'!H:H,MATCH($C166,'Policy Characteristics'!$C:$C,0)))</f>
        <v>1</v>
      </c>
      <c r="O166" s="293" t="str">
        <f>IF(ISBLANK(INDEX('Policy Characteristics'!I:I,MATCH($C166,'Policy Characteristics'!$C:$C,0))),"",INDEX('Policy Characteristics'!I:I,MATCH($C166,'Policy Characteristics'!$C:$C,0)))</f>
        <v>on/off</v>
      </c>
      <c r="P166" s="293"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6" s="293" t="str">
        <f>IF(ISBLANK(INDEX('Policy Characteristics'!K:K,MATCH($C166,'Policy Characteristics'!$C:$C,0))),"",INDEX('Policy Characteristics'!K:K,MATCH($C166,'Policy Characteristics'!$C:$C,0)))</f>
        <v>buildings-sector-main.html#rebate</v>
      </c>
      <c r="R166" s="293" t="str">
        <f>IF(ISBLANK(INDEX('Policy Characteristics'!L:L,MATCH($C166,'Policy Characteristics'!$C:$C,0))),"",INDEX('Policy Characteristics'!L:L,MATCH($C166,'Policy Characteristics'!$C:$C,0)))</f>
        <v>rebate-for-efficient-products.html</v>
      </c>
    </row>
    <row r="167" spans="1:18" s="293" customFormat="1" x14ac:dyDescent="0.25">
      <c r="A167" s="293" t="str">
        <f>IF(ISBLANK(INDEX('Policy Characteristics'!A:A,MATCH($C167,'Policy Characteristics'!$C:$C,0))),"",INDEX('Policy Characteristics'!A:A,MATCH($C167,'Policy Characteristics'!$C:$C,0)))</f>
        <v>Buildings and Appliances</v>
      </c>
      <c r="B167" s="294" t="str">
        <f>IF(ISBLANK(INDEX('Policy Characteristics'!B:B,MATCH($C167,'Policy Characteristics'!$C:$C,0))),"",INDEX('Policy Characteristics'!B:B,MATCH($C167,'Policy Characteristics'!$C:$C,0)))</f>
        <v>Rebate for Efficient Products</v>
      </c>
      <c r="C167" s="293" t="str">
        <f t="shared" ref="C167:C171" si="15">C$166</f>
        <v>Boolean Rebate Program for Efficient Components</v>
      </c>
      <c r="D167" s="298" t="s">
        <v>664</v>
      </c>
      <c r="E167" s="298"/>
      <c r="F167" s="298" t="s">
        <v>665</v>
      </c>
      <c r="G167" s="298"/>
      <c r="H167" s="20">
        <v>28</v>
      </c>
      <c r="I167" s="295" t="s">
        <v>624</v>
      </c>
      <c r="J167" s="296" t="str">
        <f>IF(ISBLANK(INDEX('Policy Characteristics'!D:D,MATCH($C167,'Policy Characteristics'!$C:$C,0))),"",INDEX('Policy Characteristics'!D:D,MATCH($C167,'Policy Characteristics'!$C:$C,0)))</f>
        <v>Rebate for Efficient Products</v>
      </c>
      <c r="K167" s="293" t="str">
        <f>IF(ISBLANK(INDEX('Policy Characteristics'!E:E,MATCH($C167,'Policy Characteristics'!$C:$C,0))),"",INDEX('Policy Characteristics'!E:E,MATCH($C167,'Policy Characteristics'!$C:$C,0)))</f>
        <v>bldgs rebate</v>
      </c>
      <c r="L167" s="293">
        <f>IF(ISBLANK(INDEX('Policy Characteristics'!F:F,MATCH($C167,'Policy Characteristics'!$C:$C,0))),"",INDEX('Policy Characteristics'!F:F,MATCH($C167,'Policy Characteristics'!$C:$C,0)))</f>
        <v>0</v>
      </c>
      <c r="M167" s="293">
        <f>IF(ISBLANK(INDEX('Policy Characteristics'!G:G,MATCH($C167,'Policy Characteristics'!$C:$C,0))),"",INDEX('Policy Characteristics'!G:G,MATCH($C167,'Policy Characteristics'!$C:$C,0)))</f>
        <v>1</v>
      </c>
      <c r="N167" s="293">
        <f>IF(ISBLANK(INDEX('Policy Characteristics'!H:H,MATCH($C167,'Policy Characteristics'!$C:$C,0))),"",INDEX('Policy Characteristics'!H:H,MATCH($C167,'Policy Characteristics'!$C:$C,0)))</f>
        <v>1</v>
      </c>
      <c r="O167" s="293" t="str">
        <f>IF(ISBLANK(INDEX('Policy Characteristics'!I:I,MATCH($C167,'Policy Characteristics'!$C:$C,0))),"",INDEX('Policy Characteristics'!I:I,MATCH($C167,'Policy Characteristics'!$C:$C,0)))</f>
        <v>on/off</v>
      </c>
      <c r="P167" s="293"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7" s="293" t="str">
        <f>IF(ISBLANK(INDEX('Policy Characteristics'!K:K,MATCH($C167,'Policy Characteristics'!$C:$C,0))),"",INDEX('Policy Characteristics'!K:K,MATCH($C167,'Policy Characteristics'!$C:$C,0)))</f>
        <v>buildings-sector-main.html#rebate</v>
      </c>
      <c r="R167" s="293" t="str">
        <f>IF(ISBLANK(INDEX('Policy Characteristics'!L:L,MATCH($C167,'Policy Characteristics'!$C:$C,0))),"",INDEX('Policy Characteristics'!L:L,MATCH($C167,'Policy Characteristics'!$C:$C,0)))</f>
        <v>rebate-for-efficient-products.html</v>
      </c>
    </row>
    <row r="168" spans="1:18" s="293" customFormat="1" x14ac:dyDescent="0.25">
      <c r="A168" s="293" t="str">
        <f>IF(ISBLANK(INDEX('Policy Characteristics'!A:A,MATCH($C168,'Policy Characteristics'!$C:$C,0))),"",INDEX('Policy Characteristics'!A:A,MATCH($C168,'Policy Characteristics'!$C:$C,0)))</f>
        <v>Buildings and Appliances</v>
      </c>
      <c r="B168" s="294" t="str">
        <f>IF(ISBLANK(INDEX('Policy Characteristics'!B:B,MATCH($C168,'Policy Characteristics'!$C:$C,0))),"",INDEX('Policy Characteristics'!B:B,MATCH($C168,'Policy Characteristics'!$C:$C,0)))</f>
        <v>Rebate for Efficient Products</v>
      </c>
      <c r="C168" s="293" t="str">
        <f t="shared" si="15"/>
        <v>Boolean Rebate Program for Efficient Components</v>
      </c>
      <c r="D168" s="298" t="s">
        <v>676</v>
      </c>
      <c r="E168" s="298"/>
      <c r="F168" s="298" t="s">
        <v>677</v>
      </c>
      <c r="G168" s="298"/>
      <c r="H168" s="20">
        <v>605</v>
      </c>
      <c r="I168" s="295" t="s">
        <v>634</v>
      </c>
      <c r="J168" s="296" t="str">
        <f>IF(ISBLANK(INDEX('Policy Characteristics'!D:D,MATCH($C168,'Policy Characteristics'!$C:$C,0))),"",INDEX('Policy Characteristics'!D:D,MATCH($C168,'Policy Characteristics'!$C:$C,0)))</f>
        <v>Rebate for Efficient Products</v>
      </c>
      <c r="K168" s="293" t="str">
        <f>IF(ISBLANK(INDEX('Policy Characteristics'!E:E,MATCH($C168,'Policy Characteristics'!$C:$C,0))),"",INDEX('Policy Characteristics'!E:E,MATCH($C168,'Policy Characteristics'!$C:$C,0)))</f>
        <v>bldgs rebate</v>
      </c>
      <c r="L168" s="293">
        <f>IF(ISBLANK(INDEX('Policy Characteristics'!F:F,MATCH($C168,'Policy Characteristics'!$C:$C,0))),"",INDEX('Policy Characteristics'!F:F,MATCH($C168,'Policy Characteristics'!$C:$C,0)))</f>
        <v>0</v>
      </c>
      <c r="M168" s="293">
        <f>IF(ISBLANK(INDEX('Policy Characteristics'!G:G,MATCH($C168,'Policy Characteristics'!$C:$C,0))),"",INDEX('Policy Characteristics'!G:G,MATCH($C168,'Policy Characteristics'!$C:$C,0)))</f>
        <v>1</v>
      </c>
      <c r="N168" s="293">
        <f>IF(ISBLANK(INDEX('Policy Characteristics'!H:H,MATCH($C168,'Policy Characteristics'!$C:$C,0))),"",INDEX('Policy Characteristics'!H:H,MATCH($C168,'Policy Characteristics'!$C:$C,0)))</f>
        <v>1</v>
      </c>
      <c r="O168" s="293" t="str">
        <f>IF(ISBLANK(INDEX('Policy Characteristics'!I:I,MATCH($C168,'Policy Characteristics'!$C:$C,0))),"",INDEX('Policy Characteristics'!I:I,MATCH($C168,'Policy Characteristics'!$C:$C,0)))</f>
        <v>on/off</v>
      </c>
      <c r="P168" s="293"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8" s="293" t="str">
        <f>IF(ISBLANK(INDEX('Policy Characteristics'!K:K,MATCH($C168,'Policy Characteristics'!$C:$C,0))),"",INDEX('Policy Characteristics'!K:K,MATCH($C168,'Policy Characteristics'!$C:$C,0)))</f>
        <v>buildings-sector-main.html#rebate</v>
      </c>
      <c r="R168" s="293" t="str">
        <f>IF(ISBLANK(INDEX('Policy Characteristics'!L:L,MATCH($C168,'Policy Characteristics'!$C:$C,0))),"",INDEX('Policy Characteristics'!L:L,MATCH($C168,'Policy Characteristics'!$C:$C,0)))</f>
        <v>rebate-for-efficient-products.html</v>
      </c>
    </row>
    <row r="169" spans="1:18" s="293" customFormat="1" x14ac:dyDescent="0.25">
      <c r="A169" s="293" t="str">
        <f>IF(ISBLANK(INDEX('Policy Characteristics'!A:A,MATCH($C169,'Policy Characteristics'!$C:$C,0))),"",INDEX('Policy Characteristics'!A:A,MATCH($C169,'Policy Characteristics'!$C:$C,0)))</f>
        <v>Buildings and Appliances</v>
      </c>
      <c r="B169" s="294" t="str">
        <f>IF(ISBLANK(INDEX('Policy Characteristics'!B:B,MATCH($C169,'Policy Characteristics'!$C:$C,0))),"",INDEX('Policy Characteristics'!B:B,MATCH($C169,'Policy Characteristics'!$C:$C,0)))</f>
        <v>Rebate for Efficient Products</v>
      </c>
      <c r="C169" s="293" t="str">
        <f t="shared" si="15"/>
        <v>Boolean Rebate Program for Efficient Components</v>
      </c>
      <c r="D169" s="298" t="s">
        <v>666</v>
      </c>
      <c r="E169" s="298"/>
      <c r="F169" s="298" t="s">
        <v>667</v>
      </c>
      <c r="G169" s="298"/>
      <c r="H169" s="20">
        <v>606</v>
      </c>
      <c r="I169" s="295" t="s">
        <v>634</v>
      </c>
      <c r="J169" s="296" t="str">
        <f>IF(ISBLANK(INDEX('Policy Characteristics'!D:D,MATCH($C169,'Policy Characteristics'!$C:$C,0))),"",INDEX('Policy Characteristics'!D:D,MATCH($C169,'Policy Characteristics'!$C:$C,0)))</f>
        <v>Rebate for Efficient Products</v>
      </c>
      <c r="K169" s="293" t="str">
        <f>IF(ISBLANK(INDEX('Policy Characteristics'!E:E,MATCH($C169,'Policy Characteristics'!$C:$C,0))),"",INDEX('Policy Characteristics'!E:E,MATCH($C169,'Policy Characteristics'!$C:$C,0)))</f>
        <v>bldgs rebate</v>
      </c>
      <c r="L169" s="293">
        <f>IF(ISBLANK(INDEX('Policy Characteristics'!F:F,MATCH($C169,'Policy Characteristics'!$C:$C,0))),"",INDEX('Policy Characteristics'!F:F,MATCH($C169,'Policy Characteristics'!$C:$C,0)))</f>
        <v>0</v>
      </c>
      <c r="M169" s="293">
        <f>IF(ISBLANK(INDEX('Policy Characteristics'!G:G,MATCH($C169,'Policy Characteristics'!$C:$C,0))),"",INDEX('Policy Characteristics'!G:G,MATCH($C169,'Policy Characteristics'!$C:$C,0)))</f>
        <v>1</v>
      </c>
      <c r="N169" s="293">
        <f>IF(ISBLANK(INDEX('Policy Characteristics'!H:H,MATCH($C169,'Policy Characteristics'!$C:$C,0))),"",INDEX('Policy Characteristics'!H:H,MATCH($C169,'Policy Characteristics'!$C:$C,0)))</f>
        <v>1</v>
      </c>
      <c r="O169" s="293" t="str">
        <f>IF(ISBLANK(INDEX('Policy Characteristics'!I:I,MATCH($C169,'Policy Characteristics'!$C:$C,0))),"",INDEX('Policy Characteristics'!I:I,MATCH($C169,'Policy Characteristics'!$C:$C,0)))</f>
        <v>on/off</v>
      </c>
      <c r="P169" s="293"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9" s="293" t="str">
        <f>IF(ISBLANK(INDEX('Policy Characteristics'!K:K,MATCH($C169,'Policy Characteristics'!$C:$C,0))),"",INDEX('Policy Characteristics'!K:K,MATCH($C169,'Policy Characteristics'!$C:$C,0)))</f>
        <v>buildings-sector-main.html#rebate</v>
      </c>
      <c r="R169" s="293" t="str">
        <f>IF(ISBLANK(INDEX('Policy Characteristics'!L:L,MATCH($C169,'Policy Characteristics'!$C:$C,0))),"",INDEX('Policy Characteristics'!L:L,MATCH($C169,'Policy Characteristics'!$C:$C,0)))</f>
        <v>rebate-for-efficient-products.html</v>
      </c>
    </row>
    <row r="170" spans="1:18" s="293" customFormat="1" x14ac:dyDescent="0.25">
      <c r="A170" s="293" t="str">
        <f>IF(ISBLANK(INDEX('Policy Characteristics'!A:A,MATCH($C170,'Policy Characteristics'!$C:$C,0))),"",INDEX('Policy Characteristics'!A:A,MATCH($C170,'Policy Characteristics'!$C:$C,0)))</f>
        <v>Buildings and Appliances</v>
      </c>
      <c r="B170" s="294" t="str">
        <f>IF(ISBLANK(INDEX('Policy Characteristics'!B:B,MATCH($C170,'Policy Characteristics'!$C:$C,0))),"",INDEX('Policy Characteristics'!B:B,MATCH($C170,'Policy Characteristics'!$C:$C,0)))</f>
        <v>Rebate for Efficient Products</v>
      </c>
      <c r="C170" s="293" t="str">
        <f t="shared" si="15"/>
        <v>Boolean Rebate Program for Efficient Components</v>
      </c>
      <c r="D170" s="298" t="s">
        <v>668</v>
      </c>
      <c r="E170" s="298"/>
      <c r="F170" s="298" t="s">
        <v>669</v>
      </c>
      <c r="G170" s="298"/>
      <c r="H170" s="20">
        <v>29</v>
      </c>
      <c r="I170" s="295" t="s">
        <v>624</v>
      </c>
      <c r="J170" s="296" t="str">
        <f>IF(ISBLANK(INDEX('Policy Characteristics'!D:D,MATCH($C170,'Policy Characteristics'!$C:$C,0))),"",INDEX('Policy Characteristics'!D:D,MATCH($C170,'Policy Characteristics'!$C:$C,0)))</f>
        <v>Rebate for Efficient Products</v>
      </c>
      <c r="K170" s="293" t="str">
        <f>IF(ISBLANK(INDEX('Policy Characteristics'!E:E,MATCH($C170,'Policy Characteristics'!$C:$C,0))),"",INDEX('Policy Characteristics'!E:E,MATCH($C170,'Policy Characteristics'!$C:$C,0)))</f>
        <v>bldgs rebate</v>
      </c>
      <c r="L170" s="293">
        <f>IF(ISBLANK(INDEX('Policy Characteristics'!F:F,MATCH($C170,'Policy Characteristics'!$C:$C,0))),"",INDEX('Policy Characteristics'!F:F,MATCH($C170,'Policy Characteristics'!$C:$C,0)))</f>
        <v>0</v>
      </c>
      <c r="M170" s="293">
        <f>IF(ISBLANK(INDEX('Policy Characteristics'!G:G,MATCH($C170,'Policy Characteristics'!$C:$C,0))),"",INDEX('Policy Characteristics'!G:G,MATCH($C170,'Policy Characteristics'!$C:$C,0)))</f>
        <v>1</v>
      </c>
      <c r="N170" s="293">
        <f>IF(ISBLANK(INDEX('Policy Characteristics'!H:H,MATCH($C170,'Policy Characteristics'!$C:$C,0))),"",INDEX('Policy Characteristics'!H:H,MATCH($C170,'Policy Characteristics'!$C:$C,0)))</f>
        <v>1</v>
      </c>
      <c r="O170" s="293" t="str">
        <f>IF(ISBLANK(INDEX('Policy Characteristics'!I:I,MATCH($C170,'Policy Characteristics'!$C:$C,0))),"",INDEX('Policy Characteristics'!I:I,MATCH($C170,'Policy Characteristics'!$C:$C,0)))</f>
        <v>on/off</v>
      </c>
      <c r="P170" s="293"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70" s="293" t="str">
        <f>IF(ISBLANK(INDEX('Policy Characteristics'!K:K,MATCH($C170,'Policy Characteristics'!$C:$C,0))),"",INDEX('Policy Characteristics'!K:K,MATCH($C170,'Policy Characteristics'!$C:$C,0)))</f>
        <v>buildings-sector-main.html#rebate</v>
      </c>
      <c r="R170" s="293" t="str">
        <f>IF(ISBLANK(INDEX('Policy Characteristics'!L:L,MATCH($C170,'Policy Characteristics'!$C:$C,0))),"",INDEX('Policy Characteristics'!L:L,MATCH($C170,'Policy Characteristics'!$C:$C,0)))</f>
        <v>rebate-for-efficient-products.html</v>
      </c>
    </row>
    <row r="171" spans="1:18" s="293" customFormat="1" x14ac:dyDescent="0.25">
      <c r="A171" s="293" t="str">
        <f>IF(ISBLANK(INDEX('Policy Characteristics'!A:A,MATCH($C171,'Policy Characteristics'!$C:$C,0))),"",INDEX('Policy Characteristics'!A:A,MATCH($C171,'Policy Characteristics'!$C:$C,0)))</f>
        <v>Buildings and Appliances</v>
      </c>
      <c r="B171" s="294" t="str">
        <f>IF(ISBLANK(INDEX('Policy Characteristics'!B:B,MATCH($C171,'Policy Characteristics'!$C:$C,0))),"",INDEX('Policy Characteristics'!B:B,MATCH($C171,'Policy Characteristics'!$C:$C,0)))</f>
        <v>Rebate for Efficient Products</v>
      </c>
      <c r="C171" s="293" t="str">
        <f t="shared" si="15"/>
        <v>Boolean Rebate Program for Efficient Components</v>
      </c>
      <c r="D171" s="298" t="s">
        <v>670</v>
      </c>
      <c r="E171" s="298"/>
      <c r="F171" s="298" t="s">
        <v>671</v>
      </c>
      <c r="G171" s="298"/>
      <c r="H171" s="20">
        <v>607</v>
      </c>
      <c r="I171" s="295" t="s">
        <v>634</v>
      </c>
      <c r="J171" s="296" t="str">
        <f>IF(ISBLANK(INDEX('Policy Characteristics'!D:D,MATCH($C171,'Policy Characteristics'!$C:$C,0))),"",INDEX('Policy Characteristics'!D:D,MATCH($C171,'Policy Characteristics'!$C:$C,0)))</f>
        <v>Rebate for Efficient Products</v>
      </c>
      <c r="K171" s="293" t="str">
        <f>IF(ISBLANK(INDEX('Policy Characteristics'!E:E,MATCH($C171,'Policy Characteristics'!$C:$C,0))),"",INDEX('Policy Characteristics'!E:E,MATCH($C171,'Policy Characteristics'!$C:$C,0)))</f>
        <v>bldgs rebate</v>
      </c>
      <c r="L171" s="293">
        <f>IF(ISBLANK(INDEX('Policy Characteristics'!F:F,MATCH($C171,'Policy Characteristics'!$C:$C,0))),"",INDEX('Policy Characteristics'!F:F,MATCH($C171,'Policy Characteristics'!$C:$C,0)))</f>
        <v>0</v>
      </c>
      <c r="M171" s="293">
        <f>IF(ISBLANK(INDEX('Policy Characteristics'!G:G,MATCH($C171,'Policy Characteristics'!$C:$C,0))),"",INDEX('Policy Characteristics'!G:G,MATCH($C171,'Policy Characteristics'!$C:$C,0)))</f>
        <v>1</v>
      </c>
      <c r="N171" s="293">
        <f>IF(ISBLANK(INDEX('Policy Characteristics'!H:H,MATCH($C171,'Policy Characteristics'!$C:$C,0))),"",INDEX('Policy Characteristics'!H:H,MATCH($C171,'Policy Characteristics'!$C:$C,0)))</f>
        <v>1</v>
      </c>
      <c r="O171" s="293" t="str">
        <f>IF(ISBLANK(INDEX('Policy Characteristics'!I:I,MATCH($C171,'Policy Characteristics'!$C:$C,0))),"",INDEX('Policy Characteristics'!I:I,MATCH($C171,'Policy Characteristics'!$C:$C,0)))</f>
        <v>on/off</v>
      </c>
      <c r="P171" s="293"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71" s="293" t="str">
        <f>IF(ISBLANK(INDEX('Policy Characteristics'!K:K,MATCH($C171,'Policy Characteristics'!$C:$C,0))),"",INDEX('Policy Characteristics'!K:K,MATCH($C171,'Policy Characteristics'!$C:$C,0)))</f>
        <v>buildings-sector-main.html#rebate</v>
      </c>
      <c r="R171" s="293" t="str">
        <f>IF(ISBLANK(INDEX('Policy Characteristics'!L:L,MATCH($C171,'Policy Characteristics'!$C:$C,0))),"",INDEX('Policy Characteristics'!L:L,MATCH($C171,'Policy Characteristics'!$C:$C,0)))</f>
        <v>rebate-for-efficient-products.html</v>
      </c>
    </row>
    <row r="172" spans="1:18" s="275" customFormat="1" x14ac:dyDescent="0.25">
      <c r="A172" s="293" t="str">
        <f>IF(ISBLANK(INDEX('Policy Characteristics'!A:A,MATCH($C172,'Policy Characteristics'!$C:$C,0))),"",INDEX('Policy Characteristics'!A:A,MATCH($C172,'Policy Characteristics'!$C:$C,0)))</f>
        <v>Electricity Supply</v>
      </c>
      <c r="B172" s="294" t="str">
        <f>IF(ISBLANK(INDEX('Policy Characteristics'!B:B,MATCH($C172,'Policy Characteristics'!$C:$C,0))),"",INDEX('Policy Characteristics'!B:B,MATCH($C172,'Policy Characteristics'!$C:$C,0)))</f>
        <v>Ban New Power Plants</v>
      </c>
      <c r="C172" s="275" t="s">
        <v>203</v>
      </c>
      <c r="D172" s="298" t="s">
        <v>678</v>
      </c>
      <c r="E172" s="298"/>
      <c r="F172" s="298" t="s">
        <v>679</v>
      </c>
      <c r="G172" s="299"/>
      <c r="H172" s="255">
        <v>167</v>
      </c>
      <c r="I172" s="297" t="s">
        <v>624</v>
      </c>
      <c r="J172" s="296" t="str">
        <f>IF(ISBLANK(INDEX('Policy Characteristics'!D:D,MATCH($C172,'Policy Characteristics'!$C:$C,0))),"",INDEX('Policy Characteristics'!D:D,MATCH($C172,'Policy Characteristics'!$C:$C,0)))</f>
        <v>Ban New Power Plants</v>
      </c>
      <c r="K172" s="293" t="str">
        <f>IF(ISBLANK(INDEX('Policy Characteristics'!E:E,MATCH($C172,'Policy Characteristics'!$C:$C,0))),"",INDEX('Policy Characteristics'!E:E,MATCH($C172,'Policy Characteristics'!$C:$C,0)))</f>
        <v>elec ban new power plants</v>
      </c>
      <c r="L172" s="293">
        <f>IF(ISBLANK(INDEX('Policy Characteristics'!F:F,MATCH($C172,'Policy Characteristics'!$C:$C,0))),"",INDEX('Policy Characteristics'!F:F,MATCH($C172,'Policy Characteristics'!$C:$C,0)))</f>
        <v>0</v>
      </c>
      <c r="M172" s="293">
        <f>IF(ISBLANK(INDEX('Policy Characteristics'!G:G,MATCH($C172,'Policy Characteristics'!$C:$C,0))),"",INDEX('Policy Characteristics'!G:G,MATCH($C172,'Policy Characteristics'!$C:$C,0)))</f>
        <v>1</v>
      </c>
      <c r="N172" s="293">
        <f>IF(ISBLANK(INDEX('Policy Characteristics'!H:H,MATCH($C172,'Policy Characteristics'!$C:$C,0))),"",INDEX('Policy Characteristics'!H:H,MATCH($C172,'Policy Characteristics'!$C:$C,0)))</f>
        <v>1</v>
      </c>
      <c r="O172" s="293" t="str">
        <f>IF(ISBLANK(INDEX('Policy Characteristics'!I:I,MATCH($C172,'Policy Characteristics'!$C:$C,0))),"",INDEX('Policy Characteristics'!I:I,MATCH($C172,'Policy Characteristics'!$C:$C,0)))</f>
        <v>on/off</v>
      </c>
      <c r="P172" s="293" t="str">
        <f>IF(ISBLANK(INDEX('Policy Characteristics'!J:J,MATCH($C172,'Policy Characteristics'!$C:$C,0))),"",INDEX('Policy Characteristics'!J:J,MATCH($C172,'Policy Characteristics'!$C:$C,0)))</f>
        <v>**Description:** This policy prevents new capacity of the selected type(s) from being built or deployed.</v>
      </c>
      <c r="Q172" s="293" t="str">
        <f>IF(ISBLANK(INDEX('Policy Characteristics'!K:K,MATCH($C172,'Policy Characteristics'!$C:$C,0))),"",INDEX('Policy Characteristics'!K:K,MATCH($C172,'Policy Characteristics'!$C:$C,0)))</f>
        <v>electricity-sector-main.html#ban</v>
      </c>
      <c r="R172" s="293" t="str">
        <f>IF(ISBLANK(INDEX('Policy Characteristics'!L:L,MATCH($C172,'Policy Characteristics'!$C:$C,0))),"",INDEX('Policy Characteristics'!L:L,MATCH($C172,'Policy Characteristics'!$C:$C,0)))</f>
        <v>ban-new-capacity.html</v>
      </c>
    </row>
    <row r="173" spans="1:18" s="293" customFormat="1" x14ac:dyDescent="0.25">
      <c r="A173" s="293" t="str">
        <f>IF(ISBLANK(INDEX('Policy Characteristics'!A:A,MATCH($C173,'Policy Characteristics'!$C:$C,0))),"",INDEX('Policy Characteristics'!A:A,MATCH($C173,'Policy Characteristics'!$C:$C,0)))</f>
        <v>Electricity Supply</v>
      </c>
      <c r="B173" s="294" t="str">
        <f>IF(ISBLANK(INDEX('Policy Characteristics'!B:B,MATCH($C173,'Policy Characteristics'!$C:$C,0))),"",INDEX('Policy Characteristics'!B:B,MATCH($C173,'Policy Characteristics'!$C:$C,0)))</f>
        <v>Ban New Power Plants</v>
      </c>
      <c r="C173" s="293" t="str">
        <f t="shared" ref="C173:C183" si="16">C$172</f>
        <v>Boolean Ban New Power Plants</v>
      </c>
      <c r="D173" s="299" t="s">
        <v>680</v>
      </c>
      <c r="E173" s="298"/>
      <c r="F173" s="299" t="s">
        <v>681</v>
      </c>
      <c r="G173" s="298"/>
      <c r="H173" s="20">
        <v>168</v>
      </c>
      <c r="I173" s="295" t="s">
        <v>624</v>
      </c>
      <c r="J173" s="296" t="str">
        <f>IF(ISBLANK(INDEX('Policy Characteristics'!D:D,MATCH($C173,'Policy Characteristics'!$C:$C,0))),"",INDEX('Policy Characteristics'!D:D,MATCH($C173,'Policy Characteristics'!$C:$C,0)))</f>
        <v>Ban New Power Plants</v>
      </c>
      <c r="K173" s="293" t="str">
        <f>IF(ISBLANK(INDEX('Policy Characteristics'!E:E,MATCH($C173,'Policy Characteristics'!$C:$C,0))),"",INDEX('Policy Characteristics'!E:E,MATCH($C173,'Policy Characteristics'!$C:$C,0)))</f>
        <v>elec ban new power plants</v>
      </c>
      <c r="L173" s="293">
        <f>IF(ISBLANK(INDEX('Policy Characteristics'!F:F,MATCH($C173,'Policy Characteristics'!$C:$C,0))),"",INDEX('Policy Characteristics'!F:F,MATCH($C173,'Policy Characteristics'!$C:$C,0)))</f>
        <v>0</v>
      </c>
      <c r="M173" s="293">
        <f>IF(ISBLANK(INDEX('Policy Characteristics'!G:G,MATCH($C173,'Policy Characteristics'!$C:$C,0))),"",INDEX('Policy Characteristics'!G:G,MATCH($C173,'Policy Characteristics'!$C:$C,0)))</f>
        <v>1</v>
      </c>
      <c r="N173" s="293">
        <f>IF(ISBLANK(INDEX('Policy Characteristics'!H:H,MATCH($C173,'Policy Characteristics'!$C:$C,0))),"",INDEX('Policy Characteristics'!H:H,MATCH($C173,'Policy Characteristics'!$C:$C,0)))</f>
        <v>1</v>
      </c>
      <c r="O173" s="293" t="str">
        <f>IF(ISBLANK(INDEX('Policy Characteristics'!I:I,MATCH($C173,'Policy Characteristics'!$C:$C,0))),"",INDEX('Policy Characteristics'!I:I,MATCH($C173,'Policy Characteristics'!$C:$C,0)))</f>
        <v>on/off</v>
      </c>
      <c r="P173" s="293" t="str">
        <f>IF(ISBLANK(INDEX('Policy Characteristics'!J:J,MATCH($C173,'Policy Characteristics'!$C:$C,0))),"",INDEX('Policy Characteristics'!J:J,MATCH($C173,'Policy Characteristics'!$C:$C,0)))</f>
        <v>**Description:** This policy prevents new capacity of the selected type(s) from being built or deployed.</v>
      </c>
      <c r="Q173" s="293" t="str">
        <f>IF(ISBLANK(INDEX('Policy Characteristics'!K:K,MATCH($C173,'Policy Characteristics'!$C:$C,0))),"",INDEX('Policy Characteristics'!K:K,MATCH($C173,'Policy Characteristics'!$C:$C,0)))</f>
        <v>electricity-sector-main.html#ban</v>
      </c>
      <c r="R173" s="293" t="str">
        <f>IF(ISBLANK(INDEX('Policy Characteristics'!L:L,MATCH($C173,'Policy Characteristics'!$C:$C,0))),"",INDEX('Policy Characteristics'!L:L,MATCH($C173,'Policy Characteristics'!$C:$C,0)))</f>
        <v>ban-new-capacity.html</v>
      </c>
    </row>
    <row r="174" spans="1:18" s="293" customFormat="1" x14ac:dyDescent="0.25">
      <c r="A174" s="293" t="str">
        <f>IF(ISBLANK(INDEX('Policy Characteristics'!A:A,MATCH($C174,'Policy Characteristics'!$C:$C,0))),"",INDEX('Policy Characteristics'!A:A,MATCH($C174,'Policy Characteristics'!$C:$C,0)))</f>
        <v>Electricity Supply</v>
      </c>
      <c r="B174" s="294" t="str">
        <f>IF(ISBLANK(INDEX('Policy Characteristics'!B:B,MATCH($C174,'Policy Characteristics'!$C:$C,0))),"",INDEX('Policy Characteristics'!B:B,MATCH($C174,'Policy Characteristics'!$C:$C,0)))</f>
        <v>Ban New Power Plants</v>
      </c>
      <c r="C174" s="293" t="str">
        <f t="shared" si="16"/>
        <v>Boolean Ban New Power Plants</v>
      </c>
      <c r="D174" s="299" t="s">
        <v>682</v>
      </c>
      <c r="E174" s="298"/>
      <c r="F174" s="299" t="s">
        <v>683</v>
      </c>
      <c r="G174" s="298"/>
      <c r="H174" s="255">
        <v>169</v>
      </c>
      <c r="I174" s="295" t="s">
        <v>624</v>
      </c>
      <c r="J174" s="296" t="str">
        <f>IF(ISBLANK(INDEX('Policy Characteristics'!D:D,MATCH($C174,'Policy Characteristics'!$C:$C,0))),"",INDEX('Policy Characteristics'!D:D,MATCH($C174,'Policy Characteristics'!$C:$C,0)))</f>
        <v>Ban New Power Plants</v>
      </c>
      <c r="K174" s="293" t="str">
        <f>IF(ISBLANK(INDEX('Policy Characteristics'!E:E,MATCH($C174,'Policy Characteristics'!$C:$C,0))),"",INDEX('Policy Characteristics'!E:E,MATCH($C174,'Policy Characteristics'!$C:$C,0)))</f>
        <v>elec ban new power plants</v>
      </c>
      <c r="L174" s="293">
        <f>IF(ISBLANK(INDEX('Policy Characteristics'!F:F,MATCH($C174,'Policy Characteristics'!$C:$C,0))),"",INDEX('Policy Characteristics'!F:F,MATCH($C174,'Policy Characteristics'!$C:$C,0)))</f>
        <v>0</v>
      </c>
      <c r="M174" s="293">
        <f>IF(ISBLANK(INDEX('Policy Characteristics'!G:G,MATCH($C174,'Policy Characteristics'!$C:$C,0))),"",INDEX('Policy Characteristics'!G:G,MATCH($C174,'Policy Characteristics'!$C:$C,0)))</f>
        <v>1</v>
      </c>
      <c r="N174" s="293">
        <f>IF(ISBLANK(INDEX('Policy Characteristics'!H:H,MATCH($C174,'Policy Characteristics'!$C:$C,0))),"",INDEX('Policy Characteristics'!H:H,MATCH($C174,'Policy Characteristics'!$C:$C,0)))</f>
        <v>1</v>
      </c>
      <c r="O174" s="293" t="str">
        <f>IF(ISBLANK(INDEX('Policy Characteristics'!I:I,MATCH($C174,'Policy Characteristics'!$C:$C,0))),"",INDEX('Policy Characteristics'!I:I,MATCH($C174,'Policy Characteristics'!$C:$C,0)))</f>
        <v>on/off</v>
      </c>
      <c r="P174" s="293" t="str">
        <f>IF(ISBLANK(INDEX('Policy Characteristics'!J:J,MATCH($C174,'Policy Characteristics'!$C:$C,0))),"",INDEX('Policy Characteristics'!J:J,MATCH($C174,'Policy Characteristics'!$C:$C,0)))</f>
        <v>**Description:** This policy prevents new capacity of the selected type(s) from being built or deployed.</v>
      </c>
      <c r="Q174" s="293" t="str">
        <f>IF(ISBLANK(INDEX('Policy Characteristics'!K:K,MATCH($C174,'Policy Characteristics'!$C:$C,0))),"",INDEX('Policy Characteristics'!K:K,MATCH($C174,'Policy Characteristics'!$C:$C,0)))</f>
        <v>electricity-sector-main.html#ban</v>
      </c>
      <c r="R174" s="293" t="str">
        <f>IF(ISBLANK(INDEX('Policy Characteristics'!L:L,MATCH($C174,'Policy Characteristics'!$C:$C,0))),"",INDEX('Policy Characteristics'!L:L,MATCH($C174,'Policy Characteristics'!$C:$C,0)))</f>
        <v>ban-new-capacity.html</v>
      </c>
    </row>
    <row r="175" spans="1:18" s="293" customFormat="1" x14ac:dyDescent="0.25">
      <c r="A175" s="293" t="str">
        <f>IF(ISBLANK(INDEX('Policy Characteristics'!A:A,MATCH($C175,'Policy Characteristics'!$C:$C,0))),"",INDEX('Policy Characteristics'!A:A,MATCH($C175,'Policy Characteristics'!$C:$C,0)))</f>
        <v>Electricity Supply</v>
      </c>
      <c r="B175" s="294" t="str">
        <f>IF(ISBLANK(INDEX('Policy Characteristics'!B:B,MATCH($C175,'Policy Characteristics'!$C:$C,0))),"",INDEX('Policy Characteristics'!B:B,MATCH($C175,'Policy Characteristics'!$C:$C,0)))</f>
        <v>Ban New Power Plants</v>
      </c>
      <c r="C175" s="293" t="str">
        <f t="shared" si="16"/>
        <v>Boolean Ban New Power Plants</v>
      </c>
      <c r="D175" s="299" t="s">
        <v>684</v>
      </c>
      <c r="E175" s="298"/>
      <c r="F175" s="299" t="s">
        <v>685</v>
      </c>
      <c r="G175" s="298"/>
      <c r="H175" s="20">
        <v>170</v>
      </c>
      <c r="I175" s="295" t="s">
        <v>624</v>
      </c>
      <c r="J175" s="296" t="str">
        <f>IF(ISBLANK(INDEX('Policy Characteristics'!D:D,MATCH($C175,'Policy Characteristics'!$C:$C,0))),"",INDEX('Policy Characteristics'!D:D,MATCH($C175,'Policy Characteristics'!$C:$C,0)))</f>
        <v>Ban New Power Plants</v>
      </c>
      <c r="K175" s="293" t="str">
        <f>IF(ISBLANK(INDEX('Policy Characteristics'!E:E,MATCH($C175,'Policy Characteristics'!$C:$C,0))),"",INDEX('Policy Characteristics'!E:E,MATCH($C175,'Policy Characteristics'!$C:$C,0)))</f>
        <v>elec ban new power plants</v>
      </c>
      <c r="L175" s="293">
        <f>IF(ISBLANK(INDEX('Policy Characteristics'!F:F,MATCH($C175,'Policy Characteristics'!$C:$C,0))),"",INDEX('Policy Characteristics'!F:F,MATCH($C175,'Policy Characteristics'!$C:$C,0)))</f>
        <v>0</v>
      </c>
      <c r="M175" s="293">
        <f>IF(ISBLANK(INDEX('Policy Characteristics'!G:G,MATCH($C175,'Policy Characteristics'!$C:$C,0))),"",INDEX('Policy Characteristics'!G:G,MATCH($C175,'Policy Characteristics'!$C:$C,0)))</f>
        <v>1</v>
      </c>
      <c r="N175" s="293">
        <f>IF(ISBLANK(INDEX('Policy Characteristics'!H:H,MATCH($C175,'Policy Characteristics'!$C:$C,0))),"",INDEX('Policy Characteristics'!H:H,MATCH($C175,'Policy Characteristics'!$C:$C,0)))</f>
        <v>1</v>
      </c>
      <c r="O175" s="293" t="str">
        <f>IF(ISBLANK(INDEX('Policy Characteristics'!I:I,MATCH($C175,'Policy Characteristics'!$C:$C,0))),"",INDEX('Policy Characteristics'!I:I,MATCH($C175,'Policy Characteristics'!$C:$C,0)))</f>
        <v>on/off</v>
      </c>
      <c r="P175" s="293" t="str">
        <f>IF(ISBLANK(INDEX('Policy Characteristics'!J:J,MATCH($C175,'Policy Characteristics'!$C:$C,0))),"",INDEX('Policy Characteristics'!J:J,MATCH($C175,'Policy Characteristics'!$C:$C,0)))</f>
        <v>**Description:** This policy prevents new capacity of the selected type(s) from being built or deployed.</v>
      </c>
      <c r="Q175" s="293" t="str">
        <f>IF(ISBLANK(INDEX('Policy Characteristics'!K:K,MATCH($C175,'Policy Characteristics'!$C:$C,0))),"",INDEX('Policy Characteristics'!K:K,MATCH($C175,'Policy Characteristics'!$C:$C,0)))</f>
        <v>electricity-sector-main.html#ban</v>
      </c>
      <c r="R175" s="293" t="str">
        <f>IF(ISBLANK(INDEX('Policy Characteristics'!L:L,MATCH($C175,'Policy Characteristics'!$C:$C,0))),"",INDEX('Policy Characteristics'!L:L,MATCH($C175,'Policy Characteristics'!$C:$C,0)))</f>
        <v>ban-new-capacity.html</v>
      </c>
    </row>
    <row r="176" spans="1:18" s="293" customFormat="1" x14ac:dyDescent="0.25">
      <c r="A176" s="293" t="str">
        <f>IF(ISBLANK(INDEX('Policy Characteristics'!A:A,MATCH($C176,'Policy Characteristics'!$C:$C,0))),"",INDEX('Policy Characteristics'!A:A,MATCH($C176,'Policy Characteristics'!$C:$C,0)))</f>
        <v>Electricity Supply</v>
      </c>
      <c r="B176" s="294" t="str">
        <f>IF(ISBLANK(INDEX('Policy Characteristics'!B:B,MATCH($C176,'Policy Characteristics'!$C:$C,0))),"",INDEX('Policy Characteristics'!B:B,MATCH($C176,'Policy Characteristics'!$C:$C,0)))</f>
        <v>Ban New Power Plants</v>
      </c>
      <c r="C176" s="293" t="str">
        <f t="shared" si="16"/>
        <v>Boolean Ban New Power Plants</v>
      </c>
      <c r="D176" s="299" t="s">
        <v>686</v>
      </c>
      <c r="E176" s="298"/>
      <c r="F176" s="299" t="s">
        <v>687</v>
      </c>
      <c r="G176" s="298"/>
      <c r="H176" s="20">
        <v>608</v>
      </c>
      <c r="I176" s="295" t="s">
        <v>634</v>
      </c>
      <c r="J176" s="296" t="str">
        <f>IF(ISBLANK(INDEX('Policy Characteristics'!D:D,MATCH($C176,'Policy Characteristics'!$C:$C,0))),"",INDEX('Policy Characteristics'!D:D,MATCH($C176,'Policy Characteristics'!$C:$C,0)))</f>
        <v>Ban New Power Plants</v>
      </c>
      <c r="K176" s="293" t="str">
        <f>IF(ISBLANK(INDEX('Policy Characteristics'!E:E,MATCH($C176,'Policy Characteristics'!$C:$C,0))),"",INDEX('Policy Characteristics'!E:E,MATCH($C176,'Policy Characteristics'!$C:$C,0)))</f>
        <v>elec ban new power plants</v>
      </c>
      <c r="L176" s="293">
        <f>IF(ISBLANK(INDEX('Policy Characteristics'!F:F,MATCH($C176,'Policy Characteristics'!$C:$C,0))),"",INDEX('Policy Characteristics'!F:F,MATCH($C176,'Policy Characteristics'!$C:$C,0)))</f>
        <v>0</v>
      </c>
      <c r="M176" s="293">
        <f>IF(ISBLANK(INDEX('Policy Characteristics'!G:G,MATCH($C176,'Policy Characteristics'!$C:$C,0))),"",INDEX('Policy Characteristics'!G:G,MATCH($C176,'Policy Characteristics'!$C:$C,0)))</f>
        <v>1</v>
      </c>
      <c r="N176" s="293">
        <f>IF(ISBLANK(INDEX('Policy Characteristics'!H:H,MATCH($C176,'Policy Characteristics'!$C:$C,0))),"",INDEX('Policy Characteristics'!H:H,MATCH($C176,'Policy Characteristics'!$C:$C,0)))</f>
        <v>1</v>
      </c>
      <c r="O176" s="293" t="str">
        <f>IF(ISBLANK(INDEX('Policy Characteristics'!I:I,MATCH($C176,'Policy Characteristics'!$C:$C,0))),"",INDEX('Policy Characteristics'!I:I,MATCH($C176,'Policy Characteristics'!$C:$C,0)))</f>
        <v>on/off</v>
      </c>
      <c r="P176" s="293" t="str">
        <f>IF(ISBLANK(INDEX('Policy Characteristics'!J:J,MATCH($C176,'Policy Characteristics'!$C:$C,0))),"",INDEX('Policy Characteristics'!J:J,MATCH($C176,'Policy Characteristics'!$C:$C,0)))</f>
        <v>**Description:** This policy prevents new capacity of the selected type(s) from being built or deployed.</v>
      </c>
      <c r="Q176" s="293" t="str">
        <f>IF(ISBLANK(INDEX('Policy Characteristics'!K:K,MATCH($C176,'Policy Characteristics'!$C:$C,0))),"",INDEX('Policy Characteristics'!K:K,MATCH($C176,'Policy Characteristics'!$C:$C,0)))</f>
        <v>electricity-sector-main.html#ban</v>
      </c>
      <c r="R176" s="293" t="str">
        <f>IF(ISBLANK(INDEX('Policy Characteristics'!L:L,MATCH($C176,'Policy Characteristics'!$C:$C,0))),"",INDEX('Policy Characteristics'!L:L,MATCH($C176,'Policy Characteristics'!$C:$C,0)))</f>
        <v>ban-new-capacity.html</v>
      </c>
    </row>
    <row r="177" spans="1:18" s="293" customFormat="1" x14ac:dyDescent="0.25">
      <c r="A177" s="293" t="str">
        <f>IF(ISBLANK(INDEX('Policy Characteristics'!A:A,MATCH($C177,'Policy Characteristics'!$C:$C,0))),"",INDEX('Policy Characteristics'!A:A,MATCH($C177,'Policy Characteristics'!$C:$C,0)))</f>
        <v>Electricity Supply</v>
      </c>
      <c r="B177" s="294" t="str">
        <f>IF(ISBLANK(INDEX('Policy Characteristics'!B:B,MATCH($C177,'Policy Characteristics'!$C:$C,0))),"",INDEX('Policy Characteristics'!B:B,MATCH($C177,'Policy Characteristics'!$C:$C,0)))</f>
        <v>Ban New Power Plants</v>
      </c>
      <c r="C177" s="293" t="str">
        <f t="shared" si="16"/>
        <v>Boolean Ban New Power Plants</v>
      </c>
      <c r="D177" s="299" t="s">
        <v>688</v>
      </c>
      <c r="E177" s="298"/>
      <c r="F177" s="299" t="s">
        <v>689</v>
      </c>
      <c r="G177" s="298"/>
      <c r="H177" s="20">
        <v>609</v>
      </c>
      <c r="I177" s="295" t="s">
        <v>634</v>
      </c>
      <c r="J177" s="296" t="str">
        <f>IF(ISBLANK(INDEX('Policy Characteristics'!D:D,MATCH($C177,'Policy Characteristics'!$C:$C,0))),"",INDEX('Policy Characteristics'!D:D,MATCH($C177,'Policy Characteristics'!$C:$C,0)))</f>
        <v>Ban New Power Plants</v>
      </c>
      <c r="K177" s="293" t="str">
        <f>IF(ISBLANK(INDEX('Policy Characteristics'!E:E,MATCH($C177,'Policy Characteristics'!$C:$C,0))),"",INDEX('Policy Characteristics'!E:E,MATCH($C177,'Policy Characteristics'!$C:$C,0)))</f>
        <v>elec ban new power plants</v>
      </c>
      <c r="L177" s="293">
        <f>IF(ISBLANK(INDEX('Policy Characteristics'!F:F,MATCH($C177,'Policy Characteristics'!$C:$C,0))),"",INDEX('Policy Characteristics'!F:F,MATCH($C177,'Policy Characteristics'!$C:$C,0)))</f>
        <v>0</v>
      </c>
      <c r="M177" s="293">
        <f>IF(ISBLANK(INDEX('Policy Characteristics'!G:G,MATCH($C177,'Policy Characteristics'!$C:$C,0))),"",INDEX('Policy Characteristics'!G:G,MATCH($C177,'Policy Characteristics'!$C:$C,0)))</f>
        <v>1</v>
      </c>
      <c r="N177" s="293">
        <f>IF(ISBLANK(INDEX('Policy Characteristics'!H:H,MATCH($C177,'Policy Characteristics'!$C:$C,0))),"",INDEX('Policy Characteristics'!H:H,MATCH($C177,'Policy Characteristics'!$C:$C,0)))</f>
        <v>1</v>
      </c>
      <c r="O177" s="293" t="str">
        <f>IF(ISBLANK(INDEX('Policy Characteristics'!I:I,MATCH($C177,'Policy Characteristics'!$C:$C,0))),"",INDEX('Policy Characteristics'!I:I,MATCH($C177,'Policy Characteristics'!$C:$C,0)))</f>
        <v>on/off</v>
      </c>
      <c r="P177" s="293" t="str">
        <f>IF(ISBLANK(INDEX('Policy Characteristics'!J:J,MATCH($C177,'Policy Characteristics'!$C:$C,0))),"",INDEX('Policy Characteristics'!J:J,MATCH($C177,'Policy Characteristics'!$C:$C,0)))</f>
        <v>**Description:** This policy prevents new capacity of the selected type(s) from being built or deployed.</v>
      </c>
      <c r="Q177" s="293" t="str">
        <f>IF(ISBLANK(INDEX('Policy Characteristics'!K:K,MATCH($C177,'Policy Characteristics'!$C:$C,0))),"",INDEX('Policy Characteristics'!K:K,MATCH($C177,'Policy Characteristics'!$C:$C,0)))</f>
        <v>electricity-sector-main.html#ban</v>
      </c>
      <c r="R177" s="293" t="str">
        <f>IF(ISBLANK(INDEX('Policy Characteristics'!L:L,MATCH($C177,'Policy Characteristics'!$C:$C,0))),"",INDEX('Policy Characteristics'!L:L,MATCH($C177,'Policy Characteristics'!$C:$C,0)))</f>
        <v>ban-new-capacity.html</v>
      </c>
    </row>
    <row r="178" spans="1:18" s="293" customFormat="1" x14ac:dyDescent="0.25">
      <c r="A178" s="293" t="str">
        <f>IF(ISBLANK(INDEX('Policy Characteristics'!A:A,MATCH($C178,'Policy Characteristics'!$C:$C,0))),"",INDEX('Policy Characteristics'!A:A,MATCH($C178,'Policy Characteristics'!$C:$C,0)))</f>
        <v>Electricity Supply</v>
      </c>
      <c r="B178" s="294" t="str">
        <f>IF(ISBLANK(INDEX('Policy Characteristics'!B:B,MATCH($C178,'Policy Characteristics'!$C:$C,0))),"",INDEX('Policy Characteristics'!B:B,MATCH($C178,'Policy Characteristics'!$C:$C,0)))</f>
        <v>Ban New Power Plants</v>
      </c>
      <c r="C178" s="293" t="str">
        <f t="shared" si="16"/>
        <v>Boolean Ban New Power Plants</v>
      </c>
      <c r="D178" s="299" t="s">
        <v>690</v>
      </c>
      <c r="E178" s="298"/>
      <c r="F178" s="299" t="s">
        <v>691</v>
      </c>
      <c r="G178" s="298"/>
      <c r="H178" s="20">
        <v>610</v>
      </c>
      <c r="I178" s="295" t="s">
        <v>634</v>
      </c>
      <c r="J178" s="296" t="str">
        <f>IF(ISBLANK(INDEX('Policy Characteristics'!D:D,MATCH($C178,'Policy Characteristics'!$C:$C,0))),"",INDEX('Policy Characteristics'!D:D,MATCH($C178,'Policy Characteristics'!$C:$C,0)))</f>
        <v>Ban New Power Plants</v>
      </c>
      <c r="K178" s="293" t="str">
        <f>IF(ISBLANK(INDEX('Policy Characteristics'!E:E,MATCH($C178,'Policy Characteristics'!$C:$C,0))),"",INDEX('Policy Characteristics'!E:E,MATCH($C178,'Policy Characteristics'!$C:$C,0)))</f>
        <v>elec ban new power plants</v>
      </c>
      <c r="L178" s="293">
        <f>IF(ISBLANK(INDEX('Policy Characteristics'!F:F,MATCH($C178,'Policy Characteristics'!$C:$C,0))),"",INDEX('Policy Characteristics'!F:F,MATCH($C178,'Policy Characteristics'!$C:$C,0)))</f>
        <v>0</v>
      </c>
      <c r="M178" s="293">
        <f>IF(ISBLANK(INDEX('Policy Characteristics'!G:G,MATCH($C178,'Policy Characteristics'!$C:$C,0))),"",INDEX('Policy Characteristics'!G:G,MATCH($C178,'Policy Characteristics'!$C:$C,0)))</f>
        <v>1</v>
      </c>
      <c r="N178" s="293">
        <f>IF(ISBLANK(INDEX('Policy Characteristics'!H:H,MATCH($C178,'Policy Characteristics'!$C:$C,0))),"",INDEX('Policy Characteristics'!H:H,MATCH($C178,'Policy Characteristics'!$C:$C,0)))</f>
        <v>1</v>
      </c>
      <c r="O178" s="293" t="str">
        <f>IF(ISBLANK(INDEX('Policy Characteristics'!I:I,MATCH($C178,'Policy Characteristics'!$C:$C,0))),"",INDEX('Policy Characteristics'!I:I,MATCH($C178,'Policy Characteristics'!$C:$C,0)))</f>
        <v>on/off</v>
      </c>
      <c r="P178" s="293" t="str">
        <f>IF(ISBLANK(INDEX('Policy Characteristics'!J:J,MATCH($C178,'Policy Characteristics'!$C:$C,0))),"",INDEX('Policy Characteristics'!J:J,MATCH($C178,'Policy Characteristics'!$C:$C,0)))</f>
        <v>**Description:** This policy prevents new capacity of the selected type(s) from being built or deployed.</v>
      </c>
      <c r="Q178" s="293" t="str">
        <f>IF(ISBLANK(INDEX('Policy Characteristics'!K:K,MATCH($C178,'Policy Characteristics'!$C:$C,0))),"",INDEX('Policy Characteristics'!K:K,MATCH($C178,'Policy Characteristics'!$C:$C,0)))</f>
        <v>electricity-sector-main.html#ban</v>
      </c>
      <c r="R178" s="293" t="str">
        <f>IF(ISBLANK(INDEX('Policy Characteristics'!L:L,MATCH($C178,'Policy Characteristics'!$C:$C,0))),"",INDEX('Policy Characteristics'!L:L,MATCH($C178,'Policy Characteristics'!$C:$C,0)))</f>
        <v>ban-new-capacity.html</v>
      </c>
    </row>
    <row r="179" spans="1:18" s="293" customFormat="1" x14ac:dyDescent="0.25">
      <c r="A179" s="293" t="str">
        <f>IF(ISBLANK(INDEX('Policy Characteristics'!A:A,MATCH($C179,'Policy Characteristics'!$C:$C,0))),"",INDEX('Policy Characteristics'!A:A,MATCH($C179,'Policy Characteristics'!$C:$C,0)))</f>
        <v>Electricity Supply</v>
      </c>
      <c r="B179" s="294" t="str">
        <f>IF(ISBLANK(INDEX('Policy Characteristics'!B:B,MATCH($C179,'Policy Characteristics'!$C:$C,0))),"",INDEX('Policy Characteristics'!B:B,MATCH($C179,'Policy Characteristics'!$C:$C,0)))</f>
        <v>Ban New Power Plants</v>
      </c>
      <c r="C179" s="293" t="str">
        <f t="shared" si="16"/>
        <v>Boolean Ban New Power Plants</v>
      </c>
      <c r="D179" s="299" t="s">
        <v>692</v>
      </c>
      <c r="E179" s="298"/>
      <c r="F179" s="299" t="s">
        <v>693</v>
      </c>
      <c r="G179" s="298"/>
      <c r="H179" s="20">
        <v>611</v>
      </c>
      <c r="I179" s="295" t="s">
        <v>634</v>
      </c>
      <c r="J179" s="296" t="str">
        <f>IF(ISBLANK(INDEX('Policy Characteristics'!D:D,MATCH($C179,'Policy Characteristics'!$C:$C,0))),"",INDEX('Policy Characteristics'!D:D,MATCH($C179,'Policy Characteristics'!$C:$C,0)))</f>
        <v>Ban New Power Plants</v>
      </c>
      <c r="K179" s="293" t="str">
        <f>IF(ISBLANK(INDEX('Policy Characteristics'!E:E,MATCH($C179,'Policy Characteristics'!$C:$C,0))),"",INDEX('Policy Characteristics'!E:E,MATCH($C179,'Policy Characteristics'!$C:$C,0)))</f>
        <v>elec ban new power plants</v>
      </c>
      <c r="L179" s="293">
        <f>IF(ISBLANK(INDEX('Policy Characteristics'!F:F,MATCH($C179,'Policy Characteristics'!$C:$C,0))),"",INDEX('Policy Characteristics'!F:F,MATCH($C179,'Policy Characteristics'!$C:$C,0)))</f>
        <v>0</v>
      </c>
      <c r="M179" s="293">
        <f>IF(ISBLANK(INDEX('Policy Characteristics'!G:G,MATCH($C179,'Policy Characteristics'!$C:$C,0))),"",INDEX('Policy Characteristics'!G:G,MATCH($C179,'Policy Characteristics'!$C:$C,0)))</f>
        <v>1</v>
      </c>
      <c r="N179" s="293">
        <f>IF(ISBLANK(INDEX('Policy Characteristics'!H:H,MATCH($C179,'Policy Characteristics'!$C:$C,0))),"",INDEX('Policy Characteristics'!H:H,MATCH($C179,'Policy Characteristics'!$C:$C,0)))</f>
        <v>1</v>
      </c>
      <c r="O179" s="293" t="str">
        <f>IF(ISBLANK(INDEX('Policy Characteristics'!I:I,MATCH($C179,'Policy Characteristics'!$C:$C,0))),"",INDEX('Policy Characteristics'!I:I,MATCH($C179,'Policy Characteristics'!$C:$C,0)))</f>
        <v>on/off</v>
      </c>
      <c r="P179" s="293" t="str">
        <f>IF(ISBLANK(INDEX('Policy Characteristics'!J:J,MATCH($C179,'Policy Characteristics'!$C:$C,0))),"",INDEX('Policy Characteristics'!J:J,MATCH($C179,'Policy Characteristics'!$C:$C,0)))</f>
        <v>**Description:** This policy prevents new capacity of the selected type(s) from being built or deployed.</v>
      </c>
      <c r="Q179" s="293" t="str">
        <f>IF(ISBLANK(INDEX('Policy Characteristics'!K:K,MATCH($C179,'Policy Characteristics'!$C:$C,0))),"",INDEX('Policy Characteristics'!K:K,MATCH($C179,'Policy Characteristics'!$C:$C,0)))</f>
        <v>electricity-sector-main.html#ban</v>
      </c>
      <c r="R179" s="293" t="str">
        <f>IF(ISBLANK(INDEX('Policy Characteristics'!L:L,MATCH($C179,'Policy Characteristics'!$C:$C,0))),"",INDEX('Policy Characteristics'!L:L,MATCH($C179,'Policy Characteristics'!$C:$C,0)))</f>
        <v>ban-new-capacity.html</v>
      </c>
    </row>
    <row r="180" spans="1:18" s="293" customFormat="1" x14ac:dyDescent="0.25">
      <c r="A180" s="293" t="str">
        <f>IF(ISBLANK(INDEX('Policy Characteristics'!A:A,MATCH($C180,'Policy Characteristics'!$C:$C,0))),"",INDEX('Policy Characteristics'!A:A,MATCH($C180,'Policy Characteristics'!$C:$C,0)))</f>
        <v>Electricity Supply</v>
      </c>
      <c r="B180" s="294" t="str">
        <f>IF(ISBLANK(INDEX('Policy Characteristics'!B:B,MATCH($C180,'Policy Characteristics'!$C:$C,0))),"",INDEX('Policy Characteristics'!B:B,MATCH($C180,'Policy Characteristics'!$C:$C,0)))</f>
        <v>Ban New Power Plants</v>
      </c>
      <c r="C180" s="293" t="str">
        <f t="shared" ref="C180:C187" si="17">C$172</f>
        <v>Boolean Ban New Power Plants</v>
      </c>
      <c r="D180" s="299" t="s">
        <v>694</v>
      </c>
      <c r="E180" s="298"/>
      <c r="F180" s="299" t="s">
        <v>695</v>
      </c>
      <c r="G180" s="298"/>
      <c r="H180" s="20">
        <v>612</v>
      </c>
      <c r="I180" s="295" t="s">
        <v>634</v>
      </c>
      <c r="J180" s="296" t="str">
        <f>IF(ISBLANK(INDEX('Policy Characteristics'!D:D,MATCH($C180,'Policy Characteristics'!$C:$C,0))),"",INDEX('Policy Characteristics'!D:D,MATCH($C180,'Policy Characteristics'!$C:$C,0)))</f>
        <v>Ban New Power Plants</v>
      </c>
      <c r="K180" s="293" t="str">
        <f>IF(ISBLANK(INDEX('Policy Characteristics'!E:E,MATCH($C180,'Policy Characteristics'!$C:$C,0))),"",INDEX('Policy Characteristics'!E:E,MATCH($C180,'Policy Characteristics'!$C:$C,0)))</f>
        <v>elec ban new power plants</v>
      </c>
      <c r="L180" s="293">
        <f>IF(ISBLANK(INDEX('Policy Characteristics'!F:F,MATCH($C180,'Policy Characteristics'!$C:$C,0))),"",INDEX('Policy Characteristics'!F:F,MATCH($C180,'Policy Characteristics'!$C:$C,0)))</f>
        <v>0</v>
      </c>
      <c r="M180" s="293">
        <f>IF(ISBLANK(INDEX('Policy Characteristics'!G:G,MATCH($C180,'Policy Characteristics'!$C:$C,0))),"",INDEX('Policy Characteristics'!G:G,MATCH($C180,'Policy Characteristics'!$C:$C,0)))</f>
        <v>1</v>
      </c>
      <c r="N180" s="293">
        <f>IF(ISBLANK(INDEX('Policy Characteristics'!H:H,MATCH($C180,'Policy Characteristics'!$C:$C,0))),"",INDEX('Policy Characteristics'!H:H,MATCH($C180,'Policy Characteristics'!$C:$C,0)))</f>
        <v>1</v>
      </c>
      <c r="O180" s="293" t="str">
        <f>IF(ISBLANK(INDEX('Policy Characteristics'!I:I,MATCH($C180,'Policy Characteristics'!$C:$C,0))),"",INDEX('Policy Characteristics'!I:I,MATCH($C180,'Policy Characteristics'!$C:$C,0)))</f>
        <v>on/off</v>
      </c>
      <c r="P180" s="293" t="str">
        <f>IF(ISBLANK(INDEX('Policy Characteristics'!J:J,MATCH($C180,'Policy Characteristics'!$C:$C,0))),"",INDEX('Policy Characteristics'!J:J,MATCH($C180,'Policy Characteristics'!$C:$C,0)))</f>
        <v>**Description:** This policy prevents new capacity of the selected type(s) from being built or deployed.</v>
      </c>
      <c r="Q180" s="293" t="str">
        <f>IF(ISBLANK(INDEX('Policy Characteristics'!K:K,MATCH($C180,'Policy Characteristics'!$C:$C,0))),"",INDEX('Policy Characteristics'!K:K,MATCH($C180,'Policy Characteristics'!$C:$C,0)))</f>
        <v>electricity-sector-main.html#ban</v>
      </c>
      <c r="R180" s="293" t="str">
        <f>IF(ISBLANK(INDEX('Policy Characteristics'!L:L,MATCH($C180,'Policy Characteristics'!$C:$C,0))),"",INDEX('Policy Characteristics'!L:L,MATCH($C180,'Policy Characteristics'!$C:$C,0)))</f>
        <v>ban-new-capacity.html</v>
      </c>
    </row>
    <row r="181" spans="1:18" s="293" customFormat="1" x14ac:dyDescent="0.25">
      <c r="A181" s="293" t="str">
        <f>IF(ISBLANK(INDEX('Policy Characteristics'!A:A,MATCH($C181,'Policy Characteristics'!$C:$C,0))),"",INDEX('Policy Characteristics'!A:A,MATCH($C181,'Policy Characteristics'!$C:$C,0)))</f>
        <v>Electricity Supply</v>
      </c>
      <c r="B181" s="294" t="str">
        <f>IF(ISBLANK(INDEX('Policy Characteristics'!B:B,MATCH($C181,'Policy Characteristics'!$C:$C,0))),"",INDEX('Policy Characteristics'!B:B,MATCH($C181,'Policy Characteristics'!$C:$C,0)))</f>
        <v>Ban New Power Plants</v>
      </c>
      <c r="C181" s="293" t="str">
        <f t="shared" si="16"/>
        <v>Boolean Ban New Power Plants</v>
      </c>
      <c r="D181" s="299" t="s">
        <v>696</v>
      </c>
      <c r="E181" s="298"/>
      <c r="F181" s="299" t="s">
        <v>697</v>
      </c>
      <c r="G181" s="298"/>
      <c r="H181" s="20">
        <v>613</v>
      </c>
      <c r="I181" s="295" t="s">
        <v>634</v>
      </c>
      <c r="J181" s="296" t="str">
        <f>IF(ISBLANK(INDEX('Policy Characteristics'!D:D,MATCH($C181,'Policy Characteristics'!$C:$C,0))),"",INDEX('Policy Characteristics'!D:D,MATCH($C181,'Policy Characteristics'!$C:$C,0)))</f>
        <v>Ban New Power Plants</v>
      </c>
      <c r="K181" s="293" t="str">
        <f>IF(ISBLANK(INDEX('Policy Characteristics'!E:E,MATCH($C181,'Policy Characteristics'!$C:$C,0))),"",INDEX('Policy Characteristics'!E:E,MATCH($C181,'Policy Characteristics'!$C:$C,0)))</f>
        <v>elec ban new power plants</v>
      </c>
      <c r="L181" s="293">
        <f>IF(ISBLANK(INDEX('Policy Characteristics'!F:F,MATCH($C181,'Policy Characteristics'!$C:$C,0))),"",INDEX('Policy Characteristics'!F:F,MATCH($C181,'Policy Characteristics'!$C:$C,0)))</f>
        <v>0</v>
      </c>
      <c r="M181" s="293">
        <f>IF(ISBLANK(INDEX('Policy Characteristics'!G:G,MATCH($C181,'Policy Characteristics'!$C:$C,0))),"",INDEX('Policy Characteristics'!G:G,MATCH($C181,'Policy Characteristics'!$C:$C,0)))</f>
        <v>1</v>
      </c>
      <c r="N181" s="293">
        <f>IF(ISBLANK(INDEX('Policy Characteristics'!H:H,MATCH($C181,'Policy Characteristics'!$C:$C,0))),"",INDEX('Policy Characteristics'!H:H,MATCH($C181,'Policy Characteristics'!$C:$C,0)))</f>
        <v>1</v>
      </c>
      <c r="O181" s="293" t="str">
        <f>IF(ISBLANK(INDEX('Policy Characteristics'!I:I,MATCH($C181,'Policy Characteristics'!$C:$C,0))),"",INDEX('Policy Characteristics'!I:I,MATCH($C181,'Policy Characteristics'!$C:$C,0)))</f>
        <v>on/off</v>
      </c>
      <c r="P181" s="293" t="str">
        <f>IF(ISBLANK(INDEX('Policy Characteristics'!J:J,MATCH($C181,'Policy Characteristics'!$C:$C,0))),"",INDEX('Policy Characteristics'!J:J,MATCH($C181,'Policy Characteristics'!$C:$C,0)))</f>
        <v>**Description:** This policy prevents new capacity of the selected type(s) from being built or deployed.</v>
      </c>
      <c r="Q181" s="293" t="str">
        <f>IF(ISBLANK(INDEX('Policy Characteristics'!K:K,MATCH($C181,'Policy Characteristics'!$C:$C,0))),"",INDEX('Policy Characteristics'!K:K,MATCH($C181,'Policy Characteristics'!$C:$C,0)))</f>
        <v>electricity-sector-main.html#ban</v>
      </c>
      <c r="R181" s="293" t="str">
        <f>IF(ISBLANK(INDEX('Policy Characteristics'!L:L,MATCH($C181,'Policy Characteristics'!$C:$C,0))),"",INDEX('Policy Characteristics'!L:L,MATCH($C181,'Policy Characteristics'!$C:$C,0)))</f>
        <v>ban-new-capacity.html</v>
      </c>
    </row>
    <row r="182" spans="1:18" s="293" customFormat="1" x14ac:dyDescent="0.25">
      <c r="A182" s="293" t="str">
        <f>IF(ISBLANK(INDEX('Policy Characteristics'!A:A,MATCH($C182,'Policy Characteristics'!$C:$C,0))),"",INDEX('Policy Characteristics'!A:A,MATCH($C182,'Policy Characteristics'!$C:$C,0)))</f>
        <v>Electricity Supply</v>
      </c>
      <c r="B182" s="294" t="str">
        <f>IF(ISBLANK(INDEX('Policy Characteristics'!B:B,MATCH($C182,'Policy Characteristics'!$C:$C,0))),"",INDEX('Policy Characteristics'!B:B,MATCH($C182,'Policy Characteristics'!$C:$C,0)))</f>
        <v>Ban New Power Plants</v>
      </c>
      <c r="C182" s="293" t="str">
        <f t="shared" si="16"/>
        <v>Boolean Ban New Power Plants</v>
      </c>
      <c r="D182" s="299" t="s">
        <v>698</v>
      </c>
      <c r="E182" s="298"/>
      <c r="F182" s="299" t="s">
        <v>699</v>
      </c>
      <c r="G182" s="298"/>
      <c r="H182" s="20">
        <v>614</v>
      </c>
      <c r="I182" s="295" t="s">
        <v>634</v>
      </c>
      <c r="J182" s="296" t="str">
        <f>IF(ISBLANK(INDEX('Policy Characteristics'!D:D,MATCH($C182,'Policy Characteristics'!$C:$C,0))),"",INDEX('Policy Characteristics'!D:D,MATCH($C182,'Policy Characteristics'!$C:$C,0)))</f>
        <v>Ban New Power Plants</v>
      </c>
      <c r="K182" s="293" t="str">
        <f>IF(ISBLANK(INDEX('Policy Characteristics'!E:E,MATCH($C182,'Policy Characteristics'!$C:$C,0))),"",INDEX('Policy Characteristics'!E:E,MATCH($C182,'Policy Characteristics'!$C:$C,0)))</f>
        <v>elec ban new power plants</v>
      </c>
      <c r="L182" s="293">
        <f>IF(ISBLANK(INDEX('Policy Characteristics'!F:F,MATCH($C182,'Policy Characteristics'!$C:$C,0))),"",INDEX('Policy Characteristics'!F:F,MATCH($C182,'Policy Characteristics'!$C:$C,0)))</f>
        <v>0</v>
      </c>
      <c r="M182" s="293">
        <f>IF(ISBLANK(INDEX('Policy Characteristics'!G:G,MATCH($C182,'Policy Characteristics'!$C:$C,0))),"",INDEX('Policy Characteristics'!G:G,MATCH($C182,'Policy Characteristics'!$C:$C,0)))</f>
        <v>1</v>
      </c>
      <c r="N182" s="293">
        <f>IF(ISBLANK(INDEX('Policy Characteristics'!H:H,MATCH($C182,'Policy Characteristics'!$C:$C,0))),"",INDEX('Policy Characteristics'!H:H,MATCH($C182,'Policy Characteristics'!$C:$C,0)))</f>
        <v>1</v>
      </c>
      <c r="O182" s="293" t="str">
        <f>IF(ISBLANK(INDEX('Policy Characteristics'!I:I,MATCH($C182,'Policy Characteristics'!$C:$C,0))),"",INDEX('Policy Characteristics'!I:I,MATCH($C182,'Policy Characteristics'!$C:$C,0)))</f>
        <v>on/off</v>
      </c>
      <c r="P182" s="293" t="str">
        <f>IF(ISBLANK(INDEX('Policy Characteristics'!J:J,MATCH($C182,'Policy Characteristics'!$C:$C,0))),"",INDEX('Policy Characteristics'!J:J,MATCH($C182,'Policy Characteristics'!$C:$C,0)))</f>
        <v>**Description:** This policy prevents new capacity of the selected type(s) from being built or deployed.</v>
      </c>
      <c r="Q182" s="293" t="str">
        <f>IF(ISBLANK(INDEX('Policy Characteristics'!K:K,MATCH($C182,'Policy Characteristics'!$C:$C,0))),"",INDEX('Policy Characteristics'!K:K,MATCH($C182,'Policy Characteristics'!$C:$C,0)))</f>
        <v>electricity-sector-main.html#ban</v>
      </c>
      <c r="R182" s="293" t="str">
        <f>IF(ISBLANK(INDEX('Policy Characteristics'!L:L,MATCH($C182,'Policy Characteristics'!$C:$C,0))),"",INDEX('Policy Characteristics'!L:L,MATCH($C182,'Policy Characteristics'!$C:$C,0)))</f>
        <v>ban-new-capacity.html</v>
      </c>
    </row>
    <row r="183" spans="1:18" s="293" customFormat="1" x14ac:dyDescent="0.25">
      <c r="A183" s="293" t="str">
        <f>IF(ISBLANK(INDEX('Policy Characteristics'!A:A,MATCH($C183,'Policy Characteristics'!$C:$C,0))),"",INDEX('Policy Characteristics'!A:A,MATCH($C183,'Policy Characteristics'!$C:$C,0)))</f>
        <v>Electricity Supply</v>
      </c>
      <c r="B183" s="294" t="str">
        <f>IF(ISBLANK(INDEX('Policy Characteristics'!B:B,MATCH($C183,'Policy Characteristics'!$C:$C,0))),"",INDEX('Policy Characteristics'!B:B,MATCH($C183,'Policy Characteristics'!$C:$C,0)))</f>
        <v>Ban New Power Plants</v>
      </c>
      <c r="C183" s="293" t="str">
        <f t="shared" si="16"/>
        <v>Boolean Ban New Power Plants</v>
      </c>
      <c r="D183" s="299" t="s">
        <v>700</v>
      </c>
      <c r="E183" s="298"/>
      <c r="F183" s="299" t="s">
        <v>701</v>
      </c>
      <c r="G183" s="298"/>
      <c r="H183" s="20">
        <v>116</v>
      </c>
      <c r="I183" s="295" t="s">
        <v>702</v>
      </c>
      <c r="J183" s="296" t="str">
        <f>IF(ISBLANK(INDEX('Policy Characteristics'!D:D,MATCH($C183,'Policy Characteristics'!$C:$C,0))),"",INDEX('Policy Characteristics'!D:D,MATCH($C183,'Policy Characteristics'!$C:$C,0)))</f>
        <v>Ban New Power Plants</v>
      </c>
      <c r="K183" s="293" t="str">
        <f>IF(ISBLANK(INDEX('Policy Characteristics'!E:E,MATCH($C183,'Policy Characteristics'!$C:$C,0))),"",INDEX('Policy Characteristics'!E:E,MATCH($C183,'Policy Characteristics'!$C:$C,0)))</f>
        <v>elec ban new power plants</v>
      </c>
      <c r="L183" s="293">
        <f>IF(ISBLANK(INDEX('Policy Characteristics'!F:F,MATCH($C183,'Policy Characteristics'!$C:$C,0))),"",INDEX('Policy Characteristics'!F:F,MATCH($C183,'Policy Characteristics'!$C:$C,0)))</f>
        <v>0</v>
      </c>
      <c r="M183" s="293">
        <f>IF(ISBLANK(INDEX('Policy Characteristics'!G:G,MATCH($C183,'Policy Characteristics'!$C:$C,0))),"",INDEX('Policy Characteristics'!G:G,MATCH($C183,'Policy Characteristics'!$C:$C,0)))</f>
        <v>1</v>
      </c>
      <c r="N183" s="293">
        <f>IF(ISBLANK(INDEX('Policy Characteristics'!H:H,MATCH($C183,'Policy Characteristics'!$C:$C,0))),"",INDEX('Policy Characteristics'!H:H,MATCH($C183,'Policy Characteristics'!$C:$C,0)))</f>
        <v>1</v>
      </c>
      <c r="O183" s="293" t="str">
        <f>IF(ISBLANK(INDEX('Policy Characteristics'!I:I,MATCH($C183,'Policy Characteristics'!$C:$C,0))),"",INDEX('Policy Characteristics'!I:I,MATCH($C183,'Policy Characteristics'!$C:$C,0)))</f>
        <v>on/off</v>
      </c>
      <c r="P183" s="293" t="str">
        <f>IF(ISBLANK(INDEX('Policy Characteristics'!J:J,MATCH($C183,'Policy Characteristics'!$C:$C,0))),"",INDEX('Policy Characteristics'!J:J,MATCH($C183,'Policy Characteristics'!$C:$C,0)))</f>
        <v>**Description:** This policy prevents new capacity of the selected type(s) from being built or deployed.</v>
      </c>
      <c r="Q183" s="293" t="str">
        <f>IF(ISBLANK(INDEX('Policy Characteristics'!K:K,MATCH($C183,'Policy Characteristics'!$C:$C,0))),"",INDEX('Policy Characteristics'!K:K,MATCH($C183,'Policy Characteristics'!$C:$C,0)))</f>
        <v>electricity-sector-main.html#ban</v>
      </c>
      <c r="R183" s="293" t="str">
        <f>IF(ISBLANK(INDEX('Policy Characteristics'!L:L,MATCH($C183,'Policy Characteristics'!$C:$C,0))),"",INDEX('Policy Characteristics'!L:L,MATCH($C183,'Policy Characteristics'!$C:$C,0)))</f>
        <v>ban-new-capacity.html</v>
      </c>
    </row>
    <row r="184" spans="1:18" s="293" customFormat="1" x14ac:dyDescent="0.25">
      <c r="A184" s="293" t="str">
        <f>IF(ISBLANK(INDEX('Policy Characteristics'!A:A,MATCH($C184,'Policy Characteristics'!$C:$C,0))),"",INDEX('Policy Characteristics'!A:A,MATCH($C184,'Policy Characteristics'!$C:$C,0)))</f>
        <v>Electricity Supply</v>
      </c>
      <c r="B184" s="294" t="str">
        <f>IF(ISBLANK(INDEX('Policy Characteristics'!B:B,MATCH($C184,'Policy Characteristics'!$C:$C,0))),"",INDEX('Policy Characteristics'!B:B,MATCH($C184,'Policy Characteristics'!$C:$C,0)))</f>
        <v>Ban New Power Plants</v>
      </c>
      <c r="C184" s="293" t="str">
        <f t="shared" si="17"/>
        <v>Boolean Ban New Power Plants</v>
      </c>
      <c r="D184" s="299" t="s">
        <v>703</v>
      </c>
      <c r="E184" s="298"/>
      <c r="F184" s="299" t="s">
        <v>704</v>
      </c>
      <c r="G184" s="298"/>
      <c r="H184" s="20">
        <v>615</v>
      </c>
      <c r="I184" s="295" t="s">
        <v>634</v>
      </c>
      <c r="J184" s="296" t="str">
        <f>IF(ISBLANK(INDEX('Policy Characteristics'!D:D,MATCH($C184,'Policy Characteristics'!$C:$C,0))),"",INDEX('Policy Characteristics'!D:D,MATCH($C184,'Policy Characteristics'!$C:$C,0)))</f>
        <v>Ban New Power Plants</v>
      </c>
      <c r="K184" s="293" t="str">
        <f>IF(ISBLANK(INDEX('Policy Characteristics'!E:E,MATCH($C184,'Policy Characteristics'!$C:$C,0))),"",INDEX('Policy Characteristics'!E:E,MATCH($C184,'Policy Characteristics'!$C:$C,0)))</f>
        <v>elec ban new power plants</v>
      </c>
      <c r="L184" s="293">
        <f>IF(ISBLANK(INDEX('Policy Characteristics'!F:F,MATCH($C184,'Policy Characteristics'!$C:$C,0))),"",INDEX('Policy Characteristics'!F:F,MATCH($C184,'Policy Characteristics'!$C:$C,0)))</f>
        <v>0</v>
      </c>
      <c r="M184" s="293">
        <f>IF(ISBLANK(INDEX('Policy Characteristics'!G:G,MATCH($C184,'Policy Characteristics'!$C:$C,0))),"",INDEX('Policy Characteristics'!G:G,MATCH($C184,'Policy Characteristics'!$C:$C,0)))</f>
        <v>1</v>
      </c>
      <c r="N184" s="293">
        <f>IF(ISBLANK(INDEX('Policy Characteristics'!H:H,MATCH($C184,'Policy Characteristics'!$C:$C,0))),"",INDEX('Policy Characteristics'!H:H,MATCH($C184,'Policy Characteristics'!$C:$C,0)))</f>
        <v>1</v>
      </c>
      <c r="O184" s="293" t="str">
        <f>IF(ISBLANK(INDEX('Policy Characteristics'!I:I,MATCH($C184,'Policy Characteristics'!$C:$C,0))),"",INDEX('Policy Characteristics'!I:I,MATCH($C184,'Policy Characteristics'!$C:$C,0)))</f>
        <v>on/off</v>
      </c>
      <c r="P184" s="293" t="str">
        <f>IF(ISBLANK(INDEX('Policy Characteristics'!J:J,MATCH($C184,'Policy Characteristics'!$C:$C,0))),"",INDEX('Policy Characteristics'!J:J,MATCH($C184,'Policy Characteristics'!$C:$C,0)))</f>
        <v>**Description:** This policy prevents new capacity of the selected type(s) from being built or deployed.</v>
      </c>
      <c r="Q184" s="293" t="str">
        <f>IF(ISBLANK(INDEX('Policy Characteristics'!K:K,MATCH($C184,'Policy Characteristics'!$C:$C,0))),"",INDEX('Policy Characteristics'!K:K,MATCH($C184,'Policy Characteristics'!$C:$C,0)))</f>
        <v>electricity-sector-main.html#ban</v>
      </c>
      <c r="R184" s="293" t="str">
        <f>IF(ISBLANK(INDEX('Policy Characteristics'!L:L,MATCH($C184,'Policy Characteristics'!$C:$C,0))),"",INDEX('Policy Characteristics'!L:L,MATCH($C184,'Policy Characteristics'!$C:$C,0)))</f>
        <v>ban-new-capacity.html</v>
      </c>
    </row>
    <row r="185" spans="1:18" s="293" customFormat="1" x14ac:dyDescent="0.25">
      <c r="A185" s="293" t="str">
        <f>IF(ISBLANK(INDEX('Policy Characteristics'!A:A,MATCH($C185,'Policy Characteristics'!$C:$C,0))),"",INDEX('Policy Characteristics'!A:A,MATCH($C185,'Policy Characteristics'!$C:$C,0)))</f>
        <v>Electricity Supply</v>
      </c>
      <c r="B185" s="294" t="str">
        <f>IF(ISBLANK(INDEX('Policy Characteristics'!B:B,MATCH($C185,'Policy Characteristics'!$C:$C,0))),"",INDEX('Policy Characteristics'!B:B,MATCH($C185,'Policy Characteristics'!$C:$C,0)))</f>
        <v>Ban New Power Plants</v>
      </c>
      <c r="C185" s="293" t="str">
        <f t="shared" si="17"/>
        <v>Boolean Ban New Power Plants</v>
      </c>
      <c r="D185" s="299" t="s">
        <v>705</v>
      </c>
      <c r="E185" s="298"/>
      <c r="F185" s="299" t="s">
        <v>706</v>
      </c>
      <c r="G185" s="298"/>
      <c r="H185" s="20">
        <v>616</v>
      </c>
      <c r="I185" s="295" t="s">
        <v>634</v>
      </c>
      <c r="J185" s="296" t="str">
        <f>IF(ISBLANK(INDEX('Policy Characteristics'!D:D,MATCH($C185,'Policy Characteristics'!$C:$C,0))),"",INDEX('Policy Characteristics'!D:D,MATCH($C185,'Policy Characteristics'!$C:$C,0)))</f>
        <v>Ban New Power Plants</v>
      </c>
      <c r="K185" s="293" t="str">
        <f>IF(ISBLANK(INDEX('Policy Characteristics'!E:E,MATCH($C185,'Policy Characteristics'!$C:$C,0))),"",INDEX('Policy Characteristics'!E:E,MATCH($C185,'Policy Characteristics'!$C:$C,0)))</f>
        <v>elec ban new power plants</v>
      </c>
      <c r="L185" s="293">
        <f>IF(ISBLANK(INDEX('Policy Characteristics'!F:F,MATCH($C185,'Policy Characteristics'!$C:$C,0))),"",INDEX('Policy Characteristics'!F:F,MATCH($C185,'Policy Characteristics'!$C:$C,0)))</f>
        <v>0</v>
      </c>
      <c r="M185" s="293">
        <f>IF(ISBLANK(INDEX('Policy Characteristics'!G:G,MATCH($C185,'Policy Characteristics'!$C:$C,0))),"",INDEX('Policy Characteristics'!G:G,MATCH($C185,'Policy Characteristics'!$C:$C,0)))</f>
        <v>1</v>
      </c>
      <c r="N185" s="293">
        <f>IF(ISBLANK(INDEX('Policy Characteristics'!H:H,MATCH($C185,'Policy Characteristics'!$C:$C,0))),"",INDEX('Policy Characteristics'!H:H,MATCH($C185,'Policy Characteristics'!$C:$C,0)))</f>
        <v>1</v>
      </c>
      <c r="O185" s="293" t="str">
        <f>IF(ISBLANK(INDEX('Policy Characteristics'!I:I,MATCH($C185,'Policy Characteristics'!$C:$C,0))),"",INDEX('Policy Characteristics'!I:I,MATCH($C185,'Policy Characteristics'!$C:$C,0)))</f>
        <v>on/off</v>
      </c>
      <c r="P185" s="293" t="str">
        <f>IF(ISBLANK(INDEX('Policy Characteristics'!J:J,MATCH($C185,'Policy Characteristics'!$C:$C,0))),"",INDEX('Policy Characteristics'!J:J,MATCH($C185,'Policy Characteristics'!$C:$C,0)))</f>
        <v>**Description:** This policy prevents new capacity of the selected type(s) from being built or deployed.</v>
      </c>
      <c r="Q185" s="293" t="str">
        <f>IF(ISBLANK(INDEX('Policy Characteristics'!K:K,MATCH($C185,'Policy Characteristics'!$C:$C,0))),"",INDEX('Policy Characteristics'!K:K,MATCH($C185,'Policy Characteristics'!$C:$C,0)))</f>
        <v>electricity-sector-main.html#ban</v>
      </c>
      <c r="R185" s="293" t="str">
        <f>IF(ISBLANK(INDEX('Policy Characteristics'!L:L,MATCH($C185,'Policy Characteristics'!$C:$C,0))),"",INDEX('Policy Characteristics'!L:L,MATCH($C185,'Policy Characteristics'!$C:$C,0)))</f>
        <v>ban-new-capacity.html</v>
      </c>
    </row>
    <row r="186" spans="1:18" s="293" customFormat="1" x14ac:dyDescent="0.25">
      <c r="A186" s="293" t="str">
        <f>IF(ISBLANK(INDEX('Policy Characteristics'!A:A,MATCH($C186,'Policy Characteristics'!$C:$C,0))),"",INDEX('Policy Characteristics'!A:A,MATCH($C186,'Policy Characteristics'!$C:$C,0)))</f>
        <v>Electricity Supply</v>
      </c>
      <c r="B186" s="294" t="str">
        <f>IF(ISBLANK(INDEX('Policy Characteristics'!B:B,MATCH($C186,'Policy Characteristics'!$C:$C,0))),"",INDEX('Policy Characteristics'!B:B,MATCH($C186,'Policy Characteristics'!$C:$C,0)))</f>
        <v>Ban New Power Plants</v>
      </c>
      <c r="C186" s="293" t="str">
        <f t="shared" si="17"/>
        <v>Boolean Ban New Power Plants</v>
      </c>
      <c r="D186" s="299" t="s">
        <v>707</v>
      </c>
      <c r="E186" s="298"/>
      <c r="F186" s="299" t="s">
        <v>708</v>
      </c>
      <c r="G186" s="298"/>
      <c r="H186" s="20">
        <v>617</v>
      </c>
      <c r="I186" s="295" t="s">
        <v>634</v>
      </c>
      <c r="J186" s="296" t="str">
        <f>IF(ISBLANK(INDEX('Policy Characteristics'!D:D,MATCH($C186,'Policy Characteristics'!$C:$C,0))),"",INDEX('Policy Characteristics'!D:D,MATCH($C186,'Policy Characteristics'!$C:$C,0)))</f>
        <v>Ban New Power Plants</v>
      </c>
      <c r="K186" s="293" t="str">
        <f>IF(ISBLANK(INDEX('Policy Characteristics'!E:E,MATCH($C186,'Policy Characteristics'!$C:$C,0))),"",INDEX('Policy Characteristics'!E:E,MATCH($C186,'Policy Characteristics'!$C:$C,0)))</f>
        <v>elec ban new power plants</v>
      </c>
      <c r="L186" s="293">
        <f>IF(ISBLANK(INDEX('Policy Characteristics'!F:F,MATCH($C186,'Policy Characteristics'!$C:$C,0))),"",INDEX('Policy Characteristics'!F:F,MATCH($C186,'Policy Characteristics'!$C:$C,0)))</f>
        <v>0</v>
      </c>
      <c r="M186" s="293">
        <f>IF(ISBLANK(INDEX('Policy Characteristics'!G:G,MATCH($C186,'Policy Characteristics'!$C:$C,0))),"",INDEX('Policy Characteristics'!G:G,MATCH($C186,'Policy Characteristics'!$C:$C,0)))</f>
        <v>1</v>
      </c>
      <c r="N186" s="293">
        <f>IF(ISBLANK(INDEX('Policy Characteristics'!H:H,MATCH($C186,'Policy Characteristics'!$C:$C,0))),"",INDEX('Policy Characteristics'!H:H,MATCH($C186,'Policy Characteristics'!$C:$C,0)))</f>
        <v>1</v>
      </c>
      <c r="O186" s="293" t="str">
        <f>IF(ISBLANK(INDEX('Policy Characteristics'!I:I,MATCH($C186,'Policy Characteristics'!$C:$C,0))),"",INDEX('Policy Characteristics'!I:I,MATCH($C186,'Policy Characteristics'!$C:$C,0)))</f>
        <v>on/off</v>
      </c>
      <c r="P186" s="293" t="str">
        <f>IF(ISBLANK(INDEX('Policy Characteristics'!J:J,MATCH($C186,'Policy Characteristics'!$C:$C,0))),"",INDEX('Policy Characteristics'!J:J,MATCH($C186,'Policy Characteristics'!$C:$C,0)))</f>
        <v>**Description:** This policy prevents new capacity of the selected type(s) from being built or deployed.</v>
      </c>
      <c r="Q186" s="293" t="str">
        <f>IF(ISBLANK(INDEX('Policy Characteristics'!K:K,MATCH($C186,'Policy Characteristics'!$C:$C,0))),"",INDEX('Policy Characteristics'!K:K,MATCH($C186,'Policy Characteristics'!$C:$C,0)))</f>
        <v>electricity-sector-main.html#ban</v>
      </c>
      <c r="R186" s="293" t="str">
        <f>IF(ISBLANK(INDEX('Policy Characteristics'!L:L,MATCH($C186,'Policy Characteristics'!$C:$C,0))),"",INDEX('Policy Characteristics'!L:L,MATCH($C186,'Policy Characteristics'!$C:$C,0)))</f>
        <v>ban-new-capacity.html</v>
      </c>
    </row>
    <row r="187" spans="1:18" s="293" customFormat="1" x14ac:dyDescent="0.25">
      <c r="A187" s="293" t="str">
        <f>IF(ISBLANK(INDEX('Policy Characteristics'!A:A,MATCH($C187,'Policy Characteristics'!$C:$C,0))),"",INDEX('Policy Characteristics'!A:A,MATCH($C187,'Policy Characteristics'!$C:$C,0)))</f>
        <v>Electricity Supply</v>
      </c>
      <c r="B187" s="294" t="str">
        <f>IF(ISBLANK(INDEX('Policy Characteristics'!B:B,MATCH($C187,'Policy Characteristics'!$C:$C,0))),"",INDEX('Policy Characteristics'!B:B,MATCH($C187,'Policy Characteristics'!$C:$C,0)))</f>
        <v>Ban New Power Plants</v>
      </c>
      <c r="C187" s="293" t="str">
        <f t="shared" si="17"/>
        <v>Boolean Ban New Power Plants</v>
      </c>
      <c r="D187" s="299" t="s">
        <v>709</v>
      </c>
      <c r="E187" s="298"/>
      <c r="F187" s="299" t="s">
        <v>710</v>
      </c>
      <c r="G187" s="298"/>
      <c r="H187" s="20">
        <v>618</v>
      </c>
      <c r="I187" s="295" t="s">
        <v>634</v>
      </c>
      <c r="J187" s="296" t="str">
        <f>IF(ISBLANK(INDEX('Policy Characteristics'!D:D,MATCH($C187,'Policy Characteristics'!$C:$C,0))),"",INDEX('Policy Characteristics'!D:D,MATCH($C187,'Policy Characteristics'!$C:$C,0)))</f>
        <v>Ban New Power Plants</v>
      </c>
      <c r="K187" s="293" t="str">
        <f>IF(ISBLANK(INDEX('Policy Characteristics'!E:E,MATCH($C187,'Policy Characteristics'!$C:$C,0))),"",INDEX('Policy Characteristics'!E:E,MATCH($C187,'Policy Characteristics'!$C:$C,0)))</f>
        <v>elec ban new power plants</v>
      </c>
      <c r="L187" s="293">
        <f>IF(ISBLANK(INDEX('Policy Characteristics'!F:F,MATCH($C187,'Policy Characteristics'!$C:$C,0))),"",INDEX('Policy Characteristics'!F:F,MATCH($C187,'Policy Characteristics'!$C:$C,0)))</f>
        <v>0</v>
      </c>
      <c r="M187" s="293">
        <f>IF(ISBLANK(INDEX('Policy Characteristics'!G:G,MATCH($C187,'Policy Characteristics'!$C:$C,0))),"",INDEX('Policy Characteristics'!G:G,MATCH($C187,'Policy Characteristics'!$C:$C,0)))</f>
        <v>1</v>
      </c>
      <c r="N187" s="293">
        <f>IF(ISBLANK(INDEX('Policy Characteristics'!H:H,MATCH($C187,'Policy Characteristics'!$C:$C,0))),"",INDEX('Policy Characteristics'!H:H,MATCH($C187,'Policy Characteristics'!$C:$C,0)))</f>
        <v>1</v>
      </c>
      <c r="O187" s="293" t="str">
        <f>IF(ISBLANK(INDEX('Policy Characteristics'!I:I,MATCH($C187,'Policy Characteristics'!$C:$C,0))),"",INDEX('Policy Characteristics'!I:I,MATCH($C187,'Policy Characteristics'!$C:$C,0)))</f>
        <v>on/off</v>
      </c>
      <c r="P187" s="293" t="str">
        <f>IF(ISBLANK(INDEX('Policy Characteristics'!J:J,MATCH($C187,'Policy Characteristics'!$C:$C,0))),"",INDEX('Policy Characteristics'!J:J,MATCH($C187,'Policy Characteristics'!$C:$C,0)))</f>
        <v>**Description:** This policy prevents new capacity of the selected type(s) from being built or deployed.</v>
      </c>
      <c r="Q187" s="293" t="str">
        <f>IF(ISBLANK(INDEX('Policy Characteristics'!K:K,MATCH($C187,'Policy Characteristics'!$C:$C,0))),"",INDEX('Policy Characteristics'!K:K,MATCH($C187,'Policy Characteristics'!$C:$C,0)))</f>
        <v>electricity-sector-main.html#ban</v>
      </c>
      <c r="R187" s="293" t="str">
        <f>IF(ISBLANK(INDEX('Policy Characteristics'!L:L,MATCH($C187,'Policy Characteristics'!$C:$C,0))),"",INDEX('Policy Characteristics'!L:L,MATCH($C187,'Policy Characteristics'!$C:$C,0)))</f>
        <v>ban-new-capacity.html</v>
      </c>
    </row>
    <row r="188" spans="1:18" s="275" customFormat="1" x14ac:dyDescent="0.25">
      <c r="A188" s="293" t="str">
        <f>IF(ISBLANK(INDEX('Policy Characteristics'!A:A,MATCH($C188,'Policy Characteristics'!$C:$C,0))),"",INDEX('Policy Characteristics'!A:A,MATCH($C188,'Policy Characteristics'!$C:$C,0)))</f>
        <v>Electricity Supply</v>
      </c>
      <c r="B188" s="294" t="str">
        <f>IF(ISBLANK(INDEX('Policy Characteristics'!B:B,MATCH($C188,'Policy Characteristics'!$C:$C,0))),"",INDEX('Policy Characteristics'!B:B,MATCH($C188,'Policy Characteristics'!$C:$C,0)))</f>
        <v>Carbon Capture and Sequestration</v>
      </c>
      <c r="C188" s="275" t="s">
        <v>209</v>
      </c>
      <c r="D188" s="298" t="s">
        <v>678</v>
      </c>
      <c r="E188" s="298"/>
      <c r="F188" s="298" t="s">
        <v>679</v>
      </c>
      <c r="G188" s="299"/>
      <c r="H188" s="255">
        <v>876</v>
      </c>
      <c r="I188" s="297" t="s">
        <v>624</v>
      </c>
      <c r="J188" s="296" t="str">
        <f>IF(ISBLANK(INDEX('Policy Characteristics'!D:D,MATCH($C188,'Policy Characteristics'!$C:$C,0))),"",INDEX('Policy Characteristics'!D:D,MATCH($C188,'Policy Characteristics'!$C:$C,0)))</f>
        <v>Electricity Sector CCS</v>
      </c>
      <c r="K188" s="293" t="str">
        <f>IF(ISBLANK(INDEX('Policy Characteristics'!E:E,MATCH($C188,'Policy Characteristics'!$C:$C,0))),"",INDEX('Policy Characteristics'!E:E,MATCH($C188,'Policy Characteristics'!$C:$C,0)))</f>
        <v>elec CCS</v>
      </c>
      <c r="L188" s="237">
        <f>IF(ISBLANK(INDEX('Policy Characteristics'!F:F,MATCH($C188,'Policy Characteristics'!$C:$C,0))),"",INDEX('Policy Characteristics'!F:F,MATCH($C188,'Policy Characteristics'!$C:$C,0)))</f>
        <v>0</v>
      </c>
      <c r="M188" s="237">
        <f>IF(ISBLANK(INDEX('Policy Characteristics'!G:G,MATCH($C188,'Policy Characteristics'!$C:$C,0))),"",INDEX('Policy Characteristics'!G:G,MATCH($C188,'Policy Characteristics'!$C:$C,0)))</f>
        <v>1</v>
      </c>
      <c r="N188" s="237">
        <f>IF(ISBLANK(INDEX('Policy Characteristics'!H:H,MATCH($C188,'Policy Characteristics'!$C:$C,0))),"",INDEX('Policy Characteristics'!H:H,MATCH($C188,'Policy Characteristics'!$C:$C,0)))</f>
        <v>0.01</v>
      </c>
      <c r="O188" s="293" t="str">
        <f>IF(ISBLANK(INDEX('Policy Characteristics'!I:I,MATCH($C188,'Policy Characteristics'!$C:$C,0))),"",INDEX('Policy Characteristics'!I:I,MATCH($C188,'Policy Characteristics'!$C:$C,0)))</f>
        <v>% of CO2 captured</v>
      </c>
      <c r="P188" s="293"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93" t="str">
        <f>IF(ISBLANK(INDEX('Policy Characteristics'!K:K,MATCH($C188,'Policy Characteristics'!$C:$C,0))),"",INDEX('Policy Characteristics'!K:K,MATCH($C188,'Policy Characteristics'!$C:$C,0)))</f>
        <v>ccs.html#ccs</v>
      </c>
      <c r="R188" s="293" t="str">
        <f>IF(ISBLANK(INDEX('Policy Characteristics'!L:L,MATCH($C188,'Policy Characteristics'!$C:$C,0))),"",INDEX('Policy Characteristics'!L:L,MATCH($C188,'Policy Characteristics'!$C:$C,0)))</f>
        <v>carbon-capture-and-sequestration.html</v>
      </c>
    </row>
    <row r="189" spans="1:18" s="293" customFormat="1" x14ac:dyDescent="0.25">
      <c r="A189" s="293" t="str">
        <f>IF(ISBLANK(INDEX('Policy Characteristics'!A:A,MATCH($C189,'Policy Characteristics'!$C:$C,0))),"",INDEX('Policy Characteristics'!A:A,MATCH($C189,'Policy Characteristics'!$C:$C,0)))</f>
        <v>Electricity Supply</v>
      </c>
      <c r="B189" s="294" t="str">
        <f>IF(ISBLANK(INDEX('Policy Characteristics'!B:B,MATCH($C189,'Policy Characteristics'!$C:$C,0))),"",INDEX('Policy Characteristics'!B:B,MATCH($C189,'Policy Characteristics'!$C:$C,0)))</f>
        <v>Carbon Capture and Sequestration</v>
      </c>
      <c r="C189" s="293" t="str">
        <f t="shared" ref="C189:C203" si="18">C$188</f>
        <v>Electricity Sector Fraction of Potential Additional CCS Achieved</v>
      </c>
      <c r="D189" s="299" t="s">
        <v>680</v>
      </c>
      <c r="E189" s="298"/>
      <c r="F189" s="299" t="s">
        <v>681</v>
      </c>
      <c r="G189" s="298"/>
      <c r="H189" s="255">
        <v>877</v>
      </c>
      <c r="I189" s="297" t="s">
        <v>624</v>
      </c>
      <c r="J189" s="296" t="str">
        <f>IF(ISBLANK(INDEX('Policy Characteristics'!D:D,MATCH($C189,'Policy Characteristics'!$C:$C,0))),"",INDEX('Policy Characteristics'!D:D,MATCH($C189,'Policy Characteristics'!$C:$C,0)))</f>
        <v>Electricity Sector CCS</v>
      </c>
      <c r="K189" s="293" t="str">
        <f>IF(ISBLANK(INDEX('Policy Characteristics'!E:E,MATCH($C189,'Policy Characteristics'!$C:$C,0))),"",INDEX('Policy Characteristics'!E:E,MATCH($C189,'Policy Characteristics'!$C:$C,0)))</f>
        <v>elec CCS</v>
      </c>
      <c r="L189" s="237">
        <f>IF(ISBLANK(INDEX('Policy Characteristics'!F:F,MATCH($C189,'Policy Characteristics'!$C:$C,0))),"",INDEX('Policy Characteristics'!F:F,MATCH($C189,'Policy Characteristics'!$C:$C,0)))</f>
        <v>0</v>
      </c>
      <c r="M189" s="237">
        <f>IF(ISBLANK(INDEX('Policy Characteristics'!G:G,MATCH($C189,'Policy Characteristics'!$C:$C,0))),"",INDEX('Policy Characteristics'!G:G,MATCH($C189,'Policy Characteristics'!$C:$C,0)))</f>
        <v>1</v>
      </c>
      <c r="N189" s="237">
        <f>IF(ISBLANK(INDEX('Policy Characteristics'!H:H,MATCH($C189,'Policy Characteristics'!$C:$C,0))),"",INDEX('Policy Characteristics'!H:H,MATCH($C189,'Policy Characteristics'!$C:$C,0)))</f>
        <v>0.01</v>
      </c>
      <c r="O189" s="293" t="str">
        <f>IF(ISBLANK(INDEX('Policy Characteristics'!I:I,MATCH($C189,'Policy Characteristics'!$C:$C,0))),"",INDEX('Policy Characteristics'!I:I,MATCH($C189,'Policy Characteristics'!$C:$C,0)))</f>
        <v>% of CO2 captured</v>
      </c>
      <c r="P189" s="293"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93" t="str">
        <f>IF(ISBLANK(INDEX('Policy Characteristics'!K:K,MATCH($C189,'Policy Characteristics'!$C:$C,0))),"",INDEX('Policy Characteristics'!K:K,MATCH($C189,'Policy Characteristics'!$C:$C,0)))</f>
        <v>ccs.html#ccs</v>
      </c>
      <c r="R189" s="293" t="str">
        <f>IF(ISBLANK(INDEX('Policy Characteristics'!L:L,MATCH($C189,'Policy Characteristics'!$C:$C,0))),"",INDEX('Policy Characteristics'!L:L,MATCH($C189,'Policy Characteristics'!$C:$C,0)))</f>
        <v>carbon-capture-and-sequestration.html</v>
      </c>
    </row>
    <row r="190" spans="1:18" s="293" customFormat="1" x14ac:dyDescent="0.25">
      <c r="A190" s="293" t="str">
        <f>IF(ISBLANK(INDEX('Policy Characteristics'!A:A,MATCH($C190,'Policy Characteristics'!$C:$C,0))),"",INDEX('Policy Characteristics'!A:A,MATCH($C190,'Policy Characteristics'!$C:$C,0)))</f>
        <v>Electricity Supply</v>
      </c>
      <c r="B190" s="294" t="str">
        <f>IF(ISBLANK(INDEX('Policy Characteristics'!B:B,MATCH($C190,'Policy Characteristics'!$C:$C,0))),"",INDEX('Policy Characteristics'!B:B,MATCH($C190,'Policy Characteristics'!$C:$C,0)))</f>
        <v>Carbon Capture and Sequestration</v>
      </c>
      <c r="C190" s="293" t="str">
        <f t="shared" si="18"/>
        <v>Electricity Sector Fraction of Potential Additional CCS Achieved</v>
      </c>
      <c r="D190" s="299" t="s">
        <v>682</v>
      </c>
      <c r="E190" s="298"/>
      <c r="F190" s="299" t="s">
        <v>683</v>
      </c>
      <c r="G190" s="298"/>
      <c r="H190" s="255">
        <v>878</v>
      </c>
      <c r="I190" s="295" t="s">
        <v>634</v>
      </c>
      <c r="J190" s="296" t="str">
        <f>IF(ISBLANK(INDEX('Policy Characteristics'!D:D,MATCH($C190,'Policy Characteristics'!$C:$C,0))),"",INDEX('Policy Characteristics'!D:D,MATCH($C190,'Policy Characteristics'!$C:$C,0)))</f>
        <v>Electricity Sector CCS</v>
      </c>
      <c r="K190" s="293" t="str">
        <f>IF(ISBLANK(INDEX('Policy Characteristics'!E:E,MATCH($C190,'Policy Characteristics'!$C:$C,0))),"",INDEX('Policy Characteristics'!E:E,MATCH($C190,'Policy Characteristics'!$C:$C,0)))</f>
        <v>elec CCS</v>
      </c>
      <c r="L190" s="237">
        <f>IF(ISBLANK(INDEX('Policy Characteristics'!F:F,MATCH($C190,'Policy Characteristics'!$C:$C,0))),"",INDEX('Policy Characteristics'!F:F,MATCH($C190,'Policy Characteristics'!$C:$C,0)))</f>
        <v>0</v>
      </c>
      <c r="M190" s="237">
        <f>IF(ISBLANK(INDEX('Policy Characteristics'!G:G,MATCH($C190,'Policy Characteristics'!$C:$C,0))),"",INDEX('Policy Characteristics'!G:G,MATCH($C190,'Policy Characteristics'!$C:$C,0)))</f>
        <v>1</v>
      </c>
      <c r="N190" s="237">
        <f>IF(ISBLANK(INDEX('Policy Characteristics'!H:H,MATCH($C190,'Policy Characteristics'!$C:$C,0))),"",INDEX('Policy Characteristics'!H:H,MATCH($C190,'Policy Characteristics'!$C:$C,0)))</f>
        <v>0.01</v>
      </c>
      <c r="O190" s="293" t="str">
        <f>IF(ISBLANK(INDEX('Policy Characteristics'!I:I,MATCH($C190,'Policy Characteristics'!$C:$C,0))),"",INDEX('Policy Characteristics'!I:I,MATCH($C190,'Policy Characteristics'!$C:$C,0)))</f>
        <v>% of CO2 captured</v>
      </c>
      <c r="P190" s="293"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93" t="str">
        <f>IF(ISBLANK(INDEX('Policy Characteristics'!K:K,MATCH($C190,'Policy Characteristics'!$C:$C,0))),"",INDEX('Policy Characteristics'!K:K,MATCH($C190,'Policy Characteristics'!$C:$C,0)))</f>
        <v>ccs.html#ccs</v>
      </c>
      <c r="R190" s="293" t="str">
        <f>IF(ISBLANK(INDEX('Policy Characteristics'!L:L,MATCH($C190,'Policy Characteristics'!$C:$C,0))),"",INDEX('Policy Characteristics'!L:L,MATCH($C190,'Policy Characteristics'!$C:$C,0)))</f>
        <v>carbon-capture-and-sequestration.html</v>
      </c>
    </row>
    <row r="191" spans="1:18" s="293" customFormat="1" x14ac:dyDescent="0.25">
      <c r="A191" s="293" t="str">
        <f>IF(ISBLANK(INDEX('Policy Characteristics'!A:A,MATCH($C191,'Policy Characteristics'!$C:$C,0))),"",INDEX('Policy Characteristics'!A:A,MATCH($C191,'Policy Characteristics'!$C:$C,0)))</f>
        <v>Electricity Supply</v>
      </c>
      <c r="B191" s="294" t="str">
        <f>IF(ISBLANK(INDEX('Policy Characteristics'!B:B,MATCH($C191,'Policy Characteristics'!$C:$C,0))),"",INDEX('Policy Characteristics'!B:B,MATCH($C191,'Policy Characteristics'!$C:$C,0)))</f>
        <v>Carbon Capture and Sequestration</v>
      </c>
      <c r="C191" s="293" t="str">
        <f t="shared" si="18"/>
        <v>Electricity Sector Fraction of Potential Additional CCS Achieved</v>
      </c>
      <c r="D191" s="299" t="s">
        <v>684</v>
      </c>
      <c r="E191" s="298"/>
      <c r="F191" s="299" t="s">
        <v>685</v>
      </c>
      <c r="G191" s="298"/>
      <c r="H191" s="255">
        <v>879</v>
      </c>
      <c r="I191" s="295" t="s">
        <v>634</v>
      </c>
      <c r="J191" s="296" t="str">
        <f>IF(ISBLANK(INDEX('Policy Characteristics'!D:D,MATCH($C191,'Policy Characteristics'!$C:$C,0))),"",INDEX('Policy Characteristics'!D:D,MATCH($C191,'Policy Characteristics'!$C:$C,0)))</f>
        <v>Electricity Sector CCS</v>
      </c>
      <c r="K191" s="293" t="str">
        <f>IF(ISBLANK(INDEX('Policy Characteristics'!E:E,MATCH($C191,'Policy Characteristics'!$C:$C,0))),"",INDEX('Policy Characteristics'!E:E,MATCH($C191,'Policy Characteristics'!$C:$C,0)))</f>
        <v>elec CCS</v>
      </c>
      <c r="L191" s="237">
        <f>IF(ISBLANK(INDEX('Policy Characteristics'!F:F,MATCH($C191,'Policy Characteristics'!$C:$C,0))),"",INDEX('Policy Characteristics'!F:F,MATCH($C191,'Policy Characteristics'!$C:$C,0)))</f>
        <v>0</v>
      </c>
      <c r="M191" s="237">
        <f>IF(ISBLANK(INDEX('Policy Characteristics'!G:G,MATCH($C191,'Policy Characteristics'!$C:$C,0))),"",INDEX('Policy Characteristics'!G:G,MATCH($C191,'Policy Characteristics'!$C:$C,0)))</f>
        <v>1</v>
      </c>
      <c r="N191" s="237">
        <f>IF(ISBLANK(INDEX('Policy Characteristics'!H:H,MATCH($C191,'Policy Characteristics'!$C:$C,0))),"",INDEX('Policy Characteristics'!H:H,MATCH($C191,'Policy Characteristics'!$C:$C,0)))</f>
        <v>0.01</v>
      </c>
      <c r="O191" s="293" t="str">
        <f>IF(ISBLANK(INDEX('Policy Characteristics'!I:I,MATCH($C191,'Policy Characteristics'!$C:$C,0))),"",INDEX('Policy Characteristics'!I:I,MATCH($C191,'Policy Characteristics'!$C:$C,0)))</f>
        <v>% of CO2 captured</v>
      </c>
      <c r="P191" s="293"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93" t="str">
        <f>IF(ISBLANK(INDEX('Policy Characteristics'!K:K,MATCH($C191,'Policy Characteristics'!$C:$C,0))),"",INDEX('Policy Characteristics'!K:K,MATCH($C191,'Policy Characteristics'!$C:$C,0)))</f>
        <v>ccs.html#ccs</v>
      </c>
      <c r="R191" s="293" t="str">
        <f>IF(ISBLANK(INDEX('Policy Characteristics'!L:L,MATCH($C191,'Policy Characteristics'!$C:$C,0))),"",INDEX('Policy Characteristics'!L:L,MATCH($C191,'Policy Characteristics'!$C:$C,0)))</f>
        <v>carbon-capture-and-sequestration.html</v>
      </c>
    </row>
    <row r="192" spans="1:18" s="293" customFormat="1" x14ac:dyDescent="0.25">
      <c r="A192" s="293" t="str">
        <f>IF(ISBLANK(INDEX('Policy Characteristics'!A:A,MATCH($C192,'Policy Characteristics'!$C:$C,0))),"",INDEX('Policy Characteristics'!A:A,MATCH($C192,'Policy Characteristics'!$C:$C,0)))</f>
        <v>Electricity Supply</v>
      </c>
      <c r="B192" s="294" t="str">
        <f>IF(ISBLANK(INDEX('Policy Characteristics'!B:B,MATCH($C192,'Policy Characteristics'!$C:$C,0))),"",INDEX('Policy Characteristics'!B:B,MATCH($C192,'Policy Characteristics'!$C:$C,0)))</f>
        <v>Carbon Capture and Sequestration</v>
      </c>
      <c r="C192" s="293" t="str">
        <f t="shared" si="18"/>
        <v>Electricity Sector Fraction of Potential Additional CCS Achieved</v>
      </c>
      <c r="D192" s="299" t="s">
        <v>686</v>
      </c>
      <c r="E192" s="298"/>
      <c r="F192" s="299" t="s">
        <v>687</v>
      </c>
      <c r="G192" s="298"/>
      <c r="H192" s="255">
        <v>880</v>
      </c>
      <c r="I192" s="295" t="s">
        <v>634</v>
      </c>
      <c r="J192" s="296" t="str">
        <f>IF(ISBLANK(INDEX('Policy Characteristics'!D:D,MATCH($C192,'Policy Characteristics'!$C:$C,0))),"",INDEX('Policy Characteristics'!D:D,MATCH($C192,'Policy Characteristics'!$C:$C,0)))</f>
        <v>Electricity Sector CCS</v>
      </c>
      <c r="K192" s="293" t="str">
        <f>IF(ISBLANK(INDEX('Policy Characteristics'!E:E,MATCH($C192,'Policy Characteristics'!$C:$C,0))),"",INDEX('Policy Characteristics'!E:E,MATCH($C192,'Policy Characteristics'!$C:$C,0)))</f>
        <v>elec CCS</v>
      </c>
      <c r="L192" s="237">
        <f>IF(ISBLANK(INDEX('Policy Characteristics'!F:F,MATCH($C192,'Policy Characteristics'!$C:$C,0))),"",INDEX('Policy Characteristics'!F:F,MATCH($C192,'Policy Characteristics'!$C:$C,0)))</f>
        <v>0</v>
      </c>
      <c r="M192" s="237">
        <f>IF(ISBLANK(INDEX('Policy Characteristics'!G:G,MATCH($C192,'Policy Characteristics'!$C:$C,0))),"",INDEX('Policy Characteristics'!G:G,MATCH($C192,'Policy Characteristics'!$C:$C,0)))</f>
        <v>1</v>
      </c>
      <c r="N192" s="237">
        <f>IF(ISBLANK(INDEX('Policy Characteristics'!H:H,MATCH($C192,'Policy Characteristics'!$C:$C,0))),"",INDEX('Policy Characteristics'!H:H,MATCH($C192,'Policy Characteristics'!$C:$C,0)))</f>
        <v>0.01</v>
      </c>
      <c r="O192" s="293" t="str">
        <f>IF(ISBLANK(INDEX('Policy Characteristics'!I:I,MATCH($C192,'Policy Characteristics'!$C:$C,0))),"",INDEX('Policy Characteristics'!I:I,MATCH($C192,'Policy Characteristics'!$C:$C,0)))</f>
        <v>% of CO2 captured</v>
      </c>
      <c r="P192" s="293"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93" t="str">
        <f>IF(ISBLANK(INDEX('Policy Characteristics'!K:K,MATCH($C192,'Policy Characteristics'!$C:$C,0))),"",INDEX('Policy Characteristics'!K:K,MATCH($C192,'Policy Characteristics'!$C:$C,0)))</f>
        <v>ccs.html#ccs</v>
      </c>
      <c r="R192" s="293" t="str">
        <f>IF(ISBLANK(INDEX('Policy Characteristics'!L:L,MATCH($C192,'Policy Characteristics'!$C:$C,0))),"",INDEX('Policy Characteristics'!L:L,MATCH($C192,'Policy Characteristics'!$C:$C,0)))</f>
        <v>carbon-capture-and-sequestration.html</v>
      </c>
    </row>
    <row r="193" spans="1:18" s="293" customFormat="1" x14ac:dyDescent="0.25">
      <c r="A193" s="293" t="str">
        <f>IF(ISBLANK(INDEX('Policy Characteristics'!A:A,MATCH($C193,'Policy Characteristics'!$C:$C,0))),"",INDEX('Policy Characteristics'!A:A,MATCH($C193,'Policy Characteristics'!$C:$C,0)))</f>
        <v>Electricity Supply</v>
      </c>
      <c r="B193" s="294" t="str">
        <f>IF(ISBLANK(INDEX('Policy Characteristics'!B:B,MATCH($C193,'Policy Characteristics'!$C:$C,0))),"",INDEX('Policy Characteristics'!B:B,MATCH($C193,'Policy Characteristics'!$C:$C,0)))</f>
        <v>Carbon Capture and Sequestration</v>
      </c>
      <c r="C193" s="293" t="str">
        <f t="shared" si="18"/>
        <v>Electricity Sector Fraction of Potential Additional CCS Achieved</v>
      </c>
      <c r="D193" s="299" t="s">
        <v>688</v>
      </c>
      <c r="E193" s="298"/>
      <c r="F193" s="299" t="s">
        <v>689</v>
      </c>
      <c r="G193" s="298"/>
      <c r="H193" s="255">
        <v>881</v>
      </c>
      <c r="I193" s="295" t="s">
        <v>634</v>
      </c>
      <c r="J193" s="296" t="str">
        <f>IF(ISBLANK(INDEX('Policy Characteristics'!D:D,MATCH($C193,'Policy Characteristics'!$C:$C,0))),"",INDEX('Policy Characteristics'!D:D,MATCH($C193,'Policy Characteristics'!$C:$C,0)))</f>
        <v>Electricity Sector CCS</v>
      </c>
      <c r="K193" s="293" t="str">
        <f>IF(ISBLANK(INDEX('Policy Characteristics'!E:E,MATCH($C193,'Policy Characteristics'!$C:$C,0))),"",INDEX('Policy Characteristics'!E:E,MATCH($C193,'Policy Characteristics'!$C:$C,0)))</f>
        <v>elec CCS</v>
      </c>
      <c r="L193" s="237">
        <f>IF(ISBLANK(INDEX('Policy Characteristics'!F:F,MATCH($C193,'Policy Characteristics'!$C:$C,0))),"",INDEX('Policy Characteristics'!F:F,MATCH($C193,'Policy Characteristics'!$C:$C,0)))</f>
        <v>0</v>
      </c>
      <c r="M193" s="237">
        <f>IF(ISBLANK(INDEX('Policy Characteristics'!G:G,MATCH($C193,'Policy Characteristics'!$C:$C,0))),"",INDEX('Policy Characteristics'!G:G,MATCH($C193,'Policy Characteristics'!$C:$C,0)))</f>
        <v>1</v>
      </c>
      <c r="N193" s="237">
        <f>IF(ISBLANK(INDEX('Policy Characteristics'!H:H,MATCH($C193,'Policy Characteristics'!$C:$C,0))),"",INDEX('Policy Characteristics'!H:H,MATCH($C193,'Policy Characteristics'!$C:$C,0)))</f>
        <v>0.01</v>
      </c>
      <c r="O193" s="293" t="str">
        <f>IF(ISBLANK(INDEX('Policy Characteristics'!I:I,MATCH($C193,'Policy Characteristics'!$C:$C,0))),"",INDEX('Policy Characteristics'!I:I,MATCH($C193,'Policy Characteristics'!$C:$C,0)))</f>
        <v>% of CO2 captured</v>
      </c>
      <c r="P193" s="293"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93" t="str">
        <f>IF(ISBLANK(INDEX('Policy Characteristics'!K:K,MATCH($C193,'Policy Characteristics'!$C:$C,0))),"",INDEX('Policy Characteristics'!K:K,MATCH($C193,'Policy Characteristics'!$C:$C,0)))</f>
        <v>ccs.html#ccs</v>
      </c>
      <c r="R193" s="293" t="str">
        <f>IF(ISBLANK(INDEX('Policy Characteristics'!L:L,MATCH($C193,'Policy Characteristics'!$C:$C,0))),"",INDEX('Policy Characteristics'!L:L,MATCH($C193,'Policy Characteristics'!$C:$C,0)))</f>
        <v>carbon-capture-and-sequestration.html</v>
      </c>
    </row>
    <row r="194" spans="1:18" s="293" customFormat="1" x14ac:dyDescent="0.25">
      <c r="A194" s="293" t="str">
        <f>IF(ISBLANK(INDEX('Policy Characteristics'!A:A,MATCH($C194,'Policy Characteristics'!$C:$C,0))),"",INDEX('Policy Characteristics'!A:A,MATCH($C194,'Policy Characteristics'!$C:$C,0)))</f>
        <v>Electricity Supply</v>
      </c>
      <c r="B194" s="294" t="str">
        <f>IF(ISBLANK(INDEX('Policy Characteristics'!B:B,MATCH($C194,'Policy Characteristics'!$C:$C,0))),"",INDEX('Policy Characteristics'!B:B,MATCH($C194,'Policy Characteristics'!$C:$C,0)))</f>
        <v>Carbon Capture and Sequestration</v>
      </c>
      <c r="C194" s="293" t="str">
        <f t="shared" si="18"/>
        <v>Electricity Sector Fraction of Potential Additional CCS Achieved</v>
      </c>
      <c r="D194" s="299" t="s">
        <v>690</v>
      </c>
      <c r="E194" s="298"/>
      <c r="F194" s="299" t="s">
        <v>691</v>
      </c>
      <c r="G194" s="298"/>
      <c r="H194" s="255">
        <v>882</v>
      </c>
      <c r="I194" s="295" t="s">
        <v>634</v>
      </c>
      <c r="J194" s="296" t="str">
        <f>IF(ISBLANK(INDEX('Policy Characteristics'!D:D,MATCH($C194,'Policy Characteristics'!$C:$C,0))),"",INDEX('Policy Characteristics'!D:D,MATCH($C194,'Policy Characteristics'!$C:$C,0)))</f>
        <v>Electricity Sector CCS</v>
      </c>
      <c r="K194" s="293" t="str">
        <f>IF(ISBLANK(INDEX('Policy Characteristics'!E:E,MATCH($C194,'Policy Characteristics'!$C:$C,0))),"",INDEX('Policy Characteristics'!E:E,MATCH($C194,'Policy Characteristics'!$C:$C,0)))</f>
        <v>elec CCS</v>
      </c>
      <c r="L194" s="237">
        <f>IF(ISBLANK(INDEX('Policy Characteristics'!F:F,MATCH($C194,'Policy Characteristics'!$C:$C,0))),"",INDEX('Policy Characteristics'!F:F,MATCH($C194,'Policy Characteristics'!$C:$C,0)))</f>
        <v>0</v>
      </c>
      <c r="M194" s="237">
        <f>IF(ISBLANK(INDEX('Policy Characteristics'!G:G,MATCH($C194,'Policy Characteristics'!$C:$C,0))),"",INDEX('Policy Characteristics'!G:G,MATCH($C194,'Policy Characteristics'!$C:$C,0)))</f>
        <v>1</v>
      </c>
      <c r="N194" s="237">
        <f>IF(ISBLANK(INDEX('Policy Characteristics'!H:H,MATCH($C194,'Policy Characteristics'!$C:$C,0))),"",INDEX('Policy Characteristics'!H:H,MATCH($C194,'Policy Characteristics'!$C:$C,0)))</f>
        <v>0.01</v>
      </c>
      <c r="O194" s="293" t="str">
        <f>IF(ISBLANK(INDEX('Policy Characteristics'!I:I,MATCH($C194,'Policy Characteristics'!$C:$C,0))),"",INDEX('Policy Characteristics'!I:I,MATCH($C194,'Policy Characteristics'!$C:$C,0)))</f>
        <v>% of CO2 captured</v>
      </c>
      <c r="P194" s="293"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93" t="str">
        <f>IF(ISBLANK(INDEX('Policy Characteristics'!K:K,MATCH($C194,'Policy Characteristics'!$C:$C,0))),"",INDEX('Policy Characteristics'!K:K,MATCH($C194,'Policy Characteristics'!$C:$C,0)))</f>
        <v>ccs.html#ccs</v>
      </c>
      <c r="R194" s="293" t="str">
        <f>IF(ISBLANK(INDEX('Policy Characteristics'!L:L,MATCH($C194,'Policy Characteristics'!$C:$C,0))),"",INDEX('Policy Characteristics'!L:L,MATCH($C194,'Policy Characteristics'!$C:$C,0)))</f>
        <v>carbon-capture-and-sequestration.html</v>
      </c>
    </row>
    <row r="195" spans="1:18" s="293" customFormat="1" x14ac:dyDescent="0.25">
      <c r="A195" s="293" t="str">
        <f>IF(ISBLANK(INDEX('Policy Characteristics'!A:A,MATCH($C195,'Policy Characteristics'!$C:$C,0))),"",INDEX('Policy Characteristics'!A:A,MATCH($C195,'Policy Characteristics'!$C:$C,0)))</f>
        <v>Electricity Supply</v>
      </c>
      <c r="B195" s="294" t="str">
        <f>IF(ISBLANK(INDEX('Policy Characteristics'!B:B,MATCH($C195,'Policy Characteristics'!$C:$C,0))),"",INDEX('Policy Characteristics'!B:B,MATCH($C195,'Policy Characteristics'!$C:$C,0)))</f>
        <v>Carbon Capture and Sequestration</v>
      </c>
      <c r="C195" s="293" t="str">
        <f t="shared" si="18"/>
        <v>Electricity Sector Fraction of Potential Additional CCS Achieved</v>
      </c>
      <c r="D195" s="299" t="s">
        <v>692</v>
      </c>
      <c r="E195" s="298"/>
      <c r="F195" s="299" t="s">
        <v>693</v>
      </c>
      <c r="G195" s="298"/>
      <c r="H195" s="255">
        <v>883</v>
      </c>
      <c r="I195" s="297" t="s">
        <v>624</v>
      </c>
      <c r="J195" s="296" t="str">
        <f>IF(ISBLANK(INDEX('Policy Characteristics'!D:D,MATCH($C195,'Policy Characteristics'!$C:$C,0))),"",INDEX('Policy Characteristics'!D:D,MATCH($C195,'Policy Characteristics'!$C:$C,0)))</f>
        <v>Electricity Sector CCS</v>
      </c>
      <c r="K195" s="293" t="str">
        <f>IF(ISBLANK(INDEX('Policy Characteristics'!E:E,MATCH($C195,'Policy Characteristics'!$C:$C,0))),"",INDEX('Policy Characteristics'!E:E,MATCH($C195,'Policy Characteristics'!$C:$C,0)))</f>
        <v>elec CCS</v>
      </c>
      <c r="L195" s="237">
        <f>IF(ISBLANK(INDEX('Policy Characteristics'!F:F,MATCH($C195,'Policy Characteristics'!$C:$C,0))),"",INDEX('Policy Characteristics'!F:F,MATCH($C195,'Policy Characteristics'!$C:$C,0)))</f>
        <v>0</v>
      </c>
      <c r="M195" s="237">
        <f>IF(ISBLANK(INDEX('Policy Characteristics'!G:G,MATCH($C195,'Policy Characteristics'!$C:$C,0))),"",INDEX('Policy Characteristics'!G:G,MATCH($C195,'Policy Characteristics'!$C:$C,0)))</f>
        <v>1</v>
      </c>
      <c r="N195" s="237">
        <f>IF(ISBLANK(INDEX('Policy Characteristics'!H:H,MATCH($C195,'Policy Characteristics'!$C:$C,0))),"",INDEX('Policy Characteristics'!H:H,MATCH($C195,'Policy Characteristics'!$C:$C,0)))</f>
        <v>0.01</v>
      </c>
      <c r="O195" s="293" t="str">
        <f>IF(ISBLANK(INDEX('Policy Characteristics'!I:I,MATCH($C195,'Policy Characteristics'!$C:$C,0))),"",INDEX('Policy Characteristics'!I:I,MATCH($C195,'Policy Characteristics'!$C:$C,0)))</f>
        <v>% of CO2 captured</v>
      </c>
      <c r="P195" s="293"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93" t="str">
        <f>IF(ISBLANK(INDEX('Policy Characteristics'!K:K,MATCH($C195,'Policy Characteristics'!$C:$C,0))),"",INDEX('Policy Characteristics'!K:K,MATCH($C195,'Policy Characteristics'!$C:$C,0)))</f>
        <v>ccs.html#ccs</v>
      </c>
      <c r="R195" s="293" t="str">
        <f>IF(ISBLANK(INDEX('Policy Characteristics'!L:L,MATCH($C195,'Policy Characteristics'!$C:$C,0))),"",INDEX('Policy Characteristics'!L:L,MATCH($C195,'Policy Characteristics'!$C:$C,0)))</f>
        <v>carbon-capture-and-sequestration.html</v>
      </c>
    </row>
    <row r="196" spans="1:18" s="293" customFormat="1" x14ac:dyDescent="0.25">
      <c r="A196" s="293" t="str">
        <f>IF(ISBLANK(INDEX('Policy Characteristics'!A:A,MATCH($C196,'Policy Characteristics'!$C:$C,0))),"",INDEX('Policy Characteristics'!A:A,MATCH($C196,'Policy Characteristics'!$C:$C,0)))</f>
        <v>Electricity Supply</v>
      </c>
      <c r="B196" s="294" t="str">
        <f>IF(ISBLANK(INDEX('Policy Characteristics'!B:B,MATCH($C196,'Policy Characteristics'!$C:$C,0))),"",INDEX('Policy Characteristics'!B:B,MATCH($C196,'Policy Characteristics'!$C:$C,0)))</f>
        <v>Carbon Capture and Sequestration</v>
      </c>
      <c r="C196" s="293" t="str">
        <f t="shared" si="18"/>
        <v>Electricity Sector Fraction of Potential Additional CCS Achieved</v>
      </c>
      <c r="D196" s="299" t="s">
        <v>694</v>
      </c>
      <c r="E196" s="298"/>
      <c r="F196" s="299" t="s">
        <v>695</v>
      </c>
      <c r="G196" s="298"/>
      <c r="H196" s="255">
        <v>884</v>
      </c>
      <c r="I196" s="295" t="s">
        <v>634</v>
      </c>
      <c r="J196" s="296" t="str">
        <f>IF(ISBLANK(INDEX('Policy Characteristics'!D:D,MATCH($C196,'Policy Characteristics'!$C:$C,0))),"",INDEX('Policy Characteristics'!D:D,MATCH($C196,'Policy Characteristics'!$C:$C,0)))</f>
        <v>Electricity Sector CCS</v>
      </c>
      <c r="K196" s="293" t="str">
        <f>IF(ISBLANK(INDEX('Policy Characteristics'!E:E,MATCH($C196,'Policy Characteristics'!$C:$C,0))),"",INDEX('Policy Characteristics'!E:E,MATCH($C196,'Policy Characteristics'!$C:$C,0)))</f>
        <v>elec CCS</v>
      </c>
      <c r="L196" s="237">
        <f>IF(ISBLANK(INDEX('Policy Characteristics'!F:F,MATCH($C196,'Policy Characteristics'!$C:$C,0))),"",INDEX('Policy Characteristics'!F:F,MATCH($C196,'Policy Characteristics'!$C:$C,0)))</f>
        <v>0</v>
      </c>
      <c r="M196" s="237">
        <f>IF(ISBLANK(INDEX('Policy Characteristics'!G:G,MATCH($C196,'Policy Characteristics'!$C:$C,0))),"",INDEX('Policy Characteristics'!G:G,MATCH($C196,'Policy Characteristics'!$C:$C,0)))</f>
        <v>1</v>
      </c>
      <c r="N196" s="237">
        <f>IF(ISBLANK(INDEX('Policy Characteristics'!H:H,MATCH($C196,'Policy Characteristics'!$C:$C,0))),"",INDEX('Policy Characteristics'!H:H,MATCH($C196,'Policy Characteristics'!$C:$C,0)))</f>
        <v>0.01</v>
      </c>
      <c r="O196" s="293" t="str">
        <f>IF(ISBLANK(INDEX('Policy Characteristics'!I:I,MATCH($C196,'Policy Characteristics'!$C:$C,0))),"",INDEX('Policy Characteristics'!I:I,MATCH($C196,'Policy Characteristics'!$C:$C,0)))</f>
        <v>% of CO2 captured</v>
      </c>
      <c r="P196" s="293"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93" t="str">
        <f>IF(ISBLANK(INDEX('Policy Characteristics'!K:K,MATCH($C196,'Policy Characteristics'!$C:$C,0))),"",INDEX('Policy Characteristics'!K:K,MATCH($C196,'Policy Characteristics'!$C:$C,0)))</f>
        <v>ccs.html#ccs</v>
      </c>
      <c r="R196" s="293" t="str">
        <f>IF(ISBLANK(INDEX('Policy Characteristics'!L:L,MATCH($C196,'Policy Characteristics'!$C:$C,0))),"",INDEX('Policy Characteristics'!L:L,MATCH($C196,'Policy Characteristics'!$C:$C,0)))</f>
        <v>carbon-capture-and-sequestration.html</v>
      </c>
    </row>
    <row r="197" spans="1:18" s="293" customFormat="1" x14ac:dyDescent="0.25">
      <c r="A197" s="293" t="str">
        <f>IF(ISBLANK(INDEX('Policy Characteristics'!A:A,MATCH($C197,'Policy Characteristics'!$C:$C,0))),"",INDEX('Policy Characteristics'!A:A,MATCH($C197,'Policy Characteristics'!$C:$C,0)))</f>
        <v>Electricity Supply</v>
      </c>
      <c r="B197" s="294" t="str">
        <f>IF(ISBLANK(INDEX('Policy Characteristics'!B:B,MATCH($C197,'Policy Characteristics'!$C:$C,0))),"",INDEX('Policy Characteristics'!B:B,MATCH($C197,'Policy Characteristics'!$C:$C,0)))</f>
        <v>Carbon Capture and Sequestration</v>
      </c>
      <c r="C197" s="293" t="str">
        <f t="shared" si="18"/>
        <v>Electricity Sector Fraction of Potential Additional CCS Achieved</v>
      </c>
      <c r="D197" s="299" t="s">
        <v>696</v>
      </c>
      <c r="E197" s="298"/>
      <c r="F197" s="299" t="s">
        <v>697</v>
      </c>
      <c r="G197" s="298"/>
      <c r="H197" s="255">
        <v>885</v>
      </c>
      <c r="I197" s="297" t="s">
        <v>624</v>
      </c>
      <c r="J197" s="296" t="str">
        <f>IF(ISBLANK(INDEX('Policy Characteristics'!D:D,MATCH($C197,'Policy Characteristics'!$C:$C,0))),"",INDEX('Policy Characteristics'!D:D,MATCH($C197,'Policy Characteristics'!$C:$C,0)))</f>
        <v>Electricity Sector CCS</v>
      </c>
      <c r="K197" s="293" t="str">
        <f>IF(ISBLANK(INDEX('Policy Characteristics'!E:E,MATCH($C197,'Policy Characteristics'!$C:$C,0))),"",INDEX('Policy Characteristics'!E:E,MATCH($C197,'Policy Characteristics'!$C:$C,0)))</f>
        <v>elec CCS</v>
      </c>
      <c r="L197" s="237">
        <f>IF(ISBLANK(INDEX('Policy Characteristics'!F:F,MATCH($C197,'Policy Characteristics'!$C:$C,0))),"",INDEX('Policy Characteristics'!F:F,MATCH($C197,'Policy Characteristics'!$C:$C,0)))</f>
        <v>0</v>
      </c>
      <c r="M197" s="237">
        <f>IF(ISBLANK(INDEX('Policy Characteristics'!G:G,MATCH($C197,'Policy Characteristics'!$C:$C,0))),"",INDEX('Policy Characteristics'!G:G,MATCH($C197,'Policy Characteristics'!$C:$C,0)))</f>
        <v>1</v>
      </c>
      <c r="N197" s="237">
        <f>IF(ISBLANK(INDEX('Policy Characteristics'!H:H,MATCH($C197,'Policy Characteristics'!$C:$C,0))),"",INDEX('Policy Characteristics'!H:H,MATCH($C197,'Policy Characteristics'!$C:$C,0)))</f>
        <v>0.01</v>
      </c>
      <c r="O197" s="293" t="str">
        <f>IF(ISBLANK(INDEX('Policy Characteristics'!I:I,MATCH($C197,'Policy Characteristics'!$C:$C,0))),"",INDEX('Policy Characteristics'!I:I,MATCH($C197,'Policy Characteristics'!$C:$C,0)))</f>
        <v>% of CO2 captured</v>
      </c>
      <c r="P197" s="293"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93" t="str">
        <f>IF(ISBLANK(INDEX('Policy Characteristics'!K:K,MATCH($C197,'Policy Characteristics'!$C:$C,0))),"",INDEX('Policy Characteristics'!K:K,MATCH($C197,'Policy Characteristics'!$C:$C,0)))</f>
        <v>ccs.html#ccs</v>
      </c>
      <c r="R197" s="293" t="str">
        <f>IF(ISBLANK(INDEX('Policy Characteristics'!L:L,MATCH($C197,'Policy Characteristics'!$C:$C,0))),"",INDEX('Policy Characteristics'!L:L,MATCH($C197,'Policy Characteristics'!$C:$C,0)))</f>
        <v>carbon-capture-and-sequestration.html</v>
      </c>
    </row>
    <row r="198" spans="1:18" s="293" customFormat="1" x14ac:dyDescent="0.25">
      <c r="A198" s="293" t="str">
        <f>IF(ISBLANK(INDEX('Policy Characteristics'!A:A,MATCH($C198,'Policy Characteristics'!$C:$C,0))),"",INDEX('Policy Characteristics'!A:A,MATCH($C198,'Policy Characteristics'!$C:$C,0)))</f>
        <v>Electricity Supply</v>
      </c>
      <c r="B198" s="294" t="str">
        <f>IF(ISBLANK(INDEX('Policy Characteristics'!B:B,MATCH($C198,'Policy Characteristics'!$C:$C,0))),"",INDEX('Policy Characteristics'!B:B,MATCH($C198,'Policy Characteristics'!$C:$C,0)))</f>
        <v>Carbon Capture and Sequestration</v>
      </c>
      <c r="C198" s="293" t="str">
        <f t="shared" si="18"/>
        <v>Electricity Sector Fraction of Potential Additional CCS Achieved</v>
      </c>
      <c r="D198" s="299" t="s">
        <v>698</v>
      </c>
      <c r="E198" s="298"/>
      <c r="F198" s="299" t="s">
        <v>699</v>
      </c>
      <c r="G198" s="298"/>
      <c r="H198" s="255">
        <v>886</v>
      </c>
      <c r="I198" s="297" t="s">
        <v>624</v>
      </c>
      <c r="J198" s="296" t="str">
        <f>IF(ISBLANK(INDEX('Policy Characteristics'!D:D,MATCH($C198,'Policy Characteristics'!$C:$C,0))),"",INDEX('Policy Characteristics'!D:D,MATCH($C198,'Policy Characteristics'!$C:$C,0)))</f>
        <v>Electricity Sector CCS</v>
      </c>
      <c r="K198" s="293" t="str">
        <f>IF(ISBLANK(INDEX('Policy Characteristics'!E:E,MATCH($C198,'Policy Characteristics'!$C:$C,0))),"",INDEX('Policy Characteristics'!E:E,MATCH($C198,'Policy Characteristics'!$C:$C,0)))</f>
        <v>elec CCS</v>
      </c>
      <c r="L198" s="237">
        <f>IF(ISBLANK(INDEX('Policy Characteristics'!F:F,MATCH($C198,'Policy Characteristics'!$C:$C,0))),"",INDEX('Policy Characteristics'!F:F,MATCH($C198,'Policy Characteristics'!$C:$C,0)))</f>
        <v>0</v>
      </c>
      <c r="M198" s="237">
        <f>IF(ISBLANK(INDEX('Policy Characteristics'!G:G,MATCH($C198,'Policy Characteristics'!$C:$C,0))),"",INDEX('Policy Characteristics'!G:G,MATCH($C198,'Policy Characteristics'!$C:$C,0)))</f>
        <v>1</v>
      </c>
      <c r="N198" s="237">
        <f>IF(ISBLANK(INDEX('Policy Characteristics'!H:H,MATCH($C198,'Policy Characteristics'!$C:$C,0))),"",INDEX('Policy Characteristics'!H:H,MATCH($C198,'Policy Characteristics'!$C:$C,0)))</f>
        <v>0.01</v>
      </c>
      <c r="O198" s="293" t="str">
        <f>IF(ISBLANK(INDEX('Policy Characteristics'!I:I,MATCH($C198,'Policy Characteristics'!$C:$C,0))),"",INDEX('Policy Characteristics'!I:I,MATCH($C198,'Policy Characteristics'!$C:$C,0)))</f>
        <v>% of CO2 captured</v>
      </c>
      <c r="P198" s="293"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93" t="str">
        <f>IF(ISBLANK(INDEX('Policy Characteristics'!K:K,MATCH($C198,'Policy Characteristics'!$C:$C,0))),"",INDEX('Policy Characteristics'!K:K,MATCH($C198,'Policy Characteristics'!$C:$C,0)))</f>
        <v>ccs.html#ccs</v>
      </c>
      <c r="R198" s="293" t="str">
        <f>IF(ISBLANK(INDEX('Policy Characteristics'!L:L,MATCH($C198,'Policy Characteristics'!$C:$C,0))),"",INDEX('Policy Characteristics'!L:L,MATCH($C198,'Policy Characteristics'!$C:$C,0)))</f>
        <v>carbon-capture-and-sequestration.html</v>
      </c>
    </row>
    <row r="199" spans="1:18" s="293" customFormat="1" x14ac:dyDescent="0.25">
      <c r="A199" s="293" t="str">
        <f>IF(ISBLANK(INDEX('Policy Characteristics'!A:A,MATCH($C199,'Policy Characteristics'!$C:$C,0))),"",INDEX('Policy Characteristics'!A:A,MATCH($C199,'Policy Characteristics'!$C:$C,0)))</f>
        <v>Electricity Supply</v>
      </c>
      <c r="B199" s="294" t="str">
        <f>IF(ISBLANK(INDEX('Policy Characteristics'!B:B,MATCH($C199,'Policy Characteristics'!$C:$C,0))),"",INDEX('Policy Characteristics'!B:B,MATCH($C199,'Policy Characteristics'!$C:$C,0)))</f>
        <v>Carbon Capture and Sequestration</v>
      </c>
      <c r="C199" s="293" t="str">
        <f t="shared" si="18"/>
        <v>Electricity Sector Fraction of Potential Additional CCS Achieved</v>
      </c>
      <c r="D199" s="299" t="s">
        <v>700</v>
      </c>
      <c r="E199" s="298"/>
      <c r="F199" s="299" t="s">
        <v>701</v>
      </c>
      <c r="G199" s="298"/>
      <c r="H199" s="255">
        <v>887</v>
      </c>
      <c r="I199" s="297" t="s">
        <v>702</v>
      </c>
      <c r="J199" s="296" t="str">
        <f>IF(ISBLANK(INDEX('Policy Characteristics'!D:D,MATCH($C199,'Policy Characteristics'!$C:$C,0))),"",INDEX('Policy Characteristics'!D:D,MATCH($C199,'Policy Characteristics'!$C:$C,0)))</f>
        <v>Electricity Sector CCS</v>
      </c>
      <c r="K199" s="293" t="str">
        <f>IF(ISBLANK(INDEX('Policy Characteristics'!E:E,MATCH($C199,'Policy Characteristics'!$C:$C,0))),"",INDEX('Policy Characteristics'!E:E,MATCH($C199,'Policy Characteristics'!$C:$C,0)))</f>
        <v>elec CCS</v>
      </c>
      <c r="L199" s="237">
        <f>IF(ISBLANK(INDEX('Policy Characteristics'!F:F,MATCH($C199,'Policy Characteristics'!$C:$C,0))),"",INDEX('Policy Characteristics'!F:F,MATCH($C199,'Policy Characteristics'!$C:$C,0)))</f>
        <v>0</v>
      </c>
      <c r="M199" s="237">
        <f>IF(ISBLANK(INDEX('Policy Characteristics'!G:G,MATCH($C199,'Policy Characteristics'!$C:$C,0))),"",INDEX('Policy Characteristics'!G:G,MATCH($C199,'Policy Characteristics'!$C:$C,0)))</f>
        <v>1</v>
      </c>
      <c r="N199" s="237">
        <f>IF(ISBLANK(INDEX('Policy Characteristics'!H:H,MATCH($C199,'Policy Characteristics'!$C:$C,0))),"",INDEX('Policy Characteristics'!H:H,MATCH($C199,'Policy Characteristics'!$C:$C,0)))</f>
        <v>0.01</v>
      </c>
      <c r="O199" s="293" t="str">
        <f>IF(ISBLANK(INDEX('Policy Characteristics'!I:I,MATCH($C199,'Policy Characteristics'!$C:$C,0))),"",INDEX('Policy Characteristics'!I:I,MATCH($C199,'Policy Characteristics'!$C:$C,0)))</f>
        <v>% of CO2 captured</v>
      </c>
      <c r="P199" s="293"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93" t="str">
        <f>IF(ISBLANK(INDEX('Policy Characteristics'!K:K,MATCH($C199,'Policy Characteristics'!$C:$C,0))),"",INDEX('Policy Characteristics'!K:K,MATCH($C199,'Policy Characteristics'!$C:$C,0)))</f>
        <v>ccs.html#ccs</v>
      </c>
      <c r="R199" s="293" t="str">
        <f>IF(ISBLANK(INDEX('Policy Characteristics'!L:L,MATCH($C199,'Policy Characteristics'!$C:$C,0))),"",INDEX('Policy Characteristics'!L:L,MATCH($C199,'Policy Characteristics'!$C:$C,0)))</f>
        <v>carbon-capture-and-sequestration.html</v>
      </c>
    </row>
    <row r="200" spans="1:18" s="293" customFormat="1" x14ac:dyDescent="0.25">
      <c r="A200" s="293" t="str">
        <f>IF(ISBLANK(INDEX('Policy Characteristics'!A:A,MATCH($C200,'Policy Characteristics'!$C:$C,0))),"",INDEX('Policy Characteristics'!A:A,MATCH($C200,'Policy Characteristics'!$C:$C,0)))</f>
        <v>Electricity Supply</v>
      </c>
      <c r="B200" s="294" t="str">
        <f>IF(ISBLANK(INDEX('Policy Characteristics'!B:B,MATCH($C200,'Policy Characteristics'!$C:$C,0))),"",INDEX('Policy Characteristics'!B:B,MATCH($C200,'Policy Characteristics'!$C:$C,0)))</f>
        <v>Carbon Capture and Sequestration</v>
      </c>
      <c r="C200" s="293" t="str">
        <f t="shared" si="18"/>
        <v>Electricity Sector Fraction of Potential Additional CCS Achieved</v>
      </c>
      <c r="D200" s="299" t="s">
        <v>703</v>
      </c>
      <c r="E200" s="298"/>
      <c r="F200" s="299" t="s">
        <v>704</v>
      </c>
      <c r="G200" s="298"/>
      <c r="H200" s="255">
        <v>888</v>
      </c>
      <c r="I200" s="295" t="s">
        <v>634</v>
      </c>
      <c r="J200" s="296" t="str">
        <f>IF(ISBLANK(INDEX('Policy Characteristics'!D:D,MATCH($C200,'Policy Characteristics'!$C:$C,0))),"",INDEX('Policy Characteristics'!D:D,MATCH($C200,'Policy Characteristics'!$C:$C,0)))</f>
        <v>Electricity Sector CCS</v>
      </c>
      <c r="K200" s="293" t="str">
        <f>IF(ISBLANK(INDEX('Policy Characteristics'!E:E,MATCH($C200,'Policy Characteristics'!$C:$C,0))),"",INDEX('Policy Characteristics'!E:E,MATCH($C200,'Policy Characteristics'!$C:$C,0)))</f>
        <v>elec CCS</v>
      </c>
      <c r="L200" s="237">
        <f>IF(ISBLANK(INDEX('Policy Characteristics'!F:F,MATCH($C200,'Policy Characteristics'!$C:$C,0))),"",INDEX('Policy Characteristics'!F:F,MATCH($C200,'Policy Characteristics'!$C:$C,0)))</f>
        <v>0</v>
      </c>
      <c r="M200" s="237">
        <f>IF(ISBLANK(INDEX('Policy Characteristics'!G:G,MATCH($C200,'Policy Characteristics'!$C:$C,0))),"",INDEX('Policy Characteristics'!G:G,MATCH($C200,'Policy Characteristics'!$C:$C,0)))</f>
        <v>1</v>
      </c>
      <c r="N200" s="237">
        <f>IF(ISBLANK(INDEX('Policy Characteristics'!H:H,MATCH($C200,'Policy Characteristics'!$C:$C,0))),"",INDEX('Policy Characteristics'!H:H,MATCH($C200,'Policy Characteristics'!$C:$C,0)))</f>
        <v>0.01</v>
      </c>
      <c r="O200" s="293" t="str">
        <f>IF(ISBLANK(INDEX('Policy Characteristics'!I:I,MATCH($C200,'Policy Characteristics'!$C:$C,0))),"",INDEX('Policy Characteristics'!I:I,MATCH($C200,'Policy Characteristics'!$C:$C,0)))</f>
        <v>% of CO2 captured</v>
      </c>
      <c r="P200" s="293"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93" t="str">
        <f>IF(ISBLANK(INDEX('Policy Characteristics'!K:K,MATCH($C200,'Policy Characteristics'!$C:$C,0))),"",INDEX('Policy Characteristics'!K:K,MATCH($C200,'Policy Characteristics'!$C:$C,0)))</f>
        <v>ccs.html#ccs</v>
      </c>
      <c r="R200" s="293" t="str">
        <f>IF(ISBLANK(INDEX('Policy Characteristics'!L:L,MATCH($C200,'Policy Characteristics'!$C:$C,0))),"",INDEX('Policy Characteristics'!L:L,MATCH($C200,'Policy Characteristics'!$C:$C,0)))</f>
        <v>carbon-capture-and-sequestration.html</v>
      </c>
    </row>
    <row r="201" spans="1:18" s="293" customFormat="1" x14ac:dyDescent="0.25">
      <c r="A201" s="293" t="str">
        <f>IF(ISBLANK(INDEX('Policy Characteristics'!A:A,MATCH($C201,'Policy Characteristics'!$C:$C,0))),"",INDEX('Policy Characteristics'!A:A,MATCH($C201,'Policy Characteristics'!$C:$C,0)))</f>
        <v>Electricity Supply</v>
      </c>
      <c r="B201" s="294" t="str">
        <f>IF(ISBLANK(INDEX('Policy Characteristics'!B:B,MATCH($C201,'Policy Characteristics'!$C:$C,0))),"",INDEX('Policy Characteristics'!B:B,MATCH($C201,'Policy Characteristics'!$C:$C,0)))</f>
        <v>Carbon Capture and Sequestration</v>
      </c>
      <c r="C201" s="293" t="str">
        <f t="shared" si="18"/>
        <v>Electricity Sector Fraction of Potential Additional CCS Achieved</v>
      </c>
      <c r="D201" s="299" t="s">
        <v>705</v>
      </c>
      <c r="E201" s="298"/>
      <c r="F201" s="299" t="s">
        <v>706</v>
      </c>
      <c r="G201" s="298"/>
      <c r="H201" s="255">
        <v>889</v>
      </c>
      <c r="I201" s="295" t="s">
        <v>634</v>
      </c>
      <c r="J201" s="296" t="str">
        <f>IF(ISBLANK(INDEX('Policy Characteristics'!D:D,MATCH($C201,'Policy Characteristics'!$C:$C,0))),"",INDEX('Policy Characteristics'!D:D,MATCH($C201,'Policy Characteristics'!$C:$C,0)))</f>
        <v>Electricity Sector CCS</v>
      </c>
      <c r="K201" s="293" t="str">
        <f>IF(ISBLANK(INDEX('Policy Characteristics'!E:E,MATCH($C201,'Policy Characteristics'!$C:$C,0))),"",INDEX('Policy Characteristics'!E:E,MATCH($C201,'Policy Characteristics'!$C:$C,0)))</f>
        <v>elec CCS</v>
      </c>
      <c r="L201" s="237">
        <f>IF(ISBLANK(INDEX('Policy Characteristics'!F:F,MATCH($C201,'Policy Characteristics'!$C:$C,0))),"",INDEX('Policy Characteristics'!F:F,MATCH($C201,'Policy Characteristics'!$C:$C,0)))</f>
        <v>0</v>
      </c>
      <c r="M201" s="237">
        <f>IF(ISBLANK(INDEX('Policy Characteristics'!G:G,MATCH($C201,'Policy Characteristics'!$C:$C,0))),"",INDEX('Policy Characteristics'!G:G,MATCH($C201,'Policy Characteristics'!$C:$C,0)))</f>
        <v>1</v>
      </c>
      <c r="N201" s="237">
        <f>IF(ISBLANK(INDEX('Policy Characteristics'!H:H,MATCH($C201,'Policy Characteristics'!$C:$C,0))),"",INDEX('Policy Characteristics'!H:H,MATCH($C201,'Policy Characteristics'!$C:$C,0)))</f>
        <v>0.01</v>
      </c>
      <c r="O201" s="293" t="str">
        <f>IF(ISBLANK(INDEX('Policy Characteristics'!I:I,MATCH($C201,'Policy Characteristics'!$C:$C,0))),"",INDEX('Policy Characteristics'!I:I,MATCH($C201,'Policy Characteristics'!$C:$C,0)))</f>
        <v>% of CO2 captured</v>
      </c>
      <c r="P201" s="293"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93" t="str">
        <f>IF(ISBLANK(INDEX('Policy Characteristics'!K:K,MATCH($C201,'Policy Characteristics'!$C:$C,0))),"",INDEX('Policy Characteristics'!K:K,MATCH($C201,'Policy Characteristics'!$C:$C,0)))</f>
        <v>ccs.html#ccs</v>
      </c>
      <c r="R201" s="293" t="str">
        <f>IF(ISBLANK(INDEX('Policy Characteristics'!L:L,MATCH($C201,'Policy Characteristics'!$C:$C,0))),"",INDEX('Policy Characteristics'!L:L,MATCH($C201,'Policy Characteristics'!$C:$C,0)))</f>
        <v>carbon-capture-and-sequestration.html</v>
      </c>
    </row>
    <row r="202" spans="1:18" s="293" customFormat="1" x14ac:dyDescent="0.25">
      <c r="A202" s="293" t="str">
        <f>IF(ISBLANK(INDEX('Policy Characteristics'!A:A,MATCH($C202,'Policy Characteristics'!$C:$C,0))),"",INDEX('Policy Characteristics'!A:A,MATCH($C202,'Policy Characteristics'!$C:$C,0)))</f>
        <v>Electricity Supply</v>
      </c>
      <c r="B202" s="294" t="str">
        <f>IF(ISBLANK(INDEX('Policy Characteristics'!B:B,MATCH($C202,'Policy Characteristics'!$C:$C,0))),"",INDEX('Policy Characteristics'!B:B,MATCH($C202,'Policy Characteristics'!$C:$C,0)))</f>
        <v>Carbon Capture and Sequestration</v>
      </c>
      <c r="C202" s="293" t="str">
        <f t="shared" si="18"/>
        <v>Electricity Sector Fraction of Potential Additional CCS Achieved</v>
      </c>
      <c r="D202" s="299" t="s">
        <v>707</v>
      </c>
      <c r="E202" s="298"/>
      <c r="F202" s="299" t="s">
        <v>708</v>
      </c>
      <c r="G202" s="298"/>
      <c r="H202" s="255">
        <v>890</v>
      </c>
      <c r="I202" s="295" t="s">
        <v>634</v>
      </c>
      <c r="J202" s="296" t="str">
        <f>IF(ISBLANK(INDEX('Policy Characteristics'!D:D,MATCH($C202,'Policy Characteristics'!$C:$C,0))),"",INDEX('Policy Characteristics'!D:D,MATCH($C202,'Policy Characteristics'!$C:$C,0)))</f>
        <v>Electricity Sector CCS</v>
      </c>
      <c r="K202" s="293" t="str">
        <f>IF(ISBLANK(INDEX('Policy Characteristics'!E:E,MATCH($C202,'Policy Characteristics'!$C:$C,0))),"",INDEX('Policy Characteristics'!E:E,MATCH($C202,'Policy Characteristics'!$C:$C,0)))</f>
        <v>elec CCS</v>
      </c>
      <c r="L202" s="237">
        <f>IF(ISBLANK(INDEX('Policy Characteristics'!F:F,MATCH($C202,'Policy Characteristics'!$C:$C,0))),"",INDEX('Policy Characteristics'!F:F,MATCH($C202,'Policy Characteristics'!$C:$C,0)))</f>
        <v>0</v>
      </c>
      <c r="M202" s="237">
        <f>IF(ISBLANK(INDEX('Policy Characteristics'!G:G,MATCH($C202,'Policy Characteristics'!$C:$C,0))),"",INDEX('Policy Characteristics'!G:G,MATCH($C202,'Policy Characteristics'!$C:$C,0)))</f>
        <v>1</v>
      </c>
      <c r="N202" s="237">
        <f>IF(ISBLANK(INDEX('Policy Characteristics'!H:H,MATCH($C202,'Policy Characteristics'!$C:$C,0))),"",INDEX('Policy Characteristics'!H:H,MATCH($C202,'Policy Characteristics'!$C:$C,0)))</f>
        <v>0.01</v>
      </c>
      <c r="O202" s="293" t="str">
        <f>IF(ISBLANK(INDEX('Policy Characteristics'!I:I,MATCH($C202,'Policy Characteristics'!$C:$C,0))),"",INDEX('Policy Characteristics'!I:I,MATCH($C202,'Policy Characteristics'!$C:$C,0)))</f>
        <v>% of CO2 captured</v>
      </c>
      <c r="P202" s="293"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93" t="str">
        <f>IF(ISBLANK(INDEX('Policy Characteristics'!K:K,MATCH($C202,'Policy Characteristics'!$C:$C,0))),"",INDEX('Policy Characteristics'!K:K,MATCH($C202,'Policy Characteristics'!$C:$C,0)))</f>
        <v>ccs.html#ccs</v>
      </c>
      <c r="R202" s="293" t="str">
        <f>IF(ISBLANK(INDEX('Policy Characteristics'!L:L,MATCH($C202,'Policy Characteristics'!$C:$C,0))),"",INDEX('Policy Characteristics'!L:L,MATCH($C202,'Policy Characteristics'!$C:$C,0)))</f>
        <v>carbon-capture-and-sequestration.html</v>
      </c>
    </row>
    <row r="203" spans="1:18" s="293" customFormat="1" x14ac:dyDescent="0.25">
      <c r="A203" s="293" t="str">
        <f>IF(ISBLANK(INDEX('Policy Characteristics'!A:A,MATCH($C203,'Policy Characteristics'!$C:$C,0))),"",INDEX('Policy Characteristics'!A:A,MATCH($C203,'Policy Characteristics'!$C:$C,0)))</f>
        <v>Electricity Supply</v>
      </c>
      <c r="B203" s="294" t="str">
        <f>IF(ISBLANK(INDEX('Policy Characteristics'!B:B,MATCH($C203,'Policy Characteristics'!$C:$C,0))),"",INDEX('Policy Characteristics'!B:B,MATCH($C203,'Policy Characteristics'!$C:$C,0)))</f>
        <v>Carbon Capture and Sequestration</v>
      </c>
      <c r="C203" s="293" t="str">
        <f t="shared" si="18"/>
        <v>Electricity Sector Fraction of Potential Additional CCS Achieved</v>
      </c>
      <c r="D203" s="299" t="s">
        <v>709</v>
      </c>
      <c r="E203" s="298"/>
      <c r="F203" s="299" t="s">
        <v>710</v>
      </c>
      <c r="G203" s="298"/>
      <c r="H203" s="255">
        <v>891</v>
      </c>
      <c r="I203" s="297" t="s">
        <v>624</v>
      </c>
      <c r="J203" s="296" t="str">
        <f>IF(ISBLANK(INDEX('Policy Characteristics'!D:D,MATCH($C203,'Policy Characteristics'!$C:$C,0))),"",INDEX('Policy Characteristics'!D:D,MATCH($C203,'Policy Characteristics'!$C:$C,0)))</f>
        <v>Electricity Sector CCS</v>
      </c>
      <c r="K203" s="293" t="str">
        <f>IF(ISBLANK(INDEX('Policy Characteristics'!E:E,MATCH($C203,'Policy Characteristics'!$C:$C,0))),"",INDEX('Policy Characteristics'!E:E,MATCH($C203,'Policy Characteristics'!$C:$C,0)))</f>
        <v>elec CCS</v>
      </c>
      <c r="L203" s="237">
        <f>IF(ISBLANK(INDEX('Policy Characteristics'!F:F,MATCH($C203,'Policy Characteristics'!$C:$C,0))),"",INDEX('Policy Characteristics'!F:F,MATCH($C203,'Policy Characteristics'!$C:$C,0)))</f>
        <v>0</v>
      </c>
      <c r="M203" s="237">
        <f>IF(ISBLANK(INDEX('Policy Characteristics'!G:G,MATCH($C203,'Policy Characteristics'!$C:$C,0))),"",INDEX('Policy Characteristics'!G:G,MATCH($C203,'Policy Characteristics'!$C:$C,0)))</f>
        <v>1</v>
      </c>
      <c r="N203" s="237">
        <f>IF(ISBLANK(INDEX('Policy Characteristics'!H:H,MATCH($C203,'Policy Characteristics'!$C:$C,0))),"",INDEX('Policy Characteristics'!H:H,MATCH($C203,'Policy Characteristics'!$C:$C,0)))</f>
        <v>0.01</v>
      </c>
      <c r="O203" s="293" t="str">
        <f>IF(ISBLANK(INDEX('Policy Characteristics'!I:I,MATCH($C203,'Policy Characteristics'!$C:$C,0))),"",INDEX('Policy Characteristics'!I:I,MATCH($C203,'Policy Characteristics'!$C:$C,0)))</f>
        <v>% of CO2 captured</v>
      </c>
      <c r="P203" s="293"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93" t="str">
        <f>IF(ISBLANK(INDEX('Policy Characteristics'!K:K,MATCH($C203,'Policy Characteristics'!$C:$C,0))),"",INDEX('Policy Characteristics'!K:K,MATCH($C203,'Policy Characteristics'!$C:$C,0)))</f>
        <v>ccs.html#ccs</v>
      </c>
      <c r="R203" s="293" t="str">
        <f>IF(ISBLANK(INDEX('Policy Characteristics'!L:L,MATCH($C203,'Policy Characteristics'!$C:$C,0))),"",INDEX('Policy Characteristics'!L:L,MATCH($C203,'Policy Characteristics'!$C:$C,0)))</f>
        <v>carbon-capture-and-sequestration.html</v>
      </c>
    </row>
    <row r="204" spans="1:18" s="293" customFormat="1" x14ac:dyDescent="0.25">
      <c r="A204" s="293" t="str">
        <f>IF(ISBLANK(INDEX('Policy Characteristics'!A:A,MATCH($C204,'Policy Characteristics'!$C:$C,0))),"",INDEX('Policy Characteristics'!A:A,MATCH($C204,'Policy Characteristics'!$C:$C,0)))</f>
        <v>Electricity Supply</v>
      </c>
      <c r="B204" s="294" t="str">
        <f>IF(ISBLANK(INDEX('Policy Characteristics'!B:B,MATCH($C204,'Policy Characteristics'!$C:$C,0))),"",INDEX('Policy Characteristics'!B:B,MATCH($C204,'Policy Characteristics'!$C:$C,0)))</f>
        <v>Clean Electricity Standard</v>
      </c>
      <c r="C204" t="s">
        <v>217</v>
      </c>
      <c r="D204" s="298"/>
      <c r="E204" s="298"/>
      <c r="F204" s="298"/>
      <c r="G204" s="298"/>
      <c r="H204" s="20">
        <v>508</v>
      </c>
      <c r="I204" s="295" t="s">
        <v>624</v>
      </c>
      <c r="J204" s="296" t="str">
        <f>IF(ISBLANK(INDEX('Policy Characteristics'!D:D,MATCH($C204,'Policy Characteristics'!$C:$C,0))),"",INDEX('Policy Characteristics'!D:D,MATCH($C204,'Policy Characteristics'!$C:$C,0)))</f>
        <v>Clean Electricity Standard</v>
      </c>
      <c r="K204" s="293" t="str">
        <f>IF(ISBLANK(INDEX('Policy Characteristics'!E:E,MATCH($C204,'Policy Characteristics'!$C:$C,0))),"",INDEX('Policy Characteristics'!E:E,MATCH($C204,'Policy Characteristics'!$C:$C,0)))</f>
        <v>elec renewable portfolio standards</v>
      </c>
      <c r="L204" s="237">
        <f>IF(ISBLANK(INDEX('Policy Characteristics'!F:F,MATCH($C204,'Policy Characteristics'!$C:$C,0))),"",INDEX('Policy Characteristics'!F:F,MATCH($C204,'Policy Characteristics'!$C:$C,0)))</f>
        <v>0</v>
      </c>
      <c r="M204" s="237">
        <f>IF(ISBLANK(INDEX('Policy Characteristics'!G:G,MATCH($C204,'Policy Characteristics'!$C:$C,0))),"",INDEX('Policy Characteristics'!G:G,MATCH($C204,'Policy Characteristics'!$C:$C,0)))</f>
        <v>1</v>
      </c>
      <c r="N204" s="237">
        <f>IF(ISBLANK(INDEX('Policy Characteristics'!H:H,MATCH($C204,'Policy Characteristics'!$C:$C,0))),"",INDEX('Policy Characteristics'!H:H,MATCH($C204,'Policy Characteristics'!$C:$C,0)))</f>
        <v>0.01</v>
      </c>
      <c r="O204" s="293" t="str">
        <f>IF(ISBLANK(INDEX('Policy Characteristics'!I:I,MATCH($C204,'Policy Characteristics'!$C:$C,0))),"",INDEX('Policy Characteristics'!I:I,MATCH($C204,'Policy Characteristics'!$C:$C,0)))</f>
        <v>% of electricity generation</v>
      </c>
      <c r="P204" s="293"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electricity sector is currently 82% non-emitting and to see increased electricity generation from this policy lever, a value above 78% would be required.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93" t="str">
        <f>IF(ISBLANK(INDEX('Policy Characteristics'!K:K,MATCH($C204,'Policy Characteristics'!$C:$C,0))),"",INDEX('Policy Characteristics'!K:K,MATCH($C204,'Policy Characteristics'!$C:$C,0)))</f>
        <v>electricity-sector-main.html#ces</v>
      </c>
      <c r="R204" s="293" t="str">
        <f>IF(ISBLANK(INDEX('Policy Characteristics'!L:L,MATCH($C204,'Policy Characteristics'!$C:$C,0))),"",INDEX('Policy Characteristics'!L:L,MATCH($C204,'Policy Characteristics'!$C:$C,0)))</f>
        <v>clean-energy-standard.html</v>
      </c>
    </row>
    <row r="205" spans="1:18" s="275" customFormat="1" x14ac:dyDescent="0.25">
      <c r="A205" s="293" t="str">
        <f>IF(ISBLANK(INDEX('Policy Characteristics'!A:A,MATCH($C205,'Policy Characteristics'!$C:$C,0))),"",INDEX('Policy Characteristics'!A:A,MATCH($C205,'Policy Characteristics'!$C:$C,0)))</f>
        <v>Electricity Supply</v>
      </c>
      <c r="B205" s="294" t="str">
        <f>IF(ISBLANK(INDEX('Policy Characteristics'!B:B,MATCH($C205,'Policy Characteristics'!$C:$C,0))),"",INDEX('Policy Characteristics'!B:B,MATCH($C205,'Policy Characteristics'!$C:$C,0)))</f>
        <v>Change Electricity Exports</v>
      </c>
      <c r="C205" s="275" t="s">
        <v>224</v>
      </c>
      <c r="D205" s="299"/>
      <c r="E205" s="299"/>
      <c r="F205" s="299"/>
      <c r="G205" s="299"/>
      <c r="H205" s="255">
        <v>148</v>
      </c>
      <c r="I205" s="295" t="s">
        <v>624</v>
      </c>
      <c r="J205" s="296" t="str">
        <f>IF(ISBLANK(INDEX('Policy Characteristics'!D:D,MATCH($C205,'Policy Characteristics'!$C:$C,0))),"",INDEX('Policy Characteristics'!D:D,MATCH($C205,'Policy Characteristics'!$C:$C,0)))</f>
        <v>Electricity Imports and Exports</v>
      </c>
      <c r="K205" s="293" t="str">
        <f>IF(ISBLANK(INDEX('Policy Characteristics'!E:E,MATCH($C205,'Policy Characteristics'!$C:$C,0))),"",INDEX('Policy Characteristics'!E:E,MATCH($C205,'Policy Characteristics'!$C:$C,0)))</f>
        <v>elec change exports</v>
      </c>
      <c r="L205" s="237">
        <f>IF(ISBLANK(INDEX('Policy Characteristics'!F:F,MATCH($C205,'Policy Characteristics'!$C:$C,0))),"",INDEX('Policy Characteristics'!F:F,MATCH($C205,'Policy Characteristics'!$C:$C,0)))</f>
        <v>-0.5</v>
      </c>
      <c r="M205" s="237">
        <f>IF(ISBLANK(INDEX('Policy Characteristics'!G:G,MATCH($C205,'Policy Characteristics'!$C:$C,0))),"",INDEX('Policy Characteristics'!G:G,MATCH($C205,'Policy Characteristics'!$C:$C,0)))</f>
        <v>1</v>
      </c>
      <c r="N205" s="237">
        <f>IF(ISBLANK(INDEX('Policy Characteristics'!H:H,MATCH($C205,'Policy Characteristics'!$C:$C,0))),"",INDEX('Policy Characteristics'!H:H,MATCH($C205,'Policy Characteristics'!$C:$C,0)))</f>
        <v>0.02</v>
      </c>
      <c r="O205" s="293" t="str">
        <f>IF(ISBLANK(INDEX('Policy Characteristics'!I:I,MATCH($C205,'Policy Characteristics'!$C:$C,0))),"",INDEX('Policy Characteristics'!I:I,MATCH($C205,'Policy Characteristics'!$C:$C,0)))</f>
        <v>% change in exports</v>
      </c>
      <c r="P205" s="293" t="str">
        <f>IF(ISBLANK(INDEX('Policy Characteristics'!J:J,MATCH($C205,'Policy Characteristics'!$C:$C,0))),"",INDEX('Policy Characteristics'!J:J,MATCH($C205,'Policy Characteristics'!$C:$C,0)))</f>
        <v>**Description:**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v>
      </c>
      <c r="Q205" s="293" t="str">
        <f>IF(ISBLANK(INDEX('Policy Characteristics'!K:K,MATCH($C205,'Policy Characteristics'!$C:$C,0))),"",INDEX('Policy Characteristics'!K:K,MATCH($C205,'Policy Characteristics'!$C:$C,0)))</f>
        <v>electricity-sector-main.html#elec-exports</v>
      </c>
      <c r="R205" s="293" t="str">
        <f>IF(ISBLANK(INDEX('Policy Characteristics'!L:L,MATCH($C205,'Policy Characteristics'!$C:$C,0))),"",INDEX('Policy Characteristics'!L:L,MATCH($C205,'Policy Characteristics'!$C:$C,0)))</f>
        <v>electricity-imports-exports.html</v>
      </c>
    </row>
    <row r="206" spans="1:18" s="275" customFormat="1" x14ac:dyDescent="0.25">
      <c r="A206" s="293" t="str">
        <f>IF(ISBLANK(INDEX('Policy Characteristics'!A:A,MATCH($C206,'Policy Characteristics'!$C:$C,0))),"",INDEX('Policy Characteristics'!A:A,MATCH($C206,'Policy Characteristics'!$C:$C,0)))</f>
        <v>Electricity Supply</v>
      </c>
      <c r="B206" s="294" t="str">
        <f>IF(ISBLANK(INDEX('Policy Characteristics'!B:B,MATCH($C206,'Policy Characteristics'!$C:$C,0))),"",INDEX('Policy Characteristics'!B:B,MATCH($C206,'Policy Characteristics'!$C:$C,0)))</f>
        <v>Change Electricity Imports</v>
      </c>
      <c r="C206" s="275" t="s">
        <v>233</v>
      </c>
      <c r="D206" s="298" t="s">
        <v>678</v>
      </c>
      <c r="E206" s="298"/>
      <c r="F206" s="298" t="s">
        <v>679</v>
      </c>
      <c r="G206" s="299"/>
      <c r="H206" s="255">
        <v>149</v>
      </c>
      <c r="I206" s="295" t="s">
        <v>624</v>
      </c>
      <c r="J206" s="296" t="str">
        <f>IF(ISBLANK(INDEX('Policy Characteristics'!D:D,MATCH($C206,'Policy Characteristics'!$C:$C,0))),"",INDEX('Policy Characteristics'!D:D,MATCH($C206,'Policy Characteristics'!$C:$C,0)))</f>
        <v>Electricity Imports and Exports</v>
      </c>
      <c r="K206" s="293" t="str">
        <f>IF(ISBLANK(INDEX('Policy Characteristics'!E:E,MATCH($C206,'Policy Characteristics'!$C:$C,0))),"",INDEX('Policy Characteristics'!E:E,MATCH($C206,'Policy Characteristics'!$C:$C,0)))</f>
        <v>elec change imports</v>
      </c>
      <c r="L206" s="237">
        <f>IF(ISBLANK(INDEX('Policy Characteristics'!F:F,MATCH($C206,'Policy Characteristics'!$C:$C,0))),"",INDEX('Policy Characteristics'!F:F,MATCH($C206,'Policy Characteristics'!$C:$C,0)))</f>
        <v>-0.5</v>
      </c>
      <c r="M206" s="237">
        <f>IF(ISBLANK(INDEX('Policy Characteristics'!G:G,MATCH($C206,'Policy Characteristics'!$C:$C,0))),"",INDEX('Policy Characteristics'!G:G,MATCH($C206,'Policy Characteristics'!$C:$C,0)))</f>
        <v>1</v>
      </c>
      <c r="N206" s="237">
        <f>IF(ISBLANK(INDEX('Policy Characteristics'!H:H,MATCH($C206,'Policy Characteristics'!$C:$C,0))),"",INDEX('Policy Characteristics'!H:H,MATCH($C206,'Policy Characteristics'!$C:$C,0)))</f>
        <v>0.02</v>
      </c>
      <c r="O206" s="293" t="str">
        <f>IF(ISBLANK(INDEX('Policy Characteristics'!I:I,MATCH($C206,'Policy Characteristics'!$C:$C,0))),"",INDEX('Policy Characteristics'!I:I,MATCH($C206,'Policy Characteristics'!$C:$C,0)))</f>
        <v>% change in imports</v>
      </c>
      <c r="P206" s="293" t="str">
        <f>IF(ISBLANK(INDEX('Policy Characteristics'!J:J,MATCH($C206,'Policy Characteristics'!$C:$C,0))),"",INDEX('Policy Characteristics'!J:J,MATCH($C206,'Policy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6" s="293" t="str">
        <f>IF(ISBLANK(INDEX('Policy Characteristics'!K:K,MATCH($C206,'Policy Characteristics'!$C:$C,0))),"",INDEX('Policy Characteristics'!K:K,MATCH($C206,'Policy Characteristics'!$C:$C,0)))</f>
        <v>electricity-sector-main.html#elec-imports</v>
      </c>
      <c r="R206" s="293" t="str">
        <f>IF(ISBLANK(INDEX('Policy Characteristics'!L:L,MATCH($C206,'Policy Characteristics'!$C:$C,0))),"",INDEX('Policy Characteristics'!L:L,MATCH($C206,'Policy Characteristics'!$C:$C,0)))</f>
        <v>electricity-imports-exports.html</v>
      </c>
    </row>
    <row r="207" spans="1:18" s="275" customFormat="1" x14ac:dyDescent="0.25">
      <c r="A207" s="293" t="str">
        <f>IF(ISBLANK(INDEX('Policy Characteristics'!A:A,MATCH($C207,'Policy Characteristics'!$C:$C,0))),"",INDEX('Policy Characteristics'!A:A,MATCH($C207,'Policy Characteristics'!$C:$C,0)))</f>
        <v>Electricity Supply</v>
      </c>
      <c r="B207" s="294" t="str">
        <f>IF(ISBLANK(INDEX('Policy Characteristics'!B:B,MATCH($C207,'Policy Characteristics'!$C:$C,0))),"",INDEX('Policy Characteristics'!B:B,MATCH($C207,'Policy Characteristics'!$C:$C,0)))</f>
        <v>Change Electricity Imports</v>
      </c>
      <c r="C207" s="293" t="str">
        <f t="shared" ref="C207:C221" si="19">C$206</f>
        <v>Percent Change in Electricity Imports</v>
      </c>
      <c r="D207" s="299" t="s">
        <v>680</v>
      </c>
      <c r="E207" s="298"/>
      <c r="F207" s="299" t="s">
        <v>681</v>
      </c>
      <c r="G207" s="299"/>
      <c r="H207" s="255">
        <v>526</v>
      </c>
      <c r="I207" s="295" t="s">
        <v>624</v>
      </c>
      <c r="J207" s="296" t="str">
        <f>IF(ISBLANK(INDEX('Policy Characteristics'!D:D,MATCH($C207,'Policy Characteristics'!$C:$C,0))),"",INDEX('Policy Characteristics'!D:D,MATCH($C207,'Policy Characteristics'!$C:$C,0)))</f>
        <v>Electricity Imports and Exports</v>
      </c>
      <c r="K207" s="293" t="str">
        <f>IF(ISBLANK(INDEX('Policy Characteristics'!E:E,MATCH($C207,'Policy Characteristics'!$C:$C,0))),"",INDEX('Policy Characteristics'!E:E,MATCH($C207,'Policy Characteristics'!$C:$C,0)))</f>
        <v>elec change imports</v>
      </c>
      <c r="L207" s="237">
        <f>IF(ISBLANK(INDEX('Policy Characteristics'!F:F,MATCH($C207,'Policy Characteristics'!$C:$C,0))),"",INDEX('Policy Characteristics'!F:F,MATCH($C207,'Policy Characteristics'!$C:$C,0)))</f>
        <v>-0.5</v>
      </c>
      <c r="M207" s="237">
        <f>IF(ISBLANK(INDEX('Policy Characteristics'!G:G,MATCH($C207,'Policy Characteristics'!$C:$C,0))),"",INDEX('Policy Characteristics'!G:G,MATCH($C207,'Policy Characteristics'!$C:$C,0)))</f>
        <v>1</v>
      </c>
      <c r="N207" s="237">
        <f>IF(ISBLANK(INDEX('Policy Characteristics'!H:H,MATCH($C207,'Policy Characteristics'!$C:$C,0))),"",INDEX('Policy Characteristics'!H:H,MATCH($C207,'Policy Characteristics'!$C:$C,0)))</f>
        <v>0.02</v>
      </c>
      <c r="O207" s="293" t="str">
        <f>IF(ISBLANK(INDEX('Policy Characteristics'!I:I,MATCH($C207,'Policy Characteristics'!$C:$C,0))),"",INDEX('Policy Characteristics'!I:I,MATCH($C207,'Policy Characteristics'!$C:$C,0)))</f>
        <v>% change in imports</v>
      </c>
      <c r="P207" s="293" t="str">
        <f>IF(ISBLANK(INDEX('Policy Characteristics'!J:J,MATCH($C207,'Policy Characteristics'!$C:$C,0))),"",INDEX('Policy Characteristics'!J:J,MATCH($C207,'Policy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7" s="293" t="str">
        <f>IF(ISBLANK(INDEX('Policy Characteristics'!K:K,MATCH($C207,'Policy Characteristics'!$C:$C,0))),"",INDEX('Policy Characteristics'!K:K,MATCH($C207,'Policy Characteristics'!$C:$C,0)))</f>
        <v>electricity-sector-main.html#elec-imports</v>
      </c>
      <c r="R207" s="293" t="str">
        <f>IF(ISBLANK(INDEX('Policy Characteristics'!L:L,MATCH($C207,'Policy Characteristics'!$C:$C,0))),"",INDEX('Policy Characteristics'!L:L,MATCH($C207,'Policy Characteristics'!$C:$C,0)))</f>
        <v>electricity-imports-exports.html</v>
      </c>
    </row>
    <row r="208" spans="1:18" s="275" customFormat="1" x14ac:dyDescent="0.25">
      <c r="A208" s="293" t="str">
        <f>IF(ISBLANK(INDEX('Policy Characteristics'!A:A,MATCH($C208,'Policy Characteristics'!$C:$C,0))),"",INDEX('Policy Characteristics'!A:A,MATCH($C208,'Policy Characteristics'!$C:$C,0)))</f>
        <v>Electricity Supply</v>
      </c>
      <c r="B208" s="294" t="str">
        <f>IF(ISBLANK(INDEX('Policy Characteristics'!B:B,MATCH($C208,'Policy Characteristics'!$C:$C,0))),"",INDEX('Policy Characteristics'!B:B,MATCH($C208,'Policy Characteristics'!$C:$C,0)))</f>
        <v>Change Electricity Imports</v>
      </c>
      <c r="C208" s="293" t="str">
        <f t="shared" si="19"/>
        <v>Percent Change in Electricity Imports</v>
      </c>
      <c r="D208" s="299" t="s">
        <v>682</v>
      </c>
      <c r="E208" s="298"/>
      <c r="F208" s="299" t="s">
        <v>683</v>
      </c>
      <c r="G208" s="299"/>
      <c r="H208" s="255">
        <v>527</v>
      </c>
      <c r="I208" s="295" t="s">
        <v>624</v>
      </c>
      <c r="J208" s="296" t="str">
        <f>IF(ISBLANK(INDEX('Policy Characteristics'!D:D,MATCH($C208,'Policy Characteristics'!$C:$C,0))),"",INDEX('Policy Characteristics'!D:D,MATCH($C208,'Policy Characteristics'!$C:$C,0)))</f>
        <v>Electricity Imports and Exports</v>
      </c>
      <c r="K208" s="293" t="str">
        <f>IF(ISBLANK(INDEX('Policy Characteristics'!E:E,MATCH($C208,'Policy Characteristics'!$C:$C,0))),"",INDEX('Policy Characteristics'!E:E,MATCH($C208,'Policy Characteristics'!$C:$C,0)))</f>
        <v>elec change imports</v>
      </c>
      <c r="L208" s="237">
        <f>IF(ISBLANK(INDEX('Policy Characteristics'!F:F,MATCH($C208,'Policy Characteristics'!$C:$C,0))),"",INDEX('Policy Characteristics'!F:F,MATCH($C208,'Policy Characteristics'!$C:$C,0)))</f>
        <v>-0.5</v>
      </c>
      <c r="M208" s="237">
        <f>IF(ISBLANK(INDEX('Policy Characteristics'!G:G,MATCH($C208,'Policy Characteristics'!$C:$C,0))),"",INDEX('Policy Characteristics'!G:G,MATCH($C208,'Policy Characteristics'!$C:$C,0)))</f>
        <v>1</v>
      </c>
      <c r="N208" s="237">
        <f>IF(ISBLANK(INDEX('Policy Characteristics'!H:H,MATCH($C208,'Policy Characteristics'!$C:$C,0))),"",INDEX('Policy Characteristics'!H:H,MATCH($C208,'Policy Characteristics'!$C:$C,0)))</f>
        <v>0.02</v>
      </c>
      <c r="O208" s="293" t="str">
        <f>IF(ISBLANK(INDEX('Policy Characteristics'!I:I,MATCH($C208,'Policy Characteristics'!$C:$C,0))),"",INDEX('Policy Characteristics'!I:I,MATCH($C208,'Policy Characteristics'!$C:$C,0)))</f>
        <v>% change in imports</v>
      </c>
      <c r="P208" s="293" t="str">
        <f>IF(ISBLANK(INDEX('Policy Characteristics'!J:J,MATCH($C208,'Policy Characteristics'!$C:$C,0))),"",INDEX('Policy Characteristics'!J:J,MATCH($C208,'Policy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8" s="293" t="str">
        <f>IF(ISBLANK(INDEX('Policy Characteristics'!K:K,MATCH($C208,'Policy Characteristics'!$C:$C,0))),"",INDEX('Policy Characteristics'!K:K,MATCH($C208,'Policy Characteristics'!$C:$C,0)))</f>
        <v>electricity-sector-main.html#elec-imports</v>
      </c>
      <c r="R208" s="293" t="str">
        <f>IF(ISBLANK(INDEX('Policy Characteristics'!L:L,MATCH($C208,'Policy Characteristics'!$C:$C,0))),"",INDEX('Policy Characteristics'!L:L,MATCH($C208,'Policy Characteristics'!$C:$C,0)))</f>
        <v>electricity-imports-exports.html</v>
      </c>
    </row>
    <row r="209" spans="1:18" s="275" customFormat="1" x14ac:dyDescent="0.25">
      <c r="A209" s="293" t="str">
        <f>IF(ISBLANK(INDEX('Policy Characteristics'!A:A,MATCH($C209,'Policy Characteristics'!$C:$C,0))),"",INDEX('Policy Characteristics'!A:A,MATCH($C209,'Policy Characteristics'!$C:$C,0)))</f>
        <v>Electricity Supply</v>
      </c>
      <c r="B209" s="294" t="str">
        <f>IF(ISBLANK(INDEX('Policy Characteristics'!B:B,MATCH($C209,'Policy Characteristics'!$C:$C,0))),"",INDEX('Policy Characteristics'!B:B,MATCH($C209,'Policy Characteristics'!$C:$C,0)))</f>
        <v>Change Electricity Imports</v>
      </c>
      <c r="C209" s="293" t="str">
        <f t="shared" si="19"/>
        <v>Percent Change in Electricity Imports</v>
      </c>
      <c r="D209" s="299" t="s">
        <v>684</v>
      </c>
      <c r="E209" s="298"/>
      <c r="F209" s="299" t="s">
        <v>685</v>
      </c>
      <c r="G209" s="299"/>
      <c r="H209" s="255">
        <v>528</v>
      </c>
      <c r="I209" s="295" t="s">
        <v>624</v>
      </c>
      <c r="J209" s="296" t="str">
        <f>IF(ISBLANK(INDEX('Policy Characteristics'!D:D,MATCH($C209,'Policy Characteristics'!$C:$C,0))),"",INDEX('Policy Characteristics'!D:D,MATCH($C209,'Policy Characteristics'!$C:$C,0)))</f>
        <v>Electricity Imports and Exports</v>
      </c>
      <c r="K209" s="293" t="str">
        <f>IF(ISBLANK(INDEX('Policy Characteristics'!E:E,MATCH($C209,'Policy Characteristics'!$C:$C,0))),"",INDEX('Policy Characteristics'!E:E,MATCH($C209,'Policy Characteristics'!$C:$C,0)))</f>
        <v>elec change imports</v>
      </c>
      <c r="L209" s="237">
        <f>IF(ISBLANK(INDEX('Policy Characteristics'!F:F,MATCH($C209,'Policy Characteristics'!$C:$C,0))),"",INDEX('Policy Characteristics'!F:F,MATCH($C209,'Policy Characteristics'!$C:$C,0)))</f>
        <v>-0.5</v>
      </c>
      <c r="M209" s="237">
        <f>IF(ISBLANK(INDEX('Policy Characteristics'!G:G,MATCH($C209,'Policy Characteristics'!$C:$C,0))),"",INDEX('Policy Characteristics'!G:G,MATCH($C209,'Policy Characteristics'!$C:$C,0)))</f>
        <v>1</v>
      </c>
      <c r="N209" s="237">
        <f>IF(ISBLANK(INDEX('Policy Characteristics'!H:H,MATCH($C209,'Policy Characteristics'!$C:$C,0))),"",INDEX('Policy Characteristics'!H:H,MATCH($C209,'Policy Characteristics'!$C:$C,0)))</f>
        <v>0.02</v>
      </c>
      <c r="O209" s="293" t="str">
        <f>IF(ISBLANK(INDEX('Policy Characteristics'!I:I,MATCH($C209,'Policy Characteristics'!$C:$C,0))),"",INDEX('Policy Characteristics'!I:I,MATCH($C209,'Policy Characteristics'!$C:$C,0)))</f>
        <v>% change in imports</v>
      </c>
      <c r="P209" s="293" t="str">
        <f>IF(ISBLANK(INDEX('Policy Characteristics'!J:J,MATCH($C209,'Policy Characteristics'!$C:$C,0))),"",INDEX('Policy Characteristics'!J:J,MATCH($C209,'Policy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9" s="293" t="str">
        <f>IF(ISBLANK(INDEX('Policy Characteristics'!K:K,MATCH($C209,'Policy Characteristics'!$C:$C,0))),"",INDEX('Policy Characteristics'!K:K,MATCH($C209,'Policy Characteristics'!$C:$C,0)))</f>
        <v>electricity-sector-main.html#elec-imports</v>
      </c>
      <c r="R209" s="293" t="str">
        <f>IF(ISBLANK(INDEX('Policy Characteristics'!L:L,MATCH($C209,'Policy Characteristics'!$C:$C,0))),"",INDEX('Policy Characteristics'!L:L,MATCH($C209,'Policy Characteristics'!$C:$C,0)))</f>
        <v>electricity-imports-exports.html</v>
      </c>
    </row>
    <row r="210" spans="1:18" s="275" customFormat="1" x14ac:dyDescent="0.25">
      <c r="A210" s="293" t="str">
        <f>IF(ISBLANK(INDEX('Policy Characteristics'!A:A,MATCH($C210,'Policy Characteristics'!$C:$C,0))),"",INDEX('Policy Characteristics'!A:A,MATCH($C210,'Policy Characteristics'!$C:$C,0)))</f>
        <v>Electricity Supply</v>
      </c>
      <c r="B210" s="294" t="str">
        <f>IF(ISBLANK(INDEX('Policy Characteristics'!B:B,MATCH($C210,'Policy Characteristics'!$C:$C,0))),"",INDEX('Policy Characteristics'!B:B,MATCH($C210,'Policy Characteristics'!$C:$C,0)))</f>
        <v>Change Electricity Imports</v>
      </c>
      <c r="C210" s="293" t="str">
        <f t="shared" si="19"/>
        <v>Percent Change in Electricity Imports</v>
      </c>
      <c r="D210" s="299" t="s">
        <v>686</v>
      </c>
      <c r="E210" s="298"/>
      <c r="F210" s="299" t="s">
        <v>687</v>
      </c>
      <c r="G210" s="299"/>
      <c r="H210" s="255">
        <v>529</v>
      </c>
      <c r="I210" s="295" t="s">
        <v>624</v>
      </c>
      <c r="J210" s="296" t="str">
        <f>IF(ISBLANK(INDEX('Policy Characteristics'!D:D,MATCH($C210,'Policy Characteristics'!$C:$C,0))),"",INDEX('Policy Characteristics'!D:D,MATCH($C210,'Policy Characteristics'!$C:$C,0)))</f>
        <v>Electricity Imports and Exports</v>
      </c>
      <c r="K210" s="293" t="str">
        <f>IF(ISBLANK(INDEX('Policy Characteristics'!E:E,MATCH($C210,'Policy Characteristics'!$C:$C,0))),"",INDEX('Policy Characteristics'!E:E,MATCH($C210,'Policy Characteristics'!$C:$C,0)))</f>
        <v>elec change imports</v>
      </c>
      <c r="L210" s="237">
        <f>IF(ISBLANK(INDEX('Policy Characteristics'!F:F,MATCH($C210,'Policy Characteristics'!$C:$C,0))),"",INDEX('Policy Characteristics'!F:F,MATCH($C210,'Policy Characteristics'!$C:$C,0)))</f>
        <v>-0.5</v>
      </c>
      <c r="M210" s="237">
        <f>IF(ISBLANK(INDEX('Policy Characteristics'!G:G,MATCH($C210,'Policy Characteristics'!$C:$C,0))),"",INDEX('Policy Characteristics'!G:G,MATCH($C210,'Policy Characteristics'!$C:$C,0)))</f>
        <v>1</v>
      </c>
      <c r="N210" s="237">
        <f>IF(ISBLANK(INDEX('Policy Characteristics'!H:H,MATCH($C210,'Policy Characteristics'!$C:$C,0))),"",INDEX('Policy Characteristics'!H:H,MATCH($C210,'Policy Characteristics'!$C:$C,0)))</f>
        <v>0.02</v>
      </c>
      <c r="O210" s="293" t="str">
        <f>IF(ISBLANK(INDEX('Policy Characteristics'!I:I,MATCH($C210,'Policy Characteristics'!$C:$C,0))),"",INDEX('Policy Characteristics'!I:I,MATCH($C210,'Policy Characteristics'!$C:$C,0)))</f>
        <v>% change in imports</v>
      </c>
      <c r="P210" s="293" t="str">
        <f>IF(ISBLANK(INDEX('Policy Characteristics'!J:J,MATCH($C210,'Policy Characteristics'!$C:$C,0))),"",INDEX('Policy Characteristics'!J:J,MATCH($C210,'Policy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0" s="293" t="str">
        <f>IF(ISBLANK(INDEX('Policy Characteristics'!K:K,MATCH($C210,'Policy Characteristics'!$C:$C,0))),"",INDEX('Policy Characteristics'!K:K,MATCH($C210,'Policy Characteristics'!$C:$C,0)))</f>
        <v>electricity-sector-main.html#elec-imports</v>
      </c>
      <c r="R210" s="293" t="str">
        <f>IF(ISBLANK(INDEX('Policy Characteristics'!L:L,MATCH($C210,'Policy Characteristics'!$C:$C,0))),"",INDEX('Policy Characteristics'!L:L,MATCH($C210,'Policy Characteristics'!$C:$C,0)))</f>
        <v>electricity-imports-exports.html</v>
      </c>
    </row>
    <row r="211" spans="1:18" s="275" customFormat="1" x14ac:dyDescent="0.25">
      <c r="A211" s="293" t="str">
        <f>IF(ISBLANK(INDEX('Policy Characteristics'!A:A,MATCH($C211,'Policy Characteristics'!$C:$C,0))),"",INDEX('Policy Characteristics'!A:A,MATCH($C211,'Policy Characteristics'!$C:$C,0)))</f>
        <v>Electricity Supply</v>
      </c>
      <c r="B211" s="294" t="str">
        <f>IF(ISBLANK(INDEX('Policy Characteristics'!B:B,MATCH($C211,'Policy Characteristics'!$C:$C,0))),"",INDEX('Policy Characteristics'!B:B,MATCH($C211,'Policy Characteristics'!$C:$C,0)))</f>
        <v>Change Electricity Imports</v>
      </c>
      <c r="C211" s="293" t="str">
        <f t="shared" si="19"/>
        <v>Percent Change in Electricity Imports</v>
      </c>
      <c r="D211" s="299" t="s">
        <v>688</v>
      </c>
      <c r="E211" s="298"/>
      <c r="F211" s="299" t="s">
        <v>689</v>
      </c>
      <c r="G211" s="299"/>
      <c r="H211" s="255">
        <v>530</v>
      </c>
      <c r="I211" s="295" t="s">
        <v>624</v>
      </c>
      <c r="J211" s="296" t="str">
        <f>IF(ISBLANK(INDEX('Policy Characteristics'!D:D,MATCH($C211,'Policy Characteristics'!$C:$C,0))),"",INDEX('Policy Characteristics'!D:D,MATCH($C211,'Policy Characteristics'!$C:$C,0)))</f>
        <v>Electricity Imports and Exports</v>
      </c>
      <c r="K211" s="293" t="str">
        <f>IF(ISBLANK(INDEX('Policy Characteristics'!E:E,MATCH($C211,'Policy Characteristics'!$C:$C,0))),"",INDEX('Policy Characteristics'!E:E,MATCH($C211,'Policy Characteristics'!$C:$C,0)))</f>
        <v>elec change imports</v>
      </c>
      <c r="L211" s="237">
        <f>IF(ISBLANK(INDEX('Policy Characteristics'!F:F,MATCH($C211,'Policy Characteristics'!$C:$C,0))),"",INDEX('Policy Characteristics'!F:F,MATCH($C211,'Policy Characteristics'!$C:$C,0)))</f>
        <v>-0.5</v>
      </c>
      <c r="M211" s="237">
        <f>IF(ISBLANK(INDEX('Policy Characteristics'!G:G,MATCH($C211,'Policy Characteristics'!$C:$C,0))),"",INDEX('Policy Characteristics'!G:G,MATCH($C211,'Policy Characteristics'!$C:$C,0)))</f>
        <v>1</v>
      </c>
      <c r="N211" s="237">
        <f>IF(ISBLANK(INDEX('Policy Characteristics'!H:H,MATCH($C211,'Policy Characteristics'!$C:$C,0))),"",INDEX('Policy Characteristics'!H:H,MATCH($C211,'Policy Characteristics'!$C:$C,0)))</f>
        <v>0.02</v>
      </c>
      <c r="O211" s="293" t="str">
        <f>IF(ISBLANK(INDEX('Policy Characteristics'!I:I,MATCH($C211,'Policy Characteristics'!$C:$C,0))),"",INDEX('Policy Characteristics'!I:I,MATCH($C211,'Policy Characteristics'!$C:$C,0)))</f>
        <v>% change in imports</v>
      </c>
      <c r="P211" s="293" t="str">
        <f>IF(ISBLANK(INDEX('Policy Characteristics'!J:J,MATCH($C211,'Policy Characteristics'!$C:$C,0))),"",INDEX('Policy Characteristics'!J:J,MATCH($C211,'Policy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1" s="293" t="str">
        <f>IF(ISBLANK(INDEX('Policy Characteristics'!K:K,MATCH($C211,'Policy Characteristics'!$C:$C,0))),"",INDEX('Policy Characteristics'!K:K,MATCH($C211,'Policy Characteristics'!$C:$C,0)))</f>
        <v>electricity-sector-main.html#elec-imports</v>
      </c>
      <c r="R211" s="293" t="str">
        <f>IF(ISBLANK(INDEX('Policy Characteristics'!L:L,MATCH($C211,'Policy Characteristics'!$C:$C,0))),"",INDEX('Policy Characteristics'!L:L,MATCH($C211,'Policy Characteristics'!$C:$C,0)))</f>
        <v>electricity-imports-exports.html</v>
      </c>
    </row>
    <row r="212" spans="1:18" s="275" customFormat="1" x14ac:dyDescent="0.25">
      <c r="A212" s="293" t="str">
        <f>IF(ISBLANK(INDEX('Policy Characteristics'!A:A,MATCH($C212,'Policy Characteristics'!$C:$C,0))),"",INDEX('Policy Characteristics'!A:A,MATCH($C212,'Policy Characteristics'!$C:$C,0)))</f>
        <v>Electricity Supply</v>
      </c>
      <c r="B212" s="294" t="str">
        <f>IF(ISBLANK(INDEX('Policy Characteristics'!B:B,MATCH($C212,'Policy Characteristics'!$C:$C,0))),"",INDEX('Policy Characteristics'!B:B,MATCH($C212,'Policy Characteristics'!$C:$C,0)))</f>
        <v>Change Electricity Imports</v>
      </c>
      <c r="C212" s="293" t="str">
        <f t="shared" si="19"/>
        <v>Percent Change in Electricity Imports</v>
      </c>
      <c r="D212" s="299" t="s">
        <v>690</v>
      </c>
      <c r="E212" s="298"/>
      <c r="F212" s="299" t="s">
        <v>691</v>
      </c>
      <c r="G212" s="299"/>
      <c r="H212" s="255">
        <v>531</v>
      </c>
      <c r="I212" s="295" t="s">
        <v>634</v>
      </c>
      <c r="J212" s="296" t="str">
        <f>IF(ISBLANK(INDEX('Policy Characteristics'!D:D,MATCH($C212,'Policy Characteristics'!$C:$C,0))),"",INDEX('Policy Characteristics'!D:D,MATCH($C212,'Policy Characteristics'!$C:$C,0)))</f>
        <v>Electricity Imports and Exports</v>
      </c>
      <c r="K212" s="293" t="str">
        <f>IF(ISBLANK(INDEX('Policy Characteristics'!E:E,MATCH($C212,'Policy Characteristics'!$C:$C,0))),"",INDEX('Policy Characteristics'!E:E,MATCH($C212,'Policy Characteristics'!$C:$C,0)))</f>
        <v>elec change imports</v>
      </c>
      <c r="L212" s="237">
        <f>IF(ISBLANK(INDEX('Policy Characteristics'!F:F,MATCH($C212,'Policy Characteristics'!$C:$C,0))),"",INDEX('Policy Characteristics'!F:F,MATCH($C212,'Policy Characteristics'!$C:$C,0)))</f>
        <v>-0.5</v>
      </c>
      <c r="M212" s="237">
        <f>IF(ISBLANK(INDEX('Policy Characteristics'!G:G,MATCH($C212,'Policy Characteristics'!$C:$C,0))),"",INDEX('Policy Characteristics'!G:G,MATCH($C212,'Policy Characteristics'!$C:$C,0)))</f>
        <v>1</v>
      </c>
      <c r="N212" s="237">
        <f>IF(ISBLANK(INDEX('Policy Characteristics'!H:H,MATCH($C212,'Policy Characteristics'!$C:$C,0))),"",INDEX('Policy Characteristics'!H:H,MATCH($C212,'Policy Characteristics'!$C:$C,0)))</f>
        <v>0.02</v>
      </c>
      <c r="O212" s="293" t="str">
        <f>IF(ISBLANK(INDEX('Policy Characteristics'!I:I,MATCH($C212,'Policy Characteristics'!$C:$C,0))),"",INDEX('Policy Characteristics'!I:I,MATCH($C212,'Policy Characteristics'!$C:$C,0)))</f>
        <v>% change in imports</v>
      </c>
      <c r="P212" s="293" t="str">
        <f>IF(ISBLANK(INDEX('Policy Characteristics'!J:J,MATCH($C212,'Policy Characteristics'!$C:$C,0))),"",INDEX('Policy Characteristics'!J:J,MATCH($C212,'Policy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2" s="293" t="str">
        <f>IF(ISBLANK(INDEX('Policy Characteristics'!K:K,MATCH($C212,'Policy Characteristics'!$C:$C,0))),"",INDEX('Policy Characteristics'!K:K,MATCH($C212,'Policy Characteristics'!$C:$C,0)))</f>
        <v>electricity-sector-main.html#elec-imports</v>
      </c>
      <c r="R212" s="293" t="str">
        <f>IF(ISBLANK(INDEX('Policy Characteristics'!L:L,MATCH($C212,'Policy Characteristics'!$C:$C,0))),"",INDEX('Policy Characteristics'!L:L,MATCH($C212,'Policy Characteristics'!$C:$C,0)))</f>
        <v>electricity-imports-exports.html</v>
      </c>
    </row>
    <row r="213" spans="1:18" s="275" customFormat="1" x14ac:dyDescent="0.25">
      <c r="A213" s="293" t="str">
        <f>IF(ISBLANK(INDEX('Policy Characteristics'!A:A,MATCH($C213,'Policy Characteristics'!$C:$C,0))),"",INDEX('Policy Characteristics'!A:A,MATCH($C213,'Policy Characteristics'!$C:$C,0)))</f>
        <v>Electricity Supply</v>
      </c>
      <c r="B213" s="294" t="str">
        <f>IF(ISBLANK(INDEX('Policy Characteristics'!B:B,MATCH($C213,'Policy Characteristics'!$C:$C,0))),"",INDEX('Policy Characteristics'!B:B,MATCH($C213,'Policy Characteristics'!$C:$C,0)))</f>
        <v>Change Electricity Imports</v>
      </c>
      <c r="C213" s="293" t="str">
        <f t="shared" si="19"/>
        <v>Percent Change in Electricity Imports</v>
      </c>
      <c r="D213" s="299" t="s">
        <v>692</v>
      </c>
      <c r="E213" s="298"/>
      <c r="F213" s="299" t="s">
        <v>693</v>
      </c>
      <c r="G213" s="299"/>
      <c r="H213" s="255">
        <v>532</v>
      </c>
      <c r="I213" s="295" t="s">
        <v>624</v>
      </c>
      <c r="J213" s="296" t="str">
        <f>IF(ISBLANK(INDEX('Policy Characteristics'!D:D,MATCH($C213,'Policy Characteristics'!$C:$C,0))),"",INDEX('Policy Characteristics'!D:D,MATCH($C213,'Policy Characteristics'!$C:$C,0)))</f>
        <v>Electricity Imports and Exports</v>
      </c>
      <c r="K213" s="293" t="str">
        <f>IF(ISBLANK(INDEX('Policy Characteristics'!E:E,MATCH($C213,'Policy Characteristics'!$C:$C,0))),"",INDEX('Policy Characteristics'!E:E,MATCH($C213,'Policy Characteristics'!$C:$C,0)))</f>
        <v>elec change imports</v>
      </c>
      <c r="L213" s="237">
        <f>IF(ISBLANK(INDEX('Policy Characteristics'!F:F,MATCH($C213,'Policy Characteristics'!$C:$C,0))),"",INDEX('Policy Characteristics'!F:F,MATCH($C213,'Policy Characteristics'!$C:$C,0)))</f>
        <v>-0.5</v>
      </c>
      <c r="M213" s="237">
        <f>IF(ISBLANK(INDEX('Policy Characteristics'!G:G,MATCH($C213,'Policy Characteristics'!$C:$C,0))),"",INDEX('Policy Characteristics'!G:G,MATCH($C213,'Policy Characteristics'!$C:$C,0)))</f>
        <v>1</v>
      </c>
      <c r="N213" s="237">
        <f>IF(ISBLANK(INDEX('Policy Characteristics'!H:H,MATCH($C213,'Policy Characteristics'!$C:$C,0))),"",INDEX('Policy Characteristics'!H:H,MATCH($C213,'Policy Characteristics'!$C:$C,0)))</f>
        <v>0.02</v>
      </c>
      <c r="O213" s="293" t="str">
        <f>IF(ISBLANK(INDEX('Policy Characteristics'!I:I,MATCH($C213,'Policy Characteristics'!$C:$C,0))),"",INDEX('Policy Characteristics'!I:I,MATCH($C213,'Policy Characteristics'!$C:$C,0)))</f>
        <v>% change in imports</v>
      </c>
      <c r="P213" s="293" t="str">
        <f>IF(ISBLANK(INDEX('Policy Characteristics'!J:J,MATCH($C213,'Policy Characteristics'!$C:$C,0))),"",INDEX('Policy Characteristics'!J:J,MATCH($C213,'Policy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3" s="293" t="str">
        <f>IF(ISBLANK(INDEX('Policy Characteristics'!K:K,MATCH($C213,'Policy Characteristics'!$C:$C,0))),"",INDEX('Policy Characteristics'!K:K,MATCH($C213,'Policy Characteristics'!$C:$C,0)))</f>
        <v>electricity-sector-main.html#elec-imports</v>
      </c>
      <c r="R213" s="293" t="str">
        <f>IF(ISBLANK(INDEX('Policy Characteristics'!L:L,MATCH($C213,'Policy Characteristics'!$C:$C,0))),"",INDEX('Policy Characteristics'!L:L,MATCH($C213,'Policy Characteristics'!$C:$C,0)))</f>
        <v>electricity-imports-exports.html</v>
      </c>
    </row>
    <row r="214" spans="1:18" s="275" customFormat="1" x14ac:dyDescent="0.25">
      <c r="A214" s="293" t="str">
        <f>IF(ISBLANK(INDEX('Policy Characteristics'!A:A,MATCH($C214,'Policy Characteristics'!$C:$C,0))),"",INDEX('Policy Characteristics'!A:A,MATCH($C214,'Policy Characteristics'!$C:$C,0)))</f>
        <v>Electricity Supply</v>
      </c>
      <c r="B214" s="294" t="str">
        <f>IF(ISBLANK(INDEX('Policy Characteristics'!B:B,MATCH($C214,'Policy Characteristics'!$C:$C,0))),"",INDEX('Policy Characteristics'!B:B,MATCH($C214,'Policy Characteristics'!$C:$C,0)))</f>
        <v>Change Electricity Imports</v>
      </c>
      <c r="C214" s="293" t="str">
        <f t="shared" si="19"/>
        <v>Percent Change in Electricity Imports</v>
      </c>
      <c r="D214" s="299" t="s">
        <v>694</v>
      </c>
      <c r="E214" s="298"/>
      <c r="F214" s="299" t="s">
        <v>695</v>
      </c>
      <c r="G214" s="299"/>
      <c r="H214" s="255">
        <v>533</v>
      </c>
      <c r="I214" s="295" t="s">
        <v>634</v>
      </c>
      <c r="J214" s="296" t="str">
        <f>IF(ISBLANK(INDEX('Policy Characteristics'!D:D,MATCH($C214,'Policy Characteristics'!$C:$C,0))),"",INDEX('Policy Characteristics'!D:D,MATCH($C214,'Policy Characteristics'!$C:$C,0)))</f>
        <v>Electricity Imports and Exports</v>
      </c>
      <c r="K214" s="293" t="str">
        <f>IF(ISBLANK(INDEX('Policy Characteristics'!E:E,MATCH($C214,'Policy Characteristics'!$C:$C,0))),"",INDEX('Policy Characteristics'!E:E,MATCH($C214,'Policy Characteristics'!$C:$C,0)))</f>
        <v>elec change imports</v>
      </c>
      <c r="L214" s="237">
        <f>IF(ISBLANK(INDEX('Policy Characteristics'!F:F,MATCH($C214,'Policy Characteristics'!$C:$C,0))),"",INDEX('Policy Characteristics'!F:F,MATCH($C214,'Policy Characteristics'!$C:$C,0)))</f>
        <v>-0.5</v>
      </c>
      <c r="M214" s="237">
        <f>IF(ISBLANK(INDEX('Policy Characteristics'!G:G,MATCH($C214,'Policy Characteristics'!$C:$C,0))),"",INDEX('Policy Characteristics'!G:G,MATCH($C214,'Policy Characteristics'!$C:$C,0)))</f>
        <v>1</v>
      </c>
      <c r="N214" s="237">
        <f>IF(ISBLANK(INDEX('Policy Characteristics'!H:H,MATCH($C214,'Policy Characteristics'!$C:$C,0))),"",INDEX('Policy Characteristics'!H:H,MATCH($C214,'Policy Characteristics'!$C:$C,0)))</f>
        <v>0.02</v>
      </c>
      <c r="O214" s="293" t="str">
        <f>IF(ISBLANK(INDEX('Policy Characteristics'!I:I,MATCH($C214,'Policy Characteristics'!$C:$C,0))),"",INDEX('Policy Characteristics'!I:I,MATCH($C214,'Policy Characteristics'!$C:$C,0)))</f>
        <v>% change in imports</v>
      </c>
      <c r="P214" s="293" t="str">
        <f>IF(ISBLANK(INDEX('Policy Characteristics'!J:J,MATCH($C214,'Policy Characteristics'!$C:$C,0))),"",INDEX('Policy Characteristics'!J:J,MATCH($C214,'Policy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4" s="293" t="str">
        <f>IF(ISBLANK(INDEX('Policy Characteristics'!K:K,MATCH($C214,'Policy Characteristics'!$C:$C,0))),"",INDEX('Policy Characteristics'!K:K,MATCH($C214,'Policy Characteristics'!$C:$C,0)))</f>
        <v>electricity-sector-main.html#elec-imports</v>
      </c>
      <c r="R214" s="293" t="str">
        <f>IF(ISBLANK(INDEX('Policy Characteristics'!L:L,MATCH($C214,'Policy Characteristics'!$C:$C,0))),"",INDEX('Policy Characteristics'!L:L,MATCH($C214,'Policy Characteristics'!$C:$C,0)))</f>
        <v>electricity-imports-exports.html</v>
      </c>
    </row>
    <row r="215" spans="1:18" s="275" customFormat="1" x14ac:dyDescent="0.25">
      <c r="A215" s="293" t="str">
        <f>IF(ISBLANK(INDEX('Policy Characteristics'!A:A,MATCH($C215,'Policy Characteristics'!$C:$C,0))),"",INDEX('Policy Characteristics'!A:A,MATCH($C215,'Policy Characteristics'!$C:$C,0)))</f>
        <v>Electricity Supply</v>
      </c>
      <c r="B215" s="294" t="str">
        <f>IF(ISBLANK(INDEX('Policy Characteristics'!B:B,MATCH($C215,'Policy Characteristics'!$C:$C,0))),"",INDEX('Policy Characteristics'!B:B,MATCH($C215,'Policy Characteristics'!$C:$C,0)))</f>
        <v>Change Electricity Imports</v>
      </c>
      <c r="C215" s="293" t="str">
        <f t="shared" si="19"/>
        <v>Percent Change in Electricity Imports</v>
      </c>
      <c r="D215" s="299" t="s">
        <v>696</v>
      </c>
      <c r="E215" s="298"/>
      <c r="F215" s="299" t="s">
        <v>697</v>
      </c>
      <c r="G215" s="299"/>
      <c r="H215" s="255">
        <v>534</v>
      </c>
      <c r="I215" s="295" t="s">
        <v>624</v>
      </c>
      <c r="J215" s="296" t="str">
        <f>IF(ISBLANK(INDEX('Policy Characteristics'!D:D,MATCH($C215,'Policy Characteristics'!$C:$C,0))),"",INDEX('Policy Characteristics'!D:D,MATCH($C215,'Policy Characteristics'!$C:$C,0)))</f>
        <v>Electricity Imports and Exports</v>
      </c>
      <c r="K215" s="293" t="str">
        <f>IF(ISBLANK(INDEX('Policy Characteristics'!E:E,MATCH($C215,'Policy Characteristics'!$C:$C,0))),"",INDEX('Policy Characteristics'!E:E,MATCH($C215,'Policy Characteristics'!$C:$C,0)))</f>
        <v>elec change imports</v>
      </c>
      <c r="L215" s="237">
        <f>IF(ISBLANK(INDEX('Policy Characteristics'!F:F,MATCH($C215,'Policy Characteristics'!$C:$C,0))),"",INDEX('Policy Characteristics'!F:F,MATCH($C215,'Policy Characteristics'!$C:$C,0)))</f>
        <v>-0.5</v>
      </c>
      <c r="M215" s="237">
        <f>IF(ISBLANK(INDEX('Policy Characteristics'!G:G,MATCH($C215,'Policy Characteristics'!$C:$C,0))),"",INDEX('Policy Characteristics'!G:G,MATCH($C215,'Policy Characteristics'!$C:$C,0)))</f>
        <v>1</v>
      </c>
      <c r="N215" s="237">
        <f>IF(ISBLANK(INDEX('Policy Characteristics'!H:H,MATCH($C215,'Policy Characteristics'!$C:$C,0))),"",INDEX('Policy Characteristics'!H:H,MATCH($C215,'Policy Characteristics'!$C:$C,0)))</f>
        <v>0.02</v>
      </c>
      <c r="O215" s="293" t="str">
        <f>IF(ISBLANK(INDEX('Policy Characteristics'!I:I,MATCH($C215,'Policy Characteristics'!$C:$C,0))),"",INDEX('Policy Characteristics'!I:I,MATCH($C215,'Policy Characteristics'!$C:$C,0)))</f>
        <v>% change in imports</v>
      </c>
      <c r="P215" s="293" t="str">
        <f>IF(ISBLANK(INDEX('Policy Characteristics'!J:J,MATCH($C215,'Policy Characteristics'!$C:$C,0))),"",INDEX('Policy Characteristics'!J:J,MATCH($C215,'Policy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5" s="293" t="str">
        <f>IF(ISBLANK(INDEX('Policy Characteristics'!K:K,MATCH($C215,'Policy Characteristics'!$C:$C,0))),"",INDEX('Policy Characteristics'!K:K,MATCH($C215,'Policy Characteristics'!$C:$C,0)))</f>
        <v>electricity-sector-main.html#elec-imports</v>
      </c>
      <c r="R215" s="293" t="str">
        <f>IF(ISBLANK(INDEX('Policy Characteristics'!L:L,MATCH($C215,'Policy Characteristics'!$C:$C,0))),"",INDEX('Policy Characteristics'!L:L,MATCH($C215,'Policy Characteristics'!$C:$C,0)))</f>
        <v>electricity-imports-exports.html</v>
      </c>
    </row>
    <row r="216" spans="1:18" s="275" customFormat="1" x14ac:dyDescent="0.25">
      <c r="A216" s="293" t="str">
        <f>IF(ISBLANK(INDEX('Policy Characteristics'!A:A,MATCH($C216,'Policy Characteristics'!$C:$C,0))),"",INDEX('Policy Characteristics'!A:A,MATCH($C216,'Policy Characteristics'!$C:$C,0)))</f>
        <v>Electricity Supply</v>
      </c>
      <c r="B216" s="294" t="str">
        <f>IF(ISBLANK(INDEX('Policy Characteristics'!B:B,MATCH($C216,'Policy Characteristics'!$C:$C,0))),"",INDEX('Policy Characteristics'!B:B,MATCH($C216,'Policy Characteristics'!$C:$C,0)))</f>
        <v>Change Electricity Imports</v>
      </c>
      <c r="C216" s="293" t="str">
        <f t="shared" si="19"/>
        <v>Percent Change in Electricity Imports</v>
      </c>
      <c r="D216" s="299" t="s">
        <v>698</v>
      </c>
      <c r="E216" s="298"/>
      <c r="F216" s="299" t="s">
        <v>699</v>
      </c>
      <c r="G216" s="299"/>
      <c r="H216" s="255">
        <v>535</v>
      </c>
      <c r="I216" s="295" t="s">
        <v>634</v>
      </c>
      <c r="J216" s="296" t="str">
        <f>IF(ISBLANK(INDEX('Policy Characteristics'!D:D,MATCH($C216,'Policy Characteristics'!$C:$C,0))),"",INDEX('Policy Characteristics'!D:D,MATCH($C216,'Policy Characteristics'!$C:$C,0)))</f>
        <v>Electricity Imports and Exports</v>
      </c>
      <c r="K216" s="293" t="str">
        <f>IF(ISBLANK(INDEX('Policy Characteristics'!E:E,MATCH($C216,'Policy Characteristics'!$C:$C,0))),"",INDEX('Policy Characteristics'!E:E,MATCH($C216,'Policy Characteristics'!$C:$C,0)))</f>
        <v>elec change imports</v>
      </c>
      <c r="L216" s="237">
        <f>IF(ISBLANK(INDEX('Policy Characteristics'!F:F,MATCH($C216,'Policy Characteristics'!$C:$C,0))),"",INDEX('Policy Characteristics'!F:F,MATCH($C216,'Policy Characteristics'!$C:$C,0)))</f>
        <v>-0.5</v>
      </c>
      <c r="M216" s="237">
        <f>IF(ISBLANK(INDEX('Policy Characteristics'!G:G,MATCH($C216,'Policy Characteristics'!$C:$C,0))),"",INDEX('Policy Characteristics'!G:G,MATCH($C216,'Policy Characteristics'!$C:$C,0)))</f>
        <v>1</v>
      </c>
      <c r="N216" s="237">
        <f>IF(ISBLANK(INDEX('Policy Characteristics'!H:H,MATCH($C216,'Policy Characteristics'!$C:$C,0))),"",INDEX('Policy Characteristics'!H:H,MATCH($C216,'Policy Characteristics'!$C:$C,0)))</f>
        <v>0.02</v>
      </c>
      <c r="O216" s="293" t="str">
        <f>IF(ISBLANK(INDEX('Policy Characteristics'!I:I,MATCH($C216,'Policy Characteristics'!$C:$C,0))),"",INDEX('Policy Characteristics'!I:I,MATCH($C216,'Policy Characteristics'!$C:$C,0)))</f>
        <v>% change in imports</v>
      </c>
      <c r="P216" s="293" t="str">
        <f>IF(ISBLANK(INDEX('Policy Characteristics'!J:J,MATCH($C216,'Policy Characteristics'!$C:$C,0))),"",INDEX('Policy Characteristics'!J:J,MATCH($C216,'Policy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6" s="293" t="str">
        <f>IF(ISBLANK(INDEX('Policy Characteristics'!K:K,MATCH($C216,'Policy Characteristics'!$C:$C,0))),"",INDEX('Policy Characteristics'!K:K,MATCH($C216,'Policy Characteristics'!$C:$C,0)))</f>
        <v>electricity-sector-main.html#elec-imports</v>
      </c>
      <c r="R216" s="293" t="str">
        <f>IF(ISBLANK(INDEX('Policy Characteristics'!L:L,MATCH($C216,'Policy Characteristics'!$C:$C,0))),"",INDEX('Policy Characteristics'!L:L,MATCH($C216,'Policy Characteristics'!$C:$C,0)))</f>
        <v>electricity-imports-exports.html</v>
      </c>
    </row>
    <row r="217" spans="1:18" s="275" customFormat="1" x14ac:dyDescent="0.25">
      <c r="A217" s="293" t="str">
        <f>IF(ISBLANK(INDEX('Policy Characteristics'!A:A,MATCH($C217,'Policy Characteristics'!$C:$C,0))),"",INDEX('Policy Characteristics'!A:A,MATCH($C217,'Policy Characteristics'!$C:$C,0)))</f>
        <v>Electricity Supply</v>
      </c>
      <c r="B217" s="294" t="str">
        <f>IF(ISBLANK(INDEX('Policy Characteristics'!B:B,MATCH($C217,'Policy Characteristics'!$C:$C,0))),"",INDEX('Policy Characteristics'!B:B,MATCH($C217,'Policy Characteristics'!$C:$C,0)))</f>
        <v>Change Electricity Imports</v>
      </c>
      <c r="C217" s="293" t="str">
        <f t="shared" si="19"/>
        <v>Percent Change in Electricity Imports</v>
      </c>
      <c r="D217" s="299" t="s">
        <v>700</v>
      </c>
      <c r="E217" s="298"/>
      <c r="F217" s="299" t="s">
        <v>701</v>
      </c>
      <c r="G217" s="299"/>
      <c r="H217" s="255">
        <v>536</v>
      </c>
      <c r="I217" s="295" t="s">
        <v>634</v>
      </c>
      <c r="J217" s="296" t="str">
        <f>IF(ISBLANK(INDEX('Policy Characteristics'!D:D,MATCH($C217,'Policy Characteristics'!$C:$C,0))),"",INDEX('Policy Characteristics'!D:D,MATCH($C217,'Policy Characteristics'!$C:$C,0)))</f>
        <v>Electricity Imports and Exports</v>
      </c>
      <c r="K217" s="293" t="str">
        <f>IF(ISBLANK(INDEX('Policy Characteristics'!E:E,MATCH($C217,'Policy Characteristics'!$C:$C,0))),"",INDEX('Policy Characteristics'!E:E,MATCH($C217,'Policy Characteristics'!$C:$C,0)))</f>
        <v>elec change imports</v>
      </c>
      <c r="L217" s="237">
        <f>IF(ISBLANK(INDEX('Policy Characteristics'!F:F,MATCH($C217,'Policy Characteristics'!$C:$C,0))),"",INDEX('Policy Characteristics'!F:F,MATCH($C217,'Policy Characteristics'!$C:$C,0)))</f>
        <v>-0.5</v>
      </c>
      <c r="M217" s="237">
        <f>IF(ISBLANK(INDEX('Policy Characteristics'!G:G,MATCH($C217,'Policy Characteristics'!$C:$C,0))),"",INDEX('Policy Characteristics'!G:G,MATCH($C217,'Policy Characteristics'!$C:$C,0)))</f>
        <v>1</v>
      </c>
      <c r="N217" s="237">
        <f>IF(ISBLANK(INDEX('Policy Characteristics'!H:H,MATCH($C217,'Policy Characteristics'!$C:$C,0))),"",INDEX('Policy Characteristics'!H:H,MATCH($C217,'Policy Characteristics'!$C:$C,0)))</f>
        <v>0.02</v>
      </c>
      <c r="O217" s="293" t="str">
        <f>IF(ISBLANK(INDEX('Policy Characteristics'!I:I,MATCH($C217,'Policy Characteristics'!$C:$C,0))),"",INDEX('Policy Characteristics'!I:I,MATCH($C217,'Policy Characteristics'!$C:$C,0)))</f>
        <v>% change in imports</v>
      </c>
      <c r="P217" s="293" t="str">
        <f>IF(ISBLANK(INDEX('Policy Characteristics'!J:J,MATCH($C217,'Policy Characteristics'!$C:$C,0))),"",INDEX('Policy Characteristics'!J:J,MATCH($C217,'Policy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7" s="293" t="str">
        <f>IF(ISBLANK(INDEX('Policy Characteristics'!K:K,MATCH($C217,'Policy Characteristics'!$C:$C,0))),"",INDEX('Policy Characteristics'!K:K,MATCH($C217,'Policy Characteristics'!$C:$C,0)))</f>
        <v>electricity-sector-main.html#elec-imports</v>
      </c>
      <c r="R217" s="293" t="str">
        <f>IF(ISBLANK(INDEX('Policy Characteristics'!L:L,MATCH($C217,'Policy Characteristics'!$C:$C,0))),"",INDEX('Policy Characteristics'!L:L,MATCH($C217,'Policy Characteristics'!$C:$C,0)))</f>
        <v>electricity-imports-exports.html</v>
      </c>
    </row>
    <row r="218" spans="1:18" s="275" customFormat="1" x14ac:dyDescent="0.25">
      <c r="A218" s="293" t="str">
        <f>IF(ISBLANK(INDEX('Policy Characteristics'!A:A,MATCH($C218,'Policy Characteristics'!$C:$C,0))),"",INDEX('Policy Characteristics'!A:A,MATCH($C218,'Policy Characteristics'!$C:$C,0)))</f>
        <v>Electricity Supply</v>
      </c>
      <c r="B218" s="294" t="str">
        <f>IF(ISBLANK(INDEX('Policy Characteristics'!B:B,MATCH($C218,'Policy Characteristics'!$C:$C,0))),"",INDEX('Policy Characteristics'!B:B,MATCH($C218,'Policy Characteristics'!$C:$C,0)))</f>
        <v>Change Electricity Imports</v>
      </c>
      <c r="C218" s="293" t="str">
        <f t="shared" si="19"/>
        <v>Percent Change in Electricity Imports</v>
      </c>
      <c r="D218" s="299" t="s">
        <v>703</v>
      </c>
      <c r="E218" s="298"/>
      <c r="F218" s="299" t="s">
        <v>704</v>
      </c>
      <c r="G218" s="299"/>
      <c r="H218" s="255">
        <v>537</v>
      </c>
      <c r="I218" s="295" t="s">
        <v>634</v>
      </c>
      <c r="J218" s="296" t="str">
        <f>IF(ISBLANK(INDEX('Policy Characteristics'!D:D,MATCH($C218,'Policy Characteristics'!$C:$C,0))),"",INDEX('Policy Characteristics'!D:D,MATCH($C218,'Policy Characteristics'!$C:$C,0)))</f>
        <v>Electricity Imports and Exports</v>
      </c>
      <c r="K218" s="293" t="str">
        <f>IF(ISBLANK(INDEX('Policy Characteristics'!E:E,MATCH($C218,'Policy Characteristics'!$C:$C,0))),"",INDEX('Policy Characteristics'!E:E,MATCH($C218,'Policy Characteristics'!$C:$C,0)))</f>
        <v>elec change imports</v>
      </c>
      <c r="L218" s="237">
        <f>IF(ISBLANK(INDEX('Policy Characteristics'!F:F,MATCH($C218,'Policy Characteristics'!$C:$C,0))),"",INDEX('Policy Characteristics'!F:F,MATCH($C218,'Policy Characteristics'!$C:$C,0)))</f>
        <v>-0.5</v>
      </c>
      <c r="M218" s="237">
        <f>IF(ISBLANK(INDEX('Policy Characteristics'!G:G,MATCH($C218,'Policy Characteristics'!$C:$C,0))),"",INDEX('Policy Characteristics'!G:G,MATCH($C218,'Policy Characteristics'!$C:$C,0)))</f>
        <v>1</v>
      </c>
      <c r="N218" s="237">
        <f>IF(ISBLANK(INDEX('Policy Characteristics'!H:H,MATCH($C218,'Policy Characteristics'!$C:$C,0))),"",INDEX('Policy Characteristics'!H:H,MATCH($C218,'Policy Characteristics'!$C:$C,0)))</f>
        <v>0.02</v>
      </c>
      <c r="O218" s="293" t="str">
        <f>IF(ISBLANK(INDEX('Policy Characteristics'!I:I,MATCH($C218,'Policy Characteristics'!$C:$C,0))),"",INDEX('Policy Characteristics'!I:I,MATCH($C218,'Policy Characteristics'!$C:$C,0)))</f>
        <v>% change in imports</v>
      </c>
      <c r="P218" s="293" t="str">
        <f>IF(ISBLANK(INDEX('Policy Characteristics'!J:J,MATCH($C218,'Policy Characteristics'!$C:$C,0))),"",INDEX('Policy Characteristics'!J:J,MATCH($C218,'Policy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8" s="293" t="str">
        <f>IF(ISBLANK(INDEX('Policy Characteristics'!K:K,MATCH($C218,'Policy Characteristics'!$C:$C,0))),"",INDEX('Policy Characteristics'!K:K,MATCH($C218,'Policy Characteristics'!$C:$C,0)))</f>
        <v>electricity-sector-main.html#elec-imports</v>
      </c>
      <c r="R218" s="293" t="str">
        <f>IF(ISBLANK(INDEX('Policy Characteristics'!L:L,MATCH($C218,'Policy Characteristics'!$C:$C,0))),"",INDEX('Policy Characteristics'!L:L,MATCH($C218,'Policy Characteristics'!$C:$C,0)))</f>
        <v>electricity-imports-exports.html</v>
      </c>
    </row>
    <row r="219" spans="1:18" s="275" customFormat="1" x14ac:dyDescent="0.25">
      <c r="A219" s="293" t="str">
        <f>IF(ISBLANK(INDEX('Policy Characteristics'!A:A,MATCH($C219,'Policy Characteristics'!$C:$C,0))),"",INDEX('Policy Characteristics'!A:A,MATCH($C219,'Policy Characteristics'!$C:$C,0)))</f>
        <v>Electricity Supply</v>
      </c>
      <c r="B219" s="294" t="str">
        <f>IF(ISBLANK(INDEX('Policy Characteristics'!B:B,MATCH($C219,'Policy Characteristics'!$C:$C,0))),"",INDEX('Policy Characteristics'!B:B,MATCH($C219,'Policy Characteristics'!$C:$C,0)))</f>
        <v>Change Electricity Imports</v>
      </c>
      <c r="C219" s="293" t="str">
        <f t="shared" si="19"/>
        <v>Percent Change in Electricity Imports</v>
      </c>
      <c r="D219" s="299" t="s">
        <v>705</v>
      </c>
      <c r="E219" s="298"/>
      <c r="F219" s="299" t="s">
        <v>706</v>
      </c>
      <c r="G219" s="299"/>
      <c r="H219" s="255">
        <v>538</v>
      </c>
      <c r="I219" s="295" t="s">
        <v>634</v>
      </c>
      <c r="J219" s="296" t="str">
        <f>IF(ISBLANK(INDEX('Policy Characteristics'!D:D,MATCH($C219,'Policy Characteristics'!$C:$C,0))),"",INDEX('Policy Characteristics'!D:D,MATCH($C219,'Policy Characteristics'!$C:$C,0)))</f>
        <v>Electricity Imports and Exports</v>
      </c>
      <c r="K219" s="293" t="str">
        <f>IF(ISBLANK(INDEX('Policy Characteristics'!E:E,MATCH($C219,'Policy Characteristics'!$C:$C,0))),"",INDEX('Policy Characteristics'!E:E,MATCH($C219,'Policy Characteristics'!$C:$C,0)))</f>
        <v>elec change imports</v>
      </c>
      <c r="L219" s="237">
        <f>IF(ISBLANK(INDEX('Policy Characteristics'!F:F,MATCH($C219,'Policy Characteristics'!$C:$C,0))),"",INDEX('Policy Characteristics'!F:F,MATCH($C219,'Policy Characteristics'!$C:$C,0)))</f>
        <v>-0.5</v>
      </c>
      <c r="M219" s="237">
        <f>IF(ISBLANK(INDEX('Policy Characteristics'!G:G,MATCH($C219,'Policy Characteristics'!$C:$C,0))),"",INDEX('Policy Characteristics'!G:G,MATCH($C219,'Policy Characteristics'!$C:$C,0)))</f>
        <v>1</v>
      </c>
      <c r="N219" s="237">
        <f>IF(ISBLANK(INDEX('Policy Characteristics'!H:H,MATCH($C219,'Policy Characteristics'!$C:$C,0))),"",INDEX('Policy Characteristics'!H:H,MATCH($C219,'Policy Characteristics'!$C:$C,0)))</f>
        <v>0.02</v>
      </c>
      <c r="O219" s="293" t="str">
        <f>IF(ISBLANK(INDEX('Policy Characteristics'!I:I,MATCH($C219,'Policy Characteristics'!$C:$C,0))),"",INDEX('Policy Characteristics'!I:I,MATCH($C219,'Policy Characteristics'!$C:$C,0)))</f>
        <v>% change in imports</v>
      </c>
      <c r="P219" s="293" t="str">
        <f>IF(ISBLANK(INDEX('Policy Characteristics'!J:J,MATCH($C219,'Policy Characteristics'!$C:$C,0))),"",INDEX('Policy Characteristics'!J:J,MATCH($C219,'Policy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9" s="293" t="str">
        <f>IF(ISBLANK(INDEX('Policy Characteristics'!K:K,MATCH($C219,'Policy Characteristics'!$C:$C,0))),"",INDEX('Policy Characteristics'!K:K,MATCH($C219,'Policy Characteristics'!$C:$C,0)))</f>
        <v>electricity-sector-main.html#elec-imports</v>
      </c>
      <c r="R219" s="293" t="str">
        <f>IF(ISBLANK(INDEX('Policy Characteristics'!L:L,MATCH($C219,'Policy Characteristics'!$C:$C,0))),"",INDEX('Policy Characteristics'!L:L,MATCH($C219,'Policy Characteristics'!$C:$C,0)))</f>
        <v>electricity-imports-exports.html</v>
      </c>
    </row>
    <row r="220" spans="1:18" s="275" customFormat="1" x14ac:dyDescent="0.25">
      <c r="A220" s="293" t="str">
        <f>IF(ISBLANK(INDEX('Policy Characteristics'!A:A,MATCH($C220,'Policy Characteristics'!$C:$C,0))),"",INDEX('Policy Characteristics'!A:A,MATCH($C220,'Policy Characteristics'!$C:$C,0)))</f>
        <v>Electricity Supply</v>
      </c>
      <c r="B220" s="294" t="str">
        <f>IF(ISBLANK(INDEX('Policy Characteristics'!B:B,MATCH($C220,'Policy Characteristics'!$C:$C,0))),"",INDEX('Policy Characteristics'!B:B,MATCH($C220,'Policy Characteristics'!$C:$C,0)))</f>
        <v>Change Electricity Imports</v>
      </c>
      <c r="C220" s="293" t="str">
        <f t="shared" si="19"/>
        <v>Percent Change in Electricity Imports</v>
      </c>
      <c r="D220" s="299" t="s">
        <v>707</v>
      </c>
      <c r="E220" s="298"/>
      <c r="F220" s="299" t="s">
        <v>708</v>
      </c>
      <c r="G220" s="299"/>
      <c r="H220" s="255">
        <v>539</v>
      </c>
      <c r="I220" s="295" t="s">
        <v>634</v>
      </c>
      <c r="J220" s="296" t="str">
        <f>IF(ISBLANK(INDEX('Policy Characteristics'!D:D,MATCH($C220,'Policy Characteristics'!$C:$C,0))),"",INDEX('Policy Characteristics'!D:D,MATCH($C220,'Policy Characteristics'!$C:$C,0)))</f>
        <v>Electricity Imports and Exports</v>
      </c>
      <c r="K220" s="293" t="str">
        <f>IF(ISBLANK(INDEX('Policy Characteristics'!E:E,MATCH($C220,'Policy Characteristics'!$C:$C,0))),"",INDEX('Policy Characteristics'!E:E,MATCH($C220,'Policy Characteristics'!$C:$C,0)))</f>
        <v>elec change imports</v>
      </c>
      <c r="L220" s="237">
        <f>IF(ISBLANK(INDEX('Policy Characteristics'!F:F,MATCH($C220,'Policy Characteristics'!$C:$C,0))),"",INDEX('Policy Characteristics'!F:F,MATCH($C220,'Policy Characteristics'!$C:$C,0)))</f>
        <v>-0.5</v>
      </c>
      <c r="M220" s="237">
        <f>IF(ISBLANK(INDEX('Policy Characteristics'!G:G,MATCH($C220,'Policy Characteristics'!$C:$C,0))),"",INDEX('Policy Characteristics'!G:G,MATCH($C220,'Policy Characteristics'!$C:$C,0)))</f>
        <v>1</v>
      </c>
      <c r="N220" s="237">
        <f>IF(ISBLANK(INDEX('Policy Characteristics'!H:H,MATCH($C220,'Policy Characteristics'!$C:$C,0))),"",INDEX('Policy Characteristics'!H:H,MATCH($C220,'Policy Characteristics'!$C:$C,0)))</f>
        <v>0.02</v>
      </c>
      <c r="O220" s="293" t="str">
        <f>IF(ISBLANK(INDEX('Policy Characteristics'!I:I,MATCH($C220,'Policy Characteristics'!$C:$C,0))),"",INDEX('Policy Characteristics'!I:I,MATCH($C220,'Policy Characteristics'!$C:$C,0)))</f>
        <v>% change in imports</v>
      </c>
      <c r="P220" s="293" t="str">
        <f>IF(ISBLANK(INDEX('Policy Characteristics'!J:J,MATCH($C220,'Policy Characteristics'!$C:$C,0))),"",INDEX('Policy Characteristics'!J:J,MATCH($C220,'Policy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20" s="293" t="str">
        <f>IF(ISBLANK(INDEX('Policy Characteristics'!K:K,MATCH($C220,'Policy Characteristics'!$C:$C,0))),"",INDEX('Policy Characteristics'!K:K,MATCH($C220,'Policy Characteristics'!$C:$C,0)))</f>
        <v>electricity-sector-main.html#elec-imports</v>
      </c>
      <c r="R220" s="293" t="str">
        <f>IF(ISBLANK(INDEX('Policy Characteristics'!L:L,MATCH($C220,'Policy Characteristics'!$C:$C,0))),"",INDEX('Policy Characteristics'!L:L,MATCH($C220,'Policy Characteristics'!$C:$C,0)))</f>
        <v>electricity-imports-exports.html</v>
      </c>
    </row>
    <row r="221" spans="1:18" s="275" customFormat="1" x14ac:dyDescent="0.25">
      <c r="A221" s="293" t="str">
        <f>IF(ISBLANK(INDEX('Policy Characteristics'!A:A,MATCH($C221,'Policy Characteristics'!$C:$C,0))),"",INDEX('Policy Characteristics'!A:A,MATCH($C221,'Policy Characteristics'!$C:$C,0)))</f>
        <v>Electricity Supply</v>
      </c>
      <c r="B221" s="294" t="str">
        <f>IF(ISBLANK(INDEX('Policy Characteristics'!B:B,MATCH($C221,'Policy Characteristics'!$C:$C,0))),"",INDEX('Policy Characteristics'!B:B,MATCH($C221,'Policy Characteristics'!$C:$C,0)))</f>
        <v>Change Electricity Imports</v>
      </c>
      <c r="C221" s="293" t="str">
        <f t="shared" si="19"/>
        <v>Percent Change in Electricity Imports</v>
      </c>
      <c r="D221" s="299" t="s">
        <v>709</v>
      </c>
      <c r="E221" s="298"/>
      <c r="F221" s="299" t="s">
        <v>710</v>
      </c>
      <c r="G221" s="299"/>
      <c r="H221" s="255">
        <v>540</v>
      </c>
      <c r="I221" s="295" t="s">
        <v>634</v>
      </c>
      <c r="J221" s="296" t="str">
        <f>IF(ISBLANK(INDEX('Policy Characteristics'!D:D,MATCH($C221,'Policy Characteristics'!$C:$C,0))),"",INDEX('Policy Characteristics'!D:D,MATCH($C221,'Policy Characteristics'!$C:$C,0)))</f>
        <v>Electricity Imports and Exports</v>
      </c>
      <c r="K221" s="293" t="str">
        <f>IF(ISBLANK(INDEX('Policy Characteristics'!E:E,MATCH($C221,'Policy Characteristics'!$C:$C,0))),"",INDEX('Policy Characteristics'!E:E,MATCH($C221,'Policy Characteristics'!$C:$C,0)))</f>
        <v>elec change imports</v>
      </c>
      <c r="L221" s="237">
        <f>IF(ISBLANK(INDEX('Policy Characteristics'!F:F,MATCH($C221,'Policy Characteristics'!$C:$C,0))),"",INDEX('Policy Characteristics'!F:F,MATCH($C221,'Policy Characteristics'!$C:$C,0)))</f>
        <v>-0.5</v>
      </c>
      <c r="M221" s="237">
        <f>IF(ISBLANK(INDEX('Policy Characteristics'!G:G,MATCH($C221,'Policy Characteristics'!$C:$C,0))),"",INDEX('Policy Characteristics'!G:G,MATCH($C221,'Policy Characteristics'!$C:$C,0)))</f>
        <v>1</v>
      </c>
      <c r="N221" s="237">
        <f>IF(ISBLANK(INDEX('Policy Characteristics'!H:H,MATCH($C221,'Policy Characteristics'!$C:$C,0))),"",INDEX('Policy Characteristics'!H:H,MATCH($C221,'Policy Characteristics'!$C:$C,0)))</f>
        <v>0.02</v>
      </c>
      <c r="O221" s="293" t="str">
        <f>IF(ISBLANK(INDEX('Policy Characteristics'!I:I,MATCH($C221,'Policy Characteristics'!$C:$C,0))),"",INDEX('Policy Characteristics'!I:I,MATCH($C221,'Policy Characteristics'!$C:$C,0)))</f>
        <v>% change in imports</v>
      </c>
      <c r="P221" s="293" t="str">
        <f>IF(ISBLANK(INDEX('Policy Characteristics'!J:J,MATCH($C221,'Policy Characteristics'!$C:$C,0))),"",INDEX('Policy Characteristics'!J:J,MATCH($C221,'Policy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21" s="293" t="str">
        <f>IF(ISBLANK(INDEX('Policy Characteristics'!K:K,MATCH($C221,'Policy Characteristics'!$C:$C,0))),"",INDEX('Policy Characteristics'!K:K,MATCH($C221,'Policy Characteristics'!$C:$C,0)))</f>
        <v>electricity-sector-main.html#elec-imports</v>
      </c>
      <c r="R221" s="293" t="str">
        <f>IF(ISBLANK(INDEX('Policy Characteristics'!L:L,MATCH($C221,'Policy Characteristics'!$C:$C,0))),"",INDEX('Policy Characteristics'!L:L,MATCH($C221,'Policy Characteristics'!$C:$C,0)))</f>
        <v>electricity-imports-exports.html</v>
      </c>
    </row>
    <row r="222" spans="1:18" x14ac:dyDescent="0.25">
      <c r="A222" s="293" t="str">
        <f>IF(ISBLANK(INDEX('Policy Characteristics'!A:A,MATCH($C222,'Policy Characteristics'!$C:$C,0))),"",INDEX('Policy Characteristics'!A:A,MATCH($C222,'Policy Characteristics'!$C:$C,0)))</f>
        <v>Electricity Supply</v>
      </c>
      <c r="B222" s="294" t="str">
        <f>IF(ISBLANK(INDEX('Policy Characteristics'!B:B,MATCH($C222,'Policy Characteristics'!$C:$C,0))),"",INDEX('Policy Characteristics'!B:B,MATCH($C222,'Policy Characteristics'!$C:$C,0)))</f>
        <v>Non BAU Guaranteed Dispatch</v>
      </c>
      <c r="C222" t="s">
        <v>240</v>
      </c>
      <c r="D222" s="298"/>
      <c r="E222" s="298"/>
      <c r="F222" s="298"/>
      <c r="G222" s="298"/>
      <c r="H222" s="20">
        <v>619</v>
      </c>
      <c r="I222" s="295" t="s">
        <v>634</v>
      </c>
      <c r="J222" s="296" t="str">
        <f>IF(ISBLANK(INDEX('Policy Characteristics'!D:D,MATCH($C222,'Policy Characteristics'!$C:$C,0))),"",INDEX('Policy Characteristics'!D:D,MATCH($C222,'Policy Characteristics'!$C:$C,0)))</f>
        <v>Non BAU Guaranteed Dispatch</v>
      </c>
      <c r="K222" s="293" t="str">
        <f>IF(ISBLANK(INDEX('Policy Characteristics'!E:E,MATCH($C222,'Policy Characteristics'!$C:$C,0))),"",INDEX('Policy Characteristics'!E:E,MATCH($C222,'Policy Characteristics'!$C:$C,0)))</f>
        <v>elec non BAU guaranteed dispatch</v>
      </c>
      <c r="L222" s="293">
        <f>IF(ISBLANK(INDEX('Policy Characteristics'!F:F,MATCH($C222,'Policy Characteristics'!$C:$C,0))),"",INDEX('Policy Characteristics'!F:F,MATCH($C222,'Policy Characteristics'!$C:$C,0)))</f>
        <v>0</v>
      </c>
      <c r="M222" s="293">
        <f>IF(ISBLANK(INDEX('Policy Characteristics'!G:G,MATCH($C222,'Policy Characteristics'!$C:$C,0))),"",INDEX('Policy Characteristics'!G:G,MATCH($C222,'Policy Characteristics'!$C:$C,0)))</f>
        <v>1</v>
      </c>
      <c r="N222" s="293">
        <f>IF(ISBLANK(INDEX('Policy Characteristics'!H:H,MATCH($C222,'Policy Characteristics'!$C:$C,0))),"",INDEX('Policy Characteristics'!H:H,MATCH($C222,'Policy Characteristics'!$C:$C,0)))</f>
        <v>1</v>
      </c>
      <c r="O222" s="293" t="str">
        <f>IF(ISBLANK(INDEX('Policy Characteristics'!I:I,MATCH($C222,'Policy Characteristics'!$C:$C,0))),"",INDEX('Policy Characteristics'!I:I,MATCH($C222,'Policy Characteristics'!$C:$C,0)))</f>
        <v>on/off</v>
      </c>
      <c r="P222" s="293" t="str">
        <f>IF(ISBLANK(INDEX('Policy Characteristics'!J:J,MATCH($C222,'Policy Characteristics'!$C:$C,0))),"",INDEX('Policy Characteristics'!J:J,MATCH($C222,'Policy Characteristics'!$C:$C,0)))</f>
        <v/>
      </c>
      <c r="Q222" s="293" t="str">
        <f>IF(ISBLANK(INDEX('Policy Characteristics'!K:K,MATCH($C222,'Policy Characteristics'!$C:$C,0))),"",INDEX('Policy Characteristics'!K:K,MATCH($C222,'Policy Characteristics'!$C:$C,0)))</f>
        <v/>
      </c>
      <c r="R222" s="293" t="str">
        <f>IF(ISBLANK(INDEX('Policy Characteristics'!L:L,MATCH($C222,'Policy Characteristics'!$C:$C,0))),"",INDEX('Policy Characteristics'!L:L,MATCH($C222,'Policy Characteristics'!$C:$C,0)))</f>
        <v/>
      </c>
    </row>
    <row r="223" spans="1:18" x14ac:dyDescent="0.25">
      <c r="A223" s="293" t="str">
        <f>IF(ISBLANK(INDEX('Policy Characteristics'!A:A,MATCH($C223,'Policy Characteristics'!$C:$C,0))),"",INDEX('Policy Characteristics'!A:A,MATCH($C223,'Policy Characteristics'!$C:$C,0)))</f>
        <v>Electricity Supply</v>
      </c>
      <c r="B223" s="294" t="str">
        <f>IF(ISBLANK(INDEX('Policy Characteristics'!B:B,MATCH($C223,'Policy Characteristics'!$C:$C,0))),"",INDEX('Policy Characteristics'!B:B,MATCH($C223,'Policy Characteristics'!$C:$C,0)))</f>
        <v>Demand Response</v>
      </c>
      <c r="C223" t="s">
        <v>243</v>
      </c>
      <c r="D223" s="298"/>
      <c r="E223" s="298"/>
      <c r="F223" s="298"/>
      <c r="G223" s="298"/>
      <c r="H223" s="20">
        <v>30</v>
      </c>
      <c r="I223" s="295" t="s">
        <v>624</v>
      </c>
      <c r="J223" s="296" t="str">
        <f>IF(ISBLANK(INDEX('Policy Characteristics'!D:D,MATCH($C223,'Policy Characteristics'!$C:$C,0))),"",INDEX('Policy Characteristics'!D:D,MATCH($C223,'Policy Characteristics'!$C:$C,0)))</f>
        <v>Demand Response</v>
      </c>
      <c r="K223" s="293" t="str">
        <f>IF(ISBLANK(INDEX('Policy Characteristics'!E:E,MATCH($C223,'Policy Characteristics'!$C:$C,0))),"",INDEX('Policy Characteristics'!E:E,MATCH($C223,'Policy Characteristics'!$C:$C,0)))</f>
        <v>elec demand response</v>
      </c>
      <c r="L223" s="237">
        <f>IF(ISBLANK(INDEX('Policy Characteristics'!F:F,MATCH($C223,'Policy Characteristics'!$C:$C,0))),"",INDEX('Policy Characteristics'!F:F,MATCH($C223,'Policy Characteristics'!$C:$C,0)))</f>
        <v>0</v>
      </c>
      <c r="M223" s="237">
        <f>IF(ISBLANK(INDEX('Policy Characteristics'!G:G,MATCH($C223,'Policy Characteristics'!$C:$C,0))),"",INDEX('Policy Characteristics'!G:G,MATCH($C223,'Policy Characteristics'!$C:$C,0)))</f>
        <v>1</v>
      </c>
      <c r="N223" s="237">
        <f>IF(ISBLANK(INDEX('Policy Characteristics'!H:H,MATCH($C223,'Policy Characteristics'!$C:$C,0))),"",INDEX('Policy Characteristics'!H:H,MATCH($C223,'Policy Characteristics'!$C:$C,0)))</f>
        <v>0.01</v>
      </c>
      <c r="O223" s="293" t="str">
        <f>IF(ISBLANK(INDEX('Policy Characteristics'!I:I,MATCH($C223,'Policy Characteristics'!$C:$C,0))),"",INDEX('Policy Characteristics'!I:I,MATCH($C223,'Policy Characteristics'!$C:$C,0)))</f>
        <v>% of potential achieved</v>
      </c>
      <c r="P223" s="293"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v>
      </c>
      <c r="Q223" s="293" t="str">
        <f>IF(ISBLANK(INDEX('Policy Characteristics'!K:K,MATCH($C223,'Policy Characteristics'!$C:$C,0))),"",INDEX('Policy Characteristics'!K:K,MATCH($C223,'Policy Characteristics'!$C:$C,0)))</f>
        <v>electricity-sector-main.html#dr</v>
      </c>
      <c r="R223" s="293" t="str">
        <f>IF(ISBLANK(INDEX('Policy Characteristics'!L:L,MATCH($C223,'Policy Characteristics'!$C:$C,0))),"",INDEX('Policy Characteristics'!L:L,MATCH($C223,'Policy Characteristics'!$C:$C,0)))</f>
        <v>demand-response.html</v>
      </c>
    </row>
    <row r="224" spans="1:18" x14ac:dyDescent="0.25">
      <c r="A224" s="293" t="str">
        <f>IF(ISBLANK(INDEX('Policy Characteristics'!A:A,MATCH($C224,'Policy Characteristics'!$C:$C,0))),"",INDEX('Policy Characteristics'!A:A,MATCH($C224,'Policy Characteristics'!$C:$C,0)))</f>
        <v>Electricity Supply</v>
      </c>
      <c r="B224" s="294" t="str">
        <f>IF(ISBLANK(INDEX('Policy Characteristics'!B:B,MATCH($C224,'Policy Characteristics'!$C:$C,0))),"",INDEX('Policy Characteristics'!B:B,MATCH($C224,'Policy Characteristics'!$C:$C,0)))</f>
        <v>Early Retirement of Power Plants</v>
      </c>
      <c r="C224" t="s">
        <v>251</v>
      </c>
      <c r="D224" s="298" t="s">
        <v>678</v>
      </c>
      <c r="E224" s="298"/>
      <c r="F224" s="298" t="s">
        <v>679</v>
      </c>
      <c r="G224" s="298"/>
      <c r="H224" s="20">
        <v>31</v>
      </c>
      <c r="I224" s="295" t="s">
        <v>624</v>
      </c>
      <c r="J224" s="296" t="str">
        <f>IF(ISBLANK(INDEX('Policy Characteristics'!D:D,MATCH($C224,'Policy Characteristics'!$C:$C,0))),"",INDEX('Policy Characteristics'!D:D,MATCH($C224,'Policy Characteristics'!$C:$C,0)))</f>
        <v>Early Retirement of Power Plants</v>
      </c>
      <c r="K224" s="293" t="str">
        <f>IF(ISBLANK(INDEX('Policy Characteristics'!E:E,MATCH($C224,'Policy Characteristics'!$C:$C,0))),"",INDEX('Policy Characteristics'!E:E,MATCH($C224,'Policy Characteristics'!$C:$C,0)))</f>
        <v>elec early retirement</v>
      </c>
      <c r="L224" s="293">
        <f>IF(ISBLANK(INDEX('Policy Characteristics'!F:F,MATCH($C224,'Policy Characteristics'!$C:$C,0))),"",INDEX('Policy Characteristics'!F:F,MATCH($C224,'Policy Characteristics'!$C:$C,0)))</f>
        <v>0</v>
      </c>
      <c r="M224" s="293">
        <f>IF(ISBLANK(INDEX('Policy Characteristics'!G:G,MATCH($C224,'Policy Characteristics'!$C:$C,0))),"",INDEX('Policy Characteristics'!G:G,MATCH($C224,'Policy Characteristics'!$C:$C,0)))</f>
        <v>25000</v>
      </c>
      <c r="N224" s="293">
        <f>IF(ISBLANK(INDEX('Policy Characteristics'!H:H,MATCH($C224,'Policy Characteristics'!$C:$C,0))),"",INDEX('Policy Characteristics'!H:H,MATCH($C224,'Policy Characteristics'!$C:$C,0)))</f>
        <v>500</v>
      </c>
      <c r="O224" s="293" t="str">
        <f>IF(ISBLANK(INDEX('Policy Characteristics'!I:I,MATCH($C224,'Policy Characteristics'!$C:$C,0))),"",INDEX('Policy Characteristics'!I:I,MATCH($C224,'Policy Characteristics'!$C:$C,0)))</f>
        <v>MW/year</v>
      </c>
      <c r="P224" s="293"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4" s="293" t="str">
        <f>IF(ISBLANK(INDEX('Policy Characteristics'!K:K,MATCH($C224,'Policy Characteristics'!$C:$C,0))),"",INDEX('Policy Characteristics'!K:K,MATCH($C224,'Policy Characteristics'!$C:$C,0)))</f>
        <v>electricity-sector-main.html#early-ret</v>
      </c>
      <c r="R224" s="293" t="str">
        <f>IF(ISBLANK(INDEX('Policy Characteristics'!L:L,MATCH($C224,'Policy Characteristics'!$C:$C,0))),"",INDEX('Policy Characteristics'!L:L,MATCH($C224,'Policy Characteristics'!$C:$C,0)))</f>
        <v>early-retirement-of-power-plants.html</v>
      </c>
    </row>
    <row r="225" spans="1:18" x14ac:dyDescent="0.25">
      <c r="A225" s="293" t="str">
        <f>IF(ISBLANK(INDEX('Policy Characteristics'!A:A,MATCH($C225,'Policy Characteristics'!$C:$C,0))),"",INDEX('Policy Characteristics'!A:A,MATCH($C225,'Policy Characteristics'!$C:$C,0)))</f>
        <v>Electricity Supply</v>
      </c>
      <c r="B225" s="294" t="str">
        <f>IF(ISBLANK(INDEX('Policy Characteristics'!B:B,MATCH($C225,'Policy Characteristics'!$C:$C,0))),"",INDEX('Policy Characteristics'!B:B,MATCH($C225,'Policy Characteristics'!$C:$C,0)))</f>
        <v>Early Retirement of Power Plants</v>
      </c>
      <c r="C225" s="293" t="str">
        <f t="shared" ref="C225:C239" si="20">C$224</f>
        <v>Annual Additional Capacity Retired due to Early Retirement Policy</v>
      </c>
      <c r="D225" s="299" t="s">
        <v>680</v>
      </c>
      <c r="E225" s="298"/>
      <c r="F225" s="299" t="s">
        <v>681</v>
      </c>
      <c r="G225" s="298"/>
      <c r="H225" s="20">
        <v>620</v>
      </c>
      <c r="I225" s="295" t="s">
        <v>624</v>
      </c>
      <c r="J225" s="296" t="str">
        <f>IF(ISBLANK(INDEX('Policy Characteristics'!D:D,MATCH($C225,'Policy Characteristics'!$C:$C,0))),"",INDEX('Policy Characteristics'!D:D,MATCH($C225,'Policy Characteristics'!$C:$C,0)))</f>
        <v>Early Retirement of Power Plants</v>
      </c>
      <c r="K225" s="293" t="str">
        <f>IF(ISBLANK(INDEX('Policy Characteristics'!E:E,MATCH($C225,'Policy Characteristics'!$C:$C,0))),"",INDEX('Policy Characteristics'!E:E,MATCH($C225,'Policy Characteristics'!$C:$C,0)))</f>
        <v>elec early retirement</v>
      </c>
      <c r="L225" s="293">
        <f>IF(ISBLANK(INDEX('Policy Characteristics'!F:F,MATCH($C225,'Policy Characteristics'!$C:$C,0))),"",INDEX('Policy Characteristics'!F:F,MATCH($C225,'Policy Characteristics'!$C:$C,0)))</f>
        <v>0</v>
      </c>
      <c r="M225" s="293">
        <f>IF(ISBLANK(INDEX('Policy Characteristics'!G:G,MATCH($C225,'Policy Characteristics'!$C:$C,0))),"",INDEX('Policy Characteristics'!G:G,MATCH($C225,'Policy Characteristics'!$C:$C,0)))</f>
        <v>25000</v>
      </c>
      <c r="N225" s="293">
        <f>IF(ISBLANK(INDEX('Policy Characteristics'!H:H,MATCH($C225,'Policy Characteristics'!$C:$C,0))),"",INDEX('Policy Characteristics'!H:H,MATCH($C225,'Policy Characteristics'!$C:$C,0)))</f>
        <v>500</v>
      </c>
      <c r="O225" s="293" t="str">
        <f>IF(ISBLANK(INDEX('Policy Characteristics'!I:I,MATCH($C225,'Policy Characteristics'!$C:$C,0))),"",INDEX('Policy Characteristics'!I:I,MATCH($C225,'Policy Characteristics'!$C:$C,0)))</f>
        <v>MW/year</v>
      </c>
      <c r="P225" s="293"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5" s="293" t="str">
        <f>IF(ISBLANK(INDEX('Policy Characteristics'!K:K,MATCH($C225,'Policy Characteristics'!$C:$C,0))),"",INDEX('Policy Characteristics'!K:K,MATCH($C225,'Policy Characteristics'!$C:$C,0)))</f>
        <v>electricity-sector-main.html#early-ret</v>
      </c>
      <c r="R225" s="293" t="str">
        <f>IF(ISBLANK(INDEX('Policy Characteristics'!L:L,MATCH($C225,'Policy Characteristics'!$C:$C,0))),"",INDEX('Policy Characteristics'!L:L,MATCH($C225,'Policy Characteristics'!$C:$C,0)))</f>
        <v>early-retirement-of-power-plants.html</v>
      </c>
    </row>
    <row r="226" spans="1:18" x14ac:dyDescent="0.25">
      <c r="A226" s="293" t="str">
        <f>IF(ISBLANK(INDEX('Policy Characteristics'!A:A,MATCH($C226,'Policy Characteristics'!$C:$C,0))),"",INDEX('Policy Characteristics'!A:A,MATCH($C226,'Policy Characteristics'!$C:$C,0)))</f>
        <v>Electricity Supply</v>
      </c>
      <c r="B226" s="294" t="str">
        <f>IF(ISBLANK(INDEX('Policy Characteristics'!B:B,MATCH($C226,'Policy Characteristics'!$C:$C,0))),"",INDEX('Policy Characteristics'!B:B,MATCH($C226,'Policy Characteristics'!$C:$C,0)))</f>
        <v>Early Retirement of Power Plants</v>
      </c>
      <c r="C226" s="293" t="str">
        <f t="shared" si="20"/>
        <v>Annual Additional Capacity Retired due to Early Retirement Policy</v>
      </c>
      <c r="D226" s="299" t="s">
        <v>682</v>
      </c>
      <c r="E226" s="298"/>
      <c r="F226" s="299" t="s">
        <v>683</v>
      </c>
      <c r="G226" s="298"/>
      <c r="H226" s="20">
        <v>32</v>
      </c>
      <c r="I226" s="295" t="s">
        <v>624</v>
      </c>
      <c r="J226" s="296" t="str">
        <f>IF(ISBLANK(INDEX('Policy Characteristics'!D:D,MATCH($C226,'Policy Characteristics'!$C:$C,0))),"",INDEX('Policy Characteristics'!D:D,MATCH($C226,'Policy Characteristics'!$C:$C,0)))</f>
        <v>Early Retirement of Power Plants</v>
      </c>
      <c r="K226" s="293" t="str">
        <f>IF(ISBLANK(INDEX('Policy Characteristics'!E:E,MATCH($C226,'Policy Characteristics'!$C:$C,0))),"",INDEX('Policy Characteristics'!E:E,MATCH($C226,'Policy Characteristics'!$C:$C,0)))</f>
        <v>elec early retirement</v>
      </c>
      <c r="L226" s="293">
        <f>IF(ISBLANK(INDEX('Policy Characteristics'!F:F,MATCH($C226,'Policy Characteristics'!$C:$C,0))),"",INDEX('Policy Characteristics'!F:F,MATCH($C226,'Policy Characteristics'!$C:$C,0)))</f>
        <v>0</v>
      </c>
      <c r="M226" s="293">
        <f>IF(ISBLANK(INDEX('Policy Characteristics'!G:G,MATCH($C226,'Policy Characteristics'!$C:$C,0))),"",INDEX('Policy Characteristics'!G:G,MATCH($C226,'Policy Characteristics'!$C:$C,0)))</f>
        <v>25000</v>
      </c>
      <c r="N226" s="293">
        <f>IF(ISBLANK(INDEX('Policy Characteristics'!H:H,MATCH($C226,'Policy Characteristics'!$C:$C,0))),"",INDEX('Policy Characteristics'!H:H,MATCH($C226,'Policy Characteristics'!$C:$C,0)))</f>
        <v>500</v>
      </c>
      <c r="O226" s="293" t="str">
        <f>IF(ISBLANK(INDEX('Policy Characteristics'!I:I,MATCH($C226,'Policy Characteristics'!$C:$C,0))),"",INDEX('Policy Characteristics'!I:I,MATCH($C226,'Policy Characteristics'!$C:$C,0)))</f>
        <v>MW/year</v>
      </c>
      <c r="P226" s="293"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6" s="293" t="str">
        <f>IF(ISBLANK(INDEX('Policy Characteristics'!K:K,MATCH($C226,'Policy Characteristics'!$C:$C,0))),"",INDEX('Policy Characteristics'!K:K,MATCH($C226,'Policy Characteristics'!$C:$C,0)))</f>
        <v>electricity-sector-main.html#early-ret</v>
      </c>
      <c r="R226" s="293" t="str">
        <f>IF(ISBLANK(INDEX('Policy Characteristics'!L:L,MATCH($C226,'Policy Characteristics'!$C:$C,0))),"",INDEX('Policy Characteristics'!L:L,MATCH($C226,'Policy Characteristics'!$C:$C,0)))</f>
        <v>early-retirement-of-power-plants.html</v>
      </c>
    </row>
    <row r="227" spans="1:18" x14ac:dyDescent="0.25">
      <c r="A227" s="293" t="str">
        <f>IF(ISBLANK(INDEX('Policy Characteristics'!A:A,MATCH($C227,'Policy Characteristics'!$C:$C,0))),"",INDEX('Policy Characteristics'!A:A,MATCH($C227,'Policy Characteristics'!$C:$C,0)))</f>
        <v>Electricity Supply</v>
      </c>
      <c r="B227" s="294" t="str">
        <f>IF(ISBLANK(INDEX('Policy Characteristics'!B:B,MATCH($C227,'Policy Characteristics'!$C:$C,0))),"",INDEX('Policy Characteristics'!B:B,MATCH($C227,'Policy Characteristics'!$C:$C,0)))</f>
        <v>Early Retirement of Power Plants</v>
      </c>
      <c r="C227" s="293" t="str">
        <f t="shared" si="20"/>
        <v>Annual Additional Capacity Retired due to Early Retirement Policy</v>
      </c>
      <c r="D227" s="299" t="s">
        <v>684</v>
      </c>
      <c r="E227" s="298"/>
      <c r="F227" s="299" t="s">
        <v>685</v>
      </c>
      <c r="G227" s="298"/>
      <c r="H227" s="20">
        <v>621</v>
      </c>
      <c r="I227" s="295" t="s">
        <v>634</v>
      </c>
      <c r="J227" s="296" t="str">
        <f>IF(ISBLANK(INDEX('Policy Characteristics'!D:D,MATCH($C227,'Policy Characteristics'!$C:$C,0))),"",INDEX('Policy Characteristics'!D:D,MATCH($C227,'Policy Characteristics'!$C:$C,0)))</f>
        <v>Early Retirement of Power Plants</v>
      </c>
      <c r="K227" s="293" t="str">
        <f>IF(ISBLANK(INDEX('Policy Characteristics'!E:E,MATCH($C227,'Policy Characteristics'!$C:$C,0))),"",INDEX('Policy Characteristics'!E:E,MATCH($C227,'Policy Characteristics'!$C:$C,0)))</f>
        <v>elec early retirement</v>
      </c>
      <c r="L227" s="293">
        <f>IF(ISBLANK(INDEX('Policy Characteristics'!F:F,MATCH($C227,'Policy Characteristics'!$C:$C,0))),"",INDEX('Policy Characteristics'!F:F,MATCH($C227,'Policy Characteristics'!$C:$C,0)))</f>
        <v>0</v>
      </c>
      <c r="M227" s="293">
        <f>IF(ISBLANK(INDEX('Policy Characteristics'!G:G,MATCH($C227,'Policy Characteristics'!$C:$C,0))),"",INDEX('Policy Characteristics'!G:G,MATCH($C227,'Policy Characteristics'!$C:$C,0)))</f>
        <v>25000</v>
      </c>
      <c r="N227" s="293">
        <f>IF(ISBLANK(INDEX('Policy Characteristics'!H:H,MATCH($C227,'Policy Characteristics'!$C:$C,0))),"",INDEX('Policy Characteristics'!H:H,MATCH($C227,'Policy Characteristics'!$C:$C,0)))</f>
        <v>500</v>
      </c>
      <c r="O227" s="293" t="str">
        <f>IF(ISBLANK(INDEX('Policy Characteristics'!I:I,MATCH($C227,'Policy Characteristics'!$C:$C,0))),"",INDEX('Policy Characteristics'!I:I,MATCH($C227,'Policy Characteristics'!$C:$C,0)))</f>
        <v>MW/year</v>
      </c>
      <c r="P227" s="293"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7" s="293" t="str">
        <f>IF(ISBLANK(INDEX('Policy Characteristics'!K:K,MATCH($C227,'Policy Characteristics'!$C:$C,0))),"",INDEX('Policy Characteristics'!K:K,MATCH($C227,'Policy Characteristics'!$C:$C,0)))</f>
        <v>electricity-sector-main.html#early-ret</v>
      </c>
      <c r="R227" s="293" t="str">
        <f>IF(ISBLANK(INDEX('Policy Characteristics'!L:L,MATCH($C227,'Policy Characteristics'!$C:$C,0))),"",INDEX('Policy Characteristics'!L:L,MATCH($C227,'Policy Characteristics'!$C:$C,0)))</f>
        <v>early-retirement-of-power-plants.html</v>
      </c>
    </row>
    <row r="228" spans="1:18" x14ac:dyDescent="0.25">
      <c r="A228" s="293" t="str">
        <f>IF(ISBLANK(INDEX('Policy Characteristics'!A:A,MATCH($C228,'Policy Characteristics'!$C:$C,0))),"",INDEX('Policy Characteristics'!A:A,MATCH($C228,'Policy Characteristics'!$C:$C,0)))</f>
        <v>Electricity Supply</v>
      </c>
      <c r="B228" s="294" t="str">
        <f>IF(ISBLANK(INDEX('Policy Characteristics'!B:B,MATCH($C228,'Policy Characteristics'!$C:$C,0))),"",INDEX('Policy Characteristics'!B:B,MATCH($C228,'Policy Characteristics'!$C:$C,0)))</f>
        <v>Early Retirement of Power Plants</v>
      </c>
      <c r="C228" s="293" t="str">
        <f t="shared" si="20"/>
        <v>Annual Additional Capacity Retired due to Early Retirement Policy</v>
      </c>
      <c r="D228" s="299" t="s">
        <v>686</v>
      </c>
      <c r="E228" s="298"/>
      <c r="F228" s="299" t="s">
        <v>687</v>
      </c>
      <c r="G228" s="298"/>
      <c r="H228" s="20">
        <v>622</v>
      </c>
      <c r="I228" s="295" t="s">
        <v>634</v>
      </c>
      <c r="J228" s="296" t="str">
        <f>IF(ISBLANK(INDEX('Policy Characteristics'!D:D,MATCH($C228,'Policy Characteristics'!$C:$C,0))),"",INDEX('Policy Characteristics'!D:D,MATCH($C228,'Policy Characteristics'!$C:$C,0)))</f>
        <v>Early Retirement of Power Plants</v>
      </c>
      <c r="K228" s="293" t="str">
        <f>IF(ISBLANK(INDEX('Policy Characteristics'!E:E,MATCH($C228,'Policy Characteristics'!$C:$C,0))),"",INDEX('Policy Characteristics'!E:E,MATCH($C228,'Policy Characteristics'!$C:$C,0)))</f>
        <v>elec early retirement</v>
      </c>
      <c r="L228" s="293">
        <f>IF(ISBLANK(INDEX('Policy Characteristics'!F:F,MATCH($C228,'Policy Characteristics'!$C:$C,0))),"",INDEX('Policy Characteristics'!F:F,MATCH($C228,'Policy Characteristics'!$C:$C,0)))</f>
        <v>0</v>
      </c>
      <c r="M228" s="293">
        <f>IF(ISBLANK(INDEX('Policy Characteristics'!G:G,MATCH($C228,'Policy Characteristics'!$C:$C,0))),"",INDEX('Policy Characteristics'!G:G,MATCH($C228,'Policy Characteristics'!$C:$C,0)))</f>
        <v>25000</v>
      </c>
      <c r="N228" s="293">
        <f>IF(ISBLANK(INDEX('Policy Characteristics'!H:H,MATCH($C228,'Policy Characteristics'!$C:$C,0))),"",INDEX('Policy Characteristics'!H:H,MATCH($C228,'Policy Characteristics'!$C:$C,0)))</f>
        <v>500</v>
      </c>
      <c r="O228" s="293" t="str">
        <f>IF(ISBLANK(INDEX('Policy Characteristics'!I:I,MATCH($C228,'Policy Characteristics'!$C:$C,0))),"",INDEX('Policy Characteristics'!I:I,MATCH($C228,'Policy Characteristics'!$C:$C,0)))</f>
        <v>MW/year</v>
      </c>
      <c r="P228" s="293"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8" s="293" t="str">
        <f>IF(ISBLANK(INDEX('Policy Characteristics'!K:K,MATCH($C228,'Policy Characteristics'!$C:$C,0))),"",INDEX('Policy Characteristics'!K:K,MATCH($C228,'Policy Characteristics'!$C:$C,0)))</f>
        <v>electricity-sector-main.html#early-ret</v>
      </c>
      <c r="R228" s="293" t="str">
        <f>IF(ISBLANK(INDEX('Policy Characteristics'!L:L,MATCH($C228,'Policy Characteristics'!$C:$C,0))),"",INDEX('Policy Characteristics'!L:L,MATCH($C228,'Policy Characteristics'!$C:$C,0)))</f>
        <v>early-retirement-of-power-plants.html</v>
      </c>
    </row>
    <row r="229" spans="1:18" x14ac:dyDescent="0.25">
      <c r="A229" s="293" t="str">
        <f>IF(ISBLANK(INDEX('Policy Characteristics'!A:A,MATCH($C229,'Policy Characteristics'!$C:$C,0))),"",INDEX('Policy Characteristics'!A:A,MATCH($C229,'Policy Characteristics'!$C:$C,0)))</f>
        <v>Electricity Supply</v>
      </c>
      <c r="B229" s="294" t="str">
        <f>IF(ISBLANK(INDEX('Policy Characteristics'!B:B,MATCH($C229,'Policy Characteristics'!$C:$C,0))),"",INDEX('Policy Characteristics'!B:B,MATCH($C229,'Policy Characteristics'!$C:$C,0)))</f>
        <v>Early Retirement of Power Plants</v>
      </c>
      <c r="C229" s="293" t="str">
        <f t="shared" si="20"/>
        <v>Annual Additional Capacity Retired due to Early Retirement Policy</v>
      </c>
      <c r="D229" s="299" t="s">
        <v>688</v>
      </c>
      <c r="E229" s="298"/>
      <c r="F229" s="299" t="s">
        <v>689</v>
      </c>
      <c r="G229" s="298"/>
      <c r="H229" s="20">
        <v>623</v>
      </c>
      <c r="I229" s="295" t="s">
        <v>634</v>
      </c>
      <c r="J229" s="296" t="str">
        <f>IF(ISBLANK(INDEX('Policy Characteristics'!D:D,MATCH($C229,'Policy Characteristics'!$C:$C,0))),"",INDEX('Policy Characteristics'!D:D,MATCH($C229,'Policy Characteristics'!$C:$C,0)))</f>
        <v>Early Retirement of Power Plants</v>
      </c>
      <c r="K229" s="293" t="str">
        <f>IF(ISBLANK(INDEX('Policy Characteristics'!E:E,MATCH($C229,'Policy Characteristics'!$C:$C,0))),"",INDEX('Policy Characteristics'!E:E,MATCH($C229,'Policy Characteristics'!$C:$C,0)))</f>
        <v>elec early retirement</v>
      </c>
      <c r="L229" s="293">
        <f>IF(ISBLANK(INDEX('Policy Characteristics'!F:F,MATCH($C229,'Policy Characteristics'!$C:$C,0))),"",INDEX('Policy Characteristics'!F:F,MATCH($C229,'Policy Characteristics'!$C:$C,0)))</f>
        <v>0</v>
      </c>
      <c r="M229" s="293">
        <f>IF(ISBLANK(INDEX('Policy Characteristics'!G:G,MATCH($C229,'Policy Characteristics'!$C:$C,0))),"",INDEX('Policy Characteristics'!G:G,MATCH($C229,'Policy Characteristics'!$C:$C,0)))</f>
        <v>25000</v>
      </c>
      <c r="N229" s="293">
        <f>IF(ISBLANK(INDEX('Policy Characteristics'!H:H,MATCH($C229,'Policy Characteristics'!$C:$C,0))),"",INDEX('Policy Characteristics'!H:H,MATCH($C229,'Policy Characteristics'!$C:$C,0)))</f>
        <v>500</v>
      </c>
      <c r="O229" s="293" t="str">
        <f>IF(ISBLANK(INDEX('Policy Characteristics'!I:I,MATCH($C229,'Policy Characteristics'!$C:$C,0))),"",INDEX('Policy Characteristics'!I:I,MATCH($C229,'Policy Characteristics'!$C:$C,0)))</f>
        <v>MW/year</v>
      </c>
      <c r="P229" s="293"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9" s="293" t="str">
        <f>IF(ISBLANK(INDEX('Policy Characteristics'!K:K,MATCH($C229,'Policy Characteristics'!$C:$C,0))),"",INDEX('Policy Characteristics'!K:K,MATCH($C229,'Policy Characteristics'!$C:$C,0)))</f>
        <v>electricity-sector-main.html#early-ret</v>
      </c>
      <c r="R229" s="293" t="str">
        <f>IF(ISBLANK(INDEX('Policy Characteristics'!L:L,MATCH($C229,'Policy Characteristics'!$C:$C,0))),"",INDEX('Policy Characteristics'!L:L,MATCH($C229,'Policy Characteristics'!$C:$C,0)))</f>
        <v>early-retirement-of-power-plants.html</v>
      </c>
    </row>
    <row r="230" spans="1:18" x14ac:dyDescent="0.25">
      <c r="A230" s="293" t="str">
        <f>IF(ISBLANK(INDEX('Policy Characteristics'!A:A,MATCH($C230,'Policy Characteristics'!$C:$C,0))),"",INDEX('Policy Characteristics'!A:A,MATCH($C230,'Policy Characteristics'!$C:$C,0)))</f>
        <v>Electricity Supply</v>
      </c>
      <c r="B230" s="294" t="str">
        <f>IF(ISBLANK(INDEX('Policy Characteristics'!B:B,MATCH($C230,'Policy Characteristics'!$C:$C,0))),"",INDEX('Policy Characteristics'!B:B,MATCH($C230,'Policy Characteristics'!$C:$C,0)))</f>
        <v>Early Retirement of Power Plants</v>
      </c>
      <c r="C230" s="293" t="str">
        <f t="shared" si="20"/>
        <v>Annual Additional Capacity Retired due to Early Retirement Policy</v>
      </c>
      <c r="D230" s="299" t="s">
        <v>690</v>
      </c>
      <c r="E230" s="298"/>
      <c r="F230" s="299" t="s">
        <v>691</v>
      </c>
      <c r="G230" s="298"/>
      <c r="H230" s="20">
        <v>624</v>
      </c>
      <c r="I230" s="295" t="s">
        <v>634</v>
      </c>
      <c r="J230" s="296" t="str">
        <f>IF(ISBLANK(INDEX('Policy Characteristics'!D:D,MATCH($C230,'Policy Characteristics'!$C:$C,0))),"",INDEX('Policy Characteristics'!D:D,MATCH($C230,'Policy Characteristics'!$C:$C,0)))</f>
        <v>Early Retirement of Power Plants</v>
      </c>
      <c r="K230" s="293" t="str">
        <f>IF(ISBLANK(INDEX('Policy Characteristics'!E:E,MATCH($C230,'Policy Characteristics'!$C:$C,0))),"",INDEX('Policy Characteristics'!E:E,MATCH($C230,'Policy Characteristics'!$C:$C,0)))</f>
        <v>elec early retirement</v>
      </c>
      <c r="L230" s="293">
        <f>IF(ISBLANK(INDEX('Policy Characteristics'!F:F,MATCH($C230,'Policy Characteristics'!$C:$C,0))),"",INDEX('Policy Characteristics'!F:F,MATCH($C230,'Policy Characteristics'!$C:$C,0)))</f>
        <v>0</v>
      </c>
      <c r="M230" s="293">
        <f>IF(ISBLANK(INDEX('Policy Characteristics'!G:G,MATCH($C230,'Policy Characteristics'!$C:$C,0))),"",INDEX('Policy Characteristics'!G:G,MATCH($C230,'Policy Characteristics'!$C:$C,0)))</f>
        <v>25000</v>
      </c>
      <c r="N230" s="293">
        <f>IF(ISBLANK(INDEX('Policy Characteristics'!H:H,MATCH($C230,'Policy Characteristics'!$C:$C,0))),"",INDEX('Policy Characteristics'!H:H,MATCH($C230,'Policy Characteristics'!$C:$C,0)))</f>
        <v>500</v>
      </c>
      <c r="O230" s="293" t="str">
        <f>IF(ISBLANK(INDEX('Policy Characteristics'!I:I,MATCH($C230,'Policy Characteristics'!$C:$C,0))),"",INDEX('Policy Characteristics'!I:I,MATCH($C230,'Policy Characteristics'!$C:$C,0)))</f>
        <v>MW/year</v>
      </c>
      <c r="P230" s="293"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0" s="293" t="str">
        <f>IF(ISBLANK(INDEX('Policy Characteristics'!K:K,MATCH($C230,'Policy Characteristics'!$C:$C,0))),"",INDEX('Policy Characteristics'!K:K,MATCH($C230,'Policy Characteristics'!$C:$C,0)))</f>
        <v>electricity-sector-main.html#early-ret</v>
      </c>
      <c r="R230" s="293" t="str">
        <f>IF(ISBLANK(INDEX('Policy Characteristics'!L:L,MATCH($C230,'Policy Characteristics'!$C:$C,0))),"",INDEX('Policy Characteristics'!L:L,MATCH($C230,'Policy Characteristics'!$C:$C,0)))</f>
        <v>early-retirement-of-power-plants.html</v>
      </c>
    </row>
    <row r="231" spans="1:18" x14ac:dyDescent="0.25">
      <c r="A231" s="293" t="str">
        <f>IF(ISBLANK(INDEX('Policy Characteristics'!A:A,MATCH($C231,'Policy Characteristics'!$C:$C,0))),"",INDEX('Policy Characteristics'!A:A,MATCH($C231,'Policy Characteristics'!$C:$C,0)))</f>
        <v>Electricity Supply</v>
      </c>
      <c r="B231" s="294" t="str">
        <f>IF(ISBLANK(INDEX('Policy Characteristics'!B:B,MATCH($C231,'Policy Characteristics'!$C:$C,0))),"",INDEX('Policy Characteristics'!B:B,MATCH($C231,'Policy Characteristics'!$C:$C,0)))</f>
        <v>Early Retirement of Power Plants</v>
      </c>
      <c r="C231" s="293" t="str">
        <f t="shared" si="20"/>
        <v>Annual Additional Capacity Retired due to Early Retirement Policy</v>
      </c>
      <c r="D231" s="299" t="s">
        <v>692</v>
      </c>
      <c r="E231" s="298"/>
      <c r="F231" s="299" t="s">
        <v>693</v>
      </c>
      <c r="G231" s="298"/>
      <c r="H231" s="20">
        <v>625</v>
      </c>
      <c r="I231" s="295" t="s">
        <v>634</v>
      </c>
      <c r="J231" s="296" t="str">
        <f>IF(ISBLANK(INDEX('Policy Characteristics'!D:D,MATCH($C231,'Policy Characteristics'!$C:$C,0))),"",INDEX('Policy Characteristics'!D:D,MATCH($C231,'Policy Characteristics'!$C:$C,0)))</f>
        <v>Early Retirement of Power Plants</v>
      </c>
      <c r="K231" s="293" t="str">
        <f>IF(ISBLANK(INDEX('Policy Characteristics'!E:E,MATCH($C231,'Policy Characteristics'!$C:$C,0))),"",INDEX('Policy Characteristics'!E:E,MATCH($C231,'Policy Characteristics'!$C:$C,0)))</f>
        <v>elec early retirement</v>
      </c>
      <c r="L231" s="293">
        <f>IF(ISBLANK(INDEX('Policy Characteristics'!F:F,MATCH($C231,'Policy Characteristics'!$C:$C,0))),"",INDEX('Policy Characteristics'!F:F,MATCH($C231,'Policy Characteristics'!$C:$C,0)))</f>
        <v>0</v>
      </c>
      <c r="M231" s="293">
        <f>IF(ISBLANK(INDEX('Policy Characteristics'!G:G,MATCH($C231,'Policy Characteristics'!$C:$C,0))),"",INDEX('Policy Characteristics'!G:G,MATCH($C231,'Policy Characteristics'!$C:$C,0)))</f>
        <v>25000</v>
      </c>
      <c r="N231" s="293">
        <f>IF(ISBLANK(INDEX('Policy Characteristics'!H:H,MATCH($C231,'Policy Characteristics'!$C:$C,0))),"",INDEX('Policy Characteristics'!H:H,MATCH($C231,'Policy Characteristics'!$C:$C,0)))</f>
        <v>500</v>
      </c>
      <c r="O231" s="293" t="str">
        <f>IF(ISBLANK(INDEX('Policy Characteristics'!I:I,MATCH($C231,'Policy Characteristics'!$C:$C,0))),"",INDEX('Policy Characteristics'!I:I,MATCH($C231,'Policy Characteristics'!$C:$C,0)))</f>
        <v>MW/year</v>
      </c>
      <c r="P231" s="293"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1" s="293" t="str">
        <f>IF(ISBLANK(INDEX('Policy Characteristics'!K:K,MATCH($C231,'Policy Characteristics'!$C:$C,0))),"",INDEX('Policy Characteristics'!K:K,MATCH($C231,'Policy Characteristics'!$C:$C,0)))</f>
        <v>electricity-sector-main.html#early-ret</v>
      </c>
      <c r="R231" s="293" t="str">
        <f>IF(ISBLANK(INDEX('Policy Characteristics'!L:L,MATCH($C231,'Policy Characteristics'!$C:$C,0))),"",INDEX('Policy Characteristics'!L:L,MATCH($C231,'Policy Characteristics'!$C:$C,0)))</f>
        <v>early-retirement-of-power-plants.html</v>
      </c>
    </row>
    <row r="232" spans="1:18" x14ac:dyDescent="0.25">
      <c r="A232" s="293" t="str">
        <f>IF(ISBLANK(INDEX('Policy Characteristics'!A:A,MATCH($C232,'Policy Characteristics'!$C:$C,0))),"",INDEX('Policy Characteristics'!A:A,MATCH($C232,'Policy Characteristics'!$C:$C,0)))</f>
        <v>Electricity Supply</v>
      </c>
      <c r="B232" s="294" t="str">
        <f>IF(ISBLANK(INDEX('Policy Characteristics'!B:B,MATCH($C232,'Policy Characteristics'!$C:$C,0))),"",INDEX('Policy Characteristics'!B:B,MATCH($C232,'Policy Characteristics'!$C:$C,0)))</f>
        <v>Early Retirement of Power Plants</v>
      </c>
      <c r="C232" s="293" t="str">
        <f t="shared" si="20"/>
        <v>Annual Additional Capacity Retired due to Early Retirement Policy</v>
      </c>
      <c r="D232" s="299" t="s">
        <v>694</v>
      </c>
      <c r="E232" s="298"/>
      <c r="F232" s="299" t="s">
        <v>695</v>
      </c>
      <c r="G232" s="298"/>
      <c r="H232" s="20">
        <v>626</v>
      </c>
      <c r="I232" s="295" t="s">
        <v>634</v>
      </c>
      <c r="J232" s="296" t="str">
        <f>IF(ISBLANK(INDEX('Policy Characteristics'!D:D,MATCH($C232,'Policy Characteristics'!$C:$C,0))),"",INDEX('Policy Characteristics'!D:D,MATCH($C232,'Policy Characteristics'!$C:$C,0)))</f>
        <v>Early Retirement of Power Plants</v>
      </c>
      <c r="K232" s="293" t="str">
        <f>IF(ISBLANK(INDEX('Policy Characteristics'!E:E,MATCH($C232,'Policy Characteristics'!$C:$C,0))),"",INDEX('Policy Characteristics'!E:E,MATCH($C232,'Policy Characteristics'!$C:$C,0)))</f>
        <v>elec early retirement</v>
      </c>
      <c r="L232" s="293">
        <f>IF(ISBLANK(INDEX('Policy Characteristics'!F:F,MATCH($C232,'Policy Characteristics'!$C:$C,0))),"",INDEX('Policy Characteristics'!F:F,MATCH($C232,'Policy Characteristics'!$C:$C,0)))</f>
        <v>0</v>
      </c>
      <c r="M232" s="293">
        <f>IF(ISBLANK(INDEX('Policy Characteristics'!G:G,MATCH($C232,'Policy Characteristics'!$C:$C,0))),"",INDEX('Policy Characteristics'!G:G,MATCH($C232,'Policy Characteristics'!$C:$C,0)))</f>
        <v>25000</v>
      </c>
      <c r="N232" s="293">
        <f>IF(ISBLANK(INDEX('Policy Characteristics'!H:H,MATCH($C232,'Policy Characteristics'!$C:$C,0))),"",INDEX('Policy Characteristics'!H:H,MATCH($C232,'Policy Characteristics'!$C:$C,0)))</f>
        <v>500</v>
      </c>
      <c r="O232" s="293" t="str">
        <f>IF(ISBLANK(INDEX('Policy Characteristics'!I:I,MATCH($C232,'Policy Characteristics'!$C:$C,0))),"",INDEX('Policy Characteristics'!I:I,MATCH($C232,'Policy Characteristics'!$C:$C,0)))</f>
        <v>MW/year</v>
      </c>
      <c r="P232" s="293"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2" s="293" t="str">
        <f>IF(ISBLANK(INDEX('Policy Characteristics'!K:K,MATCH($C232,'Policy Characteristics'!$C:$C,0))),"",INDEX('Policy Characteristics'!K:K,MATCH($C232,'Policy Characteristics'!$C:$C,0)))</f>
        <v>electricity-sector-main.html#early-ret</v>
      </c>
      <c r="R232" s="293" t="str">
        <f>IF(ISBLANK(INDEX('Policy Characteristics'!L:L,MATCH($C232,'Policy Characteristics'!$C:$C,0))),"",INDEX('Policy Characteristics'!L:L,MATCH($C232,'Policy Characteristics'!$C:$C,0)))</f>
        <v>early-retirement-of-power-plants.html</v>
      </c>
    </row>
    <row r="233" spans="1:18" x14ac:dyDescent="0.25">
      <c r="A233" s="293" t="str">
        <f>IF(ISBLANK(INDEX('Policy Characteristics'!A:A,MATCH($C233,'Policy Characteristics'!$C:$C,0))),"",INDEX('Policy Characteristics'!A:A,MATCH($C233,'Policy Characteristics'!$C:$C,0)))</f>
        <v>Electricity Supply</v>
      </c>
      <c r="B233" s="294" t="str">
        <f>IF(ISBLANK(INDEX('Policy Characteristics'!B:B,MATCH($C233,'Policy Characteristics'!$C:$C,0))),"",INDEX('Policy Characteristics'!B:B,MATCH($C233,'Policy Characteristics'!$C:$C,0)))</f>
        <v>Early Retirement of Power Plants</v>
      </c>
      <c r="C233" s="293" t="str">
        <f t="shared" si="20"/>
        <v>Annual Additional Capacity Retired due to Early Retirement Policy</v>
      </c>
      <c r="D233" s="299" t="s">
        <v>696</v>
      </c>
      <c r="E233" s="298"/>
      <c r="F233" s="299" t="s">
        <v>697</v>
      </c>
      <c r="G233" s="298"/>
      <c r="H233" s="20">
        <v>627</v>
      </c>
      <c r="I233" s="295" t="s">
        <v>634</v>
      </c>
      <c r="J233" s="296" t="str">
        <f>IF(ISBLANK(INDEX('Policy Characteristics'!D:D,MATCH($C233,'Policy Characteristics'!$C:$C,0))),"",INDEX('Policy Characteristics'!D:D,MATCH($C233,'Policy Characteristics'!$C:$C,0)))</f>
        <v>Early Retirement of Power Plants</v>
      </c>
      <c r="K233" s="293" t="str">
        <f>IF(ISBLANK(INDEX('Policy Characteristics'!E:E,MATCH($C233,'Policy Characteristics'!$C:$C,0))),"",INDEX('Policy Characteristics'!E:E,MATCH($C233,'Policy Characteristics'!$C:$C,0)))</f>
        <v>elec early retirement</v>
      </c>
      <c r="L233" s="293">
        <f>IF(ISBLANK(INDEX('Policy Characteristics'!F:F,MATCH($C233,'Policy Characteristics'!$C:$C,0))),"",INDEX('Policy Characteristics'!F:F,MATCH($C233,'Policy Characteristics'!$C:$C,0)))</f>
        <v>0</v>
      </c>
      <c r="M233" s="293">
        <f>IF(ISBLANK(INDEX('Policy Characteristics'!G:G,MATCH($C233,'Policy Characteristics'!$C:$C,0))),"",INDEX('Policy Characteristics'!G:G,MATCH($C233,'Policy Characteristics'!$C:$C,0)))</f>
        <v>25000</v>
      </c>
      <c r="N233" s="293">
        <f>IF(ISBLANK(INDEX('Policy Characteristics'!H:H,MATCH($C233,'Policy Characteristics'!$C:$C,0))),"",INDEX('Policy Characteristics'!H:H,MATCH($C233,'Policy Characteristics'!$C:$C,0)))</f>
        <v>500</v>
      </c>
      <c r="O233" s="293" t="str">
        <f>IF(ISBLANK(INDEX('Policy Characteristics'!I:I,MATCH($C233,'Policy Characteristics'!$C:$C,0))),"",INDEX('Policy Characteristics'!I:I,MATCH($C233,'Policy Characteristics'!$C:$C,0)))</f>
        <v>MW/year</v>
      </c>
      <c r="P233" s="293"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3" s="293" t="str">
        <f>IF(ISBLANK(INDEX('Policy Characteristics'!K:K,MATCH($C233,'Policy Characteristics'!$C:$C,0))),"",INDEX('Policy Characteristics'!K:K,MATCH($C233,'Policy Characteristics'!$C:$C,0)))</f>
        <v>electricity-sector-main.html#early-ret</v>
      </c>
      <c r="R233" s="293" t="str">
        <f>IF(ISBLANK(INDEX('Policy Characteristics'!L:L,MATCH($C233,'Policy Characteristics'!$C:$C,0))),"",INDEX('Policy Characteristics'!L:L,MATCH($C233,'Policy Characteristics'!$C:$C,0)))</f>
        <v>early-retirement-of-power-plants.html</v>
      </c>
    </row>
    <row r="234" spans="1:18" x14ac:dyDescent="0.25">
      <c r="A234" s="293" t="str">
        <f>IF(ISBLANK(INDEX('Policy Characteristics'!A:A,MATCH($C234,'Policy Characteristics'!$C:$C,0))),"",INDEX('Policy Characteristics'!A:A,MATCH($C234,'Policy Characteristics'!$C:$C,0)))</f>
        <v>Electricity Supply</v>
      </c>
      <c r="B234" s="294" t="str">
        <f>IF(ISBLANK(INDEX('Policy Characteristics'!B:B,MATCH($C234,'Policy Characteristics'!$C:$C,0))),"",INDEX('Policy Characteristics'!B:B,MATCH($C234,'Policy Characteristics'!$C:$C,0)))</f>
        <v>Early Retirement of Power Plants</v>
      </c>
      <c r="C234" s="293" t="str">
        <f t="shared" si="20"/>
        <v>Annual Additional Capacity Retired due to Early Retirement Policy</v>
      </c>
      <c r="D234" s="299" t="s">
        <v>698</v>
      </c>
      <c r="E234" s="298"/>
      <c r="F234" s="299" t="s">
        <v>699</v>
      </c>
      <c r="G234" s="298"/>
      <c r="H234" s="20">
        <v>628</v>
      </c>
      <c r="I234" s="295" t="s">
        <v>624</v>
      </c>
      <c r="J234" s="296" t="str">
        <f>IF(ISBLANK(INDEX('Policy Characteristics'!D:D,MATCH($C234,'Policy Characteristics'!$C:$C,0))),"",INDEX('Policy Characteristics'!D:D,MATCH($C234,'Policy Characteristics'!$C:$C,0)))</f>
        <v>Early Retirement of Power Plants</v>
      </c>
      <c r="K234" s="293" t="str">
        <f>IF(ISBLANK(INDEX('Policy Characteristics'!E:E,MATCH($C234,'Policy Characteristics'!$C:$C,0))),"",INDEX('Policy Characteristics'!E:E,MATCH($C234,'Policy Characteristics'!$C:$C,0)))</f>
        <v>elec early retirement</v>
      </c>
      <c r="L234" s="293">
        <f>IF(ISBLANK(INDEX('Policy Characteristics'!F:F,MATCH($C234,'Policy Characteristics'!$C:$C,0))),"",INDEX('Policy Characteristics'!F:F,MATCH($C234,'Policy Characteristics'!$C:$C,0)))</f>
        <v>0</v>
      </c>
      <c r="M234" s="293">
        <f>IF(ISBLANK(INDEX('Policy Characteristics'!G:G,MATCH($C234,'Policy Characteristics'!$C:$C,0))),"",INDEX('Policy Characteristics'!G:G,MATCH($C234,'Policy Characteristics'!$C:$C,0)))</f>
        <v>25000</v>
      </c>
      <c r="N234" s="293">
        <f>IF(ISBLANK(INDEX('Policy Characteristics'!H:H,MATCH($C234,'Policy Characteristics'!$C:$C,0))),"",INDEX('Policy Characteristics'!H:H,MATCH($C234,'Policy Characteristics'!$C:$C,0)))</f>
        <v>500</v>
      </c>
      <c r="O234" s="293" t="str">
        <f>IF(ISBLANK(INDEX('Policy Characteristics'!I:I,MATCH($C234,'Policy Characteristics'!$C:$C,0))),"",INDEX('Policy Characteristics'!I:I,MATCH($C234,'Policy Characteristics'!$C:$C,0)))</f>
        <v>MW/year</v>
      </c>
      <c r="P234" s="293"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4" s="293" t="str">
        <f>IF(ISBLANK(INDEX('Policy Characteristics'!K:K,MATCH($C234,'Policy Characteristics'!$C:$C,0))),"",INDEX('Policy Characteristics'!K:K,MATCH($C234,'Policy Characteristics'!$C:$C,0)))</f>
        <v>electricity-sector-main.html#early-ret</v>
      </c>
      <c r="R234" s="293" t="str">
        <f>IF(ISBLANK(INDEX('Policy Characteristics'!L:L,MATCH($C234,'Policy Characteristics'!$C:$C,0))),"",INDEX('Policy Characteristics'!L:L,MATCH($C234,'Policy Characteristics'!$C:$C,0)))</f>
        <v>early-retirement-of-power-plants.html</v>
      </c>
    </row>
    <row r="235" spans="1:18" x14ac:dyDescent="0.25">
      <c r="A235" s="293" t="str">
        <f>IF(ISBLANK(INDEX('Policy Characteristics'!A:A,MATCH($C235,'Policy Characteristics'!$C:$C,0))),"",INDEX('Policy Characteristics'!A:A,MATCH($C235,'Policy Characteristics'!$C:$C,0)))</f>
        <v>Electricity Supply</v>
      </c>
      <c r="B235" s="294" t="str">
        <f>IF(ISBLANK(INDEX('Policy Characteristics'!B:B,MATCH($C235,'Policy Characteristics'!$C:$C,0))),"",INDEX('Policy Characteristics'!B:B,MATCH($C235,'Policy Characteristics'!$C:$C,0)))</f>
        <v>Early Retirement of Power Plants</v>
      </c>
      <c r="C235" s="293" t="str">
        <f t="shared" si="20"/>
        <v>Annual Additional Capacity Retired due to Early Retirement Policy</v>
      </c>
      <c r="D235" s="299" t="s">
        <v>700</v>
      </c>
      <c r="E235" s="298"/>
      <c r="F235" s="299" t="s">
        <v>701</v>
      </c>
      <c r="G235" s="298"/>
      <c r="H235" s="20">
        <v>590</v>
      </c>
      <c r="I235" s="295" t="s">
        <v>702</v>
      </c>
      <c r="J235" s="296" t="str">
        <f>IF(ISBLANK(INDEX('Policy Characteristics'!D:D,MATCH($C235,'Policy Characteristics'!$C:$C,0))),"",INDEX('Policy Characteristics'!D:D,MATCH($C235,'Policy Characteristics'!$C:$C,0)))</f>
        <v>Early Retirement of Power Plants</v>
      </c>
      <c r="K235" s="293" t="str">
        <f>IF(ISBLANK(INDEX('Policy Characteristics'!E:E,MATCH($C235,'Policy Characteristics'!$C:$C,0))),"",INDEX('Policy Characteristics'!E:E,MATCH($C235,'Policy Characteristics'!$C:$C,0)))</f>
        <v>elec early retirement</v>
      </c>
      <c r="L235" s="293">
        <f>IF(ISBLANK(INDEX('Policy Characteristics'!F:F,MATCH($C235,'Policy Characteristics'!$C:$C,0))),"",INDEX('Policy Characteristics'!F:F,MATCH($C235,'Policy Characteristics'!$C:$C,0)))</f>
        <v>0</v>
      </c>
      <c r="M235" s="293">
        <f>IF(ISBLANK(INDEX('Policy Characteristics'!G:G,MATCH($C235,'Policy Characteristics'!$C:$C,0))),"",INDEX('Policy Characteristics'!G:G,MATCH($C235,'Policy Characteristics'!$C:$C,0)))</f>
        <v>25000</v>
      </c>
      <c r="N235" s="293">
        <f>IF(ISBLANK(INDEX('Policy Characteristics'!H:H,MATCH($C235,'Policy Characteristics'!$C:$C,0))),"",INDEX('Policy Characteristics'!H:H,MATCH($C235,'Policy Characteristics'!$C:$C,0)))</f>
        <v>500</v>
      </c>
      <c r="O235" s="293" t="str">
        <f>IF(ISBLANK(INDEX('Policy Characteristics'!I:I,MATCH($C235,'Policy Characteristics'!$C:$C,0))),"",INDEX('Policy Characteristics'!I:I,MATCH($C235,'Policy Characteristics'!$C:$C,0)))</f>
        <v>MW/year</v>
      </c>
      <c r="P235" s="293"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5" s="293" t="str">
        <f>IF(ISBLANK(INDEX('Policy Characteristics'!K:K,MATCH($C235,'Policy Characteristics'!$C:$C,0))),"",INDEX('Policy Characteristics'!K:K,MATCH($C235,'Policy Characteristics'!$C:$C,0)))</f>
        <v>electricity-sector-main.html#early-ret</v>
      </c>
      <c r="R235" s="293" t="str">
        <f>IF(ISBLANK(INDEX('Policy Characteristics'!L:L,MATCH($C235,'Policy Characteristics'!$C:$C,0))),"",INDEX('Policy Characteristics'!L:L,MATCH($C235,'Policy Characteristics'!$C:$C,0)))</f>
        <v>early-retirement-of-power-plants.html</v>
      </c>
    </row>
    <row r="236" spans="1:18" x14ac:dyDescent="0.25">
      <c r="A236" s="293" t="str">
        <f>IF(ISBLANK(INDEX('Policy Characteristics'!A:A,MATCH($C236,'Policy Characteristics'!$C:$C,0))),"",INDEX('Policy Characteristics'!A:A,MATCH($C236,'Policy Characteristics'!$C:$C,0)))</f>
        <v>Electricity Supply</v>
      </c>
      <c r="B236" s="294" t="str">
        <f>IF(ISBLANK(INDEX('Policy Characteristics'!B:B,MATCH($C236,'Policy Characteristics'!$C:$C,0))),"",INDEX('Policy Characteristics'!B:B,MATCH($C236,'Policy Characteristics'!$C:$C,0)))</f>
        <v>Early Retirement of Power Plants</v>
      </c>
      <c r="C236" s="293" t="str">
        <f t="shared" si="20"/>
        <v>Annual Additional Capacity Retired due to Early Retirement Policy</v>
      </c>
      <c r="D236" s="299" t="s">
        <v>703</v>
      </c>
      <c r="E236" s="298"/>
      <c r="F236" s="299" t="s">
        <v>704</v>
      </c>
      <c r="G236" s="298"/>
      <c r="H236" s="20">
        <v>629</v>
      </c>
      <c r="I236" s="295" t="s">
        <v>634</v>
      </c>
      <c r="J236" s="296" t="str">
        <f>IF(ISBLANK(INDEX('Policy Characteristics'!D:D,MATCH($C236,'Policy Characteristics'!$C:$C,0))),"",INDEX('Policy Characteristics'!D:D,MATCH($C236,'Policy Characteristics'!$C:$C,0)))</f>
        <v>Early Retirement of Power Plants</v>
      </c>
      <c r="K236" s="293" t="str">
        <f>IF(ISBLANK(INDEX('Policy Characteristics'!E:E,MATCH($C236,'Policy Characteristics'!$C:$C,0))),"",INDEX('Policy Characteristics'!E:E,MATCH($C236,'Policy Characteristics'!$C:$C,0)))</f>
        <v>elec early retirement</v>
      </c>
      <c r="L236" s="293">
        <f>IF(ISBLANK(INDEX('Policy Characteristics'!F:F,MATCH($C236,'Policy Characteristics'!$C:$C,0))),"",INDEX('Policy Characteristics'!F:F,MATCH($C236,'Policy Characteristics'!$C:$C,0)))</f>
        <v>0</v>
      </c>
      <c r="M236" s="293">
        <f>IF(ISBLANK(INDEX('Policy Characteristics'!G:G,MATCH($C236,'Policy Characteristics'!$C:$C,0))),"",INDEX('Policy Characteristics'!G:G,MATCH($C236,'Policy Characteristics'!$C:$C,0)))</f>
        <v>25000</v>
      </c>
      <c r="N236" s="293">
        <f>IF(ISBLANK(INDEX('Policy Characteristics'!H:H,MATCH($C236,'Policy Characteristics'!$C:$C,0))),"",INDEX('Policy Characteristics'!H:H,MATCH($C236,'Policy Characteristics'!$C:$C,0)))</f>
        <v>500</v>
      </c>
      <c r="O236" s="293" t="str">
        <f>IF(ISBLANK(INDEX('Policy Characteristics'!I:I,MATCH($C236,'Policy Characteristics'!$C:$C,0))),"",INDEX('Policy Characteristics'!I:I,MATCH($C236,'Policy Characteristics'!$C:$C,0)))</f>
        <v>MW/year</v>
      </c>
      <c r="P236" s="293"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6" s="293" t="str">
        <f>IF(ISBLANK(INDEX('Policy Characteristics'!K:K,MATCH($C236,'Policy Characteristics'!$C:$C,0))),"",INDEX('Policy Characteristics'!K:K,MATCH($C236,'Policy Characteristics'!$C:$C,0)))</f>
        <v>electricity-sector-main.html#early-ret</v>
      </c>
      <c r="R236" s="293" t="str">
        <f>IF(ISBLANK(INDEX('Policy Characteristics'!L:L,MATCH($C236,'Policy Characteristics'!$C:$C,0))),"",INDEX('Policy Characteristics'!L:L,MATCH($C236,'Policy Characteristics'!$C:$C,0)))</f>
        <v>early-retirement-of-power-plants.html</v>
      </c>
    </row>
    <row r="237" spans="1:18" x14ac:dyDescent="0.25">
      <c r="A237" s="293" t="str">
        <f>IF(ISBLANK(INDEX('Policy Characteristics'!A:A,MATCH($C237,'Policy Characteristics'!$C:$C,0))),"",INDEX('Policy Characteristics'!A:A,MATCH($C237,'Policy Characteristics'!$C:$C,0)))</f>
        <v>Electricity Supply</v>
      </c>
      <c r="B237" s="294" t="str">
        <f>IF(ISBLANK(INDEX('Policy Characteristics'!B:B,MATCH($C237,'Policy Characteristics'!$C:$C,0))),"",INDEX('Policy Characteristics'!B:B,MATCH($C237,'Policy Characteristics'!$C:$C,0)))</f>
        <v>Early Retirement of Power Plants</v>
      </c>
      <c r="C237" s="293" t="str">
        <f t="shared" si="20"/>
        <v>Annual Additional Capacity Retired due to Early Retirement Policy</v>
      </c>
      <c r="D237" s="299" t="s">
        <v>705</v>
      </c>
      <c r="E237" s="298"/>
      <c r="F237" s="299" t="s">
        <v>706</v>
      </c>
      <c r="G237" s="298"/>
      <c r="H237" s="20">
        <v>630</v>
      </c>
      <c r="I237" s="295" t="s">
        <v>634</v>
      </c>
      <c r="J237" s="296" t="str">
        <f>IF(ISBLANK(INDEX('Policy Characteristics'!D:D,MATCH($C237,'Policy Characteristics'!$C:$C,0))),"",INDEX('Policy Characteristics'!D:D,MATCH($C237,'Policy Characteristics'!$C:$C,0)))</f>
        <v>Early Retirement of Power Plants</v>
      </c>
      <c r="K237" s="293" t="str">
        <f>IF(ISBLANK(INDEX('Policy Characteristics'!E:E,MATCH($C237,'Policy Characteristics'!$C:$C,0))),"",INDEX('Policy Characteristics'!E:E,MATCH($C237,'Policy Characteristics'!$C:$C,0)))</f>
        <v>elec early retirement</v>
      </c>
      <c r="L237" s="293">
        <f>IF(ISBLANK(INDEX('Policy Characteristics'!F:F,MATCH($C237,'Policy Characteristics'!$C:$C,0))),"",INDEX('Policy Characteristics'!F:F,MATCH($C237,'Policy Characteristics'!$C:$C,0)))</f>
        <v>0</v>
      </c>
      <c r="M237" s="293">
        <f>IF(ISBLANK(INDEX('Policy Characteristics'!G:G,MATCH($C237,'Policy Characteristics'!$C:$C,0))),"",INDEX('Policy Characteristics'!G:G,MATCH($C237,'Policy Characteristics'!$C:$C,0)))</f>
        <v>25000</v>
      </c>
      <c r="N237" s="293">
        <f>IF(ISBLANK(INDEX('Policy Characteristics'!H:H,MATCH($C237,'Policy Characteristics'!$C:$C,0))),"",INDEX('Policy Characteristics'!H:H,MATCH($C237,'Policy Characteristics'!$C:$C,0)))</f>
        <v>500</v>
      </c>
      <c r="O237" s="293" t="str">
        <f>IF(ISBLANK(INDEX('Policy Characteristics'!I:I,MATCH($C237,'Policy Characteristics'!$C:$C,0))),"",INDEX('Policy Characteristics'!I:I,MATCH($C237,'Policy Characteristics'!$C:$C,0)))</f>
        <v>MW/year</v>
      </c>
      <c r="P237" s="293"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7" s="293" t="str">
        <f>IF(ISBLANK(INDEX('Policy Characteristics'!K:K,MATCH($C237,'Policy Characteristics'!$C:$C,0))),"",INDEX('Policy Characteristics'!K:K,MATCH($C237,'Policy Characteristics'!$C:$C,0)))</f>
        <v>electricity-sector-main.html#early-ret</v>
      </c>
      <c r="R237" s="293" t="str">
        <f>IF(ISBLANK(INDEX('Policy Characteristics'!L:L,MATCH($C237,'Policy Characteristics'!$C:$C,0))),"",INDEX('Policy Characteristics'!L:L,MATCH($C237,'Policy Characteristics'!$C:$C,0)))</f>
        <v>early-retirement-of-power-plants.html</v>
      </c>
    </row>
    <row r="238" spans="1:18" x14ac:dyDescent="0.25">
      <c r="A238" s="293" t="str">
        <f>IF(ISBLANK(INDEX('Policy Characteristics'!A:A,MATCH($C238,'Policy Characteristics'!$C:$C,0))),"",INDEX('Policy Characteristics'!A:A,MATCH($C238,'Policy Characteristics'!$C:$C,0)))</f>
        <v>Electricity Supply</v>
      </c>
      <c r="B238" s="294" t="str">
        <f>IF(ISBLANK(INDEX('Policy Characteristics'!B:B,MATCH($C238,'Policy Characteristics'!$C:$C,0))),"",INDEX('Policy Characteristics'!B:B,MATCH($C238,'Policy Characteristics'!$C:$C,0)))</f>
        <v>Early Retirement of Power Plants</v>
      </c>
      <c r="C238" s="293" t="str">
        <f t="shared" si="20"/>
        <v>Annual Additional Capacity Retired due to Early Retirement Policy</v>
      </c>
      <c r="D238" s="299" t="s">
        <v>707</v>
      </c>
      <c r="E238" s="298"/>
      <c r="F238" s="299" t="s">
        <v>708</v>
      </c>
      <c r="G238" s="298"/>
      <c r="H238" s="20">
        <v>631</v>
      </c>
      <c r="I238" s="295" t="s">
        <v>634</v>
      </c>
      <c r="J238" s="296" t="str">
        <f>IF(ISBLANK(INDEX('Policy Characteristics'!D:D,MATCH($C238,'Policy Characteristics'!$C:$C,0))),"",INDEX('Policy Characteristics'!D:D,MATCH($C238,'Policy Characteristics'!$C:$C,0)))</f>
        <v>Early Retirement of Power Plants</v>
      </c>
      <c r="K238" s="293" t="str">
        <f>IF(ISBLANK(INDEX('Policy Characteristics'!E:E,MATCH($C238,'Policy Characteristics'!$C:$C,0))),"",INDEX('Policy Characteristics'!E:E,MATCH($C238,'Policy Characteristics'!$C:$C,0)))</f>
        <v>elec early retirement</v>
      </c>
      <c r="L238" s="293">
        <f>IF(ISBLANK(INDEX('Policy Characteristics'!F:F,MATCH($C238,'Policy Characteristics'!$C:$C,0))),"",INDEX('Policy Characteristics'!F:F,MATCH($C238,'Policy Characteristics'!$C:$C,0)))</f>
        <v>0</v>
      </c>
      <c r="M238" s="293">
        <f>IF(ISBLANK(INDEX('Policy Characteristics'!G:G,MATCH($C238,'Policy Characteristics'!$C:$C,0))),"",INDEX('Policy Characteristics'!G:G,MATCH($C238,'Policy Characteristics'!$C:$C,0)))</f>
        <v>25000</v>
      </c>
      <c r="N238" s="293">
        <f>IF(ISBLANK(INDEX('Policy Characteristics'!H:H,MATCH($C238,'Policy Characteristics'!$C:$C,0))),"",INDEX('Policy Characteristics'!H:H,MATCH($C238,'Policy Characteristics'!$C:$C,0)))</f>
        <v>500</v>
      </c>
      <c r="O238" s="293" t="str">
        <f>IF(ISBLANK(INDEX('Policy Characteristics'!I:I,MATCH($C238,'Policy Characteristics'!$C:$C,0))),"",INDEX('Policy Characteristics'!I:I,MATCH($C238,'Policy Characteristics'!$C:$C,0)))</f>
        <v>MW/year</v>
      </c>
      <c r="P238" s="293"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8" s="293" t="str">
        <f>IF(ISBLANK(INDEX('Policy Characteristics'!K:K,MATCH($C238,'Policy Characteristics'!$C:$C,0))),"",INDEX('Policy Characteristics'!K:K,MATCH($C238,'Policy Characteristics'!$C:$C,0)))</f>
        <v>electricity-sector-main.html#early-ret</v>
      </c>
      <c r="R238" s="293" t="str">
        <f>IF(ISBLANK(INDEX('Policy Characteristics'!L:L,MATCH($C238,'Policy Characteristics'!$C:$C,0))),"",INDEX('Policy Characteristics'!L:L,MATCH($C238,'Policy Characteristics'!$C:$C,0)))</f>
        <v>early-retirement-of-power-plants.html</v>
      </c>
    </row>
    <row r="239" spans="1:18" x14ac:dyDescent="0.25">
      <c r="A239" s="293" t="str">
        <f>IF(ISBLANK(INDEX('Policy Characteristics'!A:A,MATCH($C239,'Policy Characteristics'!$C:$C,0))),"",INDEX('Policy Characteristics'!A:A,MATCH($C239,'Policy Characteristics'!$C:$C,0)))</f>
        <v>Electricity Supply</v>
      </c>
      <c r="B239" s="294" t="str">
        <f>IF(ISBLANK(INDEX('Policy Characteristics'!B:B,MATCH($C239,'Policy Characteristics'!$C:$C,0))),"",INDEX('Policy Characteristics'!B:B,MATCH($C239,'Policy Characteristics'!$C:$C,0)))</f>
        <v>Early Retirement of Power Plants</v>
      </c>
      <c r="C239" s="293" t="str">
        <f t="shared" si="20"/>
        <v>Annual Additional Capacity Retired due to Early Retirement Policy</v>
      </c>
      <c r="D239" s="299" t="s">
        <v>709</v>
      </c>
      <c r="E239" s="298"/>
      <c r="F239" s="299" t="s">
        <v>710</v>
      </c>
      <c r="G239" s="298"/>
      <c r="H239" s="20">
        <v>632</v>
      </c>
      <c r="I239" s="295" t="s">
        <v>634</v>
      </c>
      <c r="J239" s="296" t="str">
        <f>IF(ISBLANK(INDEX('Policy Characteristics'!D:D,MATCH($C239,'Policy Characteristics'!$C:$C,0))),"",INDEX('Policy Characteristics'!D:D,MATCH($C239,'Policy Characteristics'!$C:$C,0)))</f>
        <v>Early Retirement of Power Plants</v>
      </c>
      <c r="K239" s="293" t="str">
        <f>IF(ISBLANK(INDEX('Policy Characteristics'!E:E,MATCH($C239,'Policy Characteristics'!$C:$C,0))),"",INDEX('Policy Characteristics'!E:E,MATCH($C239,'Policy Characteristics'!$C:$C,0)))</f>
        <v>elec early retirement</v>
      </c>
      <c r="L239" s="293">
        <f>IF(ISBLANK(INDEX('Policy Characteristics'!F:F,MATCH($C239,'Policy Characteristics'!$C:$C,0))),"",INDEX('Policy Characteristics'!F:F,MATCH($C239,'Policy Characteristics'!$C:$C,0)))</f>
        <v>0</v>
      </c>
      <c r="M239" s="293">
        <f>IF(ISBLANK(INDEX('Policy Characteristics'!G:G,MATCH($C239,'Policy Characteristics'!$C:$C,0))),"",INDEX('Policy Characteristics'!G:G,MATCH($C239,'Policy Characteristics'!$C:$C,0)))</f>
        <v>25000</v>
      </c>
      <c r="N239" s="293">
        <f>IF(ISBLANK(INDEX('Policy Characteristics'!H:H,MATCH($C239,'Policy Characteristics'!$C:$C,0))),"",INDEX('Policy Characteristics'!H:H,MATCH($C239,'Policy Characteristics'!$C:$C,0)))</f>
        <v>500</v>
      </c>
      <c r="O239" s="293" t="str">
        <f>IF(ISBLANK(INDEX('Policy Characteristics'!I:I,MATCH($C239,'Policy Characteristics'!$C:$C,0))),"",INDEX('Policy Characteristics'!I:I,MATCH($C239,'Policy Characteristics'!$C:$C,0)))</f>
        <v>MW/year</v>
      </c>
      <c r="P239" s="293"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9" s="293" t="str">
        <f>IF(ISBLANK(INDEX('Policy Characteristics'!K:K,MATCH($C239,'Policy Characteristics'!$C:$C,0))),"",INDEX('Policy Characteristics'!K:K,MATCH($C239,'Policy Characteristics'!$C:$C,0)))</f>
        <v>electricity-sector-main.html#early-ret</v>
      </c>
      <c r="R239" s="293" t="str">
        <f>IF(ISBLANK(INDEX('Policy Characteristics'!L:L,MATCH($C239,'Policy Characteristics'!$C:$C,0))),"",INDEX('Policy Characteristics'!L:L,MATCH($C239,'Policy Characteristics'!$C:$C,0)))</f>
        <v>early-retirement-of-power-plants.html</v>
      </c>
    </row>
    <row r="240" spans="1:18" x14ac:dyDescent="0.25">
      <c r="A240" s="293" t="str">
        <f>IF(ISBLANK(INDEX('Policy Characteristics'!A:A,MATCH($C240,'Policy Characteristics'!$C:$C,0))),"",INDEX('Policy Characteristics'!A:A,MATCH($C240,'Policy Characteristics'!$C:$C,0)))</f>
        <v>Electricity Supply</v>
      </c>
      <c r="B240" s="294" t="str">
        <f>IF(ISBLANK(INDEX('Policy Characteristics'!B:B,MATCH($C240,'Policy Characteristics'!$C:$C,0))),"",INDEX('Policy Characteristics'!B:B,MATCH($C240,'Policy Characteristics'!$C:$C,0)))</f>
        <v>Grid-Scale Electricity Storage</v>
      </c>
      <c r="C240" t="s">
        <v>259</v>
      </c>
      <c r="D240" s="298"/>
      <c r="E240" s="298"/>
      <c r="F240" s="298"/>
      <c r="G240" s="298"/>
      <c r="H240" s="20">
        <v>33</v>
      </c>
      <c r="I240" s="295" t="s">
        <v>624</v>
      </c>
      <c r="J240" s="296" t="str">
        <f>IF(ISBLANK(INDEX('Policy Characteristics'!D:D,MATCH($C240,'Policy Characteristics'!$C:$C,0))),"",INDEX('Policy Characteristics'!D:D,MATCH($C240,'Policy Characteristics'!$C:$C,0)))</f>
        <v>Grid-Scale Electricity Storage</v>
      </c>
      <c r="K240" s="293" t="str">
        <f>IF(ISBLANK(INDEX('Policy Characteristics'!E:E,MATCH($C240,'Policy Characteristics'!$C:$C,0))),"",INDEX('Policy Characteristics'!E:E,MATCH($C240,'Policy Characteristics'!$C:$C,0)))</f>
        <v>elec storage growth</v>
      </c>
      <c r="L240" s="237">
        <f>IF(ISBLANK(INDEX('Policy Characteristics'!F:F,MATCH($C240,'Policy Characteristics'!$C:$C,0))),"",INDEX('Policy Characteristics'!F:F,MATCH($C240,'Policy Characteristics'!$C:$C,0)))</f>
        <v>0</v>
      </c>
      <c r="M240" s="237">
        <f>IF(ISBLANK(INDEX('Policy Characteristics'!G:G,MATCH($C240,'Policy Characteristics'!$C:$C,0))),"",INDEX('Policy Characteristics'!G:G,MATCH($C240,'Policy Characteristics'!$C:$C,0)))</f>
        <v>1</v>
      </c>
      <c r="N240" s="237">
        <f>IF(ISBLANK(INDEX('Policy Characteristics'!H:H,MATCH($C240,'Policy Characteristics'!$C:$C,0))),"",INDEX('Policy Characteristics'!H:H,MATCH($C240,'Policy Characteristics'!$C:$C,0)))</f>
        <v>0.01</v>
      </c>
      <c r="O240" s="293" t="str">
        <f>IF(ISBLANK(INDEX('Policy Characteristics'!I:I,MATCH($C240,'Policy Characteristics'!$C:$C,0))),"",INDEX('Policy Characteristics'!I:I,MATCH($C240,'Policy Characteristics'!$C:$C,0)))</f>
        <v>% of potential achieved</v>
      </c>
      <c r="P240" s="293" t="str">
        <f>IF(ISBLANK(INDEX('Policy Characteristics'!J:J,MATCH($C240,'Policy Characteristics'!$C:$C,0))),"",INDEX('Policy Characteristics'!J:J,MATCH($C240,'Policy Characteristics'!$C:$C,0)))</f>
        <v xml:space="preserve">**Description:** This policy causes grid-scale electricity storage from chemical batteries to increase above the amount predicted in the BAU Scenario. // **Guidance for setting values:** No estimate of the potential growth rate of grid-scale battery storage in Canada was identified. In the USA EPS model, a 10% growth rate would be required to obtain 80% of electricity from renewables in 2050, according to the National Renewable Energy Laboratory's Renewable Electricity Futures study. </v>
      </c>
      <c r="Q240" s="293" t="str">
        <f>IF(ISBLANK(INDEX('Policy Characteristics'!K:K,MATCH($C240,'Policy Characteristics'!$C:$C,0))),"",INDEX('Policy Characteristics'!K:K,MATCH($C240,'Policy Characteristics'!$C:$C,0)))</f>
        <v>electricity-sector-main.html#storage</v>
      </c>
      <c r="R240" s="293" t="str">
        <f>IF(ISBLANK(INDEX('Policy Characteristics'!L:L,MATCH($C240,'Policy Characteristics'!$C:$C,0))),"",INDEX('Policy Characteristics'!L:L,MATCH($C240,'Policy Characteristics'!$C:$C,0)))</f>
        <v>grid-scale-electricity-storage.html</v>
      </c>
    </row>
    <row r="241" spans="1:18" x14ac:dyDescent="0.25">
      <c r="A241" s="293" t="str">
        <f>IF(ISBLANK(INDEX('Policy Characteristics'!A:A,MATCH($C241,'Policy Characteristics'!$C:$C,0))),"",INDEX('Policy Characteristics'!A:A,MATCH($C241,'Policy Characteristics'!$C:$C,0)))</f>
        <v>Electricity Supply</v>
      </c>
      <c r="B241" s="294" t="str">
        <f>IF(ISBLANK(INDEX('Policy Characteristics'!B:B,MATCH($C241,'Policy Characteristics'!$C:$C,0))),"",INDEX('Policy Characteristics'!B:B,MATCH($C241,'Policy Characteristics'!$C:$C,0)))</f>
        <v>Increase Transmission</v>
      </c>
      <c r="C241" t="s">
        <v>265</v>
      </c>
      <c r="D241" s="298"/>
      <c r="E241" s="298"/>
      <c r="F241" s="298"/>
      <c r="G241" s="298"/>
      <c r="H241" s="20">
        <v>34</v>
      </c>
      <c r="I241" s="295" t="s">
        <v>624</v>
      </c>
      <c r="J241" s="296" t="str">
        <f>IF(ISBLANK(INDEX('Policy Characteristics'!D:D,MATCH($C241,'Policy Characteristics'!$C:$C,0))),"",INDEX('Policy Characteristics'!D:D,MATCH($C241,'Policy Characteristics'!$C:$C,0)))</f>
        <v>Increase Transmission</v>
      </c>
      <c r="K241" s="293" t="str">
        <f>IF(ISBLANK(INDEX('Policy Characteristics'!E:E,MATCH($C241,'Policy Characteristics'!$C:$C,0))),"",INDEX('Policy Characteristics'!E:E,MATCH($C241,'Policy Characteristics'!$C:$C,0)))</f>
        <v>elec transmission growth</v>
      </c>
      <c r="L241" s="237">
        <f>IF(ISBLANK(INDEX('Policy Characteristics'!F:F,MATCH($C241,'Policy Characteristics'!$C:$C,0))),"",INDEX('Policy Characteristics'!F:F,MATCH($C241,'Policy Characteristics'!$C:$C,0)))</f>
        <v>0</v>
      </c>
      <c r="M241" s="237">
        <f>IF(ISBLANK(INDEX('Policy Characteristics'!G:G,MATCH($C241,'Policy Characteristics'!$C:$C,0))),"",INDEX('Policy Characteristics'!G:G,MATCH($C241,'Policy Characteristics'!$C:$C,0)))</f>
        <v>1.1299999999999999</v>
      </c>
      <c r="N241" s="237">
        <f>IF(ISBLANK(INDEX('Policy Characteristics'!H:H,MATCH($C241,'Policy Characteristics'!$C:$C,0))),"",INDEX('Policy Characteristics'!H:H,MATCH($C241,'Policy Characteristics'!$C:$C,0)))</f>
        <v>0.01</v>
      </c>
      <c r="O241" s="293" t="str">
        <f>IF(ISBLANK(INDEX('Policy Characteristics'!I:I,MATCH($C241,'Policy Characteristics'!$C:$C,0))),"",INDEX('Policy Characteristics'!I:I,MATCH($C241,'Policy Characteristics'!$C:$C,0)))</f>
        <v>% increase in transmission capacity</v>
      </c>
      <c r="P241" s="293"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v>
      </c>
      <c r="Q241" s="293" t="str">
        <f>IF(ISBLANK(INDEX('Policy Characteristics'!K:K,MATCH($C241,'Policy Characteristics'!$C:$C,0))),"",INDEX('Policy Characteristics'!K:K,MATCH($C241,'Policy Characteristics'!$C:$C,0)))</f>
        <v>electricity-sector-main.html#transmission</v>
      </c>
      <c r="R241" s="293" t="str">
        <f>IF(ISBLANK(INDEX('Policy Characteristics'!L:L,MATCH($C241,'Policy Characteristics'!$C:$C,0))),"",INDEX('Policy Characteristics'!L:L,MATCH($C241,'Policy Characteristics'!$C:$C,0)))</f>
        <v>increase-transmission.html</v>
      </c>
    </row>
    <row r="242" spans="1:18" x14ac:dyDescent="0.25">
      <c r="A242" s="293" t="str">
        <f>IF(ISBLANK(INDEX('Policy Characteristics'!A:A,MATCH($C242,'Policy Characteristics'!$C:$C,0))),"",INDEX('Policy Characteristics'!A:A,MATCH($C242,'Policy Characteristics'!$C:$C,0)))</f>
        <v>Electricity Supply</v>
      </c>
      <c r="B242" s="294" t="str">
        <f>IF(ISBLANK(INDEX('Policy Characteristics'!B:B,MATCH($C242,'Policy Characteristics'!$C:$C,0))),"",INDEX('Policy Characteristics'!B:B,MATCH($C242,'Policy Characteristics'!$C:$C,0)))</f>
        <v>Non BAU Capacity Retirement Schedule</v>
      </c>
      <c r="C242" t="s">
        <v>274</v>
      </c>
      <c r="D242" s="298" t="s">
        <v>678</v>
      </c>
      <c r="E242" s="298"/>
      <c r="F242" s="298" t="s">
        <v>679</v>
      </c>
      <c r="G242" s="298"/>
      <c r="H242" s="20">
        <v>860</v>
      </c>
      <c r="I242" s="295" t="s">
        <v>634</v>
      </c>
      <c r="J242" s="296" t="str">
        <f>IF(ISBLANK(INDEX('Policy Characteristics'!D:D,MATCH($C242,'Policy Characteristics'!$C:$C,0))),"",INDEX('Policy Characteristics'!D:D,MATCH($C242,'Policy Characteristics'!$C:$C,0)))</f>
        <v>Non BAU Capacity Retirement Schedule</v>
      </c>
      <c r="K242" s="293" t="str">
        <f>IF(ISBLANK(INDEX('Policy Characteristics'!E:E,MATCH($C242,'Policy Characteristics'!$C:$C,0))),"",INDEX('Policy Characteristics'!E:E,MATCH($C242,'Policy Characteristics'!$C:$C,0)))</f>
        <v/>
      </c>
      <c r="L242" s="293">
        <f>IF(ISBLANK(INDEX('Policy Characteristics'!F:F,MATCH($C242,'Policy Characteristics'!$C:$C,0))),"",INDEX('Policy Characteristics'!F:F,MATCH($C242,'Policy Characteristics'!$C:$C,0)))</f>
        <v>0</v>
      </c>
      <c r="M242" s="293">
        <f>IF(ISBLANK(INDEX('Policy Characteristics'!G:G,MATCH($C242,'Policy Characteristics'!$C:$C,0))),"",INDEX('Policy Characteristics'!G:G,MATCH($C242,'Policy Characteristics'!$C:$C,0)))</f>
        <v>1</v>
      </c>
      <c r="N242" s="293">
        <f>IF(ISBLANK(INDEX('Policy Characteristics'!H:H,MATCH($C242,'Policy Characteristics'!$C:$C,0))),"",INDEX('Policy Characteristics'!H:H,MATCH($C242,'Policy Characteristics'!$C:$C,0)))</f>
        <v>1</v>
      </c>
      <c r="O242" s="293" t="str">
        <f>IF(ISBLANK(INDEX('Policy Characteristics'!I:I,MATCH($C242,'Policy Characteristics'!$C:$C,0))),"",INDEX('Policy Characteristics'!I:I,MATCH($C242,'Policy Characteristics'!$C:$C,0)))</f>
        <v>on/off</v>
      </c>
      <c r="P242" s="293"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2" s="293" t="str">
        <f>IF(ISBLANK(INDEX('Policy Characteristics'!K:K,MATCH($C242,'Policy Characteristics'!$C:$C,0))),"",INDEX('Policy Characteristics'!K:K,MATCH($C242,'Policy Characteristics'!$C:$C,0)))</f>
        <v/>
      </c>
      <c r="R242" s="293" t="str">
        <f>IF(ISBLANK(INDEX('Policy Characteristics'!L:L,MATCH($C242,'Policy Characteristics'!$C:$C,0))),"",INDEX('Policy Characteristics'!L:L,MATCH($C242,'Policy Characteristics'!$C:$C,0)))</f>
        <v/>
      </c>
    </row>
    <row r="243" spans="1:18" x14ac:dyDescent="0.25">
      <c r="A243" s="293" t="str">
        <f>IF(ISBLANK(INDEX('Policy Characteristics'!A:A,MATCH($C243,'Policy Characteristics'!$C:$C,0))),"",INDEX('Policy Characteristics'!A:A,MATCH($C243,'Policy Characteristics'!$C:$C,0)))</f>
        <v>Electricity Supply</v>
      </c>
      <c r="B243" s="294" t="str">
        <f>IF(ISBLANK(INDEX('Policy Characteristics'!B:B,MATCH($C243,'Policy Characteristics'!$C:$C,0))),"",INDEX('Policy Characteristics'!B:B,MATCH($C243,'Policy Characteristics'!$C:$C,0)))</f>
        <v>Non BAU Capacity Retirement Schedule</v>
      </c>
      <c r="C243" s="293" t="str">
        <f t="shared" ref="C243:C257" si="21">C$242</f>
        <v>Boolean Use Non BAU Capacity Retirement Schedule</v>
      </c>
      <c r="D243" s="299" t="s">
        <v>680</v>
      </c>
      <c r="E243" s="298"/>
      <c r="F243" s="299" t="s">
        <v>681</v>
      </c>
      <c r="G243" s="298"/>
      <c r="H243" s="20">
        <v>861</v>
      </c>
      <c r="I243" s="295" t="s">
        <v>634</v>
      </c>
      <c r="J243" s="296" t="str">
        <f>IF(ISBLANK(INDEX('Policy Characteristics'!D:D,MATCH($C243,'Policy Characteristics'!$C:$C,0))),"",INDEX('Policy Characteristics'!D:D,MATCH($C243,'Policy Characteristics'!$C:$C,0)))</f>
        <v>Non BAU Capacity Retirement Schedule</v>
      </c>
      <c r="K243" s="293" t="str">
        <f>IF(ISBLANK(INDEX('Policy Characteristics'!E:E,MATCH($C243,'Policy Characteristics'!$C:$C,0))),"",INDEX('Policy Characteristics'!E:E,MATCH($C243,'Policy Characteristics'!$C:$C,0)))</f>
        <v/>
      </c>
      <c r="L243" s="293">
        <f>IF(ISBLANK(INDEX('Policy Characteristics'!F:F,MATCH($C243,'Policy Characteristics'!$C:$C,0))),"",INDEX('Policy Characteristics'!F:F,MATCH($C243,'Policy Characteristics'!$C:$C,0)))</f>
        <v>0</v>
      </c>
      <c r="M243" s="293">
        <f>IF(ISBLANK(INDEX('Policy Characteristics'!G:G,MATCH($C243,'Policy Characteristics'!$C:$C,0))),"",INDEX('Policy Characteristics'!G:G,MATCH($C243,'Policy Characteristics'!$C:$C,0)))</f>
        <v>1</v>
      </c>
      <c r="N243" s="293">
        <f>IF(ISBLANK(INDEX('Policy Characteristics'!H:H,MATCH($C243,'Policy Characteristics'!$C:$C,0))),"",INDEX('Policy Characteristics'!H:H,MATCH($C243,'Policy Characteristics'!$C:$C,0)))</f>
        <v>1</v>
      </c>
      <c r="O243" s="293" t="str">
        <f>IF(ISBLANK(INDEX('Policy Characteristics'!I:I,MATCH($C243,'Policy Characteristics'!$C:$C,0))),"",INDEX('Policy Characteristics'!I:I,MATCH($C243,'Policy Characteristics'!$C:$C,0)))</f>
        <v>on/off</v>
      </c>
      <c r="P243" s="293"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3" s="293" t="str">
        <f>IF(ISBLANK(INDEX('Policy Characteristics'!K:K,MATCH($C243,'Policy Characteristics'!$C:$C,0))),"",INDEX('Policy Characteristics'!K:K,MATCH($C243,'Policy Characteristics'!$C:$C,0)))</f>
        <v/>
      </c>
      <c r="R243" s="293" t="str">
        <f>IF(ISBLANK(INDEX('Policy Characteristics'!L:L,MATCH($C243,'Policy Characteristics'!$C:$C,0))),"",INDEX('Policy Characteristics'!L:L,MATCH($C243,'Policy Characteristics'!$C:$C,0)))</f>
        <v/>
      </c>
    </row>
    <row r="244" spans="1:18" x14ac:dyDescent="0.25">
      <c r="A244" s="293" t="str">
        <f>IF(ISBLANK(INDEX('Policy Characteristics'!A:A,MATCH($C244,'Policy Characteristics'!$C:$C,0))),"",INDEX('Policy Characteristics'!A:A,MATCH($C244,'Policy Characteristics'!$C:$C,0)))</f>
        <v>Electricity Supply</v>
      </c>
      <c r="B244" s="294" t="str">
        <f>IF(ISBLANK(INDEX('Policy Characteristics'!B:B,MATCH($C244,'Policy Characteristics'!$C:$C,0))),"",INDEX('Policy Characteristics'!B:B,MATCH($C244,'Policy Characteristics'!$C:$C,0)))</f>
        <v>Non BAU Capacity Retirement Schedule</v>
      </c>
      <c r="C244" s="293" t="str">
        <f t="shared" si="21"/>
        <v>Boolean Use Non BAU Capacity Retirement Schedule</v>
      </c>
      <c r="D244" s="299" t="s">
        <v>682</v>
      </c>
      <c r="E244" s="298"/>
      <c r="F244" s="299" t="s">
        <v>683</v>
      </c>
      <c r="G244" s="298"/>
      <c r="H244" s="20">
        <v>862</v>
      </c>
      <c r="I244" s="295" t="s">
        <v>634</v>
      </c>
      <c r="J244" s="296" t="str">
        <f>IF(ISBLANK(INDEX('Policy Characteristics'!D:D,MATCH($C244,'Policy Characteristics'!$C:$C,0))),"",INDEX('Policy Characteristics'!D:D,MATCH($C244,'Policy Characteristics'!$C:$C,0)))</f>
        <v>Non BAU Capacity Retirement Schedule</v>
      </c>
      <c r="K244" s="293" t="str">
        <f>IF(ISBLANK(INDEX('Policy Characteristics'!E:E,MATCH($C244,'Policy Characteristics'!$C:$C,0))),"",INDEX('Policy Characteristics'!E:E,MATCH($C244,'Policy Characteristics'!$C:$C,0)))</f>
        <v/>
      </c>
      <c r="L244" s="293">
        <f>IF(ISBLANK(INDEX('Policy Characteristics'!F:F,MATCH($C244,'Policy Characteristics'!$C:$C,0))),"",INDEX('Policy Characteristics'!F:F,MATCH($C244,'Policy Characteristics'!$C:$C,0)))</f>
        <v>0</v>
      </c>
      <c r="M244" s="293">
        <f>IF(ISBLANK(INDEX('Policy Characteristics'!G:G,MATCH($C244,'Policy Characteristics'!$C:$C,0))),"",INDEX('Policy Characteristics'!G:G,MATCH($C244,'Policy Characteristics'!$C:$C,0)))</f>
        <v>1</v>
      </c>
      <c r="N244" s="293">
        <f>IF(ISBLANK(INDEX('Policy Characteristics'!H:H,MATCH($C244,'Policy Characteristics'!$C:$C,0))),"",INDEX('Policy Characteristics'!H:H,MATCH($C244,'Policy Characteristics'!$C:$C,0)))</f>
        <v>1</v>
      </c>
      <c r="O244" s="293" t="str">
        <f>IF(ISBLANK(INDEX('Policy Characteristics'!I:I,MATCH($C244,'Policy Characteristics'!$C:$C,0))),"",INDEX('Policy Characteristics'!I:I,MATCH($C244,'Policy Characteristics'!$C:$C,0)))</f>
        <v>on/off</v>
      </c>
      <c r="P244" s="293"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4" s="293" t="str">
        <f>IF(ISBLANK(INDEX('Policy Characteristics'!K:K,MATCH($C244,'Policy Characteristics'!$C:$C,0))),"",INDEX('Policy Characteristics'!K:K,MATCH($C244,'Policy Characteristics'!$C:$C,0)))</f>
        <v/>
      </c>
      <c r="R244" s="293" t="str">
        <f>IF(ISBLANK(INDEX('Policy Characteristics'!L:L,MATCH($C244,'Policy Characteristics'!$C:$C,0))),"",INDEX('Policy Characteristics'!L:L,MATCH($C244,'Policy Characteristics'!$C:$C,0)))</f>
        <v/>
      </c>
    </row>
    <row r="245" spans="1:18" x14ac:dyDescent="0.25">
      <c r="A245" s="293" t="str">
        <f>IF(ISBLANK(INDEX('Policy Characteristics'!A:A,MATCH($C245,'Policy Characteristics'!$C:$C,0))),"",INDEX('Policy Characteristics'!A:A,MATCH($C245,'Policy Characteristics'!$C:$C,0)))</f>
        <v>Electricity Supply</v>
      </c>
      <c r="B245" s="294" t="str">
        <f>IF(ISBLANK(INDEX('Policy Characteristics'!B:B,MATCH($C245,'Policy Characteristics'!$C:$C,0))),"",INDEX('Policy Characteristics'!B:B,MATCH($C245,'Policy Characteristics'!$C:$C,0)))</f>
        <v>Non BAU Capacity Retirement Schedule</v>
      </c>
      <c r="C245" s="293" t="str">
        <f t="shared" si="21"/>
        <v>Boolean Use Non BAU Capacity Retirement Schedule</v>
      </c>
      <c r="D245" s="299" t="s">
        <v>684</v>
      </c>
      <c r="E245" s="298"/>
      <c r="F245" s="299" t="s">
        <v>685</v>
      </c>
      <c r="G245" s="298"/>
      <c r="H245" s="20">
        <v>863</v>
      </c>
      <c r="I245" s="295" t="s">
        <v>634</v>
      </c>
      <c r="J245" s="296" t="str">
        <f>IF(ISBLANK(INDEX('Policy Characteristics'!D:D,MATCH($C245,'Policy Characteristics'!$C:$C,0))),"",INDEX('Policy Characteristics'!D:D,MATCH($C245,'Policy Characteristics'!$C:$C,0)))</f>
        <v>Non BAU Capacity Retirement Schedule</v>
      </c>
      <c r="K245" s="293" t="str">
        <f>IF(ISBLANK(INDEX('Policy Characteristics'!E:E,MATCH($C245,'Policy Characteristics'!$C:$C,0))),"",INDEX('Policy Characteristics'!E:E,MATCH($C245,'Policy Characteristics'!$C:$C,0)))</f>
        <v/>
      </c>
      <c r="L245" s="293">
        <f>IF(ISBLANK(INDEX('Policy Characteristics'!F:F,MATCH($C245,'Policy Characteristics'!$C:$C,0))),"",INDEX('Policy Characteristics'!F:F,MATCH($C245,'Policy Characteristics'!$C:$C,0)))</f>
        <v>0</v>
      </c>
      <c r="M245" s="293">
        <f>IF(ISBLANK(INDEX('Policy Characteristics'!G:G,MATCH($C245,'Policy Characteristics'!$C:$C,0))),"",INDEX('Policy Characteristics'!G:G,MATCH($C245,'Policy Characteristics'!$C:$C,0)))</f>
        <v>1</v>
      </c>
      <c r="N245" s="293">
        <f>IF(ISBLANK(INDEX('Policy Characteristics'!H:H,MATCH($C245,'Policy Characteristics'!$C:$C,0))),"",INDEX('Policy Characteristics'!H:H,MATCH($C245,'Policy Characteristics'!$C:$C,0)))</f>
        <v>1</v>
      </c>
      <c r="O245" s="293" t="str">
        <f>IF(ISBLANK(INDEX('Policy Characteristics'!I:I,MATCH($C245,'Policy Characteristics'!$C:$C,0))),"",INDEX('Policy Characteristics'!I:I,MATCH($C245,'Policy Characteristics'!$C:$C,0)))</f>
        <v>on/off</v>
      </c>
      <c r="P245" s="293"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5" s="293" t="str">
        <f>IF(ISBLANK(INDEX('Policy Characteristics'!K:K,MATCH($C245,'Policy Characteristics'!$C:$C,0))),"",INDEX('Policy Characteristics'!K:K,MATCH($C245,'Policy Characteristics'!$C:$C,0)))</f>
        <v/>
      </c>
      <c r="R245" s="293" t="str">
        <f>IF(ISBLANK(INDEX('Policy Characteristics'!L:L,MATCH($C245,'Policy Characteristics'!$C:$C,0))),"",INDEX('Policy Characteristics'!L:L,MATCH($C245,'Policy Characteristics'!$C:$C,0)))</f>
        <v/>
      </c>
    </row>
    <row r="246" spans="1:18" x14ac:dyDescent="0.25">
      <c r="A246" s="293" t="str">
        <f>IF(ISBLANK(INDEX('Policy Characteristics'!A:A,MATCH($C246,'Policy Characteristics'!$C:$C,0))),"",INDEX('Policy Characteristics'!A:A,MATCH($C246,'Policy Characteristics'!$C:$C,0)))</f>
        <v>Electricity Supply</v>
      </c>
      <c r="B246" s="294" t="str">
        <f>IF(ISBLANK(INDEX('Policy Characteristics'!B:B,MATCH($C246,'Policy Characteristics'!$C:$C,0))),"",INDEX('Policy Characteristics'!B:B,MATCH($C246,'Policy Characteristics'!$C:$C,0)))</f>
        <v>Non BAU Capacity Retirement Schedule</v>
      </c>
      <c r="C246" s="293" t="str">
        <f t="shared" si="21"/>
        <v>Boolean Use Non BAU Capacity Retirement Schedule</v>
      </c>
      <c r="D246" s="299" t="s">
        <v>686</v>
      </c>
      <c r="E246" s="298"/>
      <c r="F246" s="299" t="s">
        <v>687</v>
      </c>
      <c r="G246" s="298"/>
      <c r="H246" s="20">
        <v>864</v>
      </c>
      <c r="I246" s="295" t="s">
        <v>634</v>
      </c>
      <c r="J246" s="296" t="str">
        <f>IF(ISBLANK(INDEX('Policy Characteristics'!D:D,MATCH($C246,'Policy Characteristics'!$C:$C,0))),"",INDEX('Policy Characteristics'!D:D,MATCH($C246,'Policy Characteristics'!$C:$C,0)))</f>
        <v>Non BAU Capacity Retirement Schedule</v>
      </c>
      <c r="K246" s="293" t="str">
        <f>IF(ISBLANK(INDEX('Policy Characteristics'!E:E,MATCH($C246,'Policy Characteristics'!$C:$C,0))),"",INDEX('Policy Characteristics'!E:E,MATCH($C246,'Policy Characteristics'!$C:$C,0)))</f>
        <v/>
      </c>
      <c r="L246" s="293">
        <f>IF(ISBLANK(INDEX('Policy Characteristics'!F:F,MATCH($C246,'Policy Characteristics'!$C:$C,0))),"",INDEX('Policy Characteristics'!F:F,MATCH($C246,'Policy Characteristics'!$C:$C,0)))</f>
        <v>0</v>
      </c>
      <c r="M246" s="293">
        <f>IF(ISBLANK(INDEX('Policy Characteristics'!G:G,MATCH($C246,'Policy Characteristics'!$C:$C,0))),"",INDEX('Policy Characteristics'!G:G,MATCH($C246,'Policy Characteristics'!$C:$C,0)))</f>
        <v>1</v>
      </c>
      <c r="N246" s="293">
        <f>IF(ISBLANK(INDEX('Policy Characteristics'!H:H,MATCH($C246,'Policy Characteristics'!$C:$C,0))),"",INDEX('Policy Characteristics'!H:H,MATCH($C246,'Policy Characteristics'!$C:$C,0)))</f>
        <v>1</v>
      </c>
      <c r="O246" s="293" t="str">
        <f>IF(ISBLANK(INDEX('Policy Characteristics'!I:I,MATCH($C246,'Policy Characteristics'!$C:$C,0))),"",INDEX('Policy Characteristics'!I:I,MATCH($C246,'Policy Characteristics'!$C:$C,0)))</f>
        <v>on/off</v>
      </c>
      <c r="P246" s="293"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6" s="293" t="str">
        <f>IF(ISBLANK(INDEX('Policy Characteristics'!K:K,MATCH($C246,'Policy Characteristics'!$C:$C,0))),"",INDEX('Policy Characteristics'!K:K,MATCH($C246,'Policy Characteristics'!$C:$C,0)))</f>
        <v/>
      </c>
      <c r="R246" s="293" t="str">
        <f>IF(ISBLANK(INDEX('Policy Characteristics'!L:L,MATCH($C246,'Policy Characteristics'!$C:$C,0))),"",INDEX('Policy Characteristics'!L:L,MATCH($C246,'Policy Characteristics'!$C:$C,0)))</f>
        <v/>
      </c>
    </row>
    <row r="247" spans="1:18" x14ac:dyDescent="0.25">
      <c r="A247" s="293" t="str">
        <f>IF(ISBLANK(INDEX('Policy Characteristics'!A:A,MATCH($C247,'Policy Characteristics'!$C:$C,0))),"",INDEX('Policy Characteristics'!A:A,MATCH($C247,'Policy Characteristics'!$C:$C,0)))</f>
        <v>Electricity Supply</v>
      </c>
      <c r="B247" s="294" t="str">
        <f>IF(ISBLANK(INDEX('Policy Characteristics'!B:B,MATCH($C247,'Policy Characteristics'!$C:$C,0))),"",INDEX('Policy Characteristics'!B:B,MATCH($C247,'Policy Characteristics'!$C:$C,0)))</f>
        <v>Non BAU Capacity Retirement Schedule</v>
      </c>
      <c r="C247" s="293" t="str">
        <f t="shared" si="21"/>
        <v>Boolean Use Non BAU Capacity Retirement Schedule</v>
      </c>
      <c r="D247" s="299" t="s">
        <v>688</v>
      </c>
      <c r="E247" s="298"/>
      <c r="F247" s="299" t="s">
        <v>689</v>
      </c>
      <c r="G247" s="298"/>
      <c r="H247" s="20">
        <v>865</v>
      </c>
      <c r="I247" s="295" t="s">
        <v>634</v>
      </c>
      <c r="J247" s="296" t="str">
        <f>IF(ISBLANK(INDEX('Policy Characteristics'!D:D,MATCH($C247,'Policy Characteristics'!$C:$C,0))),"",INDEX('Policy Characteristics'!D:D,MATCH($C247,'Policy Characteristics'!$C:$C,0)))</f>
        <v>Non BAU Capacity Retirement Schedule</v>
      </c>
      <c r="K247" s="293" t="str">
        <f>IF(ISBLANK(INDEX('Policy Characteristics'!E:E,MATCH($C247,'Policy Characteristics'!$C:$C,0))),"",INDEX('Policy Characteristics'!E:E,MATCH($C247,'Policy Characteristics'!$C:$C,0)))</f>
        <v/>
      </c>
      <c r="L247" s="293">
        <f>IF(ISBLANK(INDEX('Policy Characteristics'!F:F,MATCH($C247,'Policy Characteristics'!$C:$C,0))),"",INDEX('Policy Characteristics'!F:F,MATCH($C247,'Policy Characteristics'!$C:$C,0)))</f>
        <v>0</v>
      </c>
      <c r="M247" s="293">
        <f>IF(ISBLANK(INDEX('Policy Characteristics'!G:G,MATCH($C247,'Policy Characteristics'!$C:$C,0))),"",INDEX('Policy Characteristics'!G:G,MATCH($C247,'Policy Characteristics'!$C:$C,0)))</f>
        <v>1</v>
      </c>
      <c r="N247" s="293">
        <f>IF(ISBLANK(INDEX('Policy Characteristics'!H:H,MATCH($C247,'Policy Characteristics'!$C:$C,0))),"",INDEX('Policy Characteristics'!H:H,MATCH($C247,'Policy Characteristics'!$C:$C,0)))</f>
        <v>1</v>
      </c>
      <c r="O247" s="293" t="str">
        <f>IF(ISBLANK(INDEX('Policy Characteristics'!I:I,MATCH($C247,'Policy Characteristics'!$C:$C,0))),"",INDEX('Policy Characteristics'!I:I,MATCH($C247,'Policy Characteristics'!$C:$C,0)))</f>
        <v>on/off</v>
      </c>
      <c r="P247" s="293"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7" s="293" t="str">
        <f>IF(ISBLANK(INDEX('Policy Characteristics'!K:K,MATCH($C247,'Policy Characteristics'!$C:$C,0))),"",INDEX('Policy Characteristics'!K:K,MATCH($C247,'Policy Characteristics'!$C:$C,0)))</f>
        <v/>
      </c>
      <c r="R247" s="293" t="str">
        <f>IF(ISBLANK(INDEX('Policy Characteristics'!L:L,MATCH($C247,'Policy Characteristics'!$C:$C,0))),"",INDEX('Policy Characteristics'!L:L,MATCH($C247,'Policy Characteristics'!$C:$C,0)))</f>
        <v/>
      </c>
    </row>
    <row r="248" spans="1:18" x14ac:dyDescent="0.25">
      <c r="A248" s="293" t="str">
        <f>IF(ISBLANK(INDEX('Policy Characteristics'!A:A,MATCH($C248,'Policy Characteristics'!$C:$C,0))),"",INDEX('Policy Characteristics'!A:A,MATCH($C248,'Policy Characteristics'!$C:$C,0)))</f>
        <v>Electricity Supply</v>
      </c>
      <c r="B248" s="294" t="str">
        <f>IF(ISBLANK(INDEX('Policy Characteristics'!B:B,MATCH($C248,'Policy Characteristics'!$C:$C,0))),"",INDEX('Policy Characteristics'!B:B,MATCH($C248,'Policy Characteristics'!$C:$C,0)))</f>
        <v>Non BAU Capacity Retirement Schedule</v>
      </c>
      <c r="C248" s="293" t="str">
        <f t="shared" si="21"/>
        <v>Boolean Use Non BAU Capacity Retirement Schedule</v>
      </c>
      <c r="D248" s="299" t="s">
        <v>690</v>
      </c>
      <c r="E248" s="298"/>
      <c r="F248" s="299" t="s">
        <v>691</v>
      </c>
      <c r="G248" s="298"/>
      <c r="H248" s="20">
        <v>866</v>
      </c>
      <c r="I248" s="295" t="s">
        <v>634</v>
      </c>
      <c r="J248" s="296" t="str">
        <f>IF(ISBLANK(INDEX('Policy Characteristics'!D:D,MATCH($C248,'Policy Characteristics'!$C:$C,0))),"",INDEX('Policy Characteristics'!D:D,MATCH($C248,'Policy Characteristics'!$C:$C,0)))</f>
        <v>Non BAU Capacity Retirement Schedule</v>
      </c>
      <c r="K248" s="293" t="str">
        <f>IF(ISBLANK(INDEX('Policy Characteristics'!E:E,MATCH($C248,'Policy Characteristics'!$C:$C,0))),"",INDEX('Policy Characteristics'!E:E,MATCH($C248,'Policy Characteristics'!$C:$C,0)))</f>
        <v/>
      </c>
      <c r="L248" s="293">
        <f>IF(ISBLANK(INDEX('Policy Characteristics'!F:F,MATCH($C248,'Policy Characteristics'!$C:$C,0))),"",INDEX('Policy Characteristics'!F:F,MATCH($C248,'Policy Characteristics'!$C:$C,0)))</f>
        <v>0</v>
      </c>
      <c r="M248" s="293">
        <f>IF(ISBLANK(INDEX('Policy Characteristics'!G:G,MATCH($C248,'Policy Characteristics'!$C:$C,0))),"",INDEX('Policy Characteristics'!G:G,MATCH($C248,'Policy Characteristics'!$C:$C,0)))</f>
        <v>1</v>
      </c>
      <c r="N248" s="293">
        <f>IF(ISBLANK(INDEX('Policy Characteristics'!H:H,MATCH($C248,'Policy Characteristics'!$C:$C,0))),"",INDEX('Policy Characteristics'!H:H,MATCH($C248,'Policy Characteristics'!$C:$C,0)))</f>
        <v>1</v>
      </c>
      <c r="O248" s="293" t="str">
        <f>IF(ISBLANK(INDEX('Policy Characteristics'!I:I,MATCH($C248,'Policy Characteristics'!$C:$C,0))),"",INDEX('Policy Characteristics'!I:I,MATCH($C248,'Policy Characteristics'!$C:$C,0)))</f>
        <v>on/off</v>
      </c>
      <c r="P248" s="293"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8" s="293" t="str">
        <f>IF(ISBLANK(INDEX('Policy Characteristics'!K:K,MATCH($C248,'Policy Characteristics'!$C:$C,0))),"",INDEX('Policy Characteristics'!K:K,MATCH($C248,'Policy Characteristics'!$C:$C,0)))</f>
        <v/>
      </c>
      <c r="R248" s="293" t="str">
        <f>IF(ISBLANK(INDEX('Policy Characteristics'!L:L,MATCH($C248,'Policy Characteristics'!$C:$C,0))),"",INDEX('Policy Characteristics'!L:L,MATCH($C248,'Policy Characteristics'!$C:$C,0)))</f>
        <v/>
      </c>
    </row>
    <row r="249" spans="1:18" x14ac:dyDescent="0.25">
      <c r="A249" s="293" t="str">
        <f>IF(ISBLANK(INDEX('Policy Characteristics'!A:A,MATCH($C249,'Policy Characteristics'!$C:$C,0))),"",INDEX('Policy Characteristics'!A:A,MATCH($C249,'Policy Characteristics'!$C:$C,0)))</f>
        <v>Electricity Supply</v>
      </c>
      <c r="B249" s="294" t="str">
        <f>IF(ISBLANK(INDEX('Policy Characteristics'!B:B,MATCH($C249,'Policy Characteristics'!$C:$C,0))),"",INDEX('Policy Characteristics'!B:B,MATCH($C249,'Policy Characteristics'!$C:$C,0)))</f>
        <v>Non BAU Capacity Retirement Schedule</v>
      </c>
      <c r="C249" s="293" t="str">
        <f t="shared" si="21"/>
        <v>Boolean Use Non BAU Capacity Retirement Schedule</v>
      </c>
      <c r="D249" s="299" t="s">
        <v>692</v>
      </c>
      <c r="E249" s="298"/>
      <c r="F249" s="299" t="s">
        <v>693</v>
      </c>
      <c r="G249" s="298"/>
      <c r="H249" s="20">
        <v>867</v>
      </c>
      <c r="I249" s="295" t="s">
        <v>634</v>
      </c>
      <c r="J249" s="296" t="str">
        <f>IF(ISBLANK(INDEX('Policy Characteristics'!D:D,MATCH($C249,'Policy Characteristics'!$C:$C,0))),"",INDEX('Policy Characteristics'!D:D,MATCH($C249,'Policy Characteristics'!$C:$C,0)))</f>
        <v>Non BAU Capacity Retirement Schedule</v>
      </c>
      <c r="K249" s="293" t="str">
        <f>IF(ISBLANK(INDEX('Policy Characteristics'!E:E,MATCH($C249,'Policy Characteristics'!$C:$C,0))),"",INDEX('Policy Characteristics'!E:E,MATCH($C249,'Policy Characteristics'!$C:$C,0)))</f>
        <v/>
      </c>
      <c r="L249" s="293">
        <f>IF(ISBLANK(INDEX('Policy Characteristics'!F:F,MATCH($C249,'Policy Characteristics'!$C:$C,0))),"",INDEX('Policy Characteristics'!F:F,MATCH($C249,'Policy Characteristics'!$C:$C,0)))</f>
        <v>0</v>
      </c>
      <c r="M249" s="293">
        <f>IF(ISBLANK(INDEX('Policy Characteristics'!G:G,MATCH($C249,'Policy Characteristics'!$C:$C,0))),"",INDEX('Policy Characteristics'!G:G,MATCH($C249,'Policy Characteristics'!$C:$C,0)))</f>
        <v>1</v>
      </c>
      <c r="N249" s="293">
        <f>IF(ISBLANK(INDEX('Policy Characteristics'!H:H,MATCH($C249,'Policy Characteristics'!$C:$C,0))),"",INDEX('Policy Characteristics'!H:H,MATCH($C249,'Policy Characteristics'!$C:$C,0)))</f>
        <v>1</v>
      </c>
      <c r="O249" s="293" t="str">
        <f>IF(ISBLANK(INDEX('Policy Characteristics'!I:I,MATCH($C249,'Policy Characteristics'!$C:$C,0))),"",INDEX('Policy Characteristics'!I:I,MATCH($C249,'Policy Characteristics'!$C:$C,0)))</f>
        <v>on/off</v>
      </c>
      <c r="P249" s="293"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9" s="293" t="str">
        <f>IF(ISBLANK(INDEX('Policy Characteristics'!K:K,MATCH($C249,'Policy Characteristics'!$C:$C,0))),"",INDEX('Policy Characteristics'!K:K,MATCH($C249,'Policy Characteristics'!$C:$C,0)))</f>
        <v/>
      </c>
      <c r="R249" s="293" t="str">
        <f>IF(ISBLANK(INDEX('Policy Characteristics'!L:L,MATCH($C249,'Policy Characteristics'!$C:$C,0))),"",INDEX('Policy Characteristics'!L:L,MATCH($C249,'Policy Characteristics'!$C:$C,0)))</f>
        <v/>
      </c>
    </row>
    <row r="250" spans="1:18" x14ac:dyDescent="0.25">
      <c r="A250" s="293" t="str">
        <f>IF(ISBLANK(INDEX('Policy Characteristics'!A:A,MATCH($C250,'Policy Characteristics'!$C:$C,0))),"",INDEX('Policy Characteristics'!A:A,MATCH($C250,'Policy Characteristics'!$C:$C,0)))</f>
        <v>Electricity Supply</v>
      </c>
      <c r="B250" s="294" t="str">
        <f>IF(ISBLANK(INDEX('Policy Characteristics'!B:B,MATCH($C250,'Policy Characteristics'!$C:$C,0))),"",INDEX('Policy Characteristics'!B:B,MATCH($C250,'Policy Characteristics'!$C:$C,0)))</f>
        <v>Non BAU Capacity Retirement Schedule</v>
      </c>
      <c r="C250" s="293" t="str">
        <f t="shared" si="21"/>
        <v>Boolean Use Non BAU Capacity Retirement Schedule</v>
      </c>
      <c r="D250" s="299" t="s">
        <v>694</v>
      </c>
      <c r="E250" s="298"/>
      <c r="F250" s="299" t="s">
        <v>695</v>
      </c>
      <c r="G250" s="298"/>
      <c r="H250" s="20">
        <v>868</v>
      </c>
      <c r="I250" s="295" t="s">
        <v>634</v>
      </c>
      <c r="J250" s="296" t="str">
        <f>IF(ISBLANK(INDEX('Policy Characteristics'!D:D,MATCH($C250,'Policy Characteristics'!$C:$C,0))),"",INDEX('Policy Characteristics'!D:D,MATCH($C250,'Policy Characteristics'!$C:$C,0)))</f>
        <v>Non BAU Capacity Retirement Schedule</v>
      </c>
      <c r="K250" s="293" t="str">
        <f>IF(ISBLANK(INDEX('Policy Characteristics'!E:E,MATCH($C250,'Policy Characteristics'!$C:$C,0))),"",INDEX('Policy Characteristics'!E:E,MATCH($C250,'Policy Characteristics'!$C:$C,0)))</f>
        <v/>
      </c>
      <c r="L250" s="293">
        <f>IF(ISBLANK(INDEX('Policy Characteristics'!F:F,MATCH($C250,'Policy Characteristics'!$C:$C,0))),"",INDEX('Policy Characteristics'!F:F,MATCH($C250,'Policy Characteristics'!$C:$C,0)))</f>
        <v>0</v>
      </c>
      <c r="M250" s="293">
        <f>IF(ISBLANK(INDEX('Policy Characteristics'!G:G,MATCH($C250,'Policy Characteristics'!$C:$C,0))),"",INDEX('Policy Characteristics'!G:G,MATCH($C250,'Policy Characteristics'!$C:$C,0)))</f>
        <v>1</v>
      </c>
      <c r="N250" s="293">
        <f>IF(ISBLANK(INDEX('Policy Characteristics'!H:H,MATCH($C250,'Policy Characteristics'!$C:$C,0))),"",INDEX('Policy Characteristics'!H:H,MATCH($C250,'Policy Characteristics'!$C:$C,0)))</f>
        <v>1</v>
      </c>
      <c r="O250" s="293" t="str">
        <f>IF(ISBLANK(INDEX('Policy Characteristics'!I:I,MATCH($C250,'Policy Characteristics'!$C:$C,0))),"",INDEX('Policy Characteristics'!I:I,MATCH($C250,'Policy Characteristics'!$C:$C,0)))</f>
        <v>on/off</v>
      </c>
      <c r="P250" s="293"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0" s="293" t="str">
        <f>IF(ISBLANK(INDEX('Policy Characteristics'!K:K,MATCH($C250,'Policy Characteristics'!$C:$C,0))),"",INDEX('Policy Characteristics'!K:K,MATCH($C250,'Policy Characteristics'!$C:$C,0)))</f>
        <v/>
      </c>
      <c r="R250" s="293" t="str">
        <f>IF(ISBLANK(INDEX('Policy Characteristics'!L:L,MATCH($C250,'Policy Characteristics'!$C:$C,0))),"",INDEX('Policy Characteristics'!L:L,MATCH($C250,'Policy Characteristics'!$C:$C,0)))</f>
        <v/>
      </c>
    </row>
    <row r="251" spans="1:18" x14ac:dyDescent="0.25">
      <c r="A251" s="293" t="str">
        <f>IF(ISBLANK(INDEX('Policy Characteristics'!A:A,MATCH($C251,'Policy Characteristics'!$C:$C,0))),"",INDEX('Policy Characteristics'!A:A,MATCH($C251,'Policy Characteristics'!$C:$C,0)))</f>
        <v>Electricity Supply</v>
      </c>
      <c r="B251" s="294" t="str">
        <f>IF(ISBLANK(INDEX('Policy Characteristics'!B:B,MATCH($C251,'Policy Characteristics'!$C:$C,0))),"",INDEX('Policy Characteristics'!B:B,MATCH($C251,'Policy Characteristics'!$C:$C,0)))</f>
        <v>Non BAU Capacity Retirement Schedule</v>
      </c>
      <c r="C251" s="293" t="str">
        <f t="shared" si="21"/>
        <v>Boolean Use Non BAU Capacity Retirement Schedule</v>
      </c>
      <c r="D251" s="299" t="s">
        <v>696</v>
      </c>
      <c r="E251" s="298"/>
      <c r="F251" s="299" t="s">
        <v>697</v>
      </c>
      <c r="G251" s="298"/>
      <c r="H251" s="20">
        <v>869</v>
      </c>
      <c r="I251" s="295" t="s">
        <v>634</v>
      </c>
      <c r="J251" s="296" t="str">
        <f>IF(ISBLANK(INDEX('Policy Characteristics'!D:D,MATCH($C251,'Policy Characteristics'!$C:$C,0))),"",INDEX('Policy Characteristics'!D:D,MATCH($C251,'Policy Characteristics'!$C:$C,0)))</f>
        <v>Non BAU Capacity Retirement Schedule</v>
      </c>
      <c r="K251" s="293" t="str">
        <f>IF(ISBLANK(INDEX('Policy Characteristics'!E:E,MATCH($C251,'Policy Characteristics'!$C:$C,0))),"",INDEX('Policy Characteristics'!E:E,MATCH($C251,'Policy Characteristics'!$C:$C,0)))</f>
        <v/>
      </c>
      <c r="L251" s="293">
        <f>IF(ISBLANK(INDEX('Policy Characteristics'!F:F,MATCH($C251,'Policy Characteristics'!$C:$C,0))),"",INDEX('Policy Characteristics'!F:F,MATCH($C251,'Policy Characteristics'!$C:$C,0)))</f>
        <v>0</v>
      </c>
      <c r="M251" s="293">
        <f>IF(ISBLANK(INDEX('Policy Characteristics'!G:G,MATCH($C251,'Policy Characteristics'!$C:$C,0))),"",INDEX('Policy Characteristics'!G:G,MATCH($C251,'Policy Characteristics'!$C:$C,0)))</f>
        <v>1</v>
      </c>
      <c r="N251" s="293">
        <f>IF(ISBLANK(INDEX('Policy Characteristics'!H:H,MATCH($C251,'Policy Characteristics'!$C:$C,0))),"",INDEX('Policy Characteristics'!H:H,MATCH($C251,'Policy Characteristics'!$C:$C,0)))</f>
        <v>1</v>
      </c>
      <c r="O251" s="293" t="str">
        <f>IF(ISBLANK(INDEX('Policy Characteristics'!I:I,MATCH($C251,'Policy Characteristics'!$C:$C,0))),"",INDEX('Policy Characteristics'!I:I,MATCH($C251,'Policy Characteristics'!$C:$C,0)))</f>
        <v>on/off</v>
      </c>
      <c r="P251" s="293"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1" s="293" t="str">
        <f>IF(ISBLANK(INDEX('Policy Characteristics'!K:K,MATCH($C251,'Policy Characteristics'!$C:$C,0))),"",INDEX('Policy Characteristics'!K:K,MATCH($C251,'Policy Characteristics'!$C:$C,0)))</f>
        <v/>
      </c>
      <c r="R251" s="293" t="str">
        <f>IF(ISBLANK(INDEX('Policy Characteristics'!L:L,MATCH($C251,'Policy Characteristics'!$C:$C,0))),"",INDEX('Policy Characteristics'!L:L,MATCH($C251,'Policy Characteristics'!$C:$C,0)))</f>
        <v/>
      </c>
    </row>
    <row r="252" spans="1:18" x14ac:dyDescent="0.25">
      <c r="A252" s="293" t="str">
        <f>IF(ISBLANK(INDEX('Policy Characteristics'!A:A,MATCH($C252,'Policy Characteristics'!$C:$C,0))),"",INDEX('Policy Characteristics'!A:A,MATCH($C252,'Policy Characteristics'!$C:$C,0)))</f>
        <v>Electricity Supply</v>
      </c>
      <c r="B252" s="294" t="str">
        <f>IF(ISBLANK(INDEX('Policy Characteristics'!B:B,MATCH($C252,'Policy Characteristics'!$C:$C,0))),"",INDEX('Policy Characteristics'!B:B,MATCH($C252,'Policy Characteristics'!$C:$C,0)))</f>
        <v>Non BAU Capacity Retirement Schedule</v>
      </c>
      <c r="C252" s="293" t="str">
        <f t="shared" si="21"/>
        <v>Boolean Use Non BAU Capacity Retirement Schedule</v>
      </c>
      <c r="D252" s="299" t="s">
        <v>698</v>
      </c>
      <c r="E252" s="298"/>
      <c r="F252" s="299" t="s">
        <v>699</v>
      </c>
      <c r="G252" s="298"/>
      <c r="H252" s="20">
        <v>870</v>
      </c>
      <c r="I252" s="295" t="s">
        <v>634</v>
      </c>
      <c r="J252" s="296" t="str">
        <f>IF(ISBLANK(INDEX('Policy Characteristics'!D:D,MATCH($C252,'Policy Characteristics'!$C:$C,0))),"",INDEX('Policy Characteristics'!D:D,MATCH($C252,'Policy Characteristics'!$C:$C,0)))</f>
        <v>Non BAU Capacity Retirement Schedule</v>
      </c>
      <c r="K252" s="293" t="str">
        <f>IF(ISBLANK(INDEX('Policy Characteristics'!E:E,MATCH($C252,'Policy Characteristics'!$C:$C,0))),"",INDEX('Policy Characteristics'!E:E,MATCH($C252,'Policy Characteristics'!$C:$C,0)))</f>
        <v/>
      </c>
      <c r="L252" s="293">
        <f>IF(ISBLANK(INDEX('Policy Characteristics'!F:F,MATCH($C252,'Policy Characteristics'!$C:$C,0))),"",INDEX('Policy Characteristics'!F:F,MATCH($C252,'Policy Characteristics'!$C:$C,0)))</f>
        <v>0</v>
      </c>
      <c r="M252" s="293">
        <f>IF(ISBLANK(INDEX('Policy Characteristics'!G:G,MATCH($C252,'Policy Characteristics'!$C:$C,0))),"",INDEX('Policy Characteristics'!G:G,MATCH($C252,'Policy Characteristics'!$C:$C,0)))</f>
        <v>1</v>
      </c>
      <c r="N252" s="293">
        <f>IF(ISBLANK(INDEX('Policy Characteristics'!H:H,MATCH($C252,'Policy Characteristics'!$C:$C,0))),"",INDEX('Policy Characteristics'!H:H,MATCH($C252,'Policy Characteristics'!$C:$C,0)))</f>
        <v>1</v>
      </c>
      <c r="O252" s="293" t="str">
        <f>IF(ISBLANK(INDEX('Policy Characteristics'!I:I,MATCH($C252,'Policy Characteristics'!$C:$C,0))),"",INDEX('Policy Characteristics'!I:I,MATCH($C252,'Policy Characteristics'!$C:$C,0)))</f>
        <v>on/off</v>
      </c>
      <c r="P252" s="293"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2" s="293" t="str">
        <f>IF(ISBLANK(INDEX('Policy Characteristics'!K:K,MATCH($C252,'Policy Characteristics'!$C:$C,0))),"",INDEX('Policy Characteristics'!K:K,MATCH($C252,'Policy Characteristics'!$C:$C,0)))</f>
        <v/>
      </c>
      <c r="R252" s="293" t="str">
        <f>IF(ISBLANK(INDEX('Policy Characteristics'!L:L,MATCH($C252,'Policy Characteristics'!$C:$C,0))),"",INDEX('Policy Characteristics'!L:L,MATCH($C252,'Policy Characteristics'!$C:$C,0)))</f>
        <v/>
      </c>
    </row>
    <row r="253" spans="1:18" x14ac:dyDescent="0.25">
      <c r="A253" s="293" t="str">
        <f>IF(ISBLANK(INDEX('Policy Characteristics'!A:A,MATCH($C253,'Policy Characteristics'!$C:$C,0))),"",INDEX('Policy Characteristics'!A:A,MATCH($C253,'Policy Characteristics'!$C:$C,0)))</f>
        <v>Electricity Supply</v>
      </c>
      <c r="B253" s="294" t="str">
        <f>IF(ISBLANK(INDEX('Policy Characteristics'!B:B,MATCH($C253,'Policy Characteristics'!$C:$C,0))),"",INDEX('Policy Characteristics'!B:B,MATCH($C253,'Policy Characteristics'!$C:$C,0)))</f>
        <v>Non BAU Capacity Retirement Schedule</v>
      </c>
      <c r="C253" s="293" t="str">
        <f t="shared" si="21"/>
        <v>Boolean Use Non BAU Capacity Retirement Schedule</v>
      </c>
      <c r="D253" s="299" t="s">
        <v>700</v>
      </c>
      <c r="E253" s="298"/>
      <c r="F253" s="299" t="s">
        <v>701</v>
      </c>
      <c r="G253" s="298"/>
      <c r="H253" s="20">
        <v>871</v>
      </c>
      <c r="I253" s="295" t="s">
        <v>634</v>
      </c>
      <c r="J253" s="296" t="str">
        <f>IF(ISBLANK(INDEX('Policy Characteristics'!D:D,MATCH($C253,'Policy Characteristics'!$C:$C,0))),"",INDEX('Policy Characteristics'!D:D,MATCH($C253,'Policy Characteristics'!$C:$C,0)))</f>
        <v>Non BAU Capacity Retirement Schedule</v>
      </c>
      <c r="K253" s="293" t="str">
        <f>IF(ISBLANK(INDEX('Policy Characteristics'!E:E,MATCH($C253,'Policy Characteristics'!$C:$C,0))),"",INDEX('Policy Characteristics'!E:E,MATCH($C253,'Policy Characteristics'!$C:$C,0)))</f>
        <v/>
      </c>
      <c r="L253" s="293">
        <f>IF(ISBLANK(INDEX('Policy Characteristics'!F:F,MATCH($C253,'Policy Characteristics'!$C:$C,0))),"",INDEX('Policy Characteristics'!F:F,MATCH($C253,'Policy Characteristics'!$C:$C,0)))</f>
        <v>0</v>
      </c>
      <c r="M253" s="293">
        <f>IF(ISBLANK(INDEX('Policy Characteristics'!G:G,MATCH($C253,'Policy Characteristics'!$C:$C,0))),"",INDEX('Policy Characteristics'!G:G,MATCH($C253,'Policy Characteristics'!$C:$C,0)))</f>
        <v>1</v>
      </c>
      <c r="N253" s="293">
        <f>IF(ISBLANK(INDEX('Policy Characteristics'!H:H,MATCH($C253,'Policy Characteristics'!$C:$C,0))),"",INDEX('Policy Characteristics'!H:H,MATCH($C253,'Policy Characteristics'!$C:$C,0)))</f>
        <v>1</v>
      </c>
      <c r="O253" s="293" t="str">
        <f>IF(ISBLANK(INDEX('Policy Characteristics'!I:I,MATCH($C253,'Policy Characteristics'!$C:$C,0))),"",INDEX('Policy Characteristics'!I:I,MATCH($C253,'Policy Characteristics'!$C:$C,0)))</f>
        <v>on/off</v>
      </c>
      <c r="P253" s="293"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3" s="293" t="str">
        <f>IF(ISBLANK(INDEX('Policy Characteristics'!K:K,MATCH($C253,'Policy Characteristics'!$C:$C,0))),"",INDEX('Policy Characteristics'!K:K,MATCH($C253,'Policy Characteristics'!$C:$C,0)))</f>
        <v/>
      </c>
      <c r="R253" s="293" t="str">
        <f>IF(ISBLANK(INDEX('Policy Characteristics'!L:L,MATCH($C253,'Policy Characteristics'!$C:$C,0))),"",INDEX('Policy Characteristics'!L:L,MATCH($C253,'Policy Characteristics'!$C:$C,0)))</f>
        <v/>
      </c>
    </row>
    <row r="254" spans="1:18" x14ac:dyDescent="0.25">
      <c r="A254" s="293" t="str">
        <f>IF(ISBLANK(INDEX('Policy Characteristics'!A:A,MATCH($C254,'Policy Characteristics'!$C:$C,0))),"",INDEX('Policy Characteristics'!A:A,MATCH($C254,'Policy Characteristics'!$C:$C,0)))</f>
        <v>Electricity Supply</v>
      </c>
      <c r="B254" s="294" t="str">
        <f>IF(ISBLANK(INDEX('Policy Characteristics'!B:B,MATCH($C254,'Policy Characteristics'!$C:$C,0))),"",INDEX('Policy Characteristics'!B:B,MATCH($C254,'Policy Characteristics'!$C:$C,0)))</f>
        <v>Non BAU Capacity Retirement Schedule</v>
      </c>
      <c r="C254" s="293" t="str">
        <f t="shared" si="21"/>
        <v>Boolean Use Non BAU Capacity Retirement Schedule</v>
      </c>
      <c r="D254" s="299" t="s">
        <v>703</v>
      </c>
      <c r="E254" s="298"/>
      <c r="F254" s="299" t="s">
        <v>704</v>
      </c>
      <c r="G254" s="298"/>
      <c r="H254" s="20">
        <v>872</v>
      </c>
      <c r="I254" s="295" t="s">
        <v>634</v>
      </c>
      <c r="J254" s="296" t="str">
        <f>IF(ISBLANK(INDEX('Policy Characteristics'!D:D,MATCH($C254,'Policy Characteristics'!$C:$C,0))),"",INDEX('Policy Characteristics'!D:D,MATCH($C254,'Policy Characteristics'!$C:$C,0)))</f>
        <v>Non BAU Capacity Retirement Schedule</v>
      </c>
      <c r="K254" s="293" t="str">
        <f>IF(ISBLANK(INDEX('Policy Characteristics'!E:E,MATCH($C254,'Policy Characteristics'!$C:$C,0))),"",INDEX('Policy Characteristics'!E:E,MATCH($C254,'Policy Characteristics'!$C:$C,0)))</f>
        <v/>
      </c>
      <c r="L254" s="293">
        <f>IF(ISBLANK(INDEX('Policy Characteristics'!F:F,MATCH($C254,'Policy Characteristics'!$C:$C,0))),"",INDEX('Policy Characteristics'!F:F,MATCH($C254,'Policy Characteristics'!$C:$C,0)))</f>
        <v>0</v>
      </c>
      <c r="M254" s="293">
        <f>IF(ISBLANK(INDEX('Policy Characteristics'!G:G,MATCH($C254,'Policy Characteristics'!$C:$C,0))),"",INDEX('Policy Characteristics'!G:G,MATCH($C254,'Policy Characteristics'!$C:$C,0)))</f>
        <v>1</v>
      </c>
      <c r="N254" s="293">
        <f>IF(ISBLANK(INDEX('Policy Characteristics'!H:H,MATCH($C254,'Policy Characteristics'!$C:$C,0))),"",INDEX('Policy Characteristics'!H:H,MATCH($C254,'Policy Characteristics'!$C:$C,0)))</f>
        <v>1</v>
      </c>
      <c r="O254" s="293" t="str">
        <f>IF(ISBLANK(INDEX('Policy Characteristics'!I:I,MATCH($C254,'Policy Characteristics'!$C:$C,0))),"",INDEX('Policy Characteristics'!I:I,MATCH($C254,'Policy Characteristics'!$C:$C,0)))</f>
        <v>on/off</v>
      </c>
      <c r="P254" s="293"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4" s="293" t="str">
        <f>IF(ISBLANK(INDEX('Policy Characteristics'!K:K,MATCH($C254,'Policy Characteristics'!$C:$C,0))),"",INDEX('Policy Characteristics'!K:K,MATCH($C254,'Policy Characteristics'!$C:$C,0)))</f>
        <v/>
      </c>
      <c r="R254" s="293" t="str">
        <f>IF(ISBLANK(INDEX('Policy Characteristics'!L:L,MATCH($C254,'Policy Characteristics'!$C:$C,0))),"",INDEX('Policy Characteristics'!L:L,MATCH($C254,'Policy Characteristics'!$C:$C,0)))</f>
        <v/>
      </c>
    </row>
    <row r="255" spans="1:18" x14ac:dyDescent="0.25">
      <c r="A255" s="293" t="str">
        <f>IF(ISBLANK(INDEX('Policy Characteristics'!A:A,MATCH($C255,'Policy Characteristics'!$C:$C,0))),"",INDEX('Policy Characteristics'!A:A,MATCH($C255,'Policy Characteristics'!$C:$C,0)))</f>
        <v>Electricity Supply</v>
      </c>
      <c r="B255" s="294" t="str">
        <f>IF(ISBLANK(INDEX('Policy Characteristics'!B:B,MATCH($C255,'Policy Characteristics'!$C:$C,0))),"",INDEX('Policy Characteristics'!B:B,MATCH($C255,'Policy Characteristics'!$C:$C,0)))</f>
        <v>Non BAU Capacity Retirement Schedule</v>
      </c>
      <c r="C255" s="293" t="str">
        <f t="shared" si="21"/>
        <v>Boolean Use Non BAU Capacity Retirement Schedule</v>
      </c>
      <c r="D255" s="299" t="s">
        <v>705</v>
      </c>
      <c r="E255" s="298"/>
      <c r="F255" s="299" t="s">
        <v>706</v>
      </c>
      <c r="G255" s="298"/>
      <c r="H255" s="20">
        <v>873</v>
      </c>
      <c r="I255" s="295" t="s">
        <v>634</v>
      </c>
      <c r="J255" s="296" t="str">
        <f>IF(ISBLANK(INDEX('Policy Characteristics'!D:D,MATCH($C255,'Policy Characteristics'!$C:$C,0))),"",INDEX('Policy Characteristics'!D:D,MATCH($C255,'Policy Characteristics'!$C:$C,0)))</f>
        <v>Non BAU Capacity Retirement Schedule</v>
      </c>
      <c r="K255" s="293" t="str">
        <f>IF(ISBLANK(INDEX('Policy Characteristics'!E:E,MATCH($C255,'Policy Characteristics'!$C:$C,0))),"",INDEX('Policy Characteristics'!E:E,MATCH($C255,'Policy Characteristics'!$C:$C,0)))</f>
        <v/>
      </c>
      <c r="L255" s="293">
        <f>IF(ISBLANK(INDEX('Policy Characteristics'!F:F,MATCH($C255,'Policy Characteristics'!$C:$C,0))),"",INDEX('Policy Characteristics'!F:F,MATCH($C255,'Policy Characteristics'!$C:$C,0)))</f>
        <v>0</v>
      </c>
      <c r="M255" s="293">
        <f>IF(ISBLANK(INDEX('Policy Characteristics'!G:G,MATCH($C255,'Policy Characteristics'!$C:$C,0))),"",INDEX('Policy Characteristics'!G:G,MATCH($C255,'Policy Characteristics'!$C:$C,0)))</f>
        <v>1</v>
      </c>
      <c r="N255" s="293">
        <f>IF(ISBLANK(INDEX('Policy Characteristics'!H:H,MATCH($C255,'Policy Characteristics'!$C:$C,0))),"",INDEX('Policy Characteristics'!H:H,MATCH($C255,'Policy Characteristics'!$C:$C,0)))</f>
        <v>1</v>
      </c>
      <c r="O255" s="293" t="str">
        <f>IF(ISBLANK(INDEX('Policy Characteristics'!I:I,MATCH($C255,'Policy Characteristics'!$C:$C,0))),"",INDEX('Policy Characteristics'!I:I,MATCH($C255,'Policy Characteristics'!$C:$C,0)))</f>
        <v>on/off</v>
      </c>
      <c r="P255" s="293"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5" s="293" t="str">
        <f>IF(ISBLANK(INDEX('Policy Characteristics'!K:K,MATCH($C255,'Policy Characteristics'!$C:$C,0))),"",INDEX('Policy Characteristics'!K:K,MATCH($C255,'Policy Characteristics'!$C:$C,0)))</f>
        <v/>
      </c>
      <c r="R255" s="293" t="str">
        <f>IF(ISBLANK(INDEX('Policy Characteristics'!L:L,MATCH($C255,'Policy Characteristics'!$C:$C,0))),"",INDEX('Policy Characteristics'!L:L,MATCH($C255,'Policy Characteristics'!$C:$C,0)))</f>
        <v/>
      </c>
    </row>
    <row r="256" spans="1:18" x14ac:dyDescent="0.25">
      <c r="A256" s="293" t="str">
        <f>IF(ISBLANK(INDEX('Policy Characteristics'!A:A,MATCH($C256,'Policy Characteristics'!$C:$C,0))),"",INDEX('Policy Characteristics'!A:A,MATCH($C256,'Policy Characteristics'!$C:$C,0)))</f>
        <v>Electricity Supply</v>
      </c>
      <c r="B256" s="294" t="str">
        <f>IF(ISBLANK(INDEX('Policy Characteristics'!B:B,MATCH($C256,'Policy Characteristics'!$C:$C,0))),"",INDEX('Policy Characteristics'!B:B,MATCH($C256,'Policy Characteristics'!$C:$C,0)))</f>
        <v>Non BAU Capacity Retirement Schedule</v>
      </c>
      <c r="C256" s="293" t="str">
        <f t="shared" si="21"/>
        <v>Boolean Use Non BAU Capacity Retirement Schedule</v>
      </c>
      <c r="D256" s="299" t="s">
        <v>707</v>
      </c>
      <c r="E256" s="298"/>
      <c r="F256" s="299" t="s">
        <v>708</v>
      </c>
      <c r="G256" s="298"/>
      <c r="H256" s="20">
        <v>874</v>
      </c>
      <c r="I256" s="295" t="s">
        <v>634</v>
      </c>
      <c r="J256" s="296" t="str">
        <f>IF(ISBLANK(INDEX('Policy Characteristics'!D:D,MATCH($C256,'Policy Characteristics'!$C:$C,0))),"",INDEX('Policy Characteristics'!D:D,MATCH($C256,'Policy Characteristics'!$C:$C,0)))</f>
        <v>Non BAU Capacity Retirement Schedule</v>
      </c>
      <c r="K256" s="293" t="str">
        <f>IF(ISBLANK(INDEX('Policy Characteristics'!E:E,MATCH($C256,'Policy Characteristics'!$C:$C,0))),"",INDEX('Policy Characteristics'!E:E,MATCH($C256,'Policy Characteristics'!$C:$C,0)))</f>
        <v/>
      </c>
      <c r="L256" s="293">
        <f>IF(ISBLANK(INDEX('Policy Characteristics'!F:F,MATCH($C256,'Policy Characteristics'!$C:$C,0))),"",INDEX('Policy Characteristics'!F:F,MATCH($C256,'Policy Characteristics'!$C:$C,0)))</f>
        <v>0</v>
      </c>
      <c r="M256" s="293">
        <f>IF(ISBLANK(INDEX('Policy Characteristics'!G:G,MATCH($C256,'Policy Characteristics'!$C:$C,0))),"",INDEX('Policy Characteristics'!G:G,MATCH($C256,'Policy Characteristics'!$C:$C,0)))</f>
        <v>1</v>
      </c>
      <c r="N256" s="293">
        <f>IF(ISBLANK(INDEX('Policy Characteristics'!H:H,MATCH($C256,'Policy Characteristics'!$C:$C,0))),"",INDEX('Policy Characteristics'!H:H,MATCH($C256,'Policy Characteristics'!$C:$C,0)))</f>
        <v>1</v>
      </c>
      <c r="O256" s="293" t="str">
        <f>IF(ISBLANK(INDEX('Policy Characteristics'!I:I,MATCH($C256,'Policy Characteristics'!$C:$C,0))),"",INDEX('Policy Characteristics'!I:I,MATCH($C256,'Policy Characteristics'!$C:$C,0)))</f>
        <v>on/off</v>
      </c>
      <c r="P256" s="293"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6" s="293" t="str">
        <f>IF(ISBLANK(INDEX('Policy Characteristics'!K:K,MATCH($C256,'Policy Characteristics'!$C:$C,0))),"",INDEX('Policy Characteristics'!K:K,MATCH($C256,'Policy Characteristics'!$C:$C,0)))</f>
        <v/>
      </c>
      <c r="R256" s="293" t="str">
        <f>IF(ISBLANK(INDEX('Policy Characteristics'!L:L,MATCH($C256,'Policy Characteristics'!$C:$C,0))),"",INDEX('Policy Characteristics'!L:L,MATCH($C256,'Policy Characteristics'!$C:$C,0)))</f>
        <v/>
      </c>
    </row>
    <row r="257" spans="1:18" x14ac:dyDescent="0.25">
      <c r="A257" s="293" t="str">
        <f>IF(ISBLANK(INDEX('Policy Characteristics'!A:A,MATCH($C257,'Policy Characteristics'!$C:$C,0))),"",INDEX('Policy Characteristics'!A:A,MATCH($C257,'Policy Characteristics'!$C:$C,0)))</f>
        <v>Electricity Supply</v>
      </c>
      <c r="B257" s="294" t="str">
        <f>IF(ISBLANK(INDEX('Policy Characteristics'!B:B,MATCH($C257,'Policy Characteristics'!$C:$C,0))),"",INDEX('Policy Characteristics'!B:B,MATCH($C257,'Policy Characteristics'!$C:$C,0)))</f>
        <v>Non BAU Capacity Retirement Schedule</v>
      </c>
      <c r="C257" s="293" t="str">
        <f t="shared" si="21"/>
        <v>Boolean Use Non BAU Capacity Retirement Schedule</v>
      </c>
      <c r="D257" s="299" t="s">
        <v>709</v>
      </c>
      <c r="E257" s="298"/>
      <c r="F257" s="299" t="s">
        <v>710</v>
      </c>
      <c r="G257" s="298"/>
      <c r="H257" s="20">
        <v>875</v>
      </c>
      <c r="I257" s="295" t="s">
        <v>634</v>
      </c>
      <c r="J257" s="296" t="str">
        <f>IF(ISBLANK(INDEX('Policy Characteristics'!D:D,MATCH($C257,'Policy Characteristics'!$C:$C,0))),"",INDEX('Policy Characteristics'!D:D,MATCH($C257,'Policy Characteristics'!$C:$C,0)))</f>
        <v>Non BAU Capacity Retirement Schedule</v>
      </c>
      <c r="K257" s="293" t="str">
        <f>IF(ISBLANK(INDEX('Policy Characteristics'!E:E,MATCH($C257,'Policy Characteristics'!$C:$C,0))),"",INDEX('Policy Characteristics'!E:E,MATCH($C257,'Policy Characteristics'!$C:$C,0)))</f>
        <v/>
      </c>
      <c r="L257" s="293">
        <f>IF(ISBLANK(INDEX('Policy Characteristics'!F:F,MATCH($C257,'Policy Characteristics'!$C:$C,0))),"",INDEX('Policy Characteristics'!F:F,MATCH($C257,'Policy Characteristics'!$C:$C,0)))</f>
        <v>0</v>
      </c>
      <c r="M257" s="293">
        <f>IF(ISBLANK(INDEX('Policy Characteristics'!G:G,MATCH($C257,'Policy Characteristics'!$C:$C,0))),"",INDEX('Policy Characteristics'!G:G,MATCH($C257,'Policy Characteristics'!$C:$C,0)))</f>
        <v>1</v>
      </c>
      <c r="N257" s="293">
        <f>IF(ISBLANK(INDEX('Policy Characteristics'!H:H,MATCH($C257,'Policy Characteristics'!$C:$C,0))),"",INDEX('Policy Characteristics'!H:H,MATCH($C257,'Policy Characteristics'!$C:$C,0)))</f>
        <v>1</v>
      </c>
      <c r="O257" s="293" t="str">
        <f>IF(ISBLANK(INDEX('Policy Characteristics'!I:I,MATCH($C257,'Policy Characteristics'!$C:$C,0))),"",INDEX('Policy Characteristics'!I:I,MATCH($C257,'Policy Characteristics'!$C:$C,0)))</f>
        <v>on/off</v>
      </c>
      <c r="P257" s="293"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7" s="293" t="str">
        <f>IF(ISBLANK(INDEX('Policy Characteristics'!K:K,MATCH($C257,'Policy Characteristics'!$C:$C,0))),"",INDEX('Policy Characteristics'!K:K,MATCH($C257,'Policy Characteristics'!$C:$C,0)))</f>
        <v/>
      </c>
      <c r="R257" s="293" t="str">
        <f>IF(ISBLANK(INDEX('Policy Characteristics'!L:L,MATCH($C257,'Policy Characteristics'!$C:$C,0))),"",INDEX('Policy Characteristics'!L:L,MATCH($C257,'Policy Characteristics'!$C:$C,0)))</f>
        <v/>
      </c>
    </row>
    <row r="258" spans="1:18" s="293" customFormat="1" x14ac:dyDescent="0.25">
      <c r="A258" s="293" t="str">
        <f>IF(ISBLANK(INDEX('Policy Characteristics'!A:A,MATCH($C258,'Policy Characteristics'!$C:$C,0))),"",INDEX('Policy Characteristics'!A:A,MATCH($C258,'Policy Characteristics'!$C:$C,0)))</f>
        <v>Electricity Supply</v>
      </c>
      <c r="B258" s="294" t="str">
        <f>IF(ISBLANK(INDEX('Policy Characteristics'!B:B,MATCH($C258,'Policy Characteristics'!$C:$C,0))),"",INDEX('Policy Characteristics'!B:B,MATCH($C258,'Policy Characteristics'!$C:$C,0)))</f>
        <v>Non BAU Mandated Capacity Construction</v>
      </c>
      <c r="C258" t="s">
        <v>276</v>
      </c>
      <c r="D258" s="298" t="s">
        <v>678</v>
      </c>
      <c r="E258" s="298"/>
      <c r="F258" s="298" t="s">
        <v>679</v>
      </c>
      <c r="G258" s="298"/>
      <c r="H258" s="20">
        <v>633</v>
      </c>
      <c r="I258" s="295" t="s">
        <v>634</v>
      </c>
      <c r="J258" s="296" t="str">
        <f>IF(ISBLANK(INDEX('Policy Characteristics'!D:D,MATCH($C258,'Policy Characteristics'!$C:$C,0))),"",INDEX('Policy Characteristics'!D:D,MATCH($C258,'Policy Characteristics'!$C:$C,0)))</f>
        <v>Non BAU Mandated Capacity Construction</v>
      </c>
      <c r="K258" s="293" t="str">
        <f>IF(ISBLANK(INDEX('Policy Characteristics'!E:E,MATCH($C258,'Policy Characteristics'!$C:$C,0))),"",INDEX('Policy Characteristics'!E:E,MATCH($C258,'Policy Characteristics'!$C:$C,0)))</f>
        <v/>
      </c>
      <c r="L258" s="293">
        <f>IF(ISBLANK(INDEX('Policy Characteristics'!F:F,MATCH($C258,'Policy Characteristics'!$C:$C,0))),"",INDEX('Policy Characteristics'!F:F,MATCH($C258,'Policy Characteristics'!$C:$C,0)))</f>
        <v>0</v>
      </c>
      <c r="M258" s="293">
        <f>IF(ISBLANK(INDEX('Policy Characteristics'!G:G,MATCH($C258,'Policy Characteristics'!$C:$C,0))),"",INDEX('Policy Characteristics'!G:G,MATCH($C258,'Policy Characteristics'!$C:$C,0)))</f>
        <v>1</v>
      </c>
      <c r="N258" s="293">
        <f>IF(ISBLANK(INDEX('Policy Characteristics'!H:H,MATCH($C258,'Policy Characteristics'!$C:$C,0))),"",INDEX('Policy Characteristics'!H:H,MATCH($C258,'Policy Characteristics'!$C:$C,0)))</f>
        <v>1</v>
      </c>
      <c r="O258" s="293" t="str">
        <f>IF(ISBLANK(INDEX('Policy Characteristics'!I:I,MATCH($C258,'Policy Characteristics'!$C:$C,0))),"",INDEX('Policy Characteristics'!I:I,MATCH($C258,'Policy Characteristics'!$C:$C,0)))</f>
        <v>on/off</v>
      </c>
      <c r="P258" s="293" t="str">
        <f>IF(ISBLANK(INDEX('Policy Characteristics'!J:J,MATCH($C258,'Policy Characteristics'!$C:$C,0))),"",INDEX('Policy Characteristics'!J:J,MATCH($C258,'Policy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8" s="293" t="str">
        <f>IF(ISBLANK(INDEX('Policy Characteristics'!K:K,MATCH($C258,'Policy Characteristics'!$C:$C,0))),"",INDEX('Policy Characteristics'!K:K,MATCH($C258,'Policy Characteristics'!$C:$C,0)))</f>
        <v/>
      </c>
      <c r="R258" s="293" t="str">
        <f>IF(ISBLANK(INDEX('Policy Characteristics'!L:L,MATCH($C258,'Policy Characteristics'!$C:$C,0))),"",INDEX('Policy Characteristics'!L:L,MATCH($C258,'Policy Characteristics'!$C:$C,0)))</f>
        <v/>
      </c>
    </row>
    <row r="259" spans="1:18" s="293" customFormat="1" x14ac:dyDescent="0.25">
      <c r="A259" s="293" t="str">
        <f>IF(ISBLANK(INDEX('Policy Characteristics'!A:A,MATCH($C259,'Policy Characteristics'!$C:$C,0))),"",INDEX('Policy Characteristics'!A:A,MATCH($C259,'Policy Characteristics'!$C:$C,0)))</f>
        <v>Electricity Supply</v>
      </c>
      <c r="B259" s="294" t="str">
        <f>IF(ISBLANK(INDEX('Policy Characteristics'!B:B,MATCH($C259,'Policy Characteristics'!$C:$C,0))),"",INDEX('Policy Characteristics'!B:B,MATCH($C259,'Policy Characteristics'!$C:$C,0)))</f>
        <v>Non BAU Mandated Capacity Construction</v>
      </c>
      <c r="C259" s="293" t="str">
        <f t="shared" ref="C259:C273" si="22">C$258</f>
        <v>Boolean Use Non BAU Mandated Capacity Construction Schedule</v>
      </c>
      <c r="D259" s="299" t="s">
        <v>680</v>
      </c>
      <c r="E259" s="298"/>
      <c r="F259" s="299" t="s">
        <v>681</v>
      </c>
      <c r="G259" s="298"/>
      <c r="H259" s="20">
        <v>634</v>
      </c>
      <c r="I259" s="295" t="s">
        <v>634</v>
      </c>
      <c r="J259" s="296" t="str">
        <f>IF(ISBLANK(INDEX('Policy Characteristics'!D:D,MATCH($C259,'Policy Characteristics'!$C:$C,0))),"",INDEX('Policy Characteristics'!D:D,MATCH($C259,'Policy Characteristics'!$C:$C,0)))</f>
        <v>Non BAU Mandated Capacity Construction</v>
      </c>
      <c r="K259" s="293" t="str">
        <f>IF(ISBLANK(INDEX('Policy Characteristics'!E:E,MATCH($C259,'Policy Characteristics'!$C:$C,0))),"",INDEX('Policy Characteristics'!E:E,MATCH($C259,'Policy Characteristics'!$C:$C,0)))</f>
        <v/>
      </c>
      <c r="L259" s="293">
        <f>IF(ISBLANK(INDEX('Policy Characteristics'!F:F,MATCH($C259,'Policy Characteristics'!$C:$C,0))),"",INDEX('Policy Characteristics'!F:F,MATCH($C259,'Policy Characteristics'!$C:$C,0)))</f>
        <v>0</v>
      </c>
      <c r="M259" s="293">
        <f>IF(ISBLANK(INDEX('Policy Characteristics'!G:G,MATCH($C259,'Policy Characteristics'!$C:$C,0))),"",INDEX('Policy Characteristics'!G:G,MATCH($C259,'Policy Characteristics'!$C:$C,0)))</f>
        <v>1</v>
      </c>
      <c r="N259" s="293">
        <f>IF(ISBLANK(INDEX('Policy Characteristics'!H:H,MATCH($C259,'Policy Characteristics'!$C:$C,0))),"",INDEX('Policy Characteristics'!H:H,MATCH($C259,'Policy Characteristics'!$C:$C,0)))</f>
        <v>1</v>
      </c>
      <c r="O259" s="293" t="str">
        <f>IF(ISBLANK(INDEX('Policy Characteristics'!I:I,MATCH($C259,'Policy Characteristics'!$C:$C,0))),"",INDEX('Policy Characteristics'!I:I,MATCH($C259,'Policy Characteristics'!$C:$C,0)))</f>
        <v>on/off</v>
      </c>
      <c r="P259" s="293" t="str">
        <f>IF(ISBLANK(INDEX('Policy Characteristics'!J:J,MATCH($C259,'Policy Characteristics'!$C:$C,0))),"",INDEX('Policy Characteristics'!J:J,MATCH($C259,'Policy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9" s="293" t="str">
        <f>IF(ISBLANK(INDEX('Policy Characteristics'!K:K,MATCH($C259,'Policy Characteristics'!$C:$C,0))),"",INDEX('Policy Characteristics'!K:K,MATCH($C259,'Policy Characteristics'!$C:$C,0)))</f>
        <v/>
      </c>
      <c r="R259" s="293" t="str">
        <f>IF(ISBLANK(INDEX('Policy Characteristics'!L:L,MATCH($C259,'Policy Characteristics'!$C:$C,0))),"",INDEX('Policy Characteristics'!L:L,MATCH($C259,'Policy Characteristics'!$C:$C,0)))</f>
        <v/>
      </c>
    </row>
    <row r="260" spans="1:18" s="293" customFormat="1" x14ac:dyDescent="0.25">
      <c r="A260" s="293" t="str">
        <f>IF(ISBLANK(INDEX('Policy Characteristics'!A:A,MATCH($C260,'Policy Characteristics'!$C:$C,0))),"",INDEX('Policy Characteristics'!A:A,MATCH($C260,'Policy Characteristics'!$C:$C,0)))</f>
        <v>Electricity Supply</v>
      </c>
      <c r="B260" s="294" t="str">
        <f>IF(ISBLANK(INDEX('Policy Characteristics'!B:B,MATCH($C260,'Policy Characteristics'!$C:$C,0))),"",INDEX('Policy Characteristics'!B:B,MATCH($C260,'Policy Characteristics'!$C:$C,0)))</f>
        <v>Non BAU Mandated Capacity Construction</v>
      </c>
      <c r="C260" s="293" t="str">
        <f t="shared" si="22"/>
        <v>Boolean Use Non BAU Mandated Capacity Construction Schedule</v>
      </c>
      <c r="D260" s="299" t="s">
        <v>682</v>
      </c>
      <c r="E260" s="298"/>
      <c r="F260" s="299" t="s">
        <v>683</v>
      </c>
      <c r="G260" s="298"/>
      <c r="H260" s="20">
        <v>635</v>
      </c>
      <c r="I260" s="295" t="s">
        <v>634</v>
      </c>
      <c r="J260" s="296" t="str">
        <f>IF(ISBLANK(INDEX('Policy Characteristics'!D:D,MATCH($C260,'Policy Characteristics'!$C:$C,0))),"",INDEX('Policy Characteristics'!D:D,MATCH($C260,'Policy Characteristics'!$C:$C,0)))</f>
        <v>Non BAU Mandated Capacity Construction</v>
      </c>
      <c r="K260" s="293" t="str">
        <f>IF(ISBLANK(INDEX('Policy Characteristics'!E:E,MATCH($C260,'Policy Characteristics'!$C:$C,0))),"",INDEX('Policy Characteristics'!E:E,MATCH($C260,'Policy Characteristics'!$C:$C,0)))</f>
        <v/>
      </c>
      <c r="L260" s="293">
        <f>IF(ISBLANK(INDEX('Policy Characteristics'!F:F,MATCH($C260,'Policy Characteristics'!$C:$C,0))),"",INDEX('Policy Characteristics'!F:F,MATCH($C260,'Policy Characteristics'!$C:$C,0)))</f>
        <v>0</v>
      </c>
      <c r="M260" s="293">
        <f>IF(ISBLANK(INDEX('Policy Characteristics'!G:G,MATCH($C260,'Policy Characteristics'!$C:$C,0))),"",INDEX('Policy Characteristics'!G:G,MATCH($C260,'Policy Characteristics'!$C:$C,0)))</f>
        <v>1</v>
      </c>
      <c r="N260" s="293">
        <f>IF(ISBLANK(INDEX('Policy Characteristics'!H:H,MATCH($C260,'Policy Characteristics'!$C:$C,0))),"",INDEX('Policy Characteristics'!H:H,MATCH($C260,'Policy Characteristics'!$C:$C,0)))</f>
        <v>1</v>
      </c>
      <c r="O260" s="293" t="str">
        <f>IF(ISBLANK(INDEX('Policy Characteristics'!I:I,MATCH($C260,'Policy Characteristics'!$C:$C,0))),"",INDEX('Policy Characteristics'!I:I,MATCH($C260,'Policy Characteristics'!$C:$C,0)))</f>
        <v>on/off</v>
      </c>
      <c r="P260" s="293" t="str">
        <f>IF(ISBLANK(INDEX('Policy Characteristics'!J:J,MATCH($C260,'Policy Characteristics'!$C:$C,0))),"",INDEX('Policy Characteristics'!J:J,MATCH($C260,'Policy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0" s="293" t="str">
        <f>IF(ISBLANK(INDEX('Policy Characteristics'!K:K,MATCH($C260,'Policy Characteristics'!$C:$C,0))),"",INDEX('Policy Characteristics'!K:K,MATCH($C260,'Policy Characteristics'!$C:$C,0)))</f>
        <v/>
      </c>
      <c r="R260" s="293" t="str">
        <f>IF(ISBLANK(INDEX('Policy Characteristics'!L:L,MATCH($C260,'Policy Characteristics'!$C:$C,0))),"",INDEX('Policy Characteristics'!L:L,MATCH($C260,'Policy Characteristics'!$C:$C,0)))</f>
        <v/>
      </c>
    </row>
    <row r="261" spans="1:18" s="293" customFormat="1" x14ac:dyDescent="0.25">
      <c r="A261" s="293" t="str">
        <f>IF(ISBLANK(INDEX('Policy Characteristics'!A:A,MATCH($C261,'Policy Characteristics'!$C:$C,0))),"",INDEX('Policy Characteristics'!A:A,MATCH($C261,'Policy Characteristics'!$C:$C,0)))</f>
        <v>Electricity Supply</v>
      </c>
      <c r="B261" s="294" t="str">
        <f>IF(ISBLANK(INDEX('Policy Characteristics'!B:B,MATCH($C261,'Policy Characteristics'!$C:$C,0))),"",INDEX('Policy Characteristics'!B:B,MATCH($C261,'Policy Characteristics'!$C:$C,0)))</f>
        <v>Non BAU Mandated Capacity Construction</v>
      </c>
      <c r="C261" s="293" t="str">
        <f t="shared" si="22"/>
        <v>Boolean Use Non BAU Mandated Capacity Construction Schedule</v>
      </c>
      <c r="D261" s="299" t="s">
        <v>684</v>
      </c>
      <c r="E261" s="298"/>
      <c r="F261" s="299" t="s">
        <v>685</v>
      </c>
      <c r="G261" s="298"/>
      <c r="H261" s="20">
        <v>636</v>
      </c>
      <c r="I261" s="295" t="s">
        <v>634</v>
      </c>
      <c r="J261" s="296" t="str">
        <f>IF(ISBLANK(INDEX('Policy Characteristics'!D:D,MATCH($C261,'Policy Characteristics'!$C:$C,0))),"",INDEX('Policy Characteristics'!D:D,MATCH($C261,'Policy Characteristics'!$C:$C,0)))</f>
        <v>Non BAU Mandated Capacity Construction</v>
      </c>
      <c r="K261" s="293" t="str">
        <f>IF(ISBLANK(INDEX('Policy Characteristics'!E:E,MATCH($C261,'Policy Characteristics'!$C:$C,0))),"",INDEX('Policy Characteristics'!E:E,MATCH($C261,'Policy Characteristics'!$C:$C,0)))</f>
        <v/>
      </c>
      <c r="L261" s="293">
        <f>IF(ISBLANK(INDEX('Policy Characteristics'!F:F,MATCH($C261,'Policy Characteristics'!$C:$C,0))),"",INDEX('Policy Characteristics'!F:F,MATCH($C261,'Policy Characteristics'!$C:$C,0)))</f>
        <v>0</v>
      </c>
      <c r="M261" s="293">
        <f>IF(ISBLANK(INDEX('Policy Characteristics'!G:G,MATCH($C261,'Policy Characteristics'!$C:$C,0))),"",INDEX('Policy Characteristics'!G:G,MATCH($C261,'Policy Characteristics'!$C:$C,0)))</f>
        <v>1</v>
      </c>
      <c r="N261" s="293">
        <f>IF(ISBLANK(INDEX('Policy Characteristics'!H:H,MATCH($C261,'Policy Characteristics'!$C:$C,0))),"",INDEX('Policy Characteristics'!H:H,MATCH($C261,'Policy Characteristics'!$C:$C,0)))</f>
        <v>1</v>
      </c>
      <c r="O261" s="293" t="str">
        <f>IF(ISBLANK(INDEX('Policy Characteristics'!I:I,MATCH($C261,'Policy Characteristics'!$C:$C,0))),"",INDEX('Policy Characteristics'!I:I,MATCH($C261,'Policy Characteristics'!$C:$C,0)))</f>
        <v>on/off</v>
      </c>
      <c r="P261" s="293" t="str">
        <f>IF(ISBLANK(INDEX('Policy Characteristics'!J:J,MATCH($C261,'Policy Characteristics'!$C:$C,0))),"",INDEX('Policy Characteristics'!J:J,MATCH($C261,'Policy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1" s="293" t="str">
        <f>IF(ISBLANK(INDEX('Policy Characteristics'!K:K,MATCH($C261,'Policy Characteristics'!$C:$C,0))),"",INDEX('Policy Characteristics'!K:K,MATCH($C261,'Policy Characteristics'!$C:$C,0)))</f>
        <v/>
      </c>
      <c r="R261" s="293" t="str">
        <f>IF(ISBLANK(INDEX('Policy Characteristics'!L:L,MATCH($C261,'Policy Characteristics'!$C:$C,0))),"",INDEX('Policy Characteristics'!L:L,MATCH($C261,'Policy Characteristics'!$C:$C,0)))</f>
        <v/>
      </c>
    </row>
    <row r="262" spans="1:18" s="293" customFormat="1" x14ac:dyDescent="0.25">
      <c r="A262" s="293" t="str">
        <f>IF(ISBLANK(INDEX('Policy Characteristics'!A:A,MATCH($C262,'Policy Characteristics'!$C:$C,0))),"",INDEX('Policy Characteristics'!A:A,MATCH($C262,'Policy Characteristics'!$C:$C,0)))</f>
        <v>Electricity Supply</v>
      </c>
      <c r="B262" s="294" t="str">
        <f>IF(ISBLANK(INDEX('Policy Characteristics'!B:B,MATCH($C262,'Policy Characteristics'!$C:$C,0))),"",INDEX('Policy Characteristics'!B:B,MATCH($C262,'Policy Characteristics'!$C:$C,0)))</f>
        <v>Non BAU Mandated Capacity Construction</v>
      </c>
      <c r="C262" s="293" t="str">
        <f t="shared" si="22"/>
        <v>Boolean Use Non BAU Mandated Capacity Construction Schedule</v>
      </c>
      <c r="D262" s="299" t="s">
        <v>686</v>
      </c>
      <c r="E262" s="298"/>
      <c r="F262" s="299" t="s">
        <v>687</v>
      </c>
      <c r="G262" s="298"/>
      <c r="H262" s="20">
        <v>637</v>
      </c>
      <c r="I262" s="295" t="s">
        <v>634</v>
      </c>
      <c r="J262" s="296" t="str">
        <f>IF(ISBLANK(INDEX('Policy Characteristics'!D:D,MATCH($C262,'Policy Characteristics'!$C:$C,0))),"",INDEX('Policy Characteristics'!D:D,MATCH($C262,'Policy Characteristics'!$C:$C,0)))</f>
        <v>Non BAU Mandated Capacity Construction</v>
      </c>
      <c r="K262" s="293" t="str">
        <f>IF(ISBLANK(INDEX('Policy Characteristics'!E:E,MATCH($C262,'Policy Characteristics'!$C:$C,0))),"",INDEX('Policy Characteristics'!E:E,MATCH($C262,'Policy Characteristics'!$C:$C,0)))</f>
        <v/>
      </c>
      <c r="L262" s="293">
        <f>IF(ISBLANK(INDEX('Policy Characteristics'!F:F,MATCH($C262,'Policy Characteristics'!$C:$C,0))),"",INDEX('Policy Characteristics'!F:F,MATCH($C262,'Policy Characteristics'!$C:$C,0)))</f>
        <v>0</v>
      </c>
      <c r="M262" s="293">
        <f>IF(ISBLANK(INDEX('Policy Characteristics'!G:G,MATCH($C262,'Policy Characteristics'!$C:$C,0))),"",INDEX('Policy Characteristics'!G:G,MATCH($C262,'Policy Characteristics'!$C:$C,0)))</f>
        <v>1</v>
      </c>
      <c r="N262" s="293">
        <f>IF(ISBLANK(INDEX('Policy Characteristics'!H:H,MATCH($C262,'Policy Characteristics'!$C:$C,0))),"",INDEX('Policy Characteristics'!H:H,MATCH($C262,'Policy Characteristics'!$C:$C,0)))</f>
        <v>1</v>
      </c>
      <c r="O262" s="293" t="str">
        <f>IF(ISBLANK(INDEX('Policy Characteristics'!I:I,MATCH($C262,'Policy Characteristics'!$C:$C,0))),"",INDEX('Policy Characteristics'!I:I,MATCH($C262,'Policy Characteristics'!$C:$C,0)))</f>
        <v>on/off</v>
      </c>
      <c r="P262" s="293" t="str">
        <f>IF(ISBLANK(INDEX('Policy Characteristics'!J:J,MATCH($C262,'Policy Characteristics'!$C:$C,0))),"",INDEX('Policy Characteristics'!J:J,MATCH($C262,'Policy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2" s="293" t="str">
        <f>IF(ISBLANK(INDEX('Policy Characteristics'!K:K,MATCH($C262,'Policy Characteristics'!$C:$C,0))),"",INDEX('Policy Characteristics'!K:K,MATCH($C262,'Policy Characteristics'!$C:$C,0)))</f>
        <v/>
      </c>
      <c r="R262" s="293" t="str">
        <f>IF(ISBLANK(INDEX('Policy Characteristics'!L:L,MATCH($C262,'Policy Characteristics'!$C:$C,0))),"",INDEX('Policy Characteristics'!L:L,MATCH($C262,'Policy Characteristics'!$C:$C,0)))</f>
        <v/>
      </c>
    </row>
    <row r="263" spans="1:18" s="293" customFormat="1" x14ac:dyDescent="0.25">
      <c r="A263" s="293" t="str">
        <f>IF(ISBLANK(INDEX('Policy Characteristics'!A:A,MATCH($C263,'Policy Characteristics'!$C:$C,0))),"",INDEX('Policy Characteristics'!A:A,MATCH($C263,'Policy Characteristics'!$C:$C,0)))</f>
        <v>Electricity Supply</v>
      </c>
      <c r="B263" s="294" t="str">
        <f>IF(ISBLANK(INDEX('Policy Characteristics'!B:B,MATCH($C263,'Policy Characteristics'!$C:$C,0))),"",INDEX('Policy Characteristics'!B:B,MATCH($C263,'Policy Characteristics'!$C:$C,0)))</f>
        <v>Non BAU Mandated Capacity Construction</v>
      </c>
      <c r="C263" s="293" t="str">
        <f t="shared" si="22"/>
        <v>Boolean Use Non BAU Mandated Capacity Construction Schedule</v>
      </c>
      <c r="D263" s="299" t="s">
        <v>688</v>
      </c>
      <c r="E263" s="298"/>
      <c r="F263" s="299" t="s">
        <v>689</v>
      </c>
      <c r="G263" s="298"/>
      <c r="H263" s="20">
        <v>638</v>
      </c>
      <c r="I263" s="295" t="s">
        <v>634</v>
      </c>
      <c r="J263" s="296" t="str">
        <f>IF(ISBLANK(INDEX('Policy Characteristics'!D:D,MATCH($C263,'Policy Characteristics'!$C:$C,0))),"",INDEX('Policy Characteristics'!D:D,MATCH($C263,'Policy Characteristics'!$C:$C,0)))</f>
        <v>Non BAU Mandated Capacity Construction</v>
      </c>
      <c r="K263" s="293" t="str">
        <f>IF(ISBLANK(INDEX('Policy Characteristics'!E:E,MATCH($C263,'Policy Characteristics'!$C:$C,0))),"",INDEX('Policy Characteristics'!E:E,MATCH($C263,'Policy Characteristics'!$C:$C,0)))</f>
        <v/>
      </c>
      <c r="L263" s="293">
        <f>IF(ISBLANK(INDEX('Policy Characteristics'!F:F,MATCH($C263,'Policy Characteristics'!$C:$C,0))),"",INDEX('Policy Characteristics'!F:F,MATCH($C263,'Policy Characteristics'!$C:$C,0)))</f>
        <v>0</v>
      </c>
      <c r="M263" s="293">
        <f>IF(ISBLANK(INDEX('Policy Characteristics'!G:G,MATCH($C263,'Policy Characteristics'!$C:$C,0))),"",INDEX('Policy Characteristics'!G:G,MATCH($C263,'Policy Characteristics'!$C:$C,0)))</f>
        <v>1</v>
      </c>
      <c r="N263" s="293">
        <f>IF(ISBLANK(INDEX('Policy Characteristics'!H:H,MATCH($C263,'Policy Characteristics'!$C:$C,0))),"",INDEX('Policy Characteristics'!H:H,MATCH($C263,'Policy Characteristics'!$C:$C,0)))</f>
        <v>1</v>
      </c>
      <c r="O263" s="293" t="str">
        <f>IF(ISBLANK(INDEX('Policy Characteristics'!I:I,MATCH($C263,'Policy Characteristics'!$C:$C,0))),"",INDEX('Policy Characteristics'!I:I,MATCH($C263,'Policy Characteristics'!$C:$C,0)))</f>
        <v>on/off</v>
      </c>
      <c r="P263" s="293" t="str">
        <f>IF(ISBLANK(INDEX('Policy Characteristics'!J:J,MATCH($C263,'Policy Characteristics'!$C:$C,0))),"",INDEX('Policy Characteristics'!J:J,MATCH($C263,'Policy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3" s="293" t="str">
        <f>IF(ISBLANK(INDEX('Policy Characteristics'!K:K,MATCH($C263,'Policy Characteristics'!$C:$C,0))),"",INDEX('Policy Characteristics'!K:K,MATCH($C263,'Policy Characteristics'!$C:$C,0)))</f>
        <v/>
      </c>
      <c r="R263" s="293" t="str">
        <f>IF(ISBLANK(INDEX('Policy Characteristics'!L:L,MATCH($C263,'Policy Characteristics'!$C:$C,0))),"",INDEX('Policy Characteristics'!L:L,MATCH($C263,'Policy Characteristics'!$C:$C,0)))</f>
        <v/>
      </c>
    </row>
    <row r="264" spans="1:18" s="293" customFormat="1" x14ac:dyDescent="0.25">
      <c r="A264" s="293" t="str">
        <f>IF(ISBLANK(INDEX('Policy Characteristics'!A:A,MATCH($C264,'Policy Characteristics'!$C:$C,0))),"",INDEX('Policy Characteristics'!A:A,MATCH($C264,'Policy Characteristics'!$C:$C,0)))</f>
        <v>Electricity Supply</v>
      </c>
      <c r="B264" s="294" t="str">
        <f>IF(ISBLANK(INDEX('Policy Characteristics'!B:B,MATCH($C264,'Policy Characteristics'!$C:$C,0))),"",INDEX('Policy Characteristics'!B:B,MATCH($C264,'Policy Characteristics'!$C:$C,0)))</f>
        <v>Non BAU Mandated Capacity Construction</v>
      </c>
      <c r="C264" s="293" t="str">
        <f t="shared" si="22"/>
        <v>Boolean Use Non BAU Mandated Capacity Construction Schedule</v>
      </c>
      <c r="D264" s="299" t="s">
        <v>690</v>
      </c>
      <c r="E264" s="298"/>
      <c r="F264" s="299" t="s">
        <v>691</v>
      </c>
      <c r="G264" s="298"/>
      <c r="H264" s="20">
        <v>639</v>
      </c>
      <c r="I264" s="295" t="s">
        <v>634</v>
      </c>
      <c r="J264" s="296" t="str">
        <f>IF(ISBLANK(INDEX('Policy Characteristics'!D:D,MATCH($C264,'Policy Characteristics'!$C:$C,0))),"",INDEX('Policy Characteristics'!D:D,MATCH($C264,'Policy Characteristics'!$C:$C,0)))</f>
        <v>Non BAU Mandated Capacity Construction</v>
      </c>
      <c r="K264" s="293" t="str">
        <f>IF(ISBLANK(INDEX('Policy Characteristics'!E:E,MATCH($C264,'Policy Characteristics'!$C:$C,0))),"",INDEX('Policy Characteristics'!E:E,MATCH($C264,'Policy Characteristics'!$C:$C,0)))</f>
        <v/>
      </c>
      <c r="L264" s="293">
        <f>IF(ISBLANK(INDEX('Policy Characteristics'!F:F,MATCH($C264,'Policy Characteristics'!$C:$C,0))),"",INDEX('Policy Characteristics'!F:F,MATCH($C264,'Policy Characteristics'!$C:$C,0)))</f>
        <v>0</v>
      </c>
      <c r="M264" s="293">
        <f>IF(ISBLANK(INDEX('Policy Characteristics'!G:G,MATCH($C264,'Policy Characteristics'!$C:$C,0))),"",INDEX('Policy Characteristics'!G:G,MATCH($C264,'Policy Characteristics'!$C:$C,0)))</f>
        <v>1</v>
      </c>
      <c r="N264" s="293">
        <f>IF(ISBLANK(INDEX('Policy Characteristics'!H:H,MATCH($C264,'Policy Characteristics'!$C:$C,0))),"",INDEX('Policy Characteristics'!H:H,MATCH($C264,'Policy Characteristics'!$C:$C,0)))</f>
        <v>1</v>
      </c>
      <c r="O264" s="293" t="str">
        <f>IF(ISBLANK(INDEX('Policy Characteristics'!I:I,MATCH($C264,'Policy Characteristics'!$C:$C,0))),"",INDEX('Policy Characteristics'!I:I,MATCH($C264,'Policy Characteristics'!$C:$C,0)))</f>
        <v>on/off</v>
      </c>
      <c r="P264" s="293" t="str">
        <f>IF(ISBLANK(INDEX('Policy Characteristics'!J:J,MATCH($C264,'Policy Characteristics'!$C:$C,0))),"",INDEX('Policy Characteristics'!J:J,MATCH($C264,'Policy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4" s="293" t="str">
        <f>IF(ISBLANK(INDEX('Policy Characteristics'!K:K,MATCH($C264,'Policy Characteristics'!$C:$C,0))),"",INDEX('Policy Characteristics'!K:K,MATCH($C264,'Policy Characteristics'!$C:$C,0)))</f>
        <v/>
      </c>
      <c r="R264" s="293" t="str">
        <f>IF(ISBLANK(INDEX('Policy Characteristics'!L:L,MATCH($C264,'Policy Characteristics'!$C:$C,0))),"",INDEX('Policy Characteristics'!L:L,MATCH($C264,'Policy Characteristics'!$C:$C,0)))</f>
        <v/>
      </c>
    </row>
    <row r="265" spans="1:18" s="293" customFormat="1" x14ac:dyDescent="0.25">
      <c r="A265" s="293" t="str">
        <f>IF(ISBLANK(INDEX('Policy Characteristics'!A:A,MATCH($C265,'Policy Characteristics'!$C:$C,0))),"",INDEX('Policy Characteristics'!A:A,MATCH($C265,'Policy Characteristics'!$C:$C,0)))</f>
        <v>Electricity Supply</v>
      </c>
      <c r="B265" s="294" t="str">
        <f>IF(ISBLANK(INDEX('Policy Characteristics'!B:B,MATCH($C265,'Policy Characteristics'!$C:$C,0))),"",INDEX('Policy Characteristics'!B:B,MATCH($C265,'Policy Characteristics'!$C:$C,0)))</f>
        <v>Non BAU Mandated Capacity Construction</v>
      </c>
      <c r="C265" s="293" t="str">
        <f t="shared" si="22"/>
        <v>Boolean Use Non BAU Mandated Capacity Construction Schedule</v>
      </c>
      <c r="D265" s="299" t="s">
        <v>692</v>
      </c>
      <c r="E265" s="298"/>
      <c r="F265" s="299" t="s">
        <v>693</v>
      </c>
      <c r="G265" s="298"/>
      <c r="H265" s="20">
        <v>640</v>
      </c>
      <c r="I265" s="295" t="s">
        <v>634</v>
      </c>
      <c r="J265" s="296" t="str">
        <f>IF(ISBLANK(INDEX('Policy Characteristics'!D:D,MATCH($C265,'Policy Characteristics'!$C:$C,0))),"",INDEX('Policy Characteristics'!D:D,MATCH($C265,'Policy Characteristics'!$C:$C,0)))</f>
        <v>Non BAU Mandated Capacity Construction</v>
      </c>
      <c r="K265" s="293" t="str">
        <f>IF(ISBLANK(INDEX('Policy Characteristics'!E:E,MATCH($C265,'Policy Characteristics'!$C:$C,0))),"",INDEX('Policy Characteristics'!E:E,MATCH($C265,'Policy Characteristics'!$C:$C,0)))</f>
        <v/>
      </c>
      <c r="L265" s="293">
        <f>IF(ISBLANK(INDEX('Policy Characteristics'!F:F,MATCH($C265,'Policy Characteristics'!$C:$C,0))),"",INDEX('Policy Characteristics'!F:F,MATCH($C265,'Policy Characteristics'!$C:$C,0)))</f>
        <v>0</v>
      </c>
      <c r="M265" s="293">
        <f>IF(ISBLANK(INDEX('Policy Characteristics'!G:G,MATCH($C265,'Policy Characteristics'!$C:$C,0))),"",INDEX('Policy Characteristics'!G:G,MATCH($C265,'Policy Characteristics'!$C:$C,0)))</f>
        <v>1</v>
      </c>
      <c r="N265" s="293">
        <f>IF(ISBLANK(INDEX('Policy Characteristics'!H:H,MATCH($C265,'Policy Characteristics'!$C:$C,0))),"",INDEX('Policy Characteristics'!H:H,MATCH($C265,'Policy Characteristics'!$C:$C,0)))</f>
        <v>1</v>
      </c>
      <c r="O265" s="293" t="str">
        <f>IF(ISBLANK(INDEX('Policy Characteristics'!I:I,MATCH($C265,'Policy Characteristics'!$C:$C,0))),"",INDEX('Policy Characteristics'!I:I,MATCH($C265,'Policy Characteristics'!$C:$C,0)))</f>
        <v>on/off</v>
      </c>
      <c r="P265" s="293" t="str">
        <f>IF(ISBLANK(INDEX('Policy Characteristics'!J:J,MATCH($C265,'Policy Characteristics'!$C:$C,0))),"",INDEX('Policy Characteristics'!J:J,MATCH($C265,'Policy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5" s="293" t="str">
        <f>IF(ISBLANK(INDEX('Policy Characteristics'!K:K,MATCH($C265,'Policy Characteristics'!$C:$C,0))),"",INDEX('Policy Characteristics'!K:K,MATCH($C265,'Policy Characteristics'!$C:$C,0)))</f>
        <v/>
      </c>
      <c r="R265" s="293" t="str">
        <f>IF(ISBLANK(INDEX('Policy Characteristics'!L:L,MATCH($C265,'Policy Characteristics'!$C:$C,0))),"",INDEX('Policy Characteristics'!L:L,MATCH($C265,'Policy Characteristics'!$C:$C,0)))</f>
        <v/>
      </c>
    </row>
    <row r="266" spans="1:18" s="293" customFormat="1" x14ac:dyDescent="0.25">
      <c r="A266" s="293" t="str">
        <f>IF(ISBLANK(INDEX('Policy Characteristics'!A:A,MATCH($C266,'Policy Characteristics'!$C:$C,0))),"",INDEX('Policy Characteristics'!A:A,MATCH($C266,'Policy Characteristics'!$C:$C,0)))</f>
        <v>Electricity Supply</v>
      </c>
      <c r="B266" s="294" t="str">
        <f>IF(ISBLANK(INDEX('Policy Characteristics'!B:B,MATCH($C266,'Policy Characteristics'!$C:$C,0))),"",INDEX('Policy Characteristics'!B:B,MATCH($C266,'Policy Characteristics'!$C:$C,0)))</f>
        <v>Non BAU Mandated Capacity Construction</v>
      </c>
      <c r="C266" s="293" t="str">
        <f t="shared" si="22"/>
        <v>Boolean Use Non BAU Mandated Capacity Construction Schedule</v>
      </c>
      <c r="D266" s="299" t="s">
        <v>694</v>
      </c>
      <c r="E266" s="298"/>
      <c r="F266" s="299" t="s">
        <v>695</v>
      </c>
      <c r="G266" s="298"/>
      <c r="H266" s="20">
        <v>641</v>
      </c>
      <c r="I266" s="295" t="s">
        <v>634</v>
      </c>
      <c r="J266" s="296" t="str">
        <f>IF(ISBLANK(INDEX('Policy Characteristics'!D:D,MATCH($C266,'Policy Characteristics'!$C:$C,0))),"",INDEX('Policy Characteristics'!D:D,MATCH($C266,'Policy Characteristics'!$C:$C,0)))</f>
        <v>Non BAU Mandated Capacity Construction</v>
      </c>
      <c r="K266" s="293" t="str">
        <f>IF(ISBLANK(INDEX('Policy Characteristics'!E:E,MATCH($C266,'Policy Characteristics'!$C:$C,0))),"",INDEX('Policy Characteristics'!E:E,MATCH($C266,'Policy Characteristics'!$C:$C,0)))</f>
        <v/>
      </c>
      <c r="L266" s="293">
        <f>IF(ISBLANK(INDEX('Policy Characteristics'!F:F,MATCH($C266,'Policy Characteristics'!$C:$C,0))),"",INDEX('Policy Characteristics'!F:F,MATCH($C266,'Policy Characteristics'!$C:$C,0)))</f>
        <v>0</v>
      </c>
      <c r="M266" s="293">
        <f>IF(ISBLANK(INDEX('Policy Characteristics'!G:G,MATCH($C266,'Policy Characteristics'!$C:$C,0))),"",INDEX('Policy Characteristics'!G:G,MATCH($C266,'Policy Characteristics'!$C:$C,0)))</f>
        <v>1</v>
      </c>
      <c r="N266" s="293">
        <f>IF(ISBLANK(INDEX('Policy Characteristics'!H:H,MATCH($C266,'Policy Characteristics'!$C:$C,0))),"",INDEX('Policy Characteristics'!H:H,MATCH($C266,'Policy Characteristics'!$C:$C,0)))</f>
        <v>1</v>
      </c>
      <c r="O266" s="293" t="str">
        <f>IF(ISBLANK(INDEX('Policy Characteristics'!I:I,MATCH($C266,'Policy Characteristics'!$C:$C,0))),"",INDEX('Policy Characteristics'!I:I,MATCH($C266,'Policy Characteristics'!$C:$C,0)))</f>
        <v>on/off</v>
      </c>
      <c r="P266" s="293" t="str">
        <f>IF(ISBLANK(INDEX('Policy Characteristics'!J:J,MATCH($C266,'Policy Characteristics'!$C:$C,0))),"",INDEX('Policy Characteristics'!J:J,MATCH($C266,'Policy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6" s="293" t="str">
        <f>IF(ISBLANK(INDEX('Policy Characteristics'!K:K,MATCH($C266,'Policy Characteristics'!$C:$C,0))),"",INDEX('Policy Characteristics'!K:K,MATCH($C266,'Policy Characteristics'!$C:$C,0)))</f>
        <v/>
      </c>
      <c r="R266" s="293" t="str">
        <f>IF(ISBLANK(INDEX('Policy Characteristics'!L:L,MATCH($C266,'Policy Characteristics'!$C:$C,0))),"",INDEX('Policy Characteristics'!L:L,MATCH($C266,'Policy Characteristics'!$C:$C,0)))</f>
        <v/>
      </c>
    </row>
    <row r="267" spans="1:18" s="293" customFormat="1" x14ac:dyDescent="0.25">
      <c r="A267" s="293" t="str">
        <f>IF(ISBLANK(INDEX('Policy Characteristics'!A:A,MATCH($C267,'Policy Characteristics'!$C:$C,0))),"",INDEX('Policy Characteristics'!A:A,MATCH($C267,'Policy Characteristics'!$C:$C,0)))</f>
        <v>Electricity Supply</v>
      </c>
      <c r="B267" s="294" t="str">
        <f>IF(ISBLANK(INDEX('Policy Characteristics'!B:B,MATCH($C267,'Policy Characteristics'!$C:$C,0))),"",INDEX('Policy Characteristics'!B:B,MATCH($C267,'Policy Characteristics'!$C:$C,0)))</f>
        <v>Non BAU Mandated Capacity Construction</v>
      </c>
      <c r="C267" s="293" t="str">
        <f t="shared" si="22"/>
        <v>Boolean Use Non BAU Mandated Capacity Construction Schedule</v>
      </c>
      <c r="D267" s="299" t="s">
        <v>696</v>
      </c>
      <c r="E267" s="298"/>
      <c r="F267" s="299" t="s">
        <v>697</v>
      </c>
      <c r="G267" s="298"/>
      <c r="H267" s="20">
        <v>642</v>
      </c>
      <c r="I267" s="295" t="s">
        <v>634</v>
      </c>
      <c r="J267" s="296" t="str">
        <f>IF(ISBLANK(INDEX('Policy Characteristics'!D:D,MATCH($C267,'Policy Characteristics'!$C:$C,0))),"",INDEX('Policy Characteristics'!D:D,MATCH($C267,'Policy Characteristics'!$C:$C,0)))</f>
        <v>Non BAU Mandated Capacity Construction</v>
      </c>
      <c r="K267" s="293" t="str">
        <f>IF(ISBLANK(INDEX('Policy Characteristics'!E:E,MATCH($C267,'Policy Characteristics'!$C:$C,0))),"",INDEX('Policy Characteristics'!E:E,MATCH($C267,'Policy Characteristics'!$C:$C,0)))</f>
        <v/>
      </c>
      <c r="L267" s="293">
        <f>IF(ISBLANK(INDEX('Policy Characteristics'!F:F,MATCH($C267,'Policy Characteristics'!$C:$C,0))),"",INDEX('Policy Characteristics'!F:F,MATCH($C267,'Policy Characteristics'!$C:$C,0)))</f>
        <v>0</v>
      </c>
      <c r="M267" s="293">
        <f>IF(ISBLANK(INDEX('Policy Characteristics'!G:G,MATCH($C267,'Policy Characteristics'!$C:$C,0))),"",INDEX('Policy Characteristics'!G:G,MATCH($C267,'Policy Characteristics'!$C:$C,0)))</f>
        <v>1</v>
      </c>
      <c r="N267" s="293">
        <f>IF(ISBLANK(INDEX('Policy Characteristics'!H:H,MATCH($C267,'Policy Characteristics'!$C:$C,0))),"",INDEX('Policy Characteristics'!H:H,MATCH($C267,'Policy Characteristics'!$C:$C,0)))</f>
        <v>1</v>
      </c>
      <c r="O267" s="293" t="str">
        <f>IF(ISBLANK(INDEX('Policy Characteristics'!I:I,MATCH($C267,'Policy Characteristics'!$C:$C,0))),"",INDEX('Policy Characteristics'!I:I,MATCH($C267,'Policy Characteristics'!$C:$C,0)))</f>
        <v>on/off</v>
      </c>
      <c r="P267" s="293" t="str">
        <f>IF(ISBLANK(INDEX('Policy Characteristics'!J:J,MATCH($C267,'Policy Characteristics'!$C:$C,0))),"",INDEX('Policy Characteristics'!J:J,MATCH($C267,'Policy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7" s="293" t="str">
        <f>IF(ISBLANK(INDEX('Policy Characteristics'!K:K,MATCH($C267,'Policy Characteristics'!$C:$C,0))),"",INDEX('Policy Characteristics'!K:K,MATCH($C267,'Policy Characteristics'!$C:$C,0)))</f>
        <v/>
      </c>
      <c r="R267" s="293" t="str">
        <f>IF(ISBLANK(INDEX('Policy Characteristics'!L:L,MATCH($C267,'Policy Characteristics'!$C:$C,0))),"",INDEX('Policy Characteristics'!L:L,MATCH($C267,'Policy Characteristics'!$C:$C,0)))</f>
        <v/>
      </c>
    </row>
    <row r="268" spans="1:18" s="293" customFormat="1" x14ac:dyDescent="0.25">
      <c r="A268" s="293" t="str">
        <f>IF(ISBLANK(INDEX('Policy Characteristics'!A:A,MATCH($C268,'Policy Characteristics'!$C:$C,0))),"",INDEX('Policy Characteristics'!A:A,MATCH($C268,'Policy Characteristics'!$C:$C,0)))</f>
        <v>Electricity Supply</v>
      </c>
      <c r="B268" s="294" t="str">
        <f>IF(ISBLANK(INDEX('Policy Characteristics'!B:B,MATCH($C268,'Policy Characteristics'!$C:$C,0))),"",INDEX('Policy Characteristics'!B:B,MATCH($C268,'Policy Characteristics'!$C:$C,0)))</f>
        <v>Non BAU Mandated Capacity Construction</v>
      </c>
      <c r="C268" s="293" t="str">
        <f t="shared" si="22"/>
        <v>Boolean Use Non BAU Mandated Capacity Construction Schedule</v>
      </c>
      <c r="D268" s="299" t="s">
        <v>698</v>
      </c>
      <c r="E268" s="298"/>
      <c r="F268" s="299" t="s">
        <v>699</v>
      </c>
      <c r="G268" s="298"/>
      <c r="H268" s="20">
        <v>643</v>
      </c>
      <c r="I268" s="295" t="s">
        <v>634</v>
      </c>
      <c r="J268" s="296" t="str">
        <f>IF(ISBLANK(INDEX('Policy Characteristics'!D:D,MATCH($C268,'Policy Characteristics'!$C:$C,0))),"",INDEX('Policy Characteristics'!D:D,MATCH($C268,'Policy Characteristics'!$C:$C,0)))</f>
        <v>Non BAU Mandated Capacity Construction</v>
      </c>
      <c r="K268" s="293" t="str">
        <f>IF(ISBLANK(INDEX('Policy Characteristics'!E:E,MATCH($C268,'Policy Characteristics'!$C:$C,0))),"",INDEX('Policy Characteristics'!E:E,MATCH($C268,'Policy Characteristics'!$C:$C,0)))</f>
        <v/>
      </c>
      <c r="L268" s="293">
        <f>IF(ISBLANK(INDEX('Policy Characteristics'!F:F,MATCH($C268,'Policy Characteristics'!$C:$C,0))),"",INDEX('Policy Characteristics'!F:F,MATCH($C268,'Policy Characteristics'!$C:$C,0)))</f>
        <v>0</v>
      </c>
      <c r="M268" s="293">
        <f>IF(ISBLANK(INDEX('Policy Characteristics'!G:G,MATCH($C268,'Policy Characteristics'!$C:$C,0))),"",INDEX('Policy Characteristics'!G:G,MATCH($C268,'Policy Characteristics'!$C:$C,0)))</f>
        <v>1</v>
      </c>
      <c r="N268" s="293">
        <f>IF(ISBLANK(INDEX('Policy Characteristics'!H:H,MATCH($C268,'Policy Characteristics'!$C:$C,0))),"",INDEX('Policy Characteristics'!H:H,MATCH($C268,'Policy Characteristics'!$C:$C,0)))</f>
        <v>1</v>
      </c>
      <c r="O268" s="293" t="str">
        <f>IF(ISBLANK(INDEX('Policy Characteristics'!I:I,MATCH($C268,'Policy Characteristics'!$C:$C,0))),"",INDEX('Policy Characteristics'!I:I,MATCH($C268,'Policy Characteristics'!$C:$C,0)))</f>
        <v>on/off</v>
      </c>
      <c r="P268" s="293" t="str">
        <f>IF(ISBLANK(INDEX('Policy Characteristics'!J:J,MATCH($C268,'Policy Characteristics'!$C:$C,0))),"",INDEX('Policy Characteristics'!J:J,MATCH($C268,'Policy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8" s="293" t="str">
        <f>IF(ISBLANK(INDEX('Policy Characteristics'!K:K,MATCH($C268,'Policy Characteristics'!$C:$C,0))),"",INDEX('Policy Characteristics'!K:K,MATCH($C268,'Policy Characteristics'!$C:$C,0)))</f>
        <v/>
      </c>
      <c r="R268" s="293" t="str">
        <f>IF(ISBLANK(INDEX('Policy Characteristics'!L:L,MATCH($C268,'Policy Characteristics'!$C:$C,0))),"",INDEX('Policy Characteristics'!L:L,MATCH($C268,'Policy Characteristics'!$C:$C,0)))</f>
        <v/>
      </c>
    </row>
    <row r="269" spans="1:18" s="293" customFormat="1" x14ac:dyDescent="0.25">
      <c r="A269" s="293" t="str">
        <f>IF(ISBLANK(INDEX('Policy Characteristics'!A:A,MATCH($C269,'Policy Characteristics'!$C:$C,0))),"",INDEX('Policy Characteristics'!A:A,MATCH($C269,'Policy Characteristics'!$C:$C,0)))</f>
        <v>Electricity Supply</v>
      </c>
      <c r="B269" s="294" t="str">
        <f>IF(ISBLANK(INDEX('Policy Characteristics'!B:B,MATCH($C269,'Policy Characteristics'!$C:$C,0))),"",INDEX('Policy Characteristics'!B:B,MATCH($C269,'Policy Characteristics'!$C:$C,0)))</f>
        <v>Non BAU Mandated Capacity Construction</v>
      </c>
      <c r="C269" s="293" t="str">
        <f t="shared" si="22"/>
        <v>Boolean Use Non BAU Mandated Capacity Construction Schedule</v>
      </c>
      <c r="D269" s="299" t="s">
        <v>700</v>
      </c>
      <c r="E269" s="298"/>
      <c r="F269" s="299" t="s">
        <v>701</v>
      </c>
      <c r="G269" s="298"/>
      <c r="H269" s="20">
        <v>644</v>
      </c>
      <c r="I269" s="295" t="s">
        <v>634</v>
      </c>
      <c r="J269" s="296" t="str">
        <f>IF(ISBLANK(INDEX('Policy Characteristics'!D:D,MATCH($C269,'Policy Characteristics'!$C:$C,0))),"",INDEX('Policy Characteristics'!D:D,MATCH($C269,'Policy Characteristics'!$C:$C,0)))</f>
        <v>Non BAU Mandated Capacity Construction</v>
      </c>
      <c r="K269" s="293" t="str">
        <f>IF(ISBLANK(INDEX('Policy Characteristics'!E:E,MATCH($C269,'Policy Characteristics'!$C:$C,0))),"",INDEX('Policy Characteristics'!E:E,MATCH($C269,'Policy Characteristics'!$C:$C,0)))</f>
        <v/>
      </c>
      <c r="L269" s="293">
        <f>IF(ISBLANK(INDEX('Policy Characteristics'!F:F,MATCH($C269,'Policy Characteristics'!$C:$C,0))),"",INDEX('Policy Characteristics'!F:F,MATCH($C269,'Policy Characteristics'!$C:$C,0)))</f>
        <v>0</v>
      </c>
      <c r="M269" s="293">
        <f>IF(ISBLANK(INDEX('Policy Characteristics'!G:G,MATCH($C269,'Policy Characteristics'!$C:$C,0))),"",INDEX('Policy Characteristics'!G:G,MATCH($C269,'Policy Characteristics'!$C:$C,0)))</f>
        <v>1</v>
      </c>
      <c r="N269" s="293">
        <f>IF(ISBLANK(INDEX('Policy Characteristics'!H:H,MATCH($C269,'Policy Characteristics'!$C:$C,0))),"",INDEX('Policy Characteristics'!H:H,MATCH($C269,'Policy Characteristics'!$C:$C,0)))</f>
        <v>1</v>
      </c>
      <c r="O269" s="293" t="str">
        <f>IF(ISBLANK(INDEX('Policy Characteristics'!I:I,MATCH($C269,'Policy Characteristics'!$C:$C,0))),"",INDEX('Policy Characteristics'!I:I,MATCH($C269,'Policy Characteristics'!$C:$C,0)))</f>
        <v>on/off</v>
      </c>
      <c r="P269" s="293" t="str">
        <f>IF(ISBLANK(INDEX('Policy Characteristics'!J:J,MATCH($C269,'Policy Characteristics'!$C:$C,0))),"",INDEX('Policy Characteristics'!J:J,MATCH($C269,'Policy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9" s="293" t="str">
        <f>IF(ISBLANK(INDEX('Policy Characteristics'!K:K,MATCH($C269,'Policy Characteristics'!$C:$C,0))),"",INDEX('Policy Characteristics'!K:K,MATCH($C269,'Policy Characteristics'!$C:$C,0)))</f>
        <v/>
      </c>
      <c r="R269" s="293" t="str">
        <f>IF(ISBLANK(INDEX('Policy Characteristics'!L:L,MATCH($C269,'Policy Characteristics'!$C:$C,0))),"",INDEX('Policy Characteristics'!L:L,MATCH($C269,'Policy Characteristics'!$C:$C,0)))</f>
        <v/>
      </c>
    </row>
    <row r="270" spans="1:18" s="293" customFormat="1" x14ac:dyDescent="0.25">
      <c r="A270" s="293" t="str">
        <f>IF(ISBLANK(INDEX('Policy Characteristics'!A:A,MATCH($C270,'Policy Characteristics'!$C:$C,0))),"",INDEX('Policy Characteristics'!A:A,MATCH($C270,'Policy Characteristics'!$C:$C,0)))</f>
        <v>Electricity Supply</v>
      </c>
      <c r="B270" s="294" t="str">
        <f>IF(ISBLANK(INDEX('Policy Characteristics'!B:B,MATCH($C270,'Policy Characteristics'!$C:$C,0))),"",INDEX('Policy Characteristics'!B:B,MATCH($C270,'Policy Characteristics'!$C:$C,0)))</f>
        <v>Non BAU Mandated Capacity Construction</v>
      </c>
      <c r="C270" s="293" t="str">
        <f t="shared" si="22"/>
        <v>Boolean Use Non BAU Mandated Capacity Construction Schedule</v>
      </c>
      <c r="D270" s="299" t="s">
        <v>703</v>
      </c>
      <c r="E270" s="298"/>
      <c r="F270" s="299" t="s">
        <v>704</v>
      </c>
      <c r="G270" s="298"/>
      <c r="H270" s="20">
        <v>645</v>
      </c>
      <c r="I270" s="295" t="s">
        <v>634</v>
      </c>
      <c r="J270" s="296" t="str">
        <f>IF(ISBLANK(INDEX('Policy Characteristics'!D:D,MATCH($C270,'Policy Characteristics'!$C:$C,0))),"",INDEX('Policy Characteristics'!D:D,MATCH($C270,'Policy Characteristics'!$C:$C,0)))</f>
        <v>Non BAU Mandated Capacity Construction</v>
      </c>
      <c r="K270" s="293" t="str">
        <f>IF(ISBLANK(INDEX('Policy Characteristics'!E:E,MATCH($C270,'Policy Characteristics'!$C:$C,0))),"",INDEX('Policy Characteristics'!E:E,MATCH($C270,'Policy Characteristics'!$C:$C,0)))</f>
        <v/>
      </c>
      <c r="L270" s="293">
        <f>IF(ISBLANK(INDEX('Policy Characteristics'!F:F,MATCH($C270,'Policy Characteristics'!$C:$C,0))),"",INDEX('Policy Characteristics'!F:F,MATCH($C270,'Policy Characteristics'!$C:$C,0)))</f>
        <v>0</v>
      </c>
      <c r="M270" s="293">
        <f>IF(ISBLANK(INDEX('Policy Characteristics'!G:G,MATCH($C270,'Policy Characteristics'!$C:$C,0))),"",INDEX('Policy Characteristics'!G:G,MATCH($C270,'Policy Characteristics'!$C:$C,0)))</f>
        <v>1</v>
      </c>
      <c r="N270" s="293">
        <f>IF(ISBLANK(INDEX('Policy Characteristics'!H:H,MATCH($C270,'Policy Characteristics'!$C:$C,0))),"",INDEX('Policy Characteristics'!H:H,MATCH($C270,'Policy Characteristics'!$C:$C,0)))</f>
        <v>1</v>
      </c>
      <c r="O270" s="293" t="str">
        <f>IF(ISBLANK(INDEX('Policy Characteristics'!I:I,MATCH($C270,'Policy Characteristics'!$C:$C,0))),"",INDEX('Policy Characteristics'!I:I,MATCH($C270,'Policy Characteristics'!$C:$C,0)))</f>
        <v>on/off</v>
      </c>
      <c r="P270" s="293" t="str">
        <f>IF(ISBLANK(INDEX('Policy Characteristics'!J:J,MATCH($C270,'Policy Characteristics'!$C:$C,0))),"",INDEX('Policy Characteristics'!J:J,MATCH($C270,'Policy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0" s="293" t="str">
        <f>IF(ISBLANK(INDEX('Policy Characteristics'!K:K,MATCH($C270,'Policy Characteristics'!$C:$C,0))),"",INDEX('Policy Characteristics'!K:K,MATCH($C270,'Policy Characteristics'!$C:$C,0)))</f>
        <v/>
      </c>
      <c r="R270" s="293" t="str">
        <f>IF(ISBLANK(INDEX('Policy Characteristics'!L:L,MATCH($C270,'Policy Characteristics'!$C:$C,0))),"",INDEX('Policy Characteristics'!L:L,MATCH($C270,'Policy Characteristics'!$C:$C,0)))</f>
        <v/>
      </c>
    </row>
    <row r="271" spans="1:18" s="293" customFormat="1" x14ac:dyDescent="0.25">
      <c r="A271" s="293" t="str">
        <f>IF(ISBLANK(INDEX('Policy Characteristics'!A:A,MATCH($C271,'Policy Characteristics'!$C:$C,0))),"",INDEX('Policy Characteristics'!A:A,MATCH($C271,'Policy Characteristics'!$C:$C,0)))</f>
        <v>Electricity Supply</v>
      </c>
      <c r="B271" s="294" t="str">
        <f>IF(ISBLANK(INDEX('Policy Characteristics'!B:B,MATCH($C271,'Policy Characteristics'!$C:$C,0))),"",INDEX('Policy Characteristics'!B:B,MATCH($C271,'Policy Characteristics'!$C:$C,0)))</f>
        <v>Non BAU Mandated Capacity Construction</v>
      </c>
      <c r="C271" s="293" t="str">
        <f t="shared" si="22"/>
        <v>Boolean Use Non BAU Mandated Capacity Construction Schedule</v>
      </c>
      <c r="D271" s="299" t="s">
        <v>705</v>
      </c>
      <c r="E271" s="298"/>
      <c r="F271" s="299" t="s">
        <v>706</v>
      </c>
      <c r="G271" s="298"/>
      <c r="H271" s="20">
        <v>646</v>
      </c>
      <c r="I271" s="295" t="s">
        <v>634</v>
      </c>
      <c r="J271" s="296" t="str">
        <f>IF(ISBLANK(INDEX('Policy Characteristics'!D:D,MATCH($C271,'Policy Characteristics'!$C:$C,0))),"",INDEX('Policy Characteristics'!D:D,MATCH($C271,'Policy Characteristics'!$C:$C,0)))</f>
        <v>Non BAU Mandated Capacity Construction</v>
      </c>
      <c r="K271" s="293" t="str">
        <f>IF(ISBLANK(INDEX('Policy Characteristics'!E:E,MATCH($C271,'Policy Characteristics'!$C:$C,0))),"",INDEX('Policy Characteristics'!E:E,MATCH($C271,'Policy Characteristics'!$C:$C,0)))</f>
        <v/>
      </c>
      <c r="L271" s="293">
        <f>IF(ISBLANK(INDEX('Policy Characteristics'!F:F,MATCH($C271,'Policy Characteristics'!$C:$C,0))),"",INDEX('Policy Characteristics'!F:F,MATCH($C271,'Policy Characteristics'!$C:$C,0)))</f>
        <v>0</v>
      </c>
      <c r="M271" s="293">
        <f>IF(ISBLANK(INDEX('Policy Characteristics'!G:G,MATCH($C271,'Policy Characteristics'!$C:$C,0))),"",INDEX('Policy Characteristics'!G:G,MATCH($C271,'Policy Characteristics'!$C:$C,0)))</f>
        <v>1</v>
      </c>
      <c r="N271" s="293">
        <f>IF(ISBLANK(INDEX('Policy Characteristics'!H:H,MATCH($C271,'Policy Characteristics'!$C:$C,0))),"",INDEX('Policy Characteristics'!H:H,MATCH($C271,'Policy Characteristics'!$C:$C,0)))</f>
        <v>1</v>
      </c>
      <c r="O271" s="293" t="str">
        <f>IF(ISBLANK(INDEX('Policy Characteristics'!I:I,MATCH($C271,'Policy Characteristics'!$C:$C,0))),"",INDEX('Policy Characteristics'!I:I,MATCH($C271,'Policy Characteristics'!$C:$C,0)))</f>
        <v>on/off</v>
      </c>
      <c r="P271" s="293" t="str">
        <f>IF(ISBLANK(INDEX('Policy Characteristics'!J:J,MATCH($C271,'Policy Characteristics'!$C:$C,0))),"",INDEX('Policy Characteristics'!J:J,MATCH($C271,'Policy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1" s="293" t="str">
        <f>IF(ISBLANK(INDEX('Policy Characteristics'!K:K,MATCH($C271,'Policy Characteristics'!$C:$C,0))),"",INDEX('Policy Characteristics'!K:K,MATCH($C271,'Policy Characteristics'!$C:$C,0)))</f>
        <v/>
      </c>
      <c r="R271" s="293" t="str">
        <f>IF(ISBLANK(INDEX('Policy Characteristics'!L:L,MATCH($C271,'Policy Characteristics'!$C:$C,0))),"",INDEX('Policy Characteristics'!L:L,MATCH($C271,'Policy Characteristics'!$C:$C,0)))</f>
        <v/>
      </c>
    </row>
    <row r="272" spans="1:18" s="293" customFormat="1" x14ac:dyDescent="0.25">
      <c r="A272" s="293" t="str">
        <f>IF(ISBLANK(INDEX('Policy Characteristics'!A:A,MATCH($C272,'Policy Characteristics'!$C:$C,0))),"",INDEX('Policy Characteristics'!A:A,MATCH($C272,'Policy Characteristics'!$C:$C,0)))</f>
        <v>Electricity Supply</v>
      </c>
      <c r="B272" s="294" t="str">
        <f>IF(ISBLANK(INDEX('Policy Characteristics'!B:B,MATCH($C272,'Policy Characteristics'!$C:$C,0))),"",INDEX('Policy Characteristics'!B:B,MATCH($C272,'Policy Characteristics'!$C:$C,0)))</f>
        <v>Non BAU Mandated Capacity Construction</v>
      </c>
      <c r="C272" s="293" t="str">
        <f t="shared" si="22"/>
        <v>Boolean Use Non BAU Mandated Capacity Construction Schedule</v>
      </c>
      <c r="D272" s="299" t="s">
        <v>707</v>
      </c>
      <c r="E272" s="298"/>
      <c r="F272" s="299" t="s">
        <v>708</v>
      </c>
      <c r="G272" s="298"/>
      <c r="H272" s="20">
        <v>647</v>
      </c>
      <c r="I272" s="295" t="s">
        <v>634</v>
      </c>
      <c r="J272" s="296" t="str">
        <f>IF(ISBLANK(INDEX('Policy Characteristics'!D:D,MATCH($C272,'Policy Characteristics'!$C:$C,0))),"",INDEX('Policy Characteristics'!D:D,MATCH($C272,'Policy Characteristics'!$C:$C,0)))</f>
        <v>Non BAU Mandated Capacity Construction</v>
      </c>
      <c r="K272" s="293" t="str">
        <f>IF(ISBLANK(INDEX('Policy Characteristics'!E:E,MATCH($C272,'Policy Characteristics'!$C:$C,0))),"",INDEX('Policy Characteristics'!E:E,MATCH($C272,'Policy Characteristics'!$C:$C,0)))</f>
        <v/>
      </c>
      <c r="L272" s="293">
        <f>IF(ISBLANK(INDEX('Policy Characteristics'!F:F,MATCH($C272,'Policy Characteristics'!$C:$C,0))),"",INDEX('Policy Characteristics'!F:F,MATCH($C272,'Policy Characteristics'!$C:$C,0)))</f>
        <v>0</v>
      </c>
      <c r="M272" s="293">
        <f>IF(ISBLANK(INDEX('Policy Characteristics'!G:G,MATCH($C272,'Policy Characteristics'!$C:$C,0))),"",INDEX('Policy Characteristics'!G:G,MATCH($C272,'Policy Characteristics'!$C:$C,0)))</f>
        <v>1</v>
      </c>
      <c r="N272" s="293">
        <f>IF(ISBLANK(INDEX('Policy Characteristics'!H:H,MATCH($C272,'Policy Characteristics'!$C:$C,0))),"",INDEX('Policy Characteristics'!H:H,MATCH($C272,'Policy Characteristics'!$C:$C,0)))</f>
        <v>1</v>
      </c>
      <c r="O272" s="293" t="str">
        <f>IF(ISBLANK(INDEX('Policy Characteristics'!I:I,MATCH($C272,'Policy Characteristics'!$C:$C,0))),"",INDEX('Policy Characteristics'!I:I,MATCH($C272,'Policy Characteristics'!$C:$C,0)))</f>
        <v>on/off</v>
      </c>
      <c r="P272" s="293" t="str">
        <f>IF(ISBLANK(INDEX('Policy Characteristics'!J:J,MATCH($C272,'Policy Characteristics'!$C:$C,0))),"",INDEX('Policy Characteristics'!J:J,MATCH($C272,'Policy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2" s="293" t="str">
        <f>IF(ISBLANK(INDEX('Policy Characteristics'!K:K,MATCH($C272,'Policy Characteristics'!$C:$C,0))),"",INDEX('Policy Characteristics'!K:K,MATCH($C272,'Policy Characteristics'!$C:$C,0)))</f>
        <v/>
      </c>
      <c r="R272" s="293" t="str">
        <f>IF(ISBLANK(INDEX('Policy Characteristics'!L:L,MATCH($C272,'Policy Characteristics'!$C:$C,0))),"",INDEX('Policy Characteristics'!L:L,MATCH($C272,'Policy Characteristics'!$C:$C,0)))</f>
        <v/>
      </c>
    </row>
    <row r="273" spans="1:18" s="293" customFormat="1" x14ac:dyDescent="0.25">
      <c r="A273" s="293" t="str">
        <f>IF(ISBLANK(INDEX('Policy Characteristics'!A:A,MATCH($C273,'Policy Characteristics'!$C:$C,0))),"",INDEX('Policy Characteristics'!A:A,MATCH($C273,'Policy Characteristics'!$C:$C,0)))</f>
        <v>Electricity Supply</v>
      </c>
      <c r="B273" s="294" t="str">
        <f>IF(ISBLANK(INDEX('Policy Characteristics'!B:B,MATCH($C273,'Policy Characteristics'!$C:$C,0))),"",INDEX('Policy Characteristics'!B:B,MATCH($C273,'Policy Characteristics'!$C:$C,0)))</f>
        <v>Non BAU Mandated Capacity Construction</v>
      </c>
      <c r="C273" s="293" t="str">
        <f t="shared" si="22"/>
        <v>Boolean Use Non BAU Mandated Capacity Construction Schedule</v>
      </c>
      <c r="D273" s="299" t="s">
        <v>709</v>
      </c>
      <c r="E273" s="298"/>
      <c r="F273" s="299" t="s">
        <v>710</v>
      </c>
      <c r="G273" s="298"/>
      <c r="H273" s="20">
        <v>648</v>
      </c>
      <c r="I273" s="295" t="s">
        <v>634</v>
      </c>
      <c r="J273" s="296" t="str">
        <f>IF(ISBLANK(INDEX('Policy Characteristics'!D:D,MATCH($C273,'Policy Characteristics'!$C:$C,0))),"",INDEX('Policy Characteristics'!D:D,MATCH($C273,'Policy Characteristics'!$C:$C,0)))</f>
        <v>Non BAU Mandated Capacity Construction</v>
      </c>
      <c r="K273" s="293" t="str">
        <f>IF(ISBLANK(INDEX('Policy Characteristics'!E:E,MATCH($C273,'Policy Characteristics'!$C:$C,0))),"",INDEX('Policy Characteristics'!E:E,MATCH($C273,'Policy Characteristics'!$C:$C,0)))</f>
        <v/>
      </c>
      <c r="L273" s="293">
        <f>IF(ISBLANK(INDEX('Policy Characteristics'!F:F,MATCH($C273,'Policy Characteristics'!$C:$C,0))),"",INDEX('Policy Characteristics'!F:F,MATCH($C273,'Policy Characteristics'!$C:$C,0)))</f>
        <v>0</v>
      </c>
      <c r="M273" s="293">
        <f>IF(ISBLANK(INDEX('Policy Characteristics'!G:G,MATCH($C273,'Policy Characteristics'!$C:$C,0))),"",INDEX('Policy Characteristics'!G:G,MATCH($C273,'Policy Characteristics'!$C:$C,0)))</f>
        <v>1</v>
      </c>
      <c r="N273" s="293">
        <f>IF(ISBLANK(INDEX('Policy Characteristics'!H:H,MATCH($C273,'Policy Characteristics'!$C:$C,0))),"",INDEX('Policy Characteristics'!H:H,MATCH($C273,'Policy Characteristics'!$C:$C,0)))</f>
        <v>1</v>
      </c>
      <c r="O273" s="293" t="str">
        <f>IF(ISBLANK(INDEX('Policy Characteristics'!I:I,MATCH($C273,'Policy Characteristics'!$C:$C,0))),"",INDEX('Policy Characteristics'!I:I,MATCH($C273,'Policy Characteristics'!$C:$C,0)))</f>
        <v>on/off</v>
      </c>
      <c r="P273" s="293" t="str">
        <f>IF(ISBLANK(INDEX('Policy Characteristics'!J:J,MATCH($C273,'Policy Characteristics'!$C:$C,0))),"",INDEX('Policy Characteristics'!J:J,MATCH($C273,'Policy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3" s="293" t="str">
        <f>IF(ISBLANK(INDEX('Policy Characteristics'!K:K,MATCH($C273,'Policy Characteristics'!$C:$C,0))),"",INDEX('Policy Characteristics'!K:K,MATCH($C273,'Policy Characteristics'!$C:$C,0)))</f>
        <v/>
      </c>
      <c r="R273" s="293" t="str">
        <f>IF(ISBLANK(INDEX('Policy Characteristics'!L:L,MATCH($C273,'Policy Characteristics'!$C:$C,0))),"",INDEX('Policy Characteristics'!L:L,MATCH($C273,'Policy Characteristics'!$C:$C,0)))</f>
        <v/>
      </c>
    </row>
    <row r="274" spans="1:18" s="293" customFormat="1" x14ac:dyDescent="0.25">
      <c r="A274" s="293" t="str">
        <f>IF(ISBLANK(INDEX('Policy Characteristics'!A:A,MATCH($C274,'Policy Characteristics'!$C:$C,0))),"",INDEX('Policy Characteristics'!A:A,MATCH($C274,'Policy Characteristics'!$C:$C,0)))</f>
        <v>Electricity Supply</v>
      </c>
      <c r="B274" s="294" t="str">
        <f>IF(ISBLANK(INDEX('Policy Characteristics'!B:B,MATCH($C274,'Policy Characteristics'!$C:$C,0))),"",INDEX('Policy Characteristics'!B:B,MATCH($C274,'Policy Characteristics'!$C:$C,0)))</f>
        <v>Non BAU RPS Qualifying Resources</v>
      </c>
      <c r="C274" t="s">
        <v>278</v>
      </c>
      <c r="D274" s="298"/>
      <c r="E274" s="298"/>
      <c r="F274" s="298"/>
      <c r="G274" s="298"/>
      <c r="H274" s="20">
        <v>649</v>
      </c>
      <c r="I274" s="295" t="s">
        <v>634</v>
      </c>
      <c r="J274" s="296" t="str">
        <f>IF(ISBLANK(INDEX('Policy Characteristics'!D:D,MATCH($C274,'Policy Characteristics'!$C:$C,0))),"",INDEX('Policy Characteristics'!D:D,MATCH($C274,'Policy Characteristics'!$C:$C,0)))</f>
        <v>Non BAU RPS Qualifying Resources</v>
      </c>
      <c r="K274" s="293" t="str">
        <f>IF(ISBLANK(INDEX('Policy Characteristics'!E:E,MATCH($C274,'Policy Characteristics'!$C:$C,0))),"",INDEX('Policy Characteristics'!E:E,MATCH($C274,'Policy Characteristics'!$C:$C,0)))</f>
        <v>elec non BAU RPS qualifying resources</v>
      </c>
      <c r="L274" s="293">
        <f>IF(ISBLANK(INDEX('Policy Characteristics'!F:F,MATCH($C274,'Policy Characteristics'!$C:$C,0))),"",INDEX('Policy Characteristics'!F:F,MATCH($C274,'Policy Characteristics'!$C:$C,0)))</f>
        <v>0</v>
      </c>
      <c r="M274" s="293">
        <f>IF(ISBLANK(INDEX('Policy Characteristics'!G:G,MATCH($C274,'Policy Characteristics'!$C:$C,0))),"",INDEX('Policy Characteristics'!G:G,MATCH($C274,'Policy Characteristics'!$C:$C,0)))</f>
        <v>1</v>
      </c>
      <c r="N274" s="293">
        <f>IF(ISBLANK(INDEX('Policy Characteristics'!H:H,MATCH($C274,'Policy Characteristics'!$C:$C,0))),"",INDEX('Policy Characteristics'!H:H,MATCH($C274,'Policy Characteristics'!$C:$C,0)))</f>
        <v>1</v>
      </c>
      <c r="O274" s="293" t="str">
        <f>IF(ISBLANK(INDEX('Policy Characteristics'!I:I,MATCH($C274,'Policy Characteristics'!$C:$C,0))),"",INDEX('Policy Characteristics'!I:I,MATCH($C274,'Policy Characteristics'!$C:$C,0)))</f>
        <v>on/off</v>
      </c>
      <c r="P274" s="293" t="str">
        <f>IF(ISBLANK(INDEX('Policy Characteristics'!J:J,MATCH($C274,'Policy Characteristics'!$C:$C,0))),"",INDEX('Policy Characteristics'!J:J,MATCH($C274,'Policy Characteristics'!$C:$C,0)))</f>
        <v/>
      </c>
      <c r="Q274" s="293" t="str">
        <f>IF(ISBLANK(INDEX('Policy Characteristics'!K:K,MATCH($C274,'Policy Characteristics'!$C:$C,0))),"",INDEX('Policy Characteristics'!K:K,MATCH($C274,'Policy Characteristics'!$C:$C,0)))</f>
        <v/>
      </c>
      <c r="R274" s="293" t="str">
        <f>IF(ISBLANK(INDEX('Policy Characteristics'!L:L,MATCH($C274,'Policy Characteristics'!$C:$C,0))),"",INDEX('Policy Characteristics'!L:L,MATCH($C274,'Policy Characteristics'!$C:$C,0)))</f>
        <v/>
      </c>
    </row>
    <row r="275" spans="1:18" s="293" customFormat="1" x14ac:dyDescent="0.25">
      <c r="A275" s="293" t="str">
        <f>IF(ISBLANK(INDEX('Policy Characteristics'!A:A,MATCH($C275,'Policy Characteristics'!$C:$C,0))),"",INDEX('Policy Characteristics'!A:A,MATCH($C275,'Policy Characteristics'!$C:$C,0)))</f>
        <v>Electricity Supply</v>
      </c>
      <c r="B275" s="294" t="str">
        <f>IF(ISBLANK(INDEX('Policy Characteristics'!B:B,MATCH($C275,'Policy Characteristics'!$C:$C,0))),"",INDEX('Policy Characteristics'!B:B,MATCH($C275,'Policy Characteristics'!$C:$C,0)))</f>
        <v>Nuclear Plant Lifetime Extension</v>
      </c>
      <c r="C275" t="s">
        <v>281</v>
      </c>
      <c r="D275" s="299"/>
      <c r="E275" s="300"/>
      <c r="F275" s="299"/>
      <c r="G275" s="300"/>
      <c r="H275" s="20">
        <v>35</v>
      </c>
      <c r="I275" s="297" t="s">
        <v>634</v>
      </c>
      <c r="J275" s="296" t="str">
        <f>IF(ISBLANK(INDEX('Policy Characteristics'!D:D,MATCH($C275,'Policy Characteristics'!$C:$C,0))),"",INDEX('Policy Characteristics'!D:D,MATCH($C275,'Policy Characteristics'!$C:$C,0)))</f>
        <v>Nuclear Lifetime Extension</v>
      </c>
      <c r="K275" s="293" t="str">
        <f>IF(ISBLANK(INDEX('Policy Characteristics'!E:E,MATCH($C275,'Policy Characteristics'!$C:$C,0))),"",INDEX('Policy Characteristics'!E:E,MATCH($C275,'Policy Characteristics'!$C:$C,0)))</f>
        <v/>
      </c>
      <c r="L275" s="293">
        <f>IF(ISBLANK(INDEX('Policy Characteristics'!F:F,MATCH($C275,'Policy Characteristics'!$C:$C,0))),"",INDEX('Policy Characteristics'!F:F,MATCH($C275,'Policy Characteristics'!$C:$C,0)))</f>
        <v>0</v>
      </c>
      <c r="M275" s="293">
        <f>IF(ISBLANK(INDEX('Policy Characteristics'!G:G,MATCH($C275,'Policy Characteristics'!$C:$C,0))),"",INDEX('Policy Characteristics'!G:G,MATCH($C275,'Policy Characteristics'!$C:$C,0)))</f>
        <v>20</v>
      </c>
      <c r="N275" s="293">
        <f>IF(ISBLANK(INDEX('Policy Characteristics'!H:H,MATCH($C275,'Policy Characteristics'!$C:$C,0))),"",INDEX('Policy Characteristics'!H:H,MATCH($C275,'Policy Characteristics'!$C:$C,0)))</f>
        <v>1</v>
      </c>
      <c r="O275" s="293" t="str">
        <f>IF(ISBLANK(INDEX('Policy Characteristics'!I:I,MATCH($C275,'Policy Characteristics'!$C:$C,0))),"",INDEX('Policy Characteristics'!I:I,MATCH($C275,'Policy Characteristics'!$C:$C,0)))</f>
        <v>year(s)</v>
      </c>
      <c r="P275" s="293" t="str">
        <f>IF(ISBLANK(INDEX('Policy Characteristics'!J:J,MATCH($C275,'Policy Characteristics'!$C:$C,0))),"",INDEX('Policy Characteristics'!J:J,MATCH($C275,'Policy Characteristics'!$C:$C,0)))</f>
        <v>**Description:** This policy extends the lifetime of all nuclear plants by the specified number of years.</v>
      </c>
      <c r="Q275" s="293" t="str">
        <f>IF(ISBLANK(INDEX('Policy Characteristics'!K:K,MATCH($C275,'Policy Characteristics'!$C:$C,0))),"",INDEX('Policy Characteristics'!K:K,MATCH($C275,'Policy Characteristics'!$C:$C,0)))</f>
        <v>electricity-sector-main.html#life-ext</v>
      </c>
      <c r="R275" s="293" t="str">
        <f>IF(ISBLANK(INDEX('Policy Characteristics'!L:L,MATCH($C275,'Policy Characteristics'!$C:$C,0))),"",INDEX('Policy Characteristics'!L:L,MATCH($C275,'Policy Characteristics'!$C:$C,0)))</f>
        <v>nuclear-lifetime-extension.html</v>
      </c>
    </row>
    <row r="276" spans="1:18" s="275" customFormat="1" x14ac:dyDescent="0.25">
      <c r="A276" s="293" t="str">
        <f>IF(ISBLANK(INDEX('Policy Characteristics'!A:A,MATCH($C276,'Policy Characteristics'!$C:$C,0))),"",INDEX('Policy Characteristics'!A:A,MATCH($C276,'Policy Characteristics'!$C:$C,0)))</f>
        <v>Electricity Supply</v>
      </c>
      <c r="B276" s="294" t="str">
        <f>IF(ISBLANK(INDEX('Policy Characteristics'!B:B,MATCH($C276,'Policy Characteristics'!$C:$C,0))),"",INDEX('Policy Characteristics'!B:B,MATCH($C276,'Policy Characteristics'!$C:$C,0)))</f>
        <v>Reduce Plant Downtime</v>
      </c>
      <c r="C276" s="275" t="s">
        <v>289</v>
      </c>
      <c r="D276" s="299" t="s">
        <v>678</v>
      </c>
      <c r="E276" s="299" t="s">
        <v>711</v>
      </c>
      <c r="F276" s="298"/>
      <c r="G276" s="299"/>
      <c r="H276" s="255">
        <v>650</v>
      </c>
      <c r="I276" s="297" t="s">
        <v>634</v>
      </c>
      <c r="J276" s="296" t="str">
        <f>IF(ISBLANK(INDEX('Policy Characteristics'!D:D,MATCH($C276,'Policy Characteristics'!$C:$C,0))),"",INDEX('Policy Characteristics'!D:D,MATCH($C276,'Policy Characteristics'!$C:$C,0)))</f>
        <v>Reduce Plant Downtime</v>
      </c>
      <c r="K276" s="293" t="str">
        <f>IF(ISBLANK(INDEX('Policy Characteristics'!E:E,MATCH($C276,'Policy Characteristics'!$C:$C,0))),"",INDEX('Policy Characteristics'!E:E,MATCH($C276,'Policy Characteristics'!$C:$C,0)))</f>
        <v>elec reduce plant downtime</v>
      </c>
      <c r="L276" s="237">
        <f>IF(ISBLANK(INDEX('Policy Characteristics'!F:F,MATCH($C276,'Policy Characteristics'!$C:$C,0))),"",INDEX('Policy Characteristics'!F:F,MATCH($C276,'Policy Characteristics'!$C:$C,0)))</f>
        <v>0</v>
      </c>
      <c r="M276" s="237">
        <f>IF(ISBLANK(INDEX('Policy Characteristics'!G:G,MATCH($C276,'Policy Characteristics'!$C:$C,0))),"",INDEX('Policy Characteristics'!G:G,MATCH($C276,'Policy Characteristics'!$C:$C,0)))</f>
        <v>0.6</v>
      </c>
      <c r="N276" s="237">
        <f>IF(ISBLANK(INDEX('Policy Characteristics'!H:H,MATCH($C276,'Policy Characteristics'!$C:$C,0))),"",INDEX('Policy Characteristics'!H:H,MATCH($C276,'Policy Characteristics'!$C:$C,0)))</f>
        <v>0.01</v>
      </c>
      <c r="O276" s="293" t="str">
        <f>IF(ISBLANK(INDEX('Policy Characteristics'!I:I,MATCH($C276,'Policy Characteristics'!$C:$C,0))),"",INDEX('Policy Characteristics'!I:I,MATCH($C276,'Policy Characteristics'!$C:$C,0)))</f>
        <v>% reduction in downtime</v>
      </c>
      <c r="P276" s="293"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93" t="str">
        <f>IF(ISBLANK(INDEX('Policy Characteristics'!K:K,MATCH($C276,'Policy Characteristics'!$C:$C,0))),"",INDEX('Policy Characteristics'!K:K,MATCH($C276,'Policy Characteristics'!$C:$C,0)))</f>
        <v>electricity-sector-main.html#red-downtime</v>
      </c>
      <c r="R276" s="293" t="str">
        <f>IF(ISBLANK(INDEX('Policy Characteristics'!L:L,MATCH($C276,'Policy Characteristics'!$C:$C,0))),"",INDEX('Policy Characteristics'!L:L,MATCH($C276,'Policy Characteristics'!$C:$C,0)))</f>
        <v>reduce-downtime.html</v>
      </c>
    </row>
    <row r="277" spans="1:18" s="275" customFormat="1" x14ac:dyDescent="0.25">
      <c r="A277" s="293" t="str">
        <f>IF(ISBLANK(INDEX('Policy Characteristics'!A:A,MATCH($C277,'Policy Characteristics'!$C:$C,0))),"",INDEX('Policy Characteristics'!A:A,MATCH($C277,'Policy Characteristics'!$C:$C,0)))</f>
        <v>Electricity Supply</v>
      </c>
      <c r="B277" s="294" t="str">
        <f>IF(ISBLANK(INDEX('Policy Characteristics'!B:B,MATCH($C277,'Policy Characteristics'!$C:$C,0))),"",INDEX('Policy Characteristics'!B:B,MATCH($C277,'Policy Characteristics'!$C:$C,0)))</f>
        <v>Reduce Plant Downtime</v>
      </c>
      <c r="C277" s="254" t="str">
        <f t="shared" ref="C277:C306" si="23">C$276</f>
        <v>Percentage Reduction in Plant Downtime</v>
      </c>
      <c r="D277" s="299" t="s">
        <v>678</v>
      </c>
      <c r="E277" s="299" t="s">
        <v>712</v>
      </c>
      <c r="F277" s="298"/>
      <c r="G277" s="299"/>
      <c r="H277" s="255">
        <v>651</v>
      </c>
      <c r="I277" s="297" t="s">
        <v>634</v>
      </c>
      <c r="J277" s="296" t="str">
        <f>IF(ISBLANK(INDEX('Policy Characteristics'!D:D,MATCH($C277,'Policy Characteristics'!$C:$C,0))),"",INDEX('Policy Characteristics'!D:D,MATCH($C277,'Policy Characteristics'!$C:$C,0)))</f>
        <v>Reduce Plant Downtime</v>
      </c>
      <c r="K277" s="293" t="str">
        <f>IF(ISBLANK(INDEX('Policy Characteristics'!E:E,MATCH($C277,'Policy Characteristics'!$C:$C,0))),"",INDEX('Policy Characteristics'!E:E,MATCH($C277,'Policy Characteristics'!$C:$C,0)))</f>
        <v>elec reduce plant downtime</v>
      </c>
      <c r="L277" s="237">
        <f>IF(ISBLANK(INDEX('Policy Characteristics'!F:F,MATCH($C277,'Policy Characteristics'!$C:$C,0))),"",INDEX('Policy Characteristics'!F:F,MATCH($C277,'Policy Characteristics'!$C:$C,0)))</f>
        <v>0</v>
      </c>
      <c r="M277" s="237">
        <f>IF(ISBLANK(INDEX('Policy Characteristics'!G:G,MATCH($C277,'Policy Characteristics'!$C:$C,0))),"",INDEX('Policy Characteristics'!G:G,MATCH($C277,'Policy Characteristics'!$C:$C,0)))</f>
        <v>0.6</v>
      </c>
      <c r="N277" s="237">
        <f>IF(ISBLANK(INDEX('Policy Characteristics'!H:H,MATCH($C277,'Policy Characteristics'!$C:$C,0))),"",INDEX('Policy Characteristics'!H:H,MATCH($C277,'Policy Characteristics'!$C:$C,0)))</f>
        <v>0.01</v>
      </c>
      <c r="O277" s="293" t="str">
        <f>IF(ISBLANK(INDEX('Policy Characteristics'!I:I,MATCH($C277,'Policy Characteristics'!$C:$C,0))),"",INDEX('Policy Characteristics'!I:I,MATCH($C277,'Policy Characteristics'!$C:$C,0)))</f>
        <v>% reduction in downtime</v>
      </c>
      <c r="P277" s="293"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93" t="str">
        <f>IF(ISBLANK(INDEX('Policy Characteristics'!K:K,MATCH($C277,'Policy Characteristics'!$C:$C,0))),"",INDEX('Policy Characteristics'!K:K,MATCH($C277,'Policy Characteristics'!$C:$C,0)))</f>
        <v>electricity-sector-main.html#red-downtime</v>
      </c>
      <c r="R277" s="293" t="str">
        <f>IF(ISBLANK(INDEX('Policy Characteristics'!L:L,MATCH($C277,'Policy Characteristics'!$C:$C,0))),"",INDEX('Policy Characteristics'!L:L,MATCH($C277,'Policy Characteristics'!$C:$C,0)))</f>
        <v>reduce-downtime.html</v>
      </c>
    </row>
    <row r="278" spans="1:18" s="275" customFormat="1" x14ac:dyDescent="0.25">
      <c r="A278" s="293" t="str">
        <f>IF(ISBLANK(INDEX('Policy Characteristics'!A:A,MATCH($C278,'Policy Characteristics'!$C:$C,0))),"",INDEX('Policy Characteristics'!A:A,MATCH($C278,'Policy Characteristics'!$C:$C,0)))</f>
        <v>Electricity Supply</v>
      </c>
      <c r="B278" s="294" t="str">
        <f>IF(ISBLANK(INDEX('Policy Characteristics'!B:B,MATCH($C278,'Policy Characteristics'!$C:$C,0))),"",INDEX('Policy Characteristics'!B:B,MATCH($C278,'Policy Characteristics'!$C:$C,0)))</f>
        <v>Reduce Plant Downtime</v>
      </c>
      <c r="C278" s="254" t="str">
        <f t="shared" si="23"/>
        <v>Percentage Reduction in Plant Downtime</v>
      </c>
      <c r="D278" s="299" t="s">
        <v>678</v>
      </c>
      <c r="E278" s="299" t="s">
        <v>713</v>
      </c>
      <c r="F278" s="298"/>
      <c r="G278" s="299"/>
      <c r="H278" s="255">
        <v>652</v>
      </c>
      <c r="I278" s="297" t="s">
        <v>634</v>
      </c>
      <c r="J278" s="296" t="str">
        <f>IF(ISBLANK(INDEX('Policy Characteristics'!D:D,MATCH($C278,'Policy Characteristics'!$C:$C,0))),"",INDEX('Policy Characteristics'!D:D,MATCH($C278,'Policy Characteristics'!$C:$C,0)))</f>
        <v>Reduce Plant Downtime</v>
      </c>
      <c r="K278" s="293" t="str">
        <f>IF(ISBLANK(INDEX('Policy Characteristics'!E:E,MATCH($C278,'Policy Characteristics'!$C:$C,0))),"",INDEX('Policy Characteristics'!E:E,MATCH($C278,'Policy Characteristics'!$C:$C,0)))</f>
        <v>elec reduce plant downtime</v>
      </c>
      <c r="L278" s="237">
        <f>IF(ISBLANK(INDEX('Policy Characteristics'!F:F,MATCH($C278,'Policy Characteristics'!$C:$C,0))),"",INDEX('Policy Characteristics'!F:F,MATCH($C278,'Policy Characteristics'!$C:$C,0)))</f>
        <v>0</v>
      </c>
      <c r="M278" s="237">
        <f>IF(ISBLANK(INDEX('Policy Characteristics'!G:G,MATCH($C278,'Policy Characteristics'!$C:$C,0))),"",INDEX('Policy Characteristics'!G:G,MATCH($C278,'Policy Characteristics'!$C:$C,0)))</f>
        <v>0.6</v>
      </c>
      <c r="N278" s="237">
        <f>IF(ISBLANK(INDEX('Policy Characteristics'!H:H,MATCH($C278,'Policy Characteristics'!$C:$C,0))),"",INDEX('Policy Characteristics'!H:H,MATCH($C278,'Policy Characteristics'!$C:$C,0)))</f>
        <v>0.01</v>
      </c>
      <c r="O278" s="293" t="str">
        <f>IF(ISBLANK(INDEX('Policy Characteristics'!I:I,MATCH($C278,'Policy Characteristics'!$C:$C,0))),"",INDEX('Policy Characteristics'!I:I,MATCH($C278,'Policy Characteristics'!$C:$C,0)))</f>
        <v>% reduction in downtime</v>
      </c>
      <c r="P278" s="293"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93" t="str">
        <f>IF(ISBLANK(INDEX('Policy Characteristics'!K:K,MATCH($C278,'Policy Characteristics'!$C:$C,0))),"",INDEX('Policy Characteristics'!K:K,MATCH($C278,'Policy Characteristics'!$C:$C,0)))</f>
        <v>electricity-sector-main.html#red-downtime</v>
      </c>
      <c r="R278" s="293" t="str">
        <f>IF(ISBLANK(INDEX('Policy Characteristics'!L:L,MATCH($C278,'Policy Characteristics'!$C:$C,0))),"",INDEX('Policy Characteristics'!L:L,MATCH($C278,'Policy Characteristics'!$C:$C,0)))</f>
        <v>reduce-downtime.html</v>
      </c>
    </row>
    <row r="279" spans="1:18" s="275" customFormat="1" x14ac:dyDescent="0.25">
      <c r="A279" s="293" t="str">
        <f>IF(ISBLANK(INDEX('Policy Characteristics'!A:A,MATCH($C279,'Policy Characteristics'!$C:$C,0))),"",INDEX('Policy Characteristics'!A:A,MATCH($C279,'Policy Characteristics'!$C:$C,0)))</f>
        <v>Electricity Supply</v>
      </c>
      <c r="B279" s="294" t="str">
        <f>IF(ISBLANK(INDEX('Policy Characteristics'!B:B,MATCH($C279,'Policy Characteristics'!$C:$C,0))),"",INDEX('Policy Characteristics'!B:B,MATCH($C279,'Policy Characteristics'!$C:$C,0)))</f>
        <v>Reduce Plant Downtime</v>
      </c>
      <c r="C279" s="254" t="str">
        <f t="shared" si="23"/>
        <v>Percentage Reduction in Plant Downtime</v>
      </c>
      <c r="D279" s="299" t="s">
        <v>680</v>
      </c>
      <c r="E279" s="299" t="s">
        <v>711</v>
      </c>
      <c r="F279" s="299" t="s">
        <v>681</v>
      </c>
      <c r="G279" s="299" t="s">
        <v>714</v>
      </c>
      <c r="H279" s="255">
        <v>141</v>
      </c>
      <c r="I279" s="297" t="s">
        <v>624</v>
      </c>
      <c r="J279" s="296" t="str">
        <f>IF(ISBLANK(INDEX('Policy Characteristics'!D:D,MATCH($C279,'Policy Characteristics'!$C:$C,0))),"",INDEX('Policy Characteristics'!D:D,MATCH($C279,'Policy Characteristics'!$C:$C,0)))</f>
        <v>Reduce Plant Downtime</v>
      </c>
      <c r="K279" s="293" t="str">
        <f>IF(ISBLANK(INDEX('Policy Characteristics'!E:E,MATCH($C279,'Policy Characteristics'!$C:$C,0))),"",INDEX('Policy Characteristics'!E:E,MATCH($C279,'Policy Characteristics'!$C:$C,0)))</f>
        <v>elec reduce plant downtime</v>
      </c>
      <c r="L279" s="237">
        <f>IF(ISBLANK(INDEX('Policy Characteristics'!F:F,MATCH($C279,'Policy Characteristics'!$C:$C,0))),"",INDEX('Policy Characteristics'!F:F,MATCH($C279,'Policy Characteristics'!$C:$C,0)))</f>
        <v>0</v>
      </c>
      <c r="M279" s="237">
        <f>IF(ISBLANK(INDEX('Policy Characteristics'!G:G,MATCH($C279,'Policy Characteristics'!$C:$C,0))),"",INDEX('Policy Characteristics'!G:G,MATCH($C279,'Policy Characteristics'!$C:$C,0)))</f>
        <v>0.6</v>
      </c>
      <c r="N279" s="237">
        <f>IF(ISBLANK(INDEX('Policy Characteristics'!H:H,MATCH($C279,'Policy Characteristics'!$C:$C,0))),"",INDEX('Policy Characteristics'!H:H,MATCH($C279,'Policy Characteristics'!$C:$C,0)))</f>
        <v>0.01</v>
      </c>
      <c r="O279" s="293" t="str">
        <f>IF(ISBLANK(INDEX('Policy Characteristics'!I:I,MATCH($C279,'Policy Characteristics'!$C:$C,0))),"",INDEX('Policy Characteristics'!I:I,MATCH($C279,'Policy Characteristics'!$C:$C,0)))</f>
        <v>% reduction in downtime</v>
      </c>
      <c r="P279" s="293"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93" t="str">
        <f>IF(ISBLANK(INDEX('Policy Characteristics'!K:K,MATCH($C279,'Policy Characteristics'!$C:$C,0))),"",INDEX('Policy Characteristics'!K:K,MATCH($C279,'Policy Characteristics'!$C:$C,0)))</f>
        <v>electricity-sector-main.html#red-downtime</v>
      </c>
      <c r="R279" s="293" t="str">
        <f>IF(ISBLANK(INDEX('Policy Characteristics'!L:L,MATCH($C279,'Policy Characteristics'!$C:$C,0))),"",INDEX('Policy Characteristics'!L:L,MATCH($C279,'Policy Characteristics'!$C:$C,0)))</f>
        <v>reduce-downtime.html</v>
      </c>
    </row>
    <row r="280" spans="1:18" s="275" customFormat="1" x14ac:dyDescent="0.25">
      <c r="A280" s="293" t="str">
        <f>IF(ISBLANK(INDEX('Policy Characteristics'!A:A,MATCH($C280,'Policy Characteristics'!$C:$C,0))),"",INDEX('Policy Characteristics'!A:A,MATCH($C280,'Policy Characteristics'!$C:$C,0)))</f>
        <v>Electricity Supply</v>
      </c>
      <c r="B280" s="294" t="str">
        <f>IF(ISBLANK(INDEX('Policy Characteristics'!B:B,MATCH($C280,'Policy Characteristics'!$C:$C,0))),"",INDEX('Policy Characteristics'!B:B,MATCH($C280,'Policy Characteristics'!$C:$C,0)))</f>
        <v>Reduce Plant Downtime</v>
      </c>
      <c r="C280" s="254" t="str">
        <f t="shared" si="23"/>
        <v>Percentage Reduction in Plant Downtime</v>
      </c>
      <c r="D280" s="299" t="s">
        <v>680</v>
      </c>
      <c r="E280" s="299" t="s">
        <v>712</v>
      </c>
      <c r="F280" s="299"/>
      <c r="G280" s="299"/>
      <c r="H280" s="255">
        <v>653</v>
      </c>
      <c r="I280" s="297" t="s">
        <v>634</v>
      </c>
      <c r="J280" s="296" t="str">
        <f>IF(ISBLANK(INDEX('Policy Characteristics'!D:D,MATCH($C280,'Policy Characteristics'!$C:$C,0))),"",INDEX('Policy Characteristics'!D:D,MATCH($C280,'Policy Characteristics'!$C:$C,0)))</f>
        <v>Reduce Plant Downtime</v>
      </c>
      <c r="K280" s="293" t="str">
        <f>IF(ISBLANK(INDEX('Policy Characteristics'!E:E,MATCH($C280,'Policy Characteristics'!$C:$C,0))),"",INDEX('Policy Characteristics'!E:E,MATCH($C280,'Policy Characteristics'!$C:$C,0)))</f>
        <v>elec reduce plant downtime</v>
      </c>
      <c r="L280" s="237">
        <f>IF(ISBLANK(INDEX('Policy Characteristics'!F:F,MATCH($C280,'Policy Characteristics'!$C:$C,0))),"",INDEX('Policy Characteristics'!F:F,MATCH($C280,'Policy Characteristics'!$C:$C,0)))</f>
        <v>0</v>
      </c>
      <c r="M280" s="237">
        <f>IF(ISBLANK(INDEX('Policy Characteristics'!G:G,MATCH($C280,'Policy Characteristics'!$C:$C,0))),"",INDEX('Policy Characteristics'!G:G,MATCH($C280,'Policy Characteristics'!$C:$C,0)))</f>
        <v>0.6</v>
      </c>
      <c r="N280" s="237">
        <f>IF(ISBLANK(INDEX('Policy Characteristics'!H:H,MATCH($C280,'Policy Characteristics'!$C:$C,0))),"",INDEX('Policy Characteristics'!H:H,MATCH($C280,'Policy Characteristics'!$C:$C,0)))</f>
        <v>0.01</v>
      </c>
      <c r="O280" s="293" t="str">
        <f>IF(ISBLANK(INDEX('Policy Characteristics'!I:I,MATCH($C280,'Policy Characteristics'!$C:$C,0))),"",INDEX('Policy Characteristics'!I:I,MATCH($C280,'Policy Characteristics'!$C:$C,0)))</f>
        <v>% reduction in downtime</v>
      </c>
      <c r="P280" s="293"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93" t="str">
        <f>IF(ISBLANK(INDEX('Policy Characteristics'!K:K,MATCH($C280,'Policy Characteristics'!$C:$C,0))),"",INDEX('Policy Characteristics'!K:K,MATCH($C280,'Policy Characteristics'!$C:$C,0)))</f>
        <v>electricity-sector-main.html#red-downtime</v>
      </c>
      <c r="R280" s="293" t="str">
        <f>IF(ISBLANK(INDEX('Policy Characteristics'!L:L,MATCH($C280,'Policy Characteristics'!$C:$C,0))),"",INDEX('Policy Characteristics'!L:L,MATCH($C280,'Policy Characteristics'!$C:$C,0)))</f>
        <v>reduce-downtime.html</v>
      </c>
    </row>
    <row r="281" spans="1:18" s="275" customFormat="1" x14ac:dyDescent="0.25">
      <c r="A281" s="293" t="str">
        <f>IF(ISBLANK(INDEX('Policy Characteristics'!A:A,MATCH($C281,'Policy Characteristics'!$C:$C,0))),"",INDEX('Policy Characteristics'!A:A,MATCH($C281,'Policy Characteristics'!$C:$C,0)))</f>
        <v>Electricity Supply</v>
      </c>
      <c r="B281" s="294" t="str">
        <f>IF(ISBLANK(INDEX('Policy Characteristics'!B:B,MATCH($C281,'Policy Characteristics'!$C:$C,0))),"",INDEX('Policy Characteristics'!B:B,MATCH($C281,'Policy Characteristics'!$C:$C,0)))</f>
        <v>Reduce Plant Downtime</v>
      </c>
      <c r="C281" s="254" t="str">
        <f t="shared" si="23"/>
        <v>Percentage Reduction in Plant Downtime</v>
      </c>
      <c r="D281" s="299" t="s">
        <v>680</v>
      </c>
      <c r="E281" s="299" t="s">
        <v>713</v>
      </c>
      <c r="F281" s="299"/>
      <c r="G281" s="299"/>
      <c r="H281" s="255">
        <v>654</v>
      </c>
      <c r="I281" s="297" t="s">
        <v>634</v>
      </c>
      <c r="J281" s="296" t="str">
        <f>IF(ISBLANK(INDEX('Policy Characteristics'!D:D,MATCH($C281,'Policy Characteristics'!$C:$C,0))),"",INDEX('Policy Characteristics'!D:D,MATCH($C281,'Policy Characteristics'!$C:$C,0)))</f>
        <v>Reduce Plant Downtime</v>
      </c>
      <c r="K281" s="293" t="str">
        <f>IF(ISBLANK(INDEX('Policy Characteristics'!E:E,MATCH($C281,'Policy Characteristics'!$C:$C,0))),"",INDEX('Policy Characteristics'!E:E,MATCH($C281,'Policy Characteristics'!$C:$C,0)))</f>
        <v>elec reduce plant downtime</v>
      </c>
      <c r="L281" s="237">
        <f>IF(ISBLANK(INDEX('Policy Characteristics'!F:F,MATCH($C281,'Policy Characteristics'!$C:$C,0))),"",INDEX('Policy Characteristics'!F:F,MATCH($C281,'Policy Characteristics'!$C:$C,0)))</f>
        <v>0</v>
      </c>
      <c r="M281" s="237">
        <f>IF(ISBLANK(INDEX('Policy Characteristics'!G:G,MATCH($C281,'Policy Characteristics'!$C:$C,0))),"",INDEX('Policy Characteristics'!G:G,MATCH($C281,'Policy Characteristics'!$C:$C,0)))</f>
        <v>0.6</v>
      </c>
      <c r="N281" s="237">
        <f>IF(ISBLANK(INDEX('Policy Characteristics'!H:H,MATCH($C281,'Policy Characteristics'!$C:$C,0))),"",INDEX('Policy Characteristics'!H:H,MATCH($C281,'Policy Characteristics'!$C:$C,0)))</f>
        <v>0.01</v>
      </c>
      <c r="O281" s="293" t="str">
        <f>IF(ISBLANK(INDEX('Policy Characteristics'!I:I,MATCH($C281,'Policy Characteristics'!$C:$C,0))),"",INDEX('Policy Characteristics'!I:I,MATCH($C281,'Policy Characteristics'!$C:$C,0)))</f>
        <v>% reduction in downtime</v>
      </c>
      <c r="P281" s="293"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93" t="str">
        <f>IF(ISBLANK(INDEX('Policy Characteristics'!K:K,MATCH($C281,'Policy Characteristics'!$C:$C,0))),"",INDEX('Policy Characteristics'!K:K,MATCH($C281,'Policy Characteristics'!$C:$C,0)))</f>
        <v>electricity-sector-main.html#red-downtime</v>
      </c>
      <c r="R281" s="293" t="str">
        <f>IF(ISBLANK(INDEX('Policy Characteristics'!L:L,MATCH($C281,'Policy Characteristics'!$C:$C,0))),"",INDEX('Policy Characteristics'!L:L,MATCH($C281,'Policy Characteristics'!$C:$C,0)))</f>
        <v>reduce-downtime.html</v>
      </c>
    </row>
    <row r="282" spans="1:18" s="275" customFormat="1" x14ac:dyDescent="0.25">
      <c r="A282" s="293" t="str">
        <f>IF(ISBLANK(INDEX('Policy Characteristics'!A:A,MATCH($C282,'Policy Characteristics'!$C:$C,0))),"",INDEX('Policy Characteristics'!A:A,MATCH($C282,'Policy Characteristics'!$C:$C,0)))</f>
        <v>Electricity Supply</v>
      </c>
      <c r="B282" s="294" t="str">
        <f>IF(ISBLANK(INDEX('Policy Characteristics'!B:B,MATCH($C282,'Policy Characteristics'!$C:$C,0))),"",INDEX('Policy Characteristics'!B:B,MATCH($C282,'Policy Characteristics'!$C:$C,0)))</f>
        <v>Reduce Plant Downtime</v>
      </c>
      <c r="C282" s="254" t="str">
        <f t="shared" si="23"/>
        <v>Percentage Reduction in Plant Downtime</v>
      </c>
      <c r="D282" s="299" t="s">
        <v>682</v>
      </c>
      <c r="E282" s="299" t="s">
        <v>711</v>
      </c>
      <c r="F282" s="299"/>
      <c r="G282" s="299"/>
      <c r="H282" s="255">
        <v>655</v>
      </c>
      <c r="I282" s="297" t="s">
        <v>634</v>
      </c>
      <c r="J282" s="296" t="str">
        <f>IF(ISBLANK(INDEX('Policy Characteristics'!D:D,MATCH($C282,'Policy Characteristics'!$C:$C,0))),"",INDEX('Policy Characteristics'!D:D,MATCH($C282,'Policy Characteristics'!$C:$C,0)))</f>
        <v>Reduce Plant Downtime</v>
      </c>
      <c r="K282" s="293" t="str">
        <f>IF(ISBLANK(INDEX('Policy Characteristics'!E:E,MATCH($C282,'Policy Characteristics'!$C:$C,0))),"",INDEX('Policy Characteristics'!E:E,MATCH($C282,'Policy Characteristics'!$C:$C,0)))</f>
        <v>elec reduce plant downtime</v>
      </c>
      <c r="L282" s="237">
        <f>IF(ISBLANK(INDEX('Policy Characteristics'!F:F,MATCH($C282,'Policy Characteristics'!$C:$C,0))),"",INDEX('Policy Characteristics'!F:F,MATCH($C282,'Policy Characteristics'!$C:$C,0)))</f>
        <v>0</v>
      </c>
      <c r="M282" s="237">
        <f>IF(ISBLANK(INDEX('Policy Characteristics'!G:G,MATCH($C282,'Policy Characteristics'!$C:$C,0))),"",INDEX('Policy Characteristics'!G:G,MATCH($C282,'Policy Characteristics'!$C:$C,0)))</f>
        <v>0.6</v>
      </c>
      <c r="N282" s="237">
        <f>IF(ISBLANK(INDEX('Policy Characteristics'!H:H,MATCH($C282,'Policy Characteristics'!$C:$C,0))),"",INDEX('Policy Characteristics'!H:H,MATCH($C282,'Policy Characteristics'!$C:$C,0)))</f>
        <v>0.01</v>
      </c>
      <c r="O282" s="293" t="str">
        <f>IF(ISBLANK(INDEX('Policy Characteristics'!I:I,MATCH($C282,'Policy Characteristics'!$C:$C,0))),"",INDEX('Policy Characteristics'!I:I,MATCH($C282,'Policy Characteristics'!$C:$C,0)))</f>
        <v>% reduction in downtime</v>
      </c>
      <c r="P282" s="293"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93" t="str">
        <f>IF(ISBLANK(INDEX('Policy Characteristics'!K:K,MATCH($C282,'Policy Characteristics'!$C:$C,0))),"",INDEX('Policy Characteristics'!K:K,MATCH($C282,'Policy Characteristics'!$C:$C,0)))</f>
        <v>electricity-sector-main.html#red-downtime</v>
      </c>
      <c r="R282" s="293" t="str">
        <f>IF(ISBLANK(INDEX('Policy Characteristics'!L:L,MATCH($C282,'Policy Characteristics'!$C:$C,0))),"",INDEX('Policy Characteristics'!L:L,MATCH($C282,'Policy Characteristics'!$C:$C,0)))</f>
        <v>reduce-downtime.html</v>
      </c>
    </row>
    <row r="283" spans="1:18" s="275" customFormat="1" x14ac:dyDescent="0.25">
      <c r="A283" s="293" t="str">
        <f>IF(ISBLANK(INDEX('Policy Characteristics'!A:A,MATCH($C283,'Policy Characteristics'!$C:$C,0))),"",INDEX('Policy Characteristics'!A:A,MATCH($C283,'Policy Characteristics'!$C:$C,0)))</f>
        <v>Electricity Supply</v>
      </c>
      <c r="B283" s="294" t="str">
        <f>IF(ISBLANK(INDEX('Policy Characteristics'!B:B,MATCH($C283,'Policy Characteristics'!$C:$C,0))),"",INDEX('Policy Characteristics'!B:B,MATCH($C283,'Policy Characteristics'!$C:$C,0)))</f>
        <v>Reduce Plant Downtime</v>
      </c>
      <c r="C283" s="254" t="str">
        <f t="shared" si="23"/>
        <v>Percentage Reduction in Plant Downtime</v>
      </c>
      <c r="D283" s="299" t="s">
        <v>682</v>
      </c>
      <c r="E283" s="299" t="s">
        <v>712</v>
      </c>
      <c r="F283" s="299"/>
      <c r="G283" s="299"/>
      <c r="H283" s="255">
        <v>656</v>
      </c>
      <c r="I283" s="297" t="s">
        <v>634</v>
      </c>
      <c r="J283" s="296" t="str">
        <f>IF(ISBLANK(INDEX('Policy Characteristics'!D:D,MATCH($C283,'Policy Characteristics'!$C:$C,0))),"",INDEX('Policy Characteristics'!D:D,MATCH($C283,'Policy Characteristics'!$C:$C,0)))</f>
        <v>Reduce Plant Downtime</v>
      </c>
      <c r="K283" s="293" t="str">
        <f>IF(ISBLANK(INDEX('Policy Characteristics'!E:E,MATCH($C283,'Policy Characteristics'!$C:$C,0))),"",INDEX('Policy Characteristics'!E:E,MATCH($C283,'Policy Characteristics'!$C:$C,0)))</f>
        <v>elec reduce plant downtime</v>
      </c>
      <c r="L283" s="237">
        <f>IF(ISBLANK(INDEX('Policy Characteristics'!F:F,MATCH($C283,'Policy Characteristics'!$C:$C,0))),"",INDEX('Policy Characteristics'!F:F,MATCH($C283,'Policy Characteristics'!$C:$C,0)))</f>
        <v>0</v>
      </c>
      <c r="M283" s="237">
        <f>IF(ISBLANK(INDEX('Policy Characteristics'!G:G,MATCH($C283,'Policy Characteristics'!$C:$C,0))),"",INDEX('Policy Characteristics'!G:G,MATCH($C283,'Policy Characteristics'!$C:$C,0)))</f>
        <v>0.6</v>
      </c>
      <c r="N283" s="237">
        <f>IF(ISBLANK(INDEX('Policy Characteristics'!H:H,MATCH($C283,'Policy Characteristics'!$C:$C,0))),"",INDEX('Policy Characteristics'!H:H,MATCH($C283,'Policy Characteristics'!$C:$C,0)))</f>
        <v>0.01</v>
      </c>
      <c r="O283" s="293" t="str">
        <f>IF(ISBLANK(INDEX('Policy Characteristics'!I:I,MATCH($C283,'Policy Characteristics'!$C:$C,0))),"",INDEX('Policy Characteristics'!I:I,MATCH($C283,'Policy Characteristics'!$C:$C,0)))</f>
        <v>% reduction in downtime</v>
      </c>
      <c r="P283" s="293"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93" t="str">
        <f>IF(ISBLANK(INDEX('Policy Characteristics'!K:K,MATCH($C283,'Policy Characteristics'!$C:$C,0))),"",INDEX('Policy Characteristics'!K:K,MATCH($C283,'Policy Characteristics'!$C:$C,0)))</f>
        <v>electricity-sector-main.html#red-downtime</v>
      </c>
      <c r="R283" s="293" t="str">
        <f>IF(ISBLANK(INDEX('Policy Characteristics'!L:L,MATCH($C283,'Policy Characteristics'!$C:$C,0))),"",INDEX('Policy Characteristics'!L:L,MATCH($C283,'Policy Characteristics'!$C:$C,0)))</f>
        <v>reduce-downtime.html</v>
      </c>
    </row>
    <row r="284" spans="1:18" s="275" customFormat="1" x14ac:dyDescent="0.25">
      <c r="A284" s="293" t="str">
        <f>IF(ISBLANK(INDEX('Policy Characteristics'!A:A,MATCH($C284,'Policy Characteristics'!$C:$C,0))),"",INDEX('Policy Characteristics'!A:A,MATCH($C284,'Policy Characteristics'!$C:$C,0)))</f>
        <v>Electricity Supply</v>
      </c>
      <c r="B284" s="294" t="str">
        <f>IF(ISBLANK(INDEX('Policy Characteristics'!B:B,MATCH($C284,'Policy Characteristics'!$C:$C,0))),"",INDEX('Policy Characteristics'!B:B,MATCH($C284,'Policy Characteristics'!$C:$C,0)))</f>
        <v>Reduce Plant Downtime</v>
      </c>
      <c r="C284" s="254" t="str">
        <f t="shared" si="23"/>
        <v>Percentage Reduction in Plant Downtime</v>
      </c>
      <c r="D284" s="299" t="s">
        <v>682</v>
      </c>
      <c r="E284" s="299" t="s">
        <v>713</v>
      </c>
      <c r="F284" s="299"/>
      <c r="G284" s="299"/>
      <c r="H284" s="255">
        <v>657</v>
      </c>
      <c r="I284" s="297" t="s">
        <v>634</v>
      </c>
      <c r="J284" s="296" t="str">
        <f>IF(ISBLANK(INDEX('Policy Characteristics'!D:D,MATCH($C284,'Policy Characteristics'!$C:$C,0))),"",INDEX('Policy Characteristics'!D:D,MATCH($C284,'Policy Characteristics'!$C:$C,0)))</f>
        <v>Reduce Plant Downtime</v>
      </c>
      <c r="K284" s="293" t="str">
        <f>IF(ISBLANK(INDEX('Policy Characteristics'!E:E,MATCH($C284,'Policy Characteristics'!$C:$C,0))),"",INDEX('Policy Characteristics'!E:E,MATCH($C284,'Policy Characteristics'!$C:$C,0)))</f>
        <v>elec reduce plant downtime</v>
      </c>
      <c r="L284" s="237">
        <f>IF(ISBLANK(INDEX('Policy Characteristics'!F:F,MATCH($C284,'Policy Characteristics'!$C:$C,0))),"",INDEX('Policy Characteristics'!F:F,MATCH($C284,'Policy Characteristics'!$C:$C,0)))</f>
        <v>0</v>
      </c>
      <c r="M284" s="237">
        <f>IF(ISBLANK(INDEX('Policy Characteristics'!G:G,MATCH($C284,'Policy Characteristics'!$C:$C,0))),"",INDEX('Policy Characteristics'!G:G,MATCH($C284,'Policy Characteristics'!$C:$C,0)))</f>
        <v>0.6</v>
      </c>
      <c r="N284" s="237">
        <f>IF(ISBLANK(INDEX('Policy Characteristics'!H:H,MATCH($C284,'Policy Characteristics'!$C:$C,0))),"",INDEX('Policy Characteristics'!H:H,MATCH($C284,'Policy Characteristics'!$C:$C,0)))</f>
        <v>0.01</v>
      </c>
      <c r="O284" s="293" t="str">
        <f>IF(ISBLANK(INDEX('Policy Characteristics'!I:I,MATCH($C284,'Policy Characteristics'!$C:$C,0))),"",INDEX('Policy Characteristics'!I:I,MATCH($C284,'Policy Characteristics'!$C:$C,0)))</f>
        <v>% reduction in downtime</v>
      </c>
      <c r="P284" s="293"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93" t="str">
        <f>IF(ISBLANK(INDEX('Policy Characteristics'!K:K,MATCH($C284,'Policy Characteristics'!$C:$C,0))),"",INDEX('Policy Characteristics'!K:K,MATCH($C284,'Policy Characteristics'!$C:$C,0)))</f>
        <v>electricity-sector-main.html#red-downtime</v>
      </c>
      <c r="R284" s="293" t="str">
        <f>IF(ISBLANK(INDEX('Policy Characteristics'!L:L,MATCH($C284,'Policy Characteristics'!$C:$C,0))),"",INDEX('Policy Characteristics'!L:L,MATCH($C284,'Policy Characteristics'!$C:$C,0)))</f>
        <v>reduce-downtime.html</v>
      </c>
    </row>
    <row r="285" spans="1:18" s="275" customFormat="1" x14ac:dyDescent="0.25">
      <c r="A285" s="293" t="str">
        <f>IF(ISBLANK(INDEX('Policy Characteristics'!A:A,MATCH($C285,'Policy Characteristics'!$C:$C,0))),"",INDEX('Policy Characteristics'!A:A,MATCH($C285,'Policy Characteristics'!$C:$C,0)))</f>
        <v>Electricity Supply</v>
      </c>
      <c r="B285" s="294" t="str">
        <f>IF(ISBLANK(INDEX('Policy Characteristics'!B:B,MATCH($C285,'Policy Characteristics'!$C:$C,0))),"",INDEX('Policy Characteristics'!B:B,MATCH($C285,'Policy Characteristics'!$C:$C,0)))</f>
        <v>Reduce Plant Downtime</v>
      </c>
      <c r="C285" s="254" t="str">
        <f t="shared" si="23"/>
        <v>Percentage Reduction in Plant Downtime</v>
      </c>
      <c r="D285" s="299" t="s">
        <v>684</v>
      </c>
      <c r="E285" s="299" t="s">
        <v>711</v>
      </c>
      <c r="F285" s="299"/>
      <c r="G285" s="299"/>
      <c r="H285" s="255">
        <v>658</v>
      </c>
      <c r="I285" s="297" t="s">
        <v>634</v>
      </c>
      <c r="J285" s="296" t="str">
        <f>IF(ISBLANK(INDEX('Policy Characteristics'!D:D,MATCH($C285,'Policy Characteristics'!$C:$C,0))),"",INDEX('Policy Characteristics'!D:D,MATCH($C285,'Policy Characteristics'!$C:$C,0)))</f>
        <v>Reduce Plant Downtime</v>
      </c>
      <c r="K285" s="293" t="str">
        <f>IF(ISBLANK(INDEX('Policy Characteristics'!E:E,MATCH($C285,'Policy Characteristics'!$C:$C,0))),"",INDEX('Policy Characteristics'!E:E,MATCH($C285,'Policy Characteristics'!$C:$C,0)))</f>
        <v>elec reduce plant downtime</v>
      </c>
      <c r="L285" s="237">
        <f>IF(ISBLANK(INDEX('Policy Characteristics'!F:F,MATCH($C285,'Policy Characteristics'!$C:$C,0))),"",INDEX('Policy Characteristics'!F:F,MATCH($C285,'Policy Characteristics'!$C:$C,0)))</f>
        <v>0</v>
      </c>
      <c r="M285" s="237">
        <f>IF(ISBLANK(INDEX('Policy Characteristics'!G:G,MATCH($C285,'Policy Characteristics'!$C:$C,0))),"",INDEX('Policy Characteristics'!G:G,MATCH($C285,'Policy Characteristics'!$C:$C,0)))</f>
        <v>0.6</v>
      </c>
      <c r="N285" s="237">
        <f>IF(ISBLANK(INDEX('Policy Characteristics'!H:H,MATCH($C285,'Policy Characteristics'!$C:$C,0))),"",INDEX('Policy Characteristics'!H:H,MATCH($C285,'Policy Characteristics'!$C:$C,0)))</f>
        <v>0.01</v>
      </c>
      <c r="O285" s="293" t="str">
        <f>IF(ISBLANK(INDEX('Policy Characteristics'!I:I,MATCH($C285,'Policy Characteristics'!$C:$C,0))),"",INDEX('Policy Characteristics'!I:I,MATCH($C285,'Policy Characteristics'!$C:$C,0)))</f>
        <v>% reduction in downtime</v>
      </c>
      <c r="P285" s="293"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93" t="str">
        <f>IF(ISBLANK(INDEX('Policy Characteristics'!K:K,MATCH($C285,'Policy Characteristics'!$C:$C,0))),"",INDEX('Policy Characteristics'!K:K,MATCH($C285,'Policy Characteristics'!$C:$C,0)))</f>
        <v>electricity-sector-main.html#red-downtime</v>
      </c>
      <c r="R285" s="293" t="str">
        <f>IF(ISBLANK(INDEX('Policy Characteristics'!L:L,MATCH($C285,'Policy Characteristics'!$C:$C,0))),"",INDEX('Policy Characteristics'!L:L,MATCH($C285,'Policy Characteristics'!$C:$C,0)))</f>
        <v>reduce-downtime.html</v>
      </c>
    </row>
    <row r="286" spans="1:18" s="275" customFormat="1" x14ac:dyDescent="0.25">
      <c r="A286" s="293" t="str">
        <f>IF(ISBLANK(INDEX('Policy Characteristics'!A:A,MATCH($C286,'Policy Characteristics'!$C:$C,0))),"",INDEX('Policy Characteristics'!A:A,MATCH($C286,'Policy Characteristics'!$C:$C,0)))</f>
        <v>Electricity Supply</v>
      </c>
      <c r="B286" s="294" t="str">
        <f>IF(ISBLANK(INDEX('Policy Characteristics'!B:B,MATCH($C286,'Policy Characteristics'!$C:$C,0))),"",INDEX('Policy Characteristics'!B:B,MATCH($C286,'Policy Characteristics'!$C:$C,0)))</f>
        <v>Reduce Plant Downtime</v>
      </c>
      <c r="C286" s="254" t="str">
        <f t="shared" si="23"/>
        <v>Percentage Reduction in Plant Downtime</v>
      </c>
      <c r="D286" s="299" t="s">
        <v>684</v>
      </c>
      <c r="E286" s="299" t="s">
        <v>712</v>
      </c>
      <c r="F286" s="299"/>
      <c r="G286" s="299"/>
      <c r="H286" s="255">
        <v>659</v>
      </c>
      <c r="I286" s="297" t="s">
        <v>634</v>
      </c>
      <c r="J286" s="296" t="str">
        <f>IF(ISBLANK(INDEX('Policy Characteristics'!D:D,MATCH($C286,'Policy Characteristics'!$C:$C,0))),"",INDEX('Policy Characteristics'!D:D,MATCH($C286,'Policy Characteristics'!$C:$C,0)))</f>
        <v>Reduce Plant Downtime</v>
      </c>
      <c r="K286" s="293" t="str">
        <f>IF(ISBLANK(INDEX('Policy Characteristics'!E:E,MATCH($C286,'Policy Characteristics'!$C:$C,0))),"",INDEX('Policy Characteristics'!E:E,MATCH($C286,'Policy Characteristics'!$C:$C,0)))</f>
        <v>elec reduce plant downtime</v>
      </c>
      <c r="L286" s="237">
        <f>IF(ISBLANK(INDEX('Policy Characteristics'!F:F,MATCH($C286,'Policy Characteristics'!$C:$C,0))),"",INDEX('Policy Characteristics'!F:F,MATCH($C286,'Policy Characteristics'!$C:$C,0)))</f>
        <v>0</v>
      </c>
      <c r="M286" s="237">
        <f>IF(ISBLANK(INDEX('Policy Characteristics'!G:G,MATCH($C286,'Policy Characteristics'!$C:$C,0))),"",INDEX('Policy Characteristics'!G:G,MATCH($C286,'Policy Characteristics'!$C:$C,0)))</f>
        <v>0.6</v>
      </c>
      <c r="N286" s="237">
        <f>IF(ISBLANK(INDEX('Policy Characteristics'!H:H,MATCH($C286,'Policy Characteristics'!$C:$C,0))),"",INDEX('Policy Characteristics'!H:H,MATCH($C286,'Policy Characteristics'!$C:$C,0)))</f>
        <v>0.01</v>
      </c>
      <c r="O286" s="293" t="str">
        <f>IF(ISBLANK(INDEX('Policy Characteristics'!I:I,MATCH($C286,'Policy Characteristics'!$C:$C,0))),"",INDEX('Policy Characteristics'!I:I,MATCH($C286,'Policy Characteristics'!$C:$C,0)))</f>
        <v>% reduction in downtime</v>
      </c>
      <c r="P286" s="293"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93" t="str">
        <f>IF(ISBLANK(INDEX('Policy Characteristics'!K:K,MATCH($C286,'Policy Characteristics'!$C:$C,0))),"",INDEX('Policy Characteristics'!K:K,MATCH($C286,'Policy Characteristics'!$C:$C,0)))</f>
        <v>electricity-sector-main.html#red-downtime</v>
      </c>
      <c r="R286" s="293" t="str">
        <f>IF(ISBLANK(INDEX('Policy Characteristics'!L:L,MATCH($C286,'Policy Characteristics'!$C:$C,0))),"",INDEX('Policy Characteristics'!L:L,MATCH($C286,'Policy Characteristics'!$C:$C,0)))</f>
        <v>reduce-downtime.html</v>
      </c>
    </row>
    <row r="287" spans="1:18" s="275" customFormat="1" x14ac:dyDescent="0.25">
      <c r="A287" s="293" t="str">
        <f>IF(ISBLANK(INDEX('Policy Characteristics'!A:A,MATCH($C287,'Policy Characteristics'!$C:$C,0))),"",INDEX('Policy Characteristics'!A:A,MATCH($C287,'Policy Characteristics'!$C:$C,0)))</f>
        <v>Electricity Supply</v>
      </c>
      <c r="B287" s="294" t="str">
        <f>IF(ISBLANK(INDEX('Policy Characteristics'!B:B,MATCH($C287,'Policy Characteristics'!$C:$C,0))),"",INDEX('Policy Characteristics'!B:B,MATCH($C287,'Policy Characteristics'!$C:$C,0)))</f>
        <v>Reduce Plant Downtime</v>
      </c>
      <c r="C287" s="254" t="str">
        <f t="shared" si="23"/>
        <v>Percentage Reduction in Plant Downtime</v>
      </c>
      <c r="D287" s="299" t="s">
        <v>684</v>
      </c>
      <c r="E287" s="299" t="s">
        <v>713</v>
      </c>
      <c r="F287" s="299"/>
      <c r="G287" s="299"/>
      <c r="H287" s="255">
        <v>660</v>
      </c>
      <c r="I287" s="297" t="s">
        <v>634</v>
      </c>
      <c r="J287" s="296" t="str">
        <f>IF(ISBLANK(INDEX('Policy Characteristics'!D:D,MATCH($C287,'Policy Characteristics'!$C:$C,0))),"",INDEX('Policy Characteristics'!D:D,MATCH($C287,'Policy Characteristics'!$C:$C,0)))</f>
        <v>Reduce Plant Downtime</v>
      </c>
      <c r="K287" s="293" t="str">
        <f>IF(ISBLANK(INDEX('Policy Characteristics'!E:E,MATCH($C287,'Policy Characteristics'!$C:$C,0))),"",INDEX('Policy Characteristics'!E:E,MATCH($C287,'Policy Characteristics'!$C:$C,0)))</f>
        <v>elec reduce plant downtime</v>
      </c>
      <c r="L287" s="237">
        <f>IF(ISBLANK(INDEX('Policy Characteristics'!F:F,MATCH($C287,'Policy Characteristics'!$C:$C,0))),"",INDEX('Policy Characteristics'!F:F,MATCH($C287,'Policy Characteristics'!$C:$C,0)))</f>
        <v>0</v>
      </c>
      <c r="M287" s="237">
        <f>IF(ISBLANK(INDEX('Policy Characteristics'!G:G,MATCH($C287,'Policy Characteristics'!$C:$C,0))),"",INDEX('Policy Characteristics'!G:G,MATCH($C287,'Policy Characteristics'!$C:$C,0)))</f>
        <v>0.6</v>
      </c>
      <c r="N287" s="237">
        <f>IF(ISBLANK(INDEX('Policy Characteristics'!H:H,MATCH($C287,'Policy Characteristics'!$C:$C,0))),"",INDEX('Policy Characteristics'!H:H,MATCH($C287,'Policy Characteristics'!$C:$C,0)))</f>
        <v>0.01</v>
      </c>
      <c r="O287" s="293" t="str">
        <f>IF(ISBLANK(INDEX('Policy Characteristics'!I:I,MATCH($C287,'Policy Characteristics'!$C:$C,0))),"",INDEX('Policy Characteristics'!I:I,MATCH($C287,'Policy Characteristics'!$C:$C,0)))</f>
        <v>% reduction in downtime</v>
      </c>
      <c r="P287" s="293"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93" t="str">
        <f>IF(ISBLANK(INDEX('Policy Characteristics'!K:K,MATCH($C287,'Policy Characteristics'!$C:$C,0))),"",INDEX('Policy Characteristics'!K:K,MATCH($C287,'Policy Characteristics'!$C:$C,0)))</f>
        <v>electricity-sector-main.html#red-downtime</v>
      </c>
      <c r="R287" s="293" t="str">
        <f>IF(ISBLANK(INDEX('Policy Characteristics'!L:L,MATCH($C287,'Policy Characteristics'!$C:$C,0))),"",INDEX('Policy Characteristics'!L:L,MATCH($C287,'Policy Characteristics'!$C:$C,0)))</f>
        <v>reduce-downtime.html</v>
      </c>
    </row>
    <row r="288" spans="1:18" s="275" customFormat="1" x14ac:dyDescent="0.25">
      <c r="A288" s="293" t="str">
        <f>IF(ISBLANK(INDEX('Policy Characteristics'!A:A,MATCH($C288,'Policy Characteristics'!$C:$C,0))),"",INDEX('Policy Characteristics'!A:A,MATCH($C288,'Policy Characteristics'!$C:$C,0)))</f>
        <v>Electricity Supply</v>
      </c>
      <c r="B288" s="294" t="str">
        <f>IF(ISBLANK(INDEX('Policy Characteristics'!B:B,MATCH($C288,'Policy Characteristics'!$C:$C,0))),"",INDEX('Policy Characteristics'!B:B,MATCH($C288,'Policy Characteristics'!$C:$C,0)))</f>
        <v>Reduce Plant Downtime</v>
      </c>
      <c r="C288" s="254" t="str">
        <f t="shared" si="23"/>
        <v>Percentage Reduction in Plant Downtime</v>
      </c>
      <c r="D288" s="299" t="s">
        <v>686</v>
      </c>
      <c r="E288" s="299" t="s">
        <v>711</v>
      </c>
      <c r="F288" s="299"/>
      <c r="G288" s="299"/>
      <c r="H288" s="255">
        <v>661</v>
      </c>
      <c r="I288" s="297" t="s">
        <v>634</v>
      </c>
      <c r="J288" s="296" t="str">
        <f>IF(ISBLANK(INDEX('Policy Characteristics'!D:D,MATCH($C288,'Policy Characteristics'!$C:$C,0))),"",INDEX('Policy Characteristics'!D:D,MATCH($C288,'Policy Characteristics'!$C:$C,0)))</f>
        <v>Reduce Plant Downtime</v>
      </c>
      <c r="K288" s="293" t="str">
        <f>IF(ISBLANK(INDEX('Policy Characteristics'!E:E,MATCH($C288,'Policy Characteristics'!$C:$C,0))),"",INDEX('Policy Characteristics'!E:E,MATCH($C288,'Policy Characteristics'!$C:$C,0)))</f>
        <v>elec reduce plant downtime</v>
      </c>
      <c r="L288" s="237">
        <f>IF(ISBLANK(INDEX('Policy Characteristics'!F:F,MATCH($C288,'Policy Characteristics'!$C:$C,0))),"",INDEX('Policy Characteristics'!F:F,MATCH($C288,'Policy Characteristics'!$C:$C,0)))</f>
        <v>0</v>
      </c>
      <c r="M288" s="237">
        <f>IF(ISBLANK(INDEX('Policy Characteristics'!G:G,MATCH($C288,'Policy Characteristics'!$C:$C,0))),"",INDEX('Policy Characteristics'!G:G,MATCH($C288,'Policy Characteristics'!$C:$C,0)))</f>
        <v>0.6</v>
      </c>
      <c r="N288" s="237">
        <f>IF(ISBLANK(INDEX('Policy Characteristics'!H:H,MATCH($C288,'Policy Characteristics'!$C:$C,0))),"",INDEX('Policy Characteristics'!H:H,MATCH($C288,'Policy Characteristics'!$C:$C,0)))</f>
        <v>0.01</v>
      </c>
      <c r="O288" s="293" t="str">
        <f>IF(ISBLANK(INDEX('Policy Characteristics'!I:I,MATCH($C288,'Policy Characteristics'!$C:$C,0))),"",INDEX('Policy Characteristics'!I:I,MATCH($C288,'Policy Characteristics'!$C:$C,0)))</f>
        <v>% reduction in downtime</v>
      </c>
      <c r="P288" s="293"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93" t="str">
        <f>IF(ISBLANK(INDEX('Policy Characteristics'!K:K,MATCH($C288,'Policy Characteristics'!$C:$C,0))),"",INDEX('Policy Characteristics'!K:K,MATCH($C288,'Policy Characteristics'!$C:$C,0)))</f>
        <v>electricity-sector-main.html#red-downtime</v>
      </c>
      <c r="R288" s="293" t="str">
        <f>IF(ISBLANK(INDEX('Policy Characteristics'!L:L,MATCH($C288,'Policy Characteristics'!$C:$C,0))),"",INDEX('Policy Characteristics'!L:L,MATCH($C288,'Policy Characteristics'!$C:$C,0)))</f>
        <v>reduce-downtime.html</v>
      </c>
    </row>
    <row r="289" spans="1:18" s="275" customFormat="1" x14ac:dyDescent="0.25">
      <c r="A289" s="293" t="str">
        <f>IF(ISBLANK(INDEX('Policy Characteristics'!A:A,MATCH($C289,'Policy Characteristics'!$C:$C,0))),"",INDEX('Policy Characteristics'!A:A,MATCH($C289,'Policy Characteristics'!$C:$C,0)))</f>
        <v>Electricity Supply</v>
      </c>
      <c r="B289" s="294" t="str">
        <f>IF(ISBLANK(INDEX('Policy Characteristics'!B:B,MATCH($C289,'Policy Characteristics'!$C:$C,0))),"",INDEX('Policy Characteristics'!B:B,MATCH($C289,'Policy Characteristics'!$C:$C,0)))</f>
        <v>Reduce Plant Downtime</v>
      </c>
      <c r="C289" s="254" t="str">
        <f t="shared" si="23"/>
        <v>Percentage Reduction in Plant Downtime</v>
      </c>
      <c r="D289" s="299" t="s">
        <v>686</v>
      </c>
      <c r="E289" s="299" t="s">
        <v>712</v>
      </c>
      <c r="F289" s="299"/>
      <c r="G289" s="299"/>
      <c r="H289" s="255">
        <v>662</v>
      </c>
      <c r="I289" s="297" t="s">
        <v>634</v>
      </c>
      <c r="J289" s="296" t="str">
        <f>IF(ISBLANK(INDEX('Policy Characteristics'!D:D,MATCH($C289,'Policy Characteristics'!$C:$C,0))),"",INDEX('Policy Characteristics'!D:D,MATCH($C289,'Policy Characteristics'!$C:$C,0)))</f>
        <v>Reduce Plant Downtime</v>
      </c>
      <c r="K289" s="293" t="str">
        <f>IF(ISBLANK(INDEX('Policy Characteristics'!E:E,MATCH($C289,'Policy Characteristics'!$C:$C,0))),"",INDEX('Policy Characteristics'!E:E,MATCH($C289,'Policy Characteristics'!$C:$C,0)))</f>
        <v>elec reduce plant downtime</v>
      </c>
      <c r="L289" s="237">
        <f>IF(ISBLANK(INDEX('Policy Characteristics'!F:F,MATCH($C289,'Policy Characteristics'!$C:$C,0))),"",INDEX('Policy Characteristics'!F:F,MATCH($C289,'Policy Characteristics'!$C:$C,0)))</f>
        <v>0</v>
      </c>
      <c r="M289" s="237">
        <f>IF(ISBLANK(INDEX('Policy Characteristics'!G:G,MATCH($C289,'Policy Characteristics'!$C:$C,0))),"",INDEX('Policy Characteristics'!G:G,MATCH($C289,'Policy Characteristics'!$C:$C,0)))</f>
        <v>0.6</v>
      </c>
      <c r="N289" s="237">
        <f>IF(ISBLANK(INDEX('Policy Characteristics'!H:H,MATCH($C289,'Policy Characteristics'!$C:$C,0))),"",INDEX('Policy Characteristics'!H:H,MATCH($C289,'Policy Characteristics'!$C:$C,0)))</f>
        <v>0.01</v>
      </c>
      <c r="O289" s="293" t="str">
        <f>IF(ISBLANK(INDEX('Policy Characteristics'!I:I,MATCH($C289,'Policy Characteristics'!$C:$C,0))),"",INDEX('Policy Characteristics'!I:I,MATCH($C289,'Policy Characteristics'!$C:$C,0)))</f>
        <v>% reduction in downtime</v>
      </c>
      <c r="P289" s="293"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93" t="str">
        <f>IF(ISBLANK(INDEX('Policy Characteristics'!K:K,MATCH($C289,'Policy Characteristics'!$C:$C,0))),"",INDEX('Policy Characteristics'!K:K,MATCH($C289,'Policy Characteristics'!$C:$C,0)))</f>
        <v>electricity-sector-main.html#red-downtime</v>
      </c>
      <c r="R289" s="293" t="str">
        <f>IF(ISBLANK(INDEX('Policy Characteristics'!L:L,MATCH($C289,'Policy Characteristics'!$C:$C,0))),"",INDEX('Policy Characteristics'!L:L,MATCH($C289,'Policy Characteristics'!$C:$C,0)))</f>
        <v>reduce-downtime.html</v>
      </c>
    </row>
    <row r="290" spans="1:18" s="275" customFormat="1" x14ac:dyDescent="0.25">
      <c r="A290" s="293" t="str">
        <f>IF(ISBLANK(INDEX('Policy Characteristics'!A:A,MATCH($C290,'Policy Characteristics'!$C:$C,0))),"",INDEX('Policy Characteristics'!A:A,MATCH($C290,'Policy Characteristics'!$C:$C,0)))</f>
        <v>Electricity Supply</v>
      </c>
      <c r="B290" s="294" t="str">
        <f>IF(ISBLANK(INDEX('Policy Characteristics'!B:B,MATCH($C290,'Policy Characteristics'!$C:$C,0))),"",INDEX('Policy Characteristics'!B:B,MATCH($C290,'Policy Characteristics'!$C:$C,0)))</f>
        <v>Reduce Plant Downtime</v>
      </c>
      <c r="C290" s="254" t="str">
        <f t="shared" si="23"/>
        <v>Percentage Reduction in Plant Downtime</v>
      </c>
      <c r="D290" s="299" t="s">
        <v>686</v>
      </c>
      <c r="E290" s="299" t="s">
        <v>713</v>
      </c>
      <c r="F290" s="299" t="s">
        <v>687</v>
      </c>
      <c r="G290" s="299" t="s">
        <v>715</v>
      </c>
      <c r="H290" s="255">
        <v>143</v>
      </c>
      <c r="I290" s="297" t="s">
        <v>624</v>
      </c>
      <c r="J290" s="296" t="str">
        <f>IF(ISBLANK(INDEX('Policy Characteristics'!D:D,MATCH($C290,'Policy Characteristics'!$C:$C,0))),"",INDEX('Policy Characteristics'!D:D,MATCH($C290,'Policy Characteristics'!$C:$C,0)))</f>
        <v>Reduce Plant Downtime</v>
      </c>
      <c r="K290" s="293" t="str">
        <f>IF(ISBLANK(INDEX('Policy Characteristics'!E:E,MATCH($C290,'Policy Characteristics'!$C:$C,0))),"",INDEX('Policy Characteristics'!E:E,MATCH($C290,'Policy Characteristics'!$C:$C,0)))</f>
        <v>elec reduce plant downtime</v>
      </c>
      <c r="L290" s="237">
        <f>IF(ISBLANK(INDEX('Policy Characteristics'!F:F,MATCH($C290,'Policy Characteristics'!$C:$C,0))),"",INDEX('Policy Characteristics'!F:F,MATCH($C290,'Policy Characteristics'!$C:$C,0)))</f>
        <v>0</v>
      </c>
      <c r="M290" s="237">
        <f>IF(ISBLANK(INDEX('Policy Characteristics'!G:G,MATCH($C290,'Policy Characteristics'!$C:$C,0))),"",INDEX('Policy Characteristics'!G:G,MATCH($C290,'Policy Characteristics'!$C:$C,0)))</f>
        <v>0.6</v>
      </c>
      <c r="N290" s="237">
        <f>IF(ISBLANK(INDEX('Policy Characteristics'!H:H,MATCH($C290,'Policy Characteristics'!$C:$C,0))),"",INDEX('Policy Characteristics'!H:H,MATCH($C290,'Policy Characteristics'!$C:$C,0)))</f>
        <v>0.01</v>
      </c>
      <c r="O290" s="293" t="str">
        <f>IF(ISBLANK(INDEX('Policy Characteristics'!I:I,MATCH($C290,'Policy Characteristics'!$C:$C,0))),"",INDEX('Policy Characteristics'!I:I,MATCH($C290,'Policy Characteristics'!$C:$C,0)))</f>
        <v>% reduction in downtime</v>
      </c>
      <c r="P290" s="293"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93" t="str">
        <f>IF(ISBLANK(INDEX('Policy Characteristics'!K:K,MATCH($C290,'Policy Characteristics'!$C:$C,0))),"",INDEX('Policy Characteristics'!K:K,MATCH($C290,'Policy Characteristics'!$C:$C,0)))</f>
        <v>electricity-sector-main.html#red-downtime</v>
      </c>
      <c r="R290" s="293" t="str">
        <f>IF(ISBLANK(INDEX('Policy Characteristics'!L:L,MATCH($C290,'Policy Characteristics'!$C:$C,0))),"",INDEX('Policy Characteristics'!L:L,MATCH($C290,'Policy Characteristics'!$C:$C,0)))</f>
        <v>reduce-downtime.html</v>
      </c>
    </row>
    <row r="291" spans="1:18" s="275" customFormat="1" x14ac:dyDescent="0.25">
      <c r="A291" s="293" t="str">
        <f>IF(ISBLANK(INDEX('Policy Characteristics'!A:A,MATCH($C291,'Policy Characteristics'!$C:$C,0))),"",INDEX('Policy Characteristics'!A:A,MATCH($C291,'Policy Characteristics'!$C:$C,0)))</f>
        <v>Electricity Supply</v>
      </c>
      <c r="B291" s="294" t="str">
        <f>IF(ISBLANK(INDEX('Policy Characteristics'!B:B,MATCH($C291,'Policy Characteristics'!$C:$C,0))),"",INDEX('Policy Characteristics'!B:B,MATCH($C291,'Policy Characteristics'!$C:$C,0)))</f>
        <v>Reduce Plant Downtime</v>
      </c>
      <c r="C291" s="254" t="str">
        <f t="shared" si="23"/>
        <v>Percentage Reduction in Plant Downtime</v>
      </c>
      <c r="D291" s="299" t="s">
        <v>688</v>
      </c>
      <c r="E291" s="299" t="s">
        <v>711</v>
      </c>
      <c r="F291" s="299"/>
      <c r="G291" s="299"/>
      <c r="H291" s="255">
        <v>663</v>
      </c>
      <c r="I291" s="297" t="s">
        <v>634</v>
      </c>
      <c r="J291" s="296" t="str">
        <f>IF(ISBLANK(INDEX('Policy Characteristics'!D:D,MATCH($C291,'Policy Characteristics'!$C:$C,0))),"",INDEX('Policy Characteristics'!D:D,MATCH($C291,'Policy Characteristics'!$C:$C,0)))</f>
        <v>Reduce Plant Downtime</v>
      </c>
      <c r="K291" s="293" t="str">
        <f>IF(ISBLANK(INDEX('Policy Characteristics'!E:E,MATCH($C291,'Policy Characteristics'!$C:$C,0))),"",INDEX('Policy Characteristics'!E:E,MATCH($C291,'Policy Characteristics'!$C:$C,0)))</f>
        <v>elec reduce plant downtime</v>
      </c>
      <c r="L291" s="237">
        <f>IF(ISBLANK(INDEX('Policy Characteristics'!F:F,MATCH($C291,'Policy Characteristics'!$C:$C,0))),"",INDEX('Policy Characteristics'!F:F,MATCH($C291,'Policy Characteristics'!$C:$C,0)))</f>
        <v>0</v>
      </c>
      <c r="M291" s="237">
        <f>IF(ISBLANK(INDEX('Policy Characteristics'!G:G,MATCH($C291,'Policy Characteristics'!$C:$C,0))),"",INDEX('Policy Characteristics'!G:G,MATCH($C291,'Policy Characteristics'!$C:$C,0)))</f>
        <v>0.6</v>
      </c>
      <c r="N291" s="237">
        <f>IF(ISBLANK(INDEX('Policy Characteristics'!H:H,MATCH($C291,'Policy Characteristics'!$C:$C,0))),"",INDEX('Policy Characteristics'!H:H,MATCH($C291,'Policy Characteristics'!$C:$C,0)))</f>
        <v>0.01</v>
      </c>
      <c r="O291" s="293" t="str">
        <f>IF(ISBLANK(INDEX('Policy Characteristics'!I:I,MATCH($C291,'Policy Characteristics'!$C:$C,0))),"",INDEX('Policy Characteristics'!I:I,MATCH($C291,'Policy Characteristics'!$C:$C,0)))</f>
        <v>% reduction in downtime</v>
      </c>
      <c r="P291" s="293"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93" t="str">
        <f>IF(ISBLANK(INDEX('Policy Characteristics'!K:K,MATCH($C291,'Policy Characteristics'!$C:$C,0))),"",INDEX('Policy Characteristics'!K:K,MATCH($C291,'Policy Characteristics'!$C:$C,0)))</f>
        <v>electricity-sector-main.html#red-downtime</v>
      </c>
      <c r="R291" s="293" t="str">
        <f>IF(ISBLANK(INDEX('Policy Characteristics'!L:L,MATCH($C291,'Policy Characteristics'!$C:$C,0))),"",INDEX('Policy Characteristics'!L:L,MATCH($C291,'Policy Characteristics'!$C:$C,0)))</f>
        <v>reduce-downtime.html</v>
      </c>
    </row>
    <row r="292" spans="1:18" s="275" customFormat="1" x14ac:dyDescent="0.25">
      <c r="A292" s="293" t="str">
        <f>IF(ISBLANK(INDEX('Policy Characteristics'!A:A,MATCH($C292,'Policy Characteristics'!$C:$C,0))),"",INDEX('Policy Characteristics'!A:A,MATCH($C292,'Policy Characteristics'!$C:$C,0)))</f>
        <v>Electricity Supply</v>
      </c>
      <c r="B292" s="294" t="str">
        <f>IF(ISBLANK(INDEX('Policy Characteristics'!B:B,MATCH($C292,'Policy Characteristics'!$C:$C,0))),"",INDEX('Policy Characteristics'!B:B,MATCH($C292,'Policy Characteristics'!$C:$C,0)))</f>
        <v>Reduce Plant Downtime</v>
      </c>
      <c r="C292" s="254" t="str">
        <f t="shared" si="23"/>
        <v>Percentage Reduction in Plant Downtime</v>
      </c>
      <c r="D292" s="299" t="s">
        <v>688</v>
      </c>
      <c r="E292" s="299" t="s">
        <v>712</v>
      </c>
      <c r="F292" s="299"/>
      <c r="G292" s="299"/>
      <c r="H292" s="255">
        <v>664</v>
      </c>
      <c r="I292" s="297" t="s">
        <v>634</v>
      </c>
      <c r="J292" s="296" t="str">
        <f>IF(ISBLANK(INDEX('Policy Characteristics'!D:D,MATCH($C292,'Policy Characteristics'!$C:$C,0))),"",INDEX('Policy Characteristics'!D:D,MATCH($C292,'Policy Characteristics'!$C:$C,0)))</f>
        <v>Reduce Plant Downtime</v>
      </c>
      <c r="K292" s="293" t="str">
        <f>IF(ISBLANK(INDEX('Policy Characteristics'!E:E,MATCH($C292,'Policy Characteristics'!$C:$C,0))),"",INDEX('Policy Characteristics'!E:E,MATCH($C292,'Policy Characteristics'!$C:$C,0)))</f>
        <v>elec reduce plant downtime</v>
      </c>
      <c r="L292" s="237">
        <f>IF(ISBLANK(INDEX('Policy Characteristics'!F:F,MATCH($C292,'Policy Characteristics'!$C:$C,0))),"",INDEX('Policy Characteristics'!F:F,MATCH($C292,'Policy Characteristics'!$C:$C,0)))</f>
        <v>0</v>
      </c>
      <c r="M292" s="237">
        <f>IF(ISBLANK(INDEX('Policy Characteristics'!G:G,MATCH($C292,'Policy Characteristics'!$C:$C,0))),"",INDEX('Policy Characteristics'!G:G,MATCH($C292,'Policy Characteristics'!$C:$C,0)))</f>
        <v>0.6</v>
      </c>
      <c r="N292" s="237">
        <f>IF(ISBLANK(INDEX('Policy Characteristics'!H:H,MATCH($C292,'Policy Characteristics'!$C:$C,0))),"",INDEX('Policy Characteristics'!H:H,MATCH($C292,'Policy Characteristics'!$C:$C,0)))</f>
        <v>0.01</v>
      </c>
      <c r="O292" s="293" t="str">
        <f>IF(ISBLANK(INDEX('Policy Characteristics'!I:I,MATCH($C292,'Policy Characteristics'!$C:$C,0))),"",INDEX('Policy Characteristics'!I:I,MATCH($C292,'Policy Characteristics'!$C:$C,0)))</f>
        <v>% reduction in downtime</v>
      </c>
      <c r="P292" s="293"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93" t="str">
        <f>IF(ISBLANK(INDEX('Policy Characteristics'!K:K,MATCH($C292,'Policy Characteristics'!$C:$C,0))),"",INDEX('Policy Characteristics'!K:K,MATCH($C292,'Policy Characteristics'!$C:$C,0)))</f>
        <v>electricity-sector-main.html#red-downtime</v>
      </c>
      <c r="R292" s="293" t="str">
        <f>IF(ISBLANK(INDEX('Policy Characteristics'!L:L,MATCH($C292,'Policy Characteristics'!$C:$C,0))),"",INDEX('Policy Characteristics'!L:L,MATCH($C292,'Policy Characteristics'!$C:$C,0)))</f>
        <v>reduce-downtime.html</v>
      </c>
    </row>
    <row r="293" spans="1:18" s="275" customFormat="1" x14ac:dyDescent="0.25">
      <c r="A293" s="293" t="str">
        <f>IF(ISBLANK(INDEX('Policy Characteristics'!A:A,MATCH($C293,'Policy Characteristics'!$C:$C,0))),"",INDEX('Policy Characteristics'!A:A,MATCH($C293,'Policy Characteristics'!$C:$C,0)))</f>
        <v>Electricity Supply</v>
      </c>
      <c r="B293" s="294" t="str">
        <f>IF(ISBLANK(INDEX('Policy Characteristics'!B:B,MATCH($C293,'Policy Characteristics'!$C:$C,0))),"",INDEX('Policy Characteristics'!B:B,MATCH($C293,'Policy Characteristics'!$C:$C,0)))</f>
        <v>Reduce Plant Downtime</v>
      </c>
      <c r="C293" s="254" t="str">
        <f t="shared" si="23"/>
        <v>Percentage Reduction in Plant Downtime</v>
      </c>
      <c r="D293" s="299" t="s">
        <v>688</v>
      </c>
      <c r="E293" s="299" t="s">
        <v>713</v>
      </c>
      <c r="F293" s="299" t="s">
        <v>689</v>
      </c>
      <c r="G293" s="299" t="s">
        <v>715</v>
      </c>
      <c r="H293" s="255">
        <v>144</v>
      </c>
      <c r="I293" s="297" t="s">
        <v>624</v>
      </c>
      <c r="J293" s="296" t="str">
        <f>IF(ISBLANK(INDEX('Policy Characteristics'!D:D,MATCH($C293,'Policy Characteristics'!$C:$C,0))),"",INDEX('Policy Characteristics'!D:D,MATCH($C293,'Policy Characteristics'!$C:$C,0)))</f>
        <v>Reduce Plant Downtime</v>
      </c>
      <c r="K293" s="293" t="str">
        <f>IF(ISBLANK(INDEX('Policy Characteristics'!E:E,MATCH($C293,'Policy Characteristics'!$C:$C,0))),"",INDEX('Policy Characteristics'!E:E,MATCH($C293,'Policy Characteristics'!$C:$C,0)))</f>
        <v>elec reduce plant downtime</v>
      </c>
      <c r="L293" s="237">
        <f>IF(ISBLANK(INDEX('Policy Characteristics'!F:F,MATCH($C293,'Policy Characteristics'!$C:$C,0))),"",INDEX('Policy Characteristics'!F:F,MATCH($C293,'Policy Characteristics'!$C:$C,0)))</f>
        <v>0</v>
      </c>
      <c r="M293" s="237">
        <f>IF(ISBLANK(INDEX('Policy Characteristics'!G:G,MATCH($C293,'Policy Characteristics'!$C:$C,0))),"",INDEX('Policy Characteristics'!G:G,MATCH($C293,'Policy Characteristics'!$C:$C,0)))</f>
        <v>0.6</v>
      </c>
      <c r="N293" s="237">
        <f>IF(ISBLANK(INDEX('Policy Characteristics'!H:H,MATCH($C293,'Policy Characteristics'!$C:$C,0))),"",INDEX('Policy Characteristics'!H:H,MATCH($C293,'Policy Characteristics'!$C:$C,0)))</f>
        <v>0.01</v>
      </c>
      <c r="O293" s="293" t="str">
        <f>IF(ISBLANK(INDEX('Policy Characteristics'!I:I,MATCH($C293,'Policy Characteristics'!$C:$C,0))),"",INDEX('Policy Characteristics'!I:I,MATCH($C293,'Policy Characteristics'!$C:$C,0)))</f>
        <v>% reduction in downtime</v>
      </c>
      <c r="P293" s="293"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93" t="str">
        <f>IF(ISBLANK(INDEX('Policy Characteristics'!K:K,MATCH($C293,'Policy Characteristics'!$C:$C,0))),"",INDEX('Policy Characteristics'!K:K,MATCH($C293,'Policy Characteristics'!$C:$C,0)))</f>
        <v>electricity-sector-main.html#red-downtime</v>
      </c>
      <c r="R293" s="293" t="str">
        <f>IF(ISBLANK(INDEX('Policy Characteristics'!L:L,MATCH($C293,'Policy Characteristics'!$C:$C,0))),"",INDEX('Policy Characteristics'!L:L,MATCH($C293,'Policy Characteristics'!$C:$C,0)))</f>
        <v>reduce-downtime.html</v>
      </c>
    </row>
    <row r="294" spans="1:18" s="275" customFormat="1" x14ac:dyDescent="0.25">
      <c r="A294" s="293" t="str">
        <f>IF(ISBLANK(INDEX('Policy Characteristics'!A:A,MATCH($C294,'Policy Characteristics'!$C:$C,0))),"",INDEX('Policy Characteristics'!A:A,MATCH($C294,'Policy Characteristics'!$C:$C,0)))</f>
        <v>Electricity Supply</v>
      </c>
      <c r="B294" s="294" t="str">
        <f>IF(ISBLANK(INDEX('Policy Characteristics'!B:B,MATCH($C294,'Policy Characteristics'!$C:$C,0))),"",INDEX('Policy Characteristics'!B:B,MATCH($C294,'Policy Characteristics'!$C:$C,0)))</f>
        <v>Reduce Plant Downtime</v>
      </c>
      <c r="C294" s="254" t="str">
        <f t="shared" si="23"/>
        <v>Percentage Reduction in Plant Downtime</v>
      </c>
      <c r="D294" s="299" t="s">
        <v>690</v>
      </c>
      <c r="E294" s="299" t="s">
        <v>711</v>
      </c>
      <c r="F294" s="299"/>
      <c r="G294" s="299"/>
      <c r="H294" s="255">
        <v>665</v>
      </c>
      <c r="I294" s="297" t="s">
        <v>634</v>
      </c>
      <c r="J294" s="296" t="str">
        <f>IF(ISBLANK(INDEX('Policy Characteristics'!D:D,MATCH($C294,'Policy Characteristics'!$C:$C,0))),"",INDEX('Policy Characteristics'!D:D,MATCH($C294,'Policy Characteristics'!$C:$C,0)))</f>
        <v>Reduce Plant Downtime</v>
      </c>
      <c r="K294" s="293" t="str">
        <f>IF(ISBLANK(INDEX('Policy Characteristics'!E:E,MATCH($C294,'Policy Characteristics'!$C:$C,0))),"",INDEX('Policy Characteristics'!E:E,MATCH($C294,'Policy Characteristics'!$C:$C,0)))</f>
        <v>elec reduce plant downtime</v>
      </c>
      <c r="L294" s="237">
        <f>IF(ISBLANK(INDEX('Policy Characteristics'!F:F,MATCH($C294,'Policy Characteristics'!$C:$C,0))),"",INDEX('Policy Characteristics'!F:F,MATCH($C294,'Policy Characteristics'!$C:$C,0)))</f>
        <v>0</v>
      </c>
      <c r="M294" s="237">
        <f>IF(ISBLANK(INDEX('Policy Characteristics'!G:G,MATCH($C294,'Policy Characteristics'!$C:$C,0))),"",INDEX('Policy Characteristics'!G:G,MATCH($C294,'Policy Characteristics'!$C:$C,0)))</f>
        <v>0.6</v>
      </c>
      <c r="N294" s="237">
        <f>IF(ISBLANK(INDEX('Policy Characteristics'!H:H,MATCH($C294,'Policy Characteristics'!$C:$C,0))),"",INDEX('Policy Characteristics'!H:H,MATCH($C294,'Policy Characteristics'!$C:$C,0)))</f>
        <v>0.01</v>
      </c>
      <c r="O294" s="293" t="str">
        <f>IF(ISBLANK(INDEX('Policy Characteristics'!I:I,MATCH($C294,'Policy Characteristics'!$C:$C,0))),"",INDEX('Policy Characteristics'!I:I,MATCH($C294,'Policy Characteristics'!$C:$C,0)))</f>
        <v>% reduction in downtime</v>
      </c>
      <c r="P294" s="293"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93" t="str">
        <f>IF(ISBLANK(INDEX('Policy Characteristics'!K:K,MATCH($C294,'Policy Characteristics'!$C:$C,0))),"",INDEX('Policy Characteristics'!K:K,MATCH($C294,'Policy Characteristics'!$C:$C,0)))</f>
        <v>electricity-sector-main.html#red-downtime</v>
      </c>
      <c r="R294" s="293" t="str">
        <f>IF(ISBLANK(INDEX('Policy Characteristics'!L:L,MATCH($C294,'Policy Characteristics'!$C:$C,0))),"",INDEX('Policy Characteristics'!L:L,MATCH($C294,'Policy Characteristics'!$C:$C,0)))</f>
        <v>reduce-downtime.html</v>
      </c>
    </row>
    <row r="295" spans="1:18" s="275" customFormat="1" x14ac:dyDescent="0.25">
      <c r="A295" s="293" t="str">
        <f>IF(ISBLANK(INDEX('Policy Characteristics'!A:A,MATCH($C295,'Policy Characteristics'!$C:$C,0))),"",INDEX('Policy Characteristics'!A:A,MATCH($C295,'Policy Characteristics'!$C:$C,0)))</f>
        <v>Electricity Supply</v>
      </c>
      <c r="B295" s="294" t="str">
        <f>IF(ISBLANK(INDEX('Policy Characteristics'!B:B,MATCH($C295,'Policy Characteristics'!$C:$C,0))),"",INDEX('Policy Characteristics'!B:B,MATCH($C295,'Policy Characteristics'!$C:$C,0)))</f>
        <v>Reduce Plant Downtime</v>
      </c>
      <c r="C295" s="254" t="str">
        <f t="shared" si="23"/>
        <v>Percentage Reduction in Plant Downtime</v>
      </c>
      <c r="D295" s="299" t="s">
        <v>690</v>
      </c>
      <c r="E295" s="299" t="s">
        <v>712</v>
      </c>
      <c r="F295" s="299"/>
      <c r="G295" s="299"/>
      <c r="H295" s="255">
        <v>666</v>
      </c>
      <c r="I295" s="297" t="s">
        <v>634</v>
      </c>
      <c r="J295" s="296" t="str">
        <f>IF(ISBLANK(INDEX('Policy Characteristics'!D:D,MATCH($C295,'Policy Characteristics'!$C:$C,0))),"",INDEX('Policy Characteristics'!D:D,MATCH($C295,'Policy Characteristics'!$C:$C,0)))</f>
        <v>Reduce Plant Downtime</v>
      </c>
      <c r="K295" s="293" t="str">
        <f>IF(ISBLANK(INDEX('Policy Characteristics'!E:E,MATCH($C295,'Policy Characteristics'!$C:$C,0))),"",INDEX('Policy Characteristics'!E:E,MATCH($C295,'Policy Characteristics'!$C:$C,0)))</f>
        <v>elec reduce plant downtime</v>
      </c>
      <c r="L295" s="237">
        <f>IF(ISBLANK(INDEX('Policy Characteristics'!F:F,MATCH($C295,'Policy Characteristics'!$C:$C,0))),"",INDEX('Policy Characteristics'!F:F,MATCH($C295,'Policy Characteristics'!$C:$C,0)))</f>
        <v>0</v>
      </c>
      <c r="M295" s="237">
        <f>IF(ISBLANK(INDEX('Policy Characteristics'!G:G,MATCH($C295,'Policy Characteristics'!$C:$C,0))),"",INDEX('Policy Characteristics'!G:G,MATCH($C295,'Policy Characteristics'!$C:$C,0)))</f>
        <v>0.6</v>
      </c>
      <c r="N295" s="237">
        <f>IF(ISBLANK(INDEX('Policy Characteristics'!H:H,MATCH($C295,'Policy Characteristics'!$C:$C,0))),"",INDEX('Policy Characteristics'!H:H,MATCH($C295,'Policy Characteristics'!$C:$C,0)))</f>
        <v>0.01</v>
      </c>
      <c r="O295" s="293" t="str">
        <f>IF(ISBLANK(INDEX('Policy Characteristics'!I:I,MATCH($C295,'Policy Characteristics'!$C:$C,0))),"",INDEX('Policy Characteristics'!I:I,MATCH($C295,'Policy Characteristics'!$C:$C,0)))</f>
        <v>% reduction in downtime</v>
      </c>
      <c r="P295" s="293"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93" t="str">
        <f>IF(ISBLANK(INDEX('Policy Characteristics'!K:K,MATCH($C295,'Policy Characteristics'!$C:$C,0))),"",INDEX('Policy Characteristics'!K:K,MATCH($C295,'Policy Characteristics'!$C:$C,0)))</f>
        <v>electricity-sector-main.html#red-downtime</v>
      </c>
      <c r="R295" s="293" t="str">
        <f>IF(ISBLANK(INDEX('Policy Characteristics'!L:L,MATCH($C295,'Policy Characteristics'!$C:$C,0))),"",INDEX('Policy Characteristics'!L:L,MATCH($C295,'Policy Characteristics'!$C:$C,0)))</f>
        <v>reduce-downtime.html</v>
      </c>
    </row>
    <row r="296" spans="1:18" s="275" customFormat="1" x14ac:dyDescent="0.25">
      <c r="A296" s="293" t="str">
        <f>IF(ISBLANK(INDEX('Policy Characteristics'!A:A,MATCH($C296,'Policy Characteristics'!$C:$C,0))),"",INDEX('Policy Characteristics'!A:A,MATCH($C296,'Policy Characteristics'!$C:$C,0)))</f>
        <v>Electricity Supply</v>
      </c>
      <c r="B296" s="294" t="str">
        <f>IF(ISBLANK(INDEX('Policy Characteristics'!B:B,MATCH($C296,'Policy Characteristics'!$C:$C,0))),"",INDEX('Policy Characteristics'!B:B,MATCH($C296,'Policy Characteristics'!$C:$C,0)))</f>
        <v>Reduce Plant Downtime</v>
      </c>
      <c r="C296" s="254" t="str">
        <f t="shared" si="23"/>
        <v>Percentage Reduction in Plant Downtime</v>
      </c>
      <c r="D296" s="299" t="s">
        <v>690</v>
      </c>
      <c r="E296" s="299" t="s">
        <v>713</v>
      </c>
      <c r="F296" s="299"/>
      <c r="G296" s="299"/>
      <c r="H296" s="255">
        <v>667</v>
      </c>
      <c r="I296" s="297" t="s">
        <v>634</v>
      </c>
      <c r="J296" s="296" t="str">
        <f>IF(ISBLANK(INDEX('Policy Characteristics'!D:D,MATCH($C296,'Policy Characteristics'!$C:$C,0))),"",INDEX('Policy Characteristics'!D:D,MATCH($C296,'Policy Characteristics'!$C:$C,0)))</f>
        <v>Reduce Plant Downtime</v>
      </c>
      <c r="K296" s="293" t="str">
        <f>IF(ISBLANK(INDEX('Policy Characteristics'!E:E,MATCH($C296,'Policy Characteristics'!$C:$C,0))),"",INDEX('Policy Characteristics'!E:E,MATCH($C296,'Policy Characteristics'!$C:$C,0)))</f>
        <v>elec reduce plant downtime</v>
      </c>
      <c r="L296" s="237">
        <f>IF(ISBLANK(INDEX('Policy Characteristics'!F:F,MATCH($C296,'Policy Characteristics'!$C:$C,0))),"",INDEX('Policy Characteristics'!F:F,MATCH($C296,'Policy Characteristics'!$C:$C,0)))</f>
        <v>0</v>
      </c>
      <c r="M296" s="237">
        <f>IF(ISBLANK(INDEX('Policy Characteristics'!G:G,MATCH($C296,'Policy Characteristics'!$C:$C,0))),"",INDEX('Policy Characteristics'!G:G,MATCH($C296,'Policy Characteristics'!$C:$C,0)))</f>
        <v>0.6</v>
      </c>
      <c r="N296" s="237">
        <f>IF(ISBLANK(INDEX('Policy Characteristics'!H:H,MATCH($C296,'Policy Characteristics'!$C:$C,0))),"",INDEX('Policy Characteristics'!H:H,MATCH($C296,'Policy Characteristics'!$C:$C,0)))</f>
        <v>0.01</v>
      </c>
      <c r="O296" s="293" t="str">
        <f>IF(ISBLANK(INDEX('Policy Characteristics'!I:I,MATCH($C296,'Policy Characteristics'!$C:$C,0))),"",INDEX('Policy Characteristics'!I:I,MATCH($C296,'Policy Characteristics'!$C:$C,0)))</f>
        <v>% reduction in downtime</v>
      </c>
      <c r="P296" s="293"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93" t="str">
        <f>IF(ISBLANK(INDEX('Policy Characteristics'!K:K,MATCH($C296,'Policy Characteristics'!$C:$C,0))),"",INDEX('Policy Characteristics'!K:K,MATCH($C296,'Policy Characteristics'!$C:$C,0)))</f>
        <v>electricity-sector-main.html#red-downtime</v>
      </c>
      <c r="R296" s="293" t="str">
        <f>IF(ISBLANK(INDEX('Policy Characteristics'!L:L,MATCH($C296,'Policy Characteristics'!$C:$C,0))),"",INDEX('Policy Characteristics'!L:L,MATCH($C296,'Policy Characteristics'!$C:$C,0)))</f>
        <v>reduce-downtime.html</v>
      </c>
    </row>
    <row r="297" spans="1:18" s="275" customFormat="1" x14ac:dyDescent="0.25">
      <c r="A297" s="293" t="str">
        <f>IF(ISBLANK(INDEX('Policy Characteristics'!A:A,MATCH($C297,'Policy Characteristics'!$C:$C,0))),"",INDEX('Policy Characteristics'!A:A,MATCH($C297,'Policy Characteristics'!$C:$C,0)))</f>
        <v>Electricity Supply</v>
      </c>
      <c r="B297" s="294" t="str">
        <f>IF(ISBLANK(INDEX('Policy Characteristics'!B:B,MATCH($C297,'Policy Characteristics'!$C:$C,0))),"",INDEX('Policy Characteristics'!B:B,MATCH($C297,'Policy Characteristics'!$C:$C,0)))</f>
        <v>Reduce Plant Downtime</v>
      </c>
      <c r="C297" s="254" t="str">
        <f t="shared" si="23"/>
        <v>Percentage Reduction in Plant Downtime</v>
      </c>
      <c r="D297" s="299" t="s">
        <v>692</v>
      </c>
      <c r="E297" s="299" t="s">
        <v>711</v>
      </c>
      <c r="F297" s="299"/>
      <c r="G297" s="299"/>
      <c r="H297" s="255">
        <v>668</v>
      </c>
      <c r="I297" s="297" t="s">
        <v>634</v>
      </c>
      <c r="J297" s="296" t="str">
        <f>IF(ISBLANK(INDEX('Policy Characteristics'!D:D,MATCH($C297,'Policy Characteristics'!$C:$C,0))),"",INDEX('Policy Characteristics'!D:D,MATCH($C297,'Policy Characteristics'!$C:$C,0)))</f>
        <v>Reduce Plant Downtime</v>
      </c>
      <c r="K297" s="293" t="str">
        <f>IF(ISBLANK(INDEX('Policy Characteristics'!E:E,MATCH($C297,'Policy Characteristics'!$C:$C,0))),"",INDEX('Policy Characteristics'!E:E,MATCH($C297,'Policy Characteristics'!$C:$C,0)))</f>
        <v>elec reduce plant downtime</v>
      </c>
      <c r="L297" s="237">
        <f>IF(ISBLANK(INDEX('Policy Characteristics'!F:F,MATCH($C297,'Policy Characteristics'!$C:$C,0))),"",INDEX('Policy Characteristics'!F:F,MATCH($C297,'Policy Characteristics'!$C:$C,0)))</f>
        <v>0</v>
      </c>
      <c r="M297" s="237">
        <f>IF(ISBLANK(INDEX('Policy Characteristics'!G:G,MATCH($C297,'Policy Characteristics'!$C:$C,0))),"",INDEX('Policy Characteristics'!G:G,MATCH($C297,'Policy Characteristics'!$C:$C,0)))</f>
        <v>0.6</v>
      </c>
      <c r="N297" s="237">
        <f>IF(ISBLANK(INDEX('Policy Characteristics'!H:H,MATCH($C297,'Policy Characteristics'!$C:$C,0))),"",INDEX('Policy Characteristics'!H:H,MATCH($C297,'Policy Characteristics'!$C:$C,0)))</f>
        <v>0.01</v>
      </c>
      <c r="O297" s="293" t="str">
        <f>IF(ISBLANK(INDEX('Policy Characteristics'!I:I,MATCH($C297,'Policy Characteristics'!$C:$C,0))),"",INDEX('Policy Characteristics'!I:I,MATCH($C297,'Policy Characteristics'!$C:$C,0)))</f>
        <v>% reduction in downtime</v>
      </c>
      <c r="P297" s="293"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93" t="str">
        <f>IF(ISBLANK(INDEX('Policy Characteristics'!K:K,MATCH($C297,'Policy Characteristics'!$C:$C,0))),"",INDEX('Policy Characteristics'!K:K,MATCH($C297,'Policy Characteristics'!$C:$C,0)))</f>
        <v>electricity-sector-main.html#red-downtime</v>
      </c>
      <c r="R297" s="293" t="str">
        <f>IF(ISBLANK(INDEX('Policy Characteristics'!L:L,MATCH($C297,'Policy Characteristics'!$C:$C,0))),"",INDEX('Policy Characteristics'!L:L,MATCH($C297,'Policy Characteristics'!$C:$C,0)))</f>
        <v>reduce-downtime.html</v>
      </c>
    </row>
    <row r="298" spans="1:18" s="275" customFormat="1" x14ac:dyDescent="0.25">
      <c r="A298" s="293" t="str">
        <f>IF(ISBLANK(INDEX('Policy Characteristics'!A:A,MATCH($C298,'Policy Characteristics'!$C:$C,0))),"",INDEX('Policy Characteristics'!A:A,MATCH($C298,'Policy Characteristics'!$C:$C,0)))</f>
        <v>Electricity Supply</v>
      </c>
      <c r="B298" s="294" t="str">
        <f>IF(ISBLANK(INDEX('Policy Characteristics'!B:B,MATCH($C298,'Policy Characteristics'!$C:$C,0))),"",INDEX('Policy Characteristics'!B:B,MATCH($C298,'Policy Characteristics'!$C:$C,0)))</f>
        <v>Reduce Plant Downtime</v>
      </c>
      <c r="C298" s="254" t="str">
        <f t="shared" si="23"/>
        <v>Percentage Reduction in Plant Downtime</v>
      </c>
      <c r="D298" s="299" t="s">
        <v>692</v>
      </c>
      <c r="E298" s="299" t="s">
        <v>712</v>
      </c>
      <c r="F298" s="299"/>
      <c r="G298" s="299"/>
      <c r="H298" s="255">
        <v>669</v>
      </c>
      <c r="I298" s="297" t="s">
        <v>634</v>
      </c>
      <c r="J298" s="296" t="str">
        <f>IF(ISBLANK(INDEX('Policy Characteristics'!D:D,MATCH($C298,'Policy Characteristics'!$C:$C,0))),"",INDEX('Policy Characteristics'!D:D,MATCH($C298,'Policy Characteristics'!$C:$C,0)))</f>
        <v>Reduce Plant Downtime</v>
      </c>
      <c r="K298" s="293" t="str">
        <f>IF(ISBLANK(INDEX('Policy Characteristics'!E:E,MATCH($C298,'Policy Characteristics'!$C:$C,0))),"",INDEX('Policy Characteristics'!E:E,MATCH($C298,'Policy Characteristics'!$C:$C,0)))</f>
        <v>elec reduce plant downtime</v>
      </c>
      <c r="L298" s="237">
        <f>IF(ISBLANK(INDEX('Policy Characteristics'!F:F,MATCH($C298,'Policy Characteristics'!$C:$C,0))),"",INDEX('Policy Characteristics'!F:F,MATCH($C298,'Policy Characteristics'!$C:$C,0)))</f>
        <v>0</v>
      </c>
      <c r="M298" s="237">
        <f>IF(ISBLANK(INDEX('Policy Characteristics'!G:G,MATCH($C298,'Policy Characteristics'!$C:$C,0))),"",INDEX('Policy Characteristics'!G:G,MATCH($C298,'Policy Characteristics'!$C:$C,0)))</f>
        <v>0.6</v>
      </c>
      <c r="N298" s="237">
        <f>IF(ISBLANK(INDEX('Policy Characteristics'!H:H,MATCH($C298,'Policy Characteristics'!$C:$C,0))),"",INDEX('Policy Characteristics'!H:H,MATCH($C298,'Policy Characteristics'!$C:$C,0)))</f>
        <v>0.01</v>
      </c>
      <c r="O298" s="293" t="str">
        <f>IF(ISBLANK(INDEX('Policy Characteristics'!I:I,MATCH($C298,'Policy Characteristics'!$C:$C,0))),"",INDEX('Policy Characteristics'!I:I,MATCH($C298,'Policy Characteristics'!$C:$C,0)))</f>
        <v>% reduction in downtime</v>
      </c>
      <c r="P298" s="293"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93" t="str">
        <f>IF(ISBLANK(INDEX('Policy Characteristics'!K:K,MATCH($C298,'Policy Characteristics'!$C:$C,0))),"",INDEX('Policy Characteristics'!K:K,MATCH($C298,'Policy Characteristics'!$C:$C,0)))</f>
        <v>electricity-sector-main.html#red-downtime</v>
      </c>
      <c r="R298" s="293" t="str">
        <f>IF(ISBLANK(INDEX('Policy Characteristics'!L:L,MATCH($C298,'Policy Characteristics'!$C:$C,0))),"",INDEX('Policy Characteristics'!L:L,MATCH($C298,'Policy Characteristics'!$C:$C,0)))</f>
        <v>reduce-downtime.html</v>
      </c>
    </row>
    <row r="299" spans="1:18" s="275" customFormat="1" x14ac:dyDescent="0.25">
      <c r="A299" s="293" t="str">
        <f>IF(ISBLANK(INDEX('Policy Characteristics'!A:A,MATCH($C299,'Policy Characteristics'!$C:$C,0))),"",INDEX('Policy Characteristics'!A:A,MATCH($C299,'Policy Characteristics'!$C:$C,0)))</f>
        <v>Electricity Supply</v>
      </c>
      <c r="B299" s="294" t="str">
        <f>IF(ISBLANK(INDEX('Policy Characteristics'!B:B,MATCH($C299,'Policy Characteristics'!$C:$C,0))),"",INDEX('Policy Characteristics'!B:B,MATCH($C299,'Policy Characteristics'!$C:$C,0)))</f>
        <v>Reduce Plant Downtime</v>
      </c>
      <c r="C299" s="254" t="str">
        <f t="shared" si="23"/>
        <v>Percentage Reduction in Plant Downtime</v>
      </c>
      <c r="D299" s="299" t="s">
        <v>692</v>
      </c>
      <c r="E299" s="299" t="s">
        <v>713</v>
      </c>
      <c r="F299" s="299"/>
      <c r="G299" s="299"/>
      <c r="H299" s="255">
        <v>670</v>
      </c>
      <c r="I299" s="297" t="s">
        <v>634</v>
      </c>
      <c r="J299" s="296" t="str">
        <f>IF(ISBLANK(INDEX('Policy Characteristics'!D:D,MATCH($C299,'Policy Characteristics'!$C:$C,0))),"",INDEX('Policy Characteristics'!D:D,MATCH($C299,'Policy Characteristics'!$C:$C,0)))</f>
        <v>Reduce Plant Downtime</v>
      </c>
      <c r="K299" s="293" t="str">
        <f>IF(ISBLANK(INDEX('Policy Characteristics'!E:E,MATCH($C299,'Policy Characteristics'!$C:$C,0))),"",INDEX('Policy Characteristics'!E:E,MATCH($C299,'Policy Characteristics'!$C:$C,0)))</f>
        <v>elec reduce plant downtime</v>
      </c>
      <c r="L299" s="237">
        <f>IF(ISBLANK(INDEX('Policy Characteristics'!F:F,MATCH($C299,'Policy Characteristics'!$C:$C,0))),"",INDEX('Policy Characteristics'!F:F,MATCH($C299,'Policy Characteristics'!$C:$C,0)))</f>
        <v>0</v>
      </c>
      <c r="M299" s="237">
        <f>IF(ISBLANK(INDEX('Policy Characteristics'!G:G,MATCH($C299,'Policy Characteristics'!$C:$C,0))),"",INDEX('Policy Characteristics'!G:G,MATCH($C299,'Policy Characteristics'!$C:$C,0)))</f>
        <v>0.6</v>
      </c>
      <c r="N299" s="237">
        <f>IF(ISBLANK(INDEX('Policy Characteristics'!H:H,MATCH($C299,'Policy Characteristics'!$C:$C,0))),"",INDEX('Policy Characteristics'!H:H,MATCH($C299,'Policy Characteristics'!$C:$C,0)))</f>
        <v>0.01</v>
      </c>
      <c r="O299" s="293" t="str">
        <f>IF(ISBLANK(INDEX('Policy Characteristics'!I:I,MATCH($C299,'Policy Characteristics'!$C:$C,0))),"",INDEX('Policy Characteristics'!I:I,MATCH($C299,'Policy Characteristics'!$C:$C,0)))</f>
        <v>% reduction in downtime</v>
      </c>
      <c r="P299" s="293"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93" t="str">
        <f>IF(ISBLANK(INDEX('Policy Characteristics'!K:K,MATCH($C299,'Policy Characteristics'!$C:$C,0))),"",INDEX('Policy Characteristics'!K:K,MATCH($C299,'Policy Characteristics'!$C:$C,0)))</f>
        <v>electricity-sector-main.html#red-downtime</v>
      </c>
      <c r="R299" s="293" t="str">
        <f>IF(ISBLANK(INDEX('Policy Characteristics'!L:L,MATCH($C299,'Policy Characteristics'!$C:$C,0))),"",INDEX('Policy Characteristics'!L:L,MATCH($C299,'Policy Characteristics'!$C:$C,0)))</f>
        <v>reduce-downtime.html</v>
      </c>
    </row>
    <row r="300" spans="1:18" s="275" customFormat="1" x14ac:dyDescent="0.25">
      <c r="A300" s="293" t="str">
        <f>IF(ISBLANK(INDEX('Policy Characteristics'!A:A,MATCH($C300,'Policy Characteristics'!$C:$C,0))),"",INDEX('Policy Characteristics'!A:A,MATCH($C300,'Policy Characteristics'!$C:$C,0)))</f>
        <v>Electricity Supply</v>
      </c>
      <c r="B300" s="294" t="str">
        <f>IF(ISBLANK(INDEX('Policy Characteristics'!B:B,MATCH($C300,'Policy Characteristics'!$C:$C,0))),"",INDEX('Policy Characteristics'!B:B,MATCH($C300,'Policy Characteristics'!$C:$C,0)))</f>
        <v>Reduce Plant Downtime</v>
      </c>
      <c r="C300" s="254" t="str">
        <f t="shared" si="23"/>
        <v>Percentage Reduction in Plant Downtime</v>
      </c>
      <c r="D300" s="299" t="s">
        <v>696</v>
      </c>
      <c r="E300" s="299" t="s">
        <v>711</v>
      </c>
      <c r="F300" s="299"/>
      <c r="G300" s="299"/>
      <c r="H300" s="255">
        <v>671</v>
      </c>
      <c r="I300" s="297" t="s">
        <v>634</v>
      </c>
      <c r="J300" s="296" t="str">
        <f>IF(ISBLANK(INDEX('Policy Characteristics'!D:D,MATCH($C300,'Policy Characteristics'!$C:$C,0))),"",INDEX('Policy Characteristics'!D:D,MATCH($C300,'Policy Characteristics'!$C:$C,0)))</f>
        <v>Reduce Plant Downtime</v>
      </c>
      <c r="K300" s="293" t="str">
        <f>IF(ISBLANK(INDEX('Policy Characteristics'!E:E,MATCH($C300,'Policy Characteristics'!$C:$C,0))),"",INDEX('Policy Characteristics'!E:E,MATCH($C300,'Policy Characteristics'!$C:$C,0)))</f>
        <v>elec reduce plant downtime</v>
      </c>
      <c r="L300" s="237">
        <f>IF(ISBLANK(INDEX('Policy Characteristics'!F:F,MATCH($C300,'Policy Characteristics'!$C:$C,0))),"",INDEX('Policy Characteristics'!F:F,MATCH($C300,'Policy Characteristics'!$C:$C,0)))</f>
        <v>0</v>
      </c>
      <c r="M300" s="237">
        <f>IF(ISBLANK(INDEX('Policy Characteristics'!G:G,MATCH($C300,'Policy Characteristics'!$C:$C,0))),"",INDEX('Policy Characteristics'!G:G,MATCH($C300,'Policy Characteristics'!$C:$C,0)))</f>
        <v>0.6</v>
      </c>
      <c r="N300" s="237">
        <f>IF(ISBLANK(INDEX('Policy Characteristics'!H:H,MATCH($C300,'Policy Characteristics'!$C:$C,0))),"",INDEX('Policy Characteristics'!H:H,MATCH($C300,'Policy Characteristics'!$C:$C,0)))</f>
        <v>0.01</v>
      </c>
      <c r="O300" s="293" t="str">
        <f>IF(ISBLANK(INDEX('Policy Characteristics'!I:I,MATCH($C300,'Policy Characteristics'!$C:$C,0))),"",INDEX('Policy Characteristics'!I:I,MATCH($C300,'Policy Characteristics'!$C:$C,0)))</f>
        <v>% reduction in downtime</v>
      </c>
      <c r="P300" s="293"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93" t="str">
        <f>IF(ISBLANK(INDEX('Policy Characteristics'!K:K,MATCH($C300,'Policy Characteristics'!$C:$C,0))),"",INDEX('Policy Characteristics'!K:K,MATCH($C300,'Policy Characteristics'!$C:$C,0)))</f>
        <v>electricity-sector-main.html#red-downtime</v>
      </c>
      <c r="R300" s="293" t="str">
        <f>IF(ISBLANK(INDEX('Policy Characteristics'!L:L,MATCH($C300,'Policy Characteristics'!$C:$C,0))),"",INDEX('Policy Characteristics'!L:L,MATCH($C300,'Policy Characteristics'!$C:$C,0)))</f>
        <v>reduce-downtime.html</v>
      </c>
    </row>
    <row r="301" spans="1:18" s="275" customFormat="1" x14ac:dyDescent="0.25">
      <c r="A301" s="293" t="str">
        <f>IF(ISBLANK(INDEX('Policy Characteristics'!A:A,MATCH($C301,'Policy Characteristics'!$C:$C,0))),"",INDEX('Policy Characteristics'!A:A,MATCH($C301,'Policy Characteristics'!$C:$C,0)))</f>
        <v>Electricity Supply</v>
      </c>
      <c r="B301" s="294" t="str">
        <f>IF(ISBLANK(INDEX('Policy Characteristics'!B:B,MATCH($C301,'Policy Characteristics'!$C:$C,0))),"",INDEX('Policy Characteristics'!B:B,MATCH($C301,'Policy Characteristics'!$C:$C,0)))</f>
        <v>Reduce Plant Downtime</v>
      </c>
      <c r="C301" s="254" t="str">
        <f t="shared" si="23"/>
        <v>Percentage Reduction in Plant Downtime</v>
      </c>
      <c r="D301" s="299" t="s">
        <v>696</v>
      </c>
      <c r="E301" s="299" t="s">
        <v>712</v>
      </c>
      <c r="F301" s="299"/>
      <c r="G301" s="299"/>
      <c r="H301" s="255">
        <v>672</v>
      </c>
      <c r="I301" s="297" t="s">
        <v>634</v>
      </c>
      <c r="J301" s="296" t="str">
        <f>IF(ISBLANK(INDEX('Policy Characteristics'!D:D,MATCH($C301,'Policy Characteristics'!$C:$C,0))),"",INDEX('Policy Characteristics'!D:D,MATCH($C301,'Policy Characteristics'!$C:$C,0)))</f>
        <v>Reduce Plant Downtime</v>
      </c>
      <c r="K301" s="293" t="str">
        <f>IF(ISBLANK(INDEX('Policy Characteristics'!E:E,MATCH($C301,'Policy Characteristics'!$C:$C,0))),"",INDEX('Policy Characteristics'!E:E,MATCH($C301,'Policy Characteristics'!$C:$C,0)))</f>
        <v>elec reduce plant downtime</v>
      </c>
      <c r="L301" s="237">
        <f>IF(ISBLANK(INDEX('Policy Characteristics'!F:F,MATCH($C301,'Policy Characteristics'!$C:$C,0))),"",INDEX('Policy Characteristics'!F:F,MATCH($C301,'Policy Characteristics'!$C:$C,0)))</f>
        <v>0</v>
      </c>
      <c r="M301" s="237">
        <f>IF(ISBLANK(INDEX('Policy Characteristics'!G:G,MATCH($C301,'Policy Characteristics'!$C:$C,0))),"",INDEX('Policy Characteristics'!G:G,MATCH($C301,'Policy Characteristics'!$C:$C,0)))</f>
        <v>0.6</v>
      </c>
      <c r="N301" s="237">
        <f>IF(ISBLANK(INDEX('Policy Characteristics'!H:H,MATCH($C301,'Policy Characteristics'!$C:$C,0))),"",INDEX('Policy Characteristics'!H:H,MATCH($C301,'Policy Characteristics'!$C:$C,0)))</f>
        <v>0.01</v>
      </c>
      <c r="O301" s="293" t="str">
        <f>IF(ISBLANK(INDEX('Policy Characteristics'!I:I,MATCH($C301,'Policy Characteristics'!$C:$C,0))),"",INDEX('Policy Characteristics'!I:I,MATCH($C301,'Policy Characteristics'!$C:$C,0)))</f>
        <v>% reduction in downtime</v>
      </c>
      <c r="P301" s="293"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93" t="str">
        <f>IF(ISBLANK(INDEX('Policy Characteristics'!K:K,MATCH($C301,'Policy Characteristics'!$C:$C,0))),"",INDEX('Policy Characteristics'!K:K,MATCH($C301,'Policy Characteristics'!$C:$C,0)))</f>
        <v>electricity-sector-main.html#red-downtime</v>
      </c>
      <c r="R301" s="293" t="str">
        <f>IF(ISBLANK(INDEX('Policy Characteristics'!L:L,MATCH($C301,'Policy Characteristics'!$C:$C,0))),"",INDEX('Policy Characteristics'!L:L,MATCH($C301,'Policy Characteristics'!$C:$C,0)))</f>
        <v>reduce-downtime.html</v>
      </c>
    </row>
    <row r="302" spans="1:18" s="275" customFormat="1" x14ac:dyDescent="0.25">
      <c r="A302" s="293" t="str">
        <f>IF(ISBLANK(INDEX('Policy Characteristics'!A:A,MATCH($C302,'Policy Characteristics'!$C:$C,0))),"",INDEX('Policy Characteristics'!A:A,MATCH($C302,'Policy Characteristics'!$C:$C,0)))</f>
        <v>Electricity Supply</v>
      </c>
      <c r="B302" s="294" t="str">
        <f>IF(ISBLANK(INDEX('Policy Characteristics'!B:B,MATCH($C302,'Policy Characteristics'!$C:$C,0))),"",INDEX('Policy Characteristics'!B:B,MATCH($C302,'Policy Characteristics'!$C:$C,0)))</f>
        <v>Reduce Plant Downtime</v>
      </c>
      <c r="C302" s="254" t="str">
        <f t="shared" si="23"/>
        <v>Percentage Reduction in Plant Downtime</v>
      </c>
      <c r="D302" s="299" t="s">
        <v>696</v>
      </c>
      <c r="E302" s="299" t="s">
        <v>713</v>
      </c>
      <c r="F302" s="299"/>
      <c r="G302" s="299"/>
      <c r="H302" s="255">
        <v>673</v>
      </c>
      <c r="I302" s="297" t="s">
        <v>634</v>
      </c>
      <c r="J302" s="296" t="str">
        <f>IF(ISBLANK(INDEX('Policy Characteristics'!D:D,MATCH($C302,'Policy Characteristics'!$C:$C,0))),"",INDEX('Policy Characteristics'!D:D,MATCH($C302,'Policy Characteristics'!$C:$C,0)))</f>
        <v>Reduce Plant Downtime</v>
      </c>
      <c r="K302" s="293" t="str">
        <f>IF(ISBLANK(INDEX('Policy Characteristics'!E:E,MATCH($C302,'Policy Characteristics'!$C:$C,0))),"",INDEX('Policy Characteristics'!E:E,MATCH($C302,'Policy Characteristics'!$C:$C,0)))</f>
        <v>elec reduce plant downtime</v>
      </c>
      <c r="L302" s="237">
        <f>IF(ISBLANK(INDEX('Policy Characteristics'!F:F,MATCH($C302,'Policy Characteristics'!$C:$C,0))),"",INDEX('Policy Characteristics'!F:F,MATCH($C302,'Policy Characteristics'!$C:$C,0)))</f>
        <v>0</v>
      </c>
      <c r="M302" s="237">
        <f>IF(ISBLANK(INDEX('Policy Characteristics'!G:G,MATCH($C302,'Policy Characteristics'!$C:$C,0))),"",INDEX('Policy Characteristics'!G:G,MATCH($C302,'Policy Characteristics'!$C:$C,0)))</f>
        <v>0.6</v>
      </c>
      <c r="N302" s="237">
        <f>IF(ISBLANK(INDEX('Policy Characteristics'!H:H,MATCH($C302,'Policy Characteristics'!$C:$C,0))),"",INDEX('Policy Characteristics'!H:H,MATCH($C302,'Policy Characteristics'!$C:$C,0)))</f>
        <v>0.01</v>
      </c>
      <c r="O302" s="293" t="str">
        <f>IF(ISBLANK(INDEX('Policy Characteristics'!I:I,MATCH($C302,'Policy Characteristics'!$C:$C,0))),"",INDEX('Policy Characteristics'!I:I,MATCH($C302,'Policy Characteristics'!$C:$C,0)))</f>
        <v>% reduction in downtime</v>
      </c>
      <c r="P302" s="293"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93" t="str">
        <f>IF(ISBLANK(INDEX('Policy Characteristics'!K:K,MATCH($C302,'Policy Characteristics'!$C:$C,0))),"",INDEX('Policy Characteristics'!K:K,MATCH($C302,'Policy Characteristics'!$C:$C,0)))</f>
        <v>electricity-sector-main.html#red-downtime</v>
      </c>
      <c r="R302" s="293" t="str">
        <f>IF(ISBLANK(INDEX('Policy Characteristics'!L:L,MATCH($C302,'Policy Characteristics'!$C:$C,0))),"",INDEX('Policy Characteristics'!L:L,MATCH($C302,'Policy Characteristics'!$C:$C,0)))</f>
        <v>reduce-downtime.html</v>
      </c>
    </row>
    <row r="303" spans="1:18" s="275" customFormat="1" x14ac:dyDescent="0.25">
      <c r="A303" s="293" t="str">
        <f>IF(ISBLANK(INDEX('Policy Characteristics'!A:A,MATCH($C303,'Policy Characteristics'!$C:$C,0))),"",INDEX('Policy Characteristics'!A:A,MATCH($C303,'Policy Characteristics'!$C:$C,0)))</f>
        <v>Electricity Supply</v>
      </c>
      <c r="B303" s="294" t="str">
        <f>IF(ISBLANK(INDEX('Policy Characteristics'!B:B,MATCH($C303,'Policy Characteristics'!$C:$C,0))),"",INDEX('Policy Characteristics'!B:B,MATCH($C303,'Policy Characteristics'!$C:$C,0)))</f>
        <v>Reduce Plant Downtime</v>
      </c>
      <c r="C303" s="254" t="str">
        <f t="shared" si="23"/>
        <v>Percentage Reduction in Plant Downtime</v>
      </c>
      <c r="D303" s="299" t="s">
        <v>698</v>
      </c>
      <c r="E303" s="299" t="s">
        <v>711</v>
      </c>
      <c r="F303" s="299"/>
      <c r="G303" s="299"/>
      <c r="H303" s="255">
        <v>674</v>
      </c>
      <c r="I303" s="297" t="s">
        <v>634</v>
      </c>
      <c r="J303" s="296" t="str">
        <f>IF(ISBLANK(INDEX('Policy Characteristics'!D:D,MATCH($C303,'Policy Characteristics'!$C:$C,0))),"",INDEX('Policy Characteristics'!D:D,MATCH($C303,'Policy Characteristics'!$C:$C,0)))</f>
        <v>Reduce Plant Downtime</v>
      </c>
      <c r="K303" s="293" t="str">
        <f>IF(ISBLANK(INDEX('Policy Characteristics'!E:E,MATCH($C303,'Policy Characteristics'!$C:$C,0))),"",INDEX('Policy Characteristics'!E:E,MATCH($C303,'Policy Characteristics'!$C:$C,0)))</f>
        <v>elec reduce plant downtime</v>
      </c>
      <c r="L303" s="237">
        <f>IF(ISBLANK(INDEX('Policy Characteristics'!F:F,MATCH($C303,'Policy Characteristics'!$C:$C,0))),"",INDEX('Policy Characteristics'!F:F,MATCH($C303,'Policy Characteristics'!$C:$C,0)))</f>
        <v>0</v>
      </c>
      <c r="M303" s="237">
        <f>IF(ISBLANK(INDEX('Policy Characteristics'!G:G,MATCH($C303,'Policy Characteristics'!$C:$C,0))),"",INDEX('Policy Characteristics'!G:G,MATCH($C303,'Policy Characteristics'!$C:$C,0)))</f>
        <v>0.6</v>
      </c>
      <c r="N303" s="237">
        <f>IF(ISBLANK(INDEX('Policy Characteristics'!H:H,MATCH($C303,'Policy Characteristics'!$C:$C,0))),"",INDEX('Policy Characteristics'!H:H,MATCH($C303,'Policy Characteristics'!$C:$C,0)))</f>
        <v>0.01</v>
      </c>
      <c r="O303" s="293" t="str">
        <f>IF(ISBLANK(INDEX('Policy Characteristics'!I:I,MATCH($C303,'Policy Characteristics'!$C:$C,0))),"",INDEX('Policy Characteristics'!I:I,MATCH($C303,'Policy Characteristics'!$C:$C,0)))</f>
        <v>% reduction in downtime</v>
      </c>
      <c r="P303" s="293"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93" t="str">
        <f>IF(ISBLANK(INDEX('Policy Characteristics'!K:K,MATCH($C303,'Policy Characteristics'!$C:$C,0))),"",INDEX('Policy Characteristics'!K:K,MATCH($C303,'Policy Characteristics'!$C:$C,0)))</f>
        <v>electricity-sector-main.html#red-downtime</v>
      </c>
      <c r="R303" s="293" t="str">
        <f>IF(ISBLANK(INDEX('Policy Characteristics'!L:L,MATCH($C303,'Policy Characteristics'!$C:$C,0))),"",INDEX('Policy Characteristics'!L:L,MATCH($C303,'Policy Characteristics'!$C:$C,0)))</f>
        <v>reduce-downtime.html</v>
      </c>
    </row>
    <row r="304" spans="1:18" s="275" customFormat="1" x14ac:dyDescent="0.25">
      <c r="A304" s="293" t="str">
        <f>IF(ISBLANK(INDEX('Policy Characteristics'!A:A,MATCH($C304,'Policy Characteristics'!$C:$C,0))),"",INDEX('Policy Characteristics'!A:A,MATCH($C304,'Policy Characteristics'!$C:$C,0)))</f>
        <v>Electricity Supply</v>
      </c>
      <c r="B304" s="294" t="str">
        <f>IF(ISBLANK(INDEX('Policy Characteristics'!B:B,MATCH($C304,'Policy Characteristics'!$C:$C,0))),"",INDEX('Policy Characteristics'!B:B,MATCH($C304,'Policy Characteristics'!$C:$C,0)))</f>
        <v>Reduce Plant Downtime</v>
      </c>
      <c r="C304" s="254" t="str">
        <f t="shared" si="23"/>
        <v>Percentage Reduction in Plant Downtime</v>
      </c>
      <c r="D304" s="299" t="s">
        <v>698</v>
      </c>
      <c r="E304" s="299" t="s">
        <v>712</v>
      </c>
      <c r="F304" s="299"/>
      <c r="G304" s="299"/>
      <c r="H304" s="255">
        <v>675</v>
      </c>
      <c r="I304" s="297" t="s">
        <v>634</v>
      </c>
      <c r="J304" s="296" t="str">
        <f>IF(ISBLANK(INDEX('Policy Characteristics'!D:D,MATCH($C304,'Policy Characteristics'!$C:$C,0))),"",INDEX('Policy Characteristics'!D:D,MATCH($C304,'Policy Characteristics'!$C:$C,0)))</f>
        <v>Reduce Plant Downtime</v>
      </c>
      <c r="K304" s="293" t="str">
        <f>IF(ISBLANK(INDEX('Policy Characteristics'!E:E,MATCH($C304,'Policy Characteristics'!$C:$C,0))),"",INDEX('Policy Characteristics'!E:E,MATCH($C304,'Policy Characteristics'!$C:$C,0)))</f>
        <v>elec reduce plant downtime</v>
      </c>
      <c r="L304" s="237">
        <f>IF(ISBLANK(INDEX('Policy Characteristics'!F:F,MATCH($C304,'Policy Characteristics'!$C:$C,0))),"",INDEX('Policy Characteristics'!F:F,MATCH($C304,'Policy Characteristics'!$C:$C,0)))</f>
        <v>0</v>
      </c>
      <c r="M304" s="237">
        <f>IF(ISBLANK(INDEX('Policy Characteristics'!G:G,MATCH($C304,'Policy Characteristics'!$C:$C,0))),"",INDEX('Policy Characteristics'!G:G,MATCH($C304,'Policy Characteristics'!$C:$C,0)))</f>
        <v>0.6</v>
      </c>
      <c r="N304" s="237">
        <f>IF(ISBLANK(INDEX('Policy Characteristics'!H:H,MATCH($C304,'Policy Characteristics'!$C:$C,0))),"",INDEX('Policy Characteristics'!H:H,MATCH($C304,'Policy Characteristics'!$C:$C,0)))</f>
        <v>0.01</v>
      </c>
      <c r="O304" s="293" t="str">
        <f>IF(ISBLANK(INDEX('Policy Characteristics'!I:I,MATCH($C304,'Policy Characteristics'!$C:$C,0))),"",INDEX('Policy Characteristics'!I:I,MATCH($C304,'Policy Characteristics'!$C:$C,0)))</f>
        <v>% reduction in downtime</v>
      </c>
      <c r="P304" s="293"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93" t="str">
        <f>IF(ISBLANK(INDEX('Policy Characteristics'!K:K,MATCH($C304,'Policy Characteristics'!$C:$C,0))),"",INDEX('Policy Characteristics'!K:K,MATCH($C304,'Policy Characteristics'!$C:$C,0)))</f>
        <v>electricity-sector-main.html#red-downtime</v>
      </c>
      <c r="R304" s="293" t="str">
        <f>IF(ISBLANK(INDEX('Policy Characteristics'!L:L,MATCH($C304,'Policy Characteristics'!$C:$C,0))),"",INDEX('Policy Characteristics'!L:L,MATCH($C304,'Policy Characteristics'!$C:$C,0)))</f>
        <v>reduce-downtime.html</v>
      </c>
    </row>
    <row r="305" spans="1:18" s="275" customFormat="1" x14ac:dyDescent="0.25">
      <c r="A305" s="293" t="str">
        <f>IF(ISBLANK(INDEX('Policy Characteristics'!A:A,MATCH($C305,'Policy Characteristics'!$C:$C,0))),"",INDEX('Policy Characteristics'!A:A,MATCH($C305,'Policy Characteristics'!$C:$C,0)))</f>
        <v>Electricity Supply</v>
      </c>
      <c r="B305" s="294" t="str">
        <f>IF(ISBLANK(INDEX('Policy Characteristics'!B:B,MATCH($C305,'Policy Characteristics'!$C:$C,0))),"",INDEX('Policy Characteristics'!B:B,MATCH($C305,'Policy Characteristics'!$C:$C,0)))</f>
        <v>Reduce Plant Downtime</v>
      </c>
      <c r="C305" s="254" t="str">
        <f t="shared" si="23"/>
        <v>Percentage Reduction in Plant Downtime</v>
      </c>
      <c r="D305" s="299" t="s">
        <v>698</v>
      </c>
      <c r="E305" s="299" t="s">
        <v>713</v>
      </c>
      <c r="F305" s="299"/>
      <c r="G305" s="299"/>
      <c r="H305" s="255">
        <v>676</v>
      </c>
      <c r="I305" s="297" t="s">
        <v>634</v>
      </c>
      <c r="J305" s="296" t="str">
        <f>IF(ISBLANK(INDEX('Policy Characteristics'!D:D,MATCH($C305,'Policy Characteristics'!$C:$C,0))),"",INDEX('Policy Characteristics'!D:D,MATCH($C305,'Policy Characteristics'!$C:$C,0)))</f>
        <v>Reduce Plant Downtime</v>
      </c>
      <c r="K305" s="293" t="str">
        <f>IF(ISBLANK(INDEX('Policy Characteristics'!E:E,MATCH($C305,'Policy Characteristics'!$C:$C,0))),"",INDEX('Policy Characteristics'!E:E,MATCH($C305,'Policy Characteristics'!$C:$C,0)))</f>
        <v>elec reduce plant downtime</v>
      </c>
      <c r="L305" s="237">
        <f>IF(ISBLANK(INDEX('Policy Characteristics'!F:F,MATCH($C305,'Policy Characteristics'!$C:$C,0))),"",INDEX('Policy Characteristics'!F:F,MATCH($C305,'Policy Characteristics'!$C:$C,0)))</f>
        <v>0</v>
      </c>
      <c r="M305" s="237">
        <f>IF(ISBLANK(INDEX('Policy Characteristics'!G:G,MATCH($C305,'Policy Characteristics'!$C:$C,0))),"",INDEX('Policy Characteristics'!G:G,MATCH($C305,'Policy Characteristics'!$C:$C,0)))</f>
        <v>0.6</v>
      </c>
      <c r="N305" s="237">
        <f>IF(ISBLANK(INDEX('Policy Characteristics'!H:H,MATCH($C305,'Policy Characteristics'!$C:$C,0))),"",INDEX('Policy Characteristics'!H:H,MATCH($C305,'Policy Characteristics'!$C:$C,0)))</f>
        <v>0.01</v>
      </c>
      <c r="O305" s="293" t="str">
        <f>IF(ISBLANK(INDEX('Policy Characteristics'!I:I,MATCH($C305,'Policy Characteristics'!$C:$C,0))),"",INDEX('Policy Characteristics'!I:I,MATCH($C305,'Policy Characteristics'!$C:$C,0)))</f>
        <v>% reduction in downtime</v>
      </c>
      <c r="P305" s="293"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93" t="str">
        <f>IF(ISBLANK(INDEX('Policy Characteristics'!K:K,MATCH($C305,'Policy Characteristics'!$C:$C,0))),"",INDEX('Policy Characteristics'!K:K,MATCH($C305,'Policy Characteristics'!$C:$C,0)))</f>
        <v>electricity-sector-main.html#red-downtime</v>
      </c>
      <c r="R305" s="293" t="str">
        <f>IF(ISBLANK(INDEX('Policy Characteristics'!L:L,MATCH($C305,'Policy Characteristics'!$C:$C,0))),"",INDEX('Policy Characteristics'!L:L,MATCH($C305,'Policy Characteristics'!$C:$C,0)))</f>
        <v>reduce-downtime.html</v>
      </c>
    </row>
    <row r="306" spans="1:18" s="275" customFormat="1" x14ac:dyDescent="0.25">
      <c r="A306" s="293" t="str">
        <f>IF(ISBLANK(INDEX('Policy Characteristics'!A:A,MATCH($C306,'Policy Characteristics'!$C:$C,0))),"",INDEX('Policy Characteristics'!A:A,MATCH($C306,'Policy Characteristics'!$C:$C,0)))</f>
        <v>Electricity Supply</v>
      </c>
      <c r="B306" s="294" t="str">
        <f>IF(ISBLANK(INDEX('Policy Characteristics'!B:B,MATCH($C306,'Policy Characteristics'!$C:$C,0))),"",INDEX('Policy Characteristics'!B:B,MATCH($C306,'Policy Characteristics'!$C:$C,0)))</f>
        <v>Reduce Plant Downtime</v>
      </c>
      <c r="C306" s="254" t="str">
        <f t="shared" si="23"/>
        <v>Percentage Reduction in Plant Downtime</v>
      </c>
      <c r="D306" s="299" t="s">
        <v>700</v>
      </c>
      <c r="E306" s="299" t="s">
        <v>711</v>
      </c>
      <c r="F306" s="299"/>
      <c r="G306" s="299"/>
      <c r="H306" s="255">
        <v>677</v>
      </c>
      <c r="I306" s="297" t="s">
        <v>634</v>
      </c>
      <c r="J306" s="296" t="str">
        <f>IF(ISBLANK(INDEX('Policy Characteristics'!D:D,MATCH($C306,'Policy Characteristics'!$C:$C,0))),"",INDEX('Policy Characteristics'!D:D,MATCH($C306,'Policy Characteristics'!$C:$C,0)))</f>
        <v>Reduce Plant Downtime</v>
      </c>
      <c r="K306" s="293" t="str">
        <f>IF(ISBLANK(INDEX('Policy Characteristics'!E:E,MATCH($C306,'Policy Characteristics'!$C:$C,0))),"",INDEX('Policy Characteristics'!E:E,MATCH($C306,'Policy Characteristics'!$C:$C,0)))</f>
        <v>elec reduce plant downtime</v>
      </c>
      <c r="L306" s="237">
        <f>IF(ISBLANK(INDEX('Policy Characteristics'!F:F,MATCH($C306,'Policy Characteristics'!$C:$C,0))),"",INDEX('Policy Characteristics'!F:F,MATCH($C306,'Policy Characteristics'!$C:$C,0)))</f>
        <v>0</v>
      </c>
      <c r="M306" s="237">
        <f>IF(ISBLANK(INDEX('Policy Characteristics'!G:G,MATCH($C306,'Policy Characteristics'!$C:$C,0))),"",INDEX('Policy Characteristics'!G:G,MATCH($C306,'Policy Characteristics'!$C:$C,0)))</f>
        <v>0.6</v>
      </c>
      <c r="N306" s="237">
        <f>IF(ISBLANK(INDEX('Policy Characteristics'!H:H,MATCH($C306,'Policy Characteristics'!$C:$C,0))),"",INDEX('Policy Characteristics'!H:H,MATCH($C306,'Policy Characteristics'!$C:$C,0)))</f>
        <v>0.01</v>
      </c>
      <c r="O306" s="293" t="str">
        <f>IF(ISBLANK(INDEX('Policy Characteristics'!I:I,MATCH($C306,'Policy Characteristics'!$C:$C,0))),"",INDEX('Policy Characteristics'!I:I,MATCH($C306,'Policy Characteristics'!$C:$C,0)))</f>
        <v>% reduction in downtime</v>
      </c>
      <c r="P306" s="293"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93" t="str">
        <f>IF(ISBLANK(INDEX('Policy Characteristics'!K:K,MATCH($C306,'Policy Characteristics'!$C:$C,0))),"",INDEX('Policy Characteristics'!K:K,MATCH($C306,'Policy Characteristics'!$C:$C,0)))</f>
        <v>electricity-sector-main.html#red-downtime</v>
      </c>
      <c r="R306" s="293" t="str">
        <f>IF(ISBLANK(INDEX('Policy Characteristics'!L:L,MATCH($C306,'Policy Characteristics'!$C:$C,0))),"",INDEX('Policy Characteristics'!L:L,MATCH($C306,'Policy Characteristics'!$C:$C,0)))</f>
        <v>reduce-downtime.html</v>
      </c>
    </row>
    <row r="307" spans="1:18" s="275" customFormat="1" x14ac:dyDescent="0.25">
      <c r="A307" s="293" t="str">
        <f>IF(ISBLANK(INDEX('Policy Characteristics'!A:A,MATCH($C307,'Policy Characteristics'!$C:$C,0))),"",INDEX('Policy Characteristics'!A:A,MATCH($C307,'Policy Characteristics'!$C:$C,0)))</f>
        <v>Electricity Supply</v>
      </c>
      <c r="B307" s="294" t="str">
        <f>IF(ISBLANK(INDEX('Policy Characteristics'!B:B,MATCH($C307,'Policy Characteristics'!$C:$C,0))),"",INDEX('Policy Characteristics'!B:B,MATCH($C307,'Policy Characteristics'!$C:$C,0)))</f>
        <v>Reduce Plant Downtime</v>
      </c>
      <c r="C307" s="254" t="str">
        <f t="shared" ref="C307:C320" si="24">C$276</f>
        <v>Percentage Reduction in Plant Downtime</v>
      </c>
      <c r="D307" s="299" t="s">
        <v>700</v>
      </c>
      <c r="E307" s="299" t="s">
        <v>712</v>
      </c>
      <c r="F307" s="299"/>
      <c r="G307" s="299"/>
      <c r="H307" s="255">
        <v>678</v>
      </c>
      <c r="I307" s="297" t="s">
        <v>634</v>
      </c>
      <c r="J307" s="296" t="str">
        <f>IF(ISBLANK(INDEX('Policy Characteristics'!D:D,MATCH($C307,'Policy Characteristics'!$C:$C,0))),"",INDEX('Policy Characteristics'!D:D,MATCH($C307,'Policy Characteristics'!$C:$C,0)))</f>
        <v>Reduce Plant Downtime</v>
      </c>
      <c r="K307" s="293" t="str">
        <f>IF(ISBLANK(INDEX('Policy Characteristics'!E:E,MATCH($C307,'Policy Characteristics'!$C:$C,0))),"",INDEX('Policy Characteristics'!E:E,MATCH($C307,'Policy Characteristics'!$C:$C,0)))</f>
        <v>elec reduce plant downtime</v>
      </c>
      <c r="L307" s="237">
        <f>IF(ISBLANK(INDEX('Policy Characteristics'!F:F,MATCH($C307,'Policy Characteristics'!$C:$C,0))),"",INDEX('Policy Characteristics'!F:F,MATCH($C307,'Policy Characteristics'!$C:$C,0)))</f>
        <v>0</v>
      </c>
      <c r="M307" s="237">
        <f>IF(ISBLANK(INDEX('Policy Characteristics'!G:G,MATCH($C307,'Policy Characteristics'!$C:$C,0))),"",INDEX('Policy Characteristics'!G:G,MATCH($C307,'Policy Characteristics'!$C:$C,0)))</f>
        <v>0.6</v>
      </c>
      <c r="N307" s="237">
        <f>IF(ISBLANK(INDEX('Policy Characteristics'!H:H,MATCH($C307,'Policy Characteristics'!$C:$C,0))),"",INDEX('Policy Characteristics'!H:H,MATCH($C307,'Policy Characteristics'!$C:$C,0)))</f>
        <v>0.01</v>
      </c>
      <c r="O307" s="293" t="str">
        <f>IF(ISBLANK(INDEX('Policy Characteristics'!I:I,MATCH($C307,'Policy Characteristics'!$C:$C,0))),"",INDEX('Policy Characteristics'!I:I,MATCH($C307,'Policy Characteristics'!$C:$C,0)))</f>
        <v>% reduction in downtime</v>
      </c>
      <c r="P307" s="293"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93" t="str">
        <f>IF(ISBLANK(INDEX('Policy Characteristics'!K:K,MATCH($C307,'Policy Characteristics'!$C:$C,0))),"",INDEX('Policy Characteristics'!K:K,MATCH($C307,'Policy Characteristics'!$C:$C,0)))</f>
        <v>electricity-sector-main.html#red-downtime</v>
      </c>
      <c r="R307" s="293" t="str">
        <f>IF(ISBLANK(INDEX('Policy Characteristics'!L:L,MATCH($C307,'Policy Characteristics'!$C:$C,0))),"",INDEX('Policy Characteristics'!L:L,MATCH($C307,'Policy Characteristics'!$C:$C,0)))</f>
        <v>reduce-downtime.html</v>
      </c>
    </row>
    <row r="308" spans="1:18" s="275" customFormat="1" x14ac:dyDescent="0.25">
      <c r="A308" s="293" t="str">
        <f>IF(ISBLANK(INDEX('Policy Characteristics'!A:A,MATCH($C308,'Policy Characteristics'!$C:$C,0))),"",INDEX('Policy Characteristics'!A:A,MATCH($C308,'Policy Characteristics'!$C:$C,0)))</f>
        <v>Electricity Supply</v>
      </c>
      <c r="B308" s="294" t="str">
        <f>IF(ISBLANK(INDEX('Policy Characteristics'!B:B,MATCH($C308,'Policy Characteristics'!$C:$C,0))),"",INDEX('Policy Characteristics'!B:B,MATCH($C308,'Policy Characteristics'!$C:$C,0)))</f>
        <v>Reduce Plant Downtime</v>
      </c>
      <c r="C308" s="254" t="str">
        <f t="shared" si="24"/>
        <v>Percentage Reduction in Plant Downtime</v>
      </c>
      <c r="D308" s="299" t="s">
        <v>700</v>
      </c>
      <c r="E308" s="299" t="s">
        <v>713</v>
      </c>
      <c r="F308" s="299"/>
      <c r="G308" s="299"/>
      <c r="H308" s="255">
        <v>679</v>
      </c>
      <c r="I308" s="297" t="s">
        <v>634</v>
      </c>
      <c r="J308" s="296" t="str">
        <f>IF(ISBLANK(INDEX('Policy Characteristics'!D:D,MATCH($C308,'Policy Characteristics'!$C:$C,0))),"",INDEX('Policy Characteristics'!D:D,MATCH($C308,'Policy Characteristics'!$C:$C,0)))</f>
        <v>Reduce Plant Downtime</v>
      </c>
      <c r="K308" s="293" t="str">
        <f>IF(ISBLANK(INDEX('Policy Characteristics'!E:E,MATCH($C308,'Policy Characteristics'!$C:$C,0))),"",INDEX('Policy Characteristics'!E:E,MATCH($C308,'Policy Characteristics'!$C:$C,0)))</f>
        <v>elec reduce plant downtime</v>
      </c>
      <c r="L308" s="237">
        <f>IF(ISBLANK(INDEX('Policy Characteristics'!F:F,MATCH($C308,'Policy Characteristics'!$C:$C,0))),"",INDEX('Policy Characteristics'!F:F,MATCH($C308,'Policy Characteristics'!$C:$C,0)))</f>
        <v>0</v>
      </c>
      <c r="M308" s="237">
        <f>IF(ISBLANK(INDEX('Policy Characteristics'!G:G,MATCH($C308,'Policy Characteristics'!$C:$C,0))),"",INDEX('Policy Characteristics'!G:G,MATCH($C308,'Policy Characteristics'!$C:$C,0)))</f>
        <v>0.6</v>
      </c>
      <c r="N308" s="237">
        <f>IF(ISBLANK(INDEX('Policy Characteristics'!H:H,MATCH($C308,'Policy Characteristics'!$C:$C,0))),"",INDEX('Policy Characteristics'!H:H,MATCH($C308,'Policy Characteristics'!$C:$C,0)))</f>
        <v>0.01</v>
      </c>
      <c r="O308" s="293" t="str">
        <f>IF(ISBLANK(INDEX('Policy Characteristics'!I:I,MATCH($C308,'Policy Characteristics'!$C:$C,0))),"",INDEX('Policy Characteristics'!I:I,MATCH($C308,'Policy Characteristics'!$C:$C,0)))</f>
        <v>% reduction in downtime</v>
      </c>
      <c r="P308" s="293"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93" t="str">
        <f>IF(ISBLANK(INDEX('Policy Characteristics'!K:K,MATCH($C308,'Policy Characteristics'!$C:$C,0))),"",INDEX('Policy Characteristics'!K:K,MATCH($C308,'Policy Characteristics'!$C:$C,0)))</f>
        <v>electricity-sector-main.html#red-downtime</v>
      </c>
      <c r="R308" s="293" t="str">
        <f>IF(ISBLANK(INDEX('Policy Characteristics'!L:L,MATCH($C308,'Policy Characteristics'!$C:$C,0))),"",INDEX('Policy Characteristics'!L:L,MATCH($C308,'Policy Characteristics'!$C:$C,0)))</f>
        <v>reduce-downtime.html</v>
      </c>
    </row>
    <row r="309" spans="1:18" s="275" customFormat="1" x14ac:dyDescent="0.25">
      <c r="A309" s="293" t="str">
        <f>IF(ISBLANK(INDEX('Policy Characteristics'!A:A,MATCH($C309,'Policy Characteristics'!$C:$C,0))),"",INDEX('Policy Characteristics'!A:A,MATCH($C309,'Policy Characteristics'!$C:$C,0)))</f>
        <v>Electricity Supply</v>
      </c>
      <c r="B309" s="294" t="str">
        <f>IF(ISBLANK(INDEX('Policy Characteristics'!B:B,MATCH($C309,'Policy Characteristics'!$C:$C,0))),"",INDEX('Policy Characteristics'!B:B,MATCH($C309,'Policy Characteristics'!$C:$C,0)))</f>
        <v>Reduce Plant Downtime</v>
      </c>
      <c r="C309" s="254" t="str">
        <f t="shared" si="24"/>
        <v>Percentage Reduction in Plant Downtime</v>
      </c>
      <c r="D309" s="299" t="s">
        <v>703</v>
      </c>
      <c r="E309" s="299" t="s">
        <v>711</v>
      </c>
      <c r="F309" s="299"/>
      <c r="G309" s="299"/>
      <c r="H309" s="255">
        <v>680</v>
      </c>
      <c r="I309" s="297" t="s">
        <v>634</v>
      </c>
      <c r="J309" s="296" t="str">
        <f>IF(ISBLANK(INDEX('Policy Characteristics'!D:D,MATCH($C309,'Policy Characteristics'!$C:$C,0))),"",INDEX('Policy Characteristics'!D:D,MATCH($C309,'Policy Characteristics'!$C:$C,0)))</f>
        <v>Reduce Plant Downtime</v>
      </c>
      <c r="K309" s="293" t="str">
        <f>IF(ISBLANK(INDEX('Policy Characteristics'!E:E,MATCH($C309,'Policy Characteristics'!$C:$C,0))),"",INDEX('Policy Characteristics'!E:E,MATCH($C309,'Policy Characteristics'!$C:$C,0)))</f>
        <v>elec reduce plant downtime</v>
      </c>
      <c r="L309" s="237">
        <f>IF(ISBLANK(INDEX('Policy Characteristics'!F:F,MATCH($C309,'Policy Characteristics'!$C:$C,0))),"",INDEX('Policy Characteristics'!F:F,MATCH($C309,'Policy Characteristics'!$C:$C,0)))</f>
        <v>0</v>
      </c>
      <c r="M309" s="237">
        <f>IF(ISBLANK(INDEX('Policy Characteristics'!G:G,MATCH($C309,'Policy Characteristics'!$C:$C,0))),"",INDEX('Policy Characteristics'!G:G,MATCH($C309,'Policy Characteristics'!$C:$C,0)))</f>
        <v>0.6</v>
      </c>
      <c r="N309" s="237">
        <f>IF(ISBLANK(INDEX('Policy Characteristics'!H:H,MATCH($C309,'Policy Characteristics'!$C:$C,0))),"",INDEX('Policy Characteristics'!H:H,MATCH($C309,'Policy Characteristics'!$C:$C,0)))</f>
        <v>0.01</v>
      </c>
      <c r="O309" s="293" t="str">
        <f>IF(ISBLANK(INDEX('Policy Characteristics'!I:I,MATCH($C309,'Policy Characteristics'!$C:$C,0))),"",INDEX('Policy Characteristics'!I:I,MATCH($C309,'Policy Characteristics'!$C:$C,0)))</f>
        <v>% reduction in downtime</v>
      </c>
      <c r="P309" s="293"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93" t="str">
        <f>IF(ISBLANK(INDEX('Policy Characteristics'!K:K,MATCH($C309,'Policy Characteristics'!$C:$C,0))),"",INDEX('Policy Characteristics'!K:K,MATCH($C309,'Policy Characteristics'!$C:$C,0)))</f>
        <v>electricity-sector-main.html#red-downtime</v>
      </c>
      <c r="R309" s="293" t="str">
        <f>IF(ISBLANK(INDEX('Policy Characteristics'!L:L,MATCH($C309,'Policy Characteristics'!$C:$C,0))),"",INDEX('Policy Characteristics'!L:L,MATCH($C309,'Policy Characteristics'!$C:$C,0)))</f>
        <v>reduce-downtime.html</v>
      </c>
    </row>
    <row r="310" spans="1:18" s="275" customFormat="1" x14ac:dyDescent="0.25">
      <c r="A310" s="293" t="str">
        <f>IF(ISBLANK(INDEX('Policy Characteristics'!A:A,MATCH($C310,'Policy Characteristics'!$C:$C,0))),"",INDEX('Policy Characteristics'!A:A,MATCH($C310,'Policy Characteristics'!$C:$C,0)))</f>
        <v>Electricity Supply</v>
      </c>
      <c r="B310" s="294" t="str">
        <f>IF(ISBLANK(INDEX('Policy Characteristics'!B:B,MATCH($C310,'Policy Characteristics'!$C:$C,0))),"",INDEX('Policy Characteristics'!B:B,MATCH($C310,'Policy Characteristics'!$C:$C,0)))</f>
        <v>Reduce Plant Downtime</v>
      </c>
      <c r="C310" s="254" t="str">
        <f t="shared" si="24"/>
        <v>Percentage Reduction in Plant Downtime</v>
      </c>
      <c r="D310" s="299" t="s">
        <v>703</v>
      </c>
      <c r="E310" s="299" t="s">
        <v>712</v>
      </c>
      <c r="F310" s="299"/>
      <c r="G310" s="299"/>
      <c r="H310" s="255">
        <v>681</v>
      </c>
      <c r="I310" s="297" t="s">
        <v>634</v>
      </c>
      <c r="J310" s="296" t="str">
        <f>IF(ISBLANK(INDEX('Policy Characteristics'!D:D,MATCH($C310,'Policy Characteristics'!$C:$C,0))),"",INDEX('Policy Characteristics'!D:D,MATCH($C310,'Policy Characteristics'!$C:$C,0)))</f>
        <v>Reduce Plant Downtime</v>
      </c>
      <c r="K310" s="293" t="str">
        <f>IF(ISBLANK(INDEX('Policy Characteristics'!E:E,MATCH($C310,'Policy Characteristics'!$C:$C,0))),"",INDEX('Policy Characteristics'!E:E,MATCH($C310,'Policy Characteristics'!$C:$C,0)))</f>
        <v>elec reduce plant downtime</v>
      </c>
      <c r="L310" s="237">
        <f>IF(ISBLANK(INDEX('Policy Characteristics'!F:F,MATCH($C310,'Policy Characteristics'!$C:$C,0))),"",INDEX('Policy Characteristics'!F:F,MATCH($C310,'Policy Characteristics'!$C:$C,0)))</f>
        <v>0</v>
      </c>
      <c r="M310" s="237">
        <f>IF(ISBLANK(INDEX('Policy Characteristics'!G:G,MATCH($C310,'Policy Characteristics'!$C:$C,0))),"",INDEX('Policy Characteristics'!G:G,MATCH($C310,'Policy Characteristics'!$C:$C,0)))</f>
        <v>0.6</v>
      </c>
      <c r="N310" s="237">
        <f>IF(ISBLANK(INDEX('Policy Characteristics'!H:H,MATCH($C310,'Policy Characteristics'!$C:$C,0))),"",INDEX('Policy Characteristics'!H:H,MATCH($C310,'Policy Characteristics'!$C:$C,0)))</f>
        <v>0.01</v>
      </c>
      <c r="O310" s="293" t="str">
        <f>IF(ISBLANK(INDEX('Policy Characteristics'!I:I,MATCH($C310,'Policy Characteristics'!$C:$C,0))),"",INDEX('Policy Characteristics'!I:I,MATCH($C310,'Policy Characteristics'!$C:$C,0)))</f>
        <v>% reduction in downtime</v>
      </c>
      <c r="P310" s="293"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93" t="str">
        <f>IF(ISBLANK(INDEX('Policy Characteristics'!K:K,MATCH($C310,'Policy Characteristics'!$C:$C,0))),"",INDEX('Policy Characteristics'!K:K,MATCH($C310,'Policy Characteristics'!$C:$C,0)))</f>
        <v>electricity-sector-main.html#red-downtime</v>
      </c>
      <c r="R310" s="293" t="str">
        <f>IF(ISBLANK(INDEX('Policy Characteristics'!L:L,MATCH($C310,'Policy Characteristics'!$C:$C,0))),"",INDEX('Policy Characteristics'!L:L,MATCH($C310,'Policy Characteristics'!$C:$C,0)))</f>
        <v>reduce-downtime.html</v>
      </c>
    </row>
    <row r="311" spans="1:18" s="275" customFormat="1" x14ac:dyDescent="0.25">
      <c r="A311" s="293" t="str">
        <f>IF(ISBLANK(INDEX('Policy Characteristics'!A:A,MATCH($C311,'Policy Characteristics'!$C:$C,0))),"",INDEX('Policy Characteristics'!A:A,MATCH($C311,'Policy Characteristics'!$C:$C,0)))</f>
        <v>Electricity Supply</v>
      </c>
      <c r="B311" s="294" t="str">
        <f>IF(ISBLANK(INDEX('Policy Characteristics'!B:B,MATCH($C311,'Policy Characteristics'!$C:$C,0))),"",INDEX('Policy Characteristics'!B:B,MATCH($C311,'Policy Characteristics'!$C:$C,0)))</f>
        <v>Reduce Plant Downtime</v>
      </c>
      <c r="C311" s="254" t="str">
        <f t="shared" si="24"/>
        <v>Percentage Reduction in Plant Downtime</v>
      </c>
      <c r="D311" s="299" t="s">
        <v>703</v>
      </c>
      <c r="E311" s="299" t="s">
        <v>713</v>
      </c>
      <c r="F311" s="299" t="s">
        <v>704</v>
      </c>
      <c r="G311" s="299" t="s">
        <v>715</v>
      </c>
      <c r="H311" s="255">
        <v>182</v>
      </c>
      <c r="I311" s="297" t="s">
        <v>624</v>
      </c>
      <c r="J311" s="296" t="str">
        <f>IF(ISBLANK(INDEX('Policy Characteristics'!D:D,MATCH($C311,'Policy Characteristics'!$C:$C,0))),"",INDEX('Policy Characteristics'!D:D,MATCH($C311,'Policy Characteristics'!$C:$C,0)))</f>
        <v>Reduce Plant Downtime</v>
      </c>
      <c r="K311" s="293" t="str">
        <f>IF(ISBLANK(INDEX('Policy Characteristics'!E:E,MATCH($C311,'Policy Characteristics'!$C:$C,0))),"",INDEX('Policy Characteristics'!E:E,MATCH($C311,'Policy Characteristics'!$C:$C,0)))</f>
        <v>elec reduce plant downtime</v>
      </c>
      <c r="L311" s="237">
        <f>IF(ISBLANK(INDEX('Policy Characteristics'!F:F,MATCH($C311,'Policy Characteristics'!$C:$C,0))),"",INDEX('Policy Characteristics'!F:F,MATCH($C311,'Policy Characteristics'!$C:$C,0)))</f>
        <v>0</v>
      </c>
      <c r="M311" s="237">
        <f>IF(ISBLANK(INDEX('Policy Characteristics'!G:G,MATCH($C311,'Policy Characteristics'!$C:$C,0))),"",INDEX('Policy Characteristics'!G:G,MATCH($C311,'Policy Characteristics'!$C:$C,0)))</f>
        <v>0.6</v>
      </c>
      <c r="N311" s="237">
        <f>IF(ISBLANK(INDEX('Policy Characteristics'!H:H,MATCH($C311,'Policy Characteristics'!$C:$C,0))),"",INDEX('Policy Characteristics'!H:H,MATCH($C311,'Policy Characteristics'!$C:$C,0)))</f>
        <v>0.01</v>
      </c>
      <c r="O311" s="293" t="str">
        <f>IF(ISBLANK(INDEX('Policy Characteristics'!I:I,MATCH($C311,'Policy Characteristics'!$C:$C,0))),"",INDEX('Policy Characteristics'!I:I,MATCH($C311,'Policy Characteristics'!$C:$C,0)))</f>
        <v>% reduction in downtime</v>
      </c>
      <c r="P311" s="293"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93" t="str">
        <f>IF(ISBLANK(INDEX('Policy Characteristics'!K:K,MATCH($C311,'Policy Characteristics'!$C:$C,0))),"",INDEX('Policy Characteristics'!K:K,MATCH($C311,'Policy Characteristics'!$C:$C,0)))</f>
        <v>electricity-sector-main.html#red-downtime</v>
      </c>
      <c r="R311" s="293" t="str">
        <f>IF(ISBLANK(INDEX('Policy Characteristics'!L:L,MATCH($C311,'Policy Characteristics'!$C:$C,0))),"",INDEX('Policy Characteristics'!L:L,MATCH($C311,'Policy Characteristics'!$C:$C,0)))</f>
        <v>reduce-downtime.html</v>
      </c>
    </row>
    <row r="312" spans="1:18" s="275" customFormat="1" x14ac:dyDescent="0.25">
      <c r="A312" s="293" t="str">
        <f>IF(ISBLANK(INDEX('Policy Characteristics'!A:A,MATCH($C312,'Policy Characteristics'!$C:$C,0))),"",INDEX('Policy Characteristics'!A:A,MATCH($C312,'Policy Characteristics'!$C:$C,0)))</f>
        <v>Electricity Supply</v>
      </c>
      <c r="B312" s="294" t="str">
        <f>IF(ISBLANK(INDEX('Policy Characteristics'!B:B,MATCH($C312,'Policy Characteristics'!$C:$C,0))),"",INDEX('Policy Characteristics'!B:B,MATCH($C312,'Policy Characteristics'!$C:$C,0)))</f>
        <v>Reduce Plant Downtime</v>
      </c>
      <c r="C312" s="254" t="str">
        <f t="shared" si="24"/>
        <v>Percentage Reduction in Plant Downtime</v>
      </c>
      <c r="D312" s="299" t="s">
        <v>705</v>
      </c>
      <c r="E312" s="299" t="s">
        <v>711</v>
      </c>
      <c r="G312" s="299"/>
      <c r="H312" s="255">
        <v>682</v>
      </c>
      <c r="I312" s="297" t="s">
        <v>634</v>
      </c>
      <c r="J312" s="296" t="str">
        <f>IF(ISBLANK(INDEX('Policy Characteristics'!D:D,MATCH($C312,'Policy Characteristics'!$C:$C,0))),"",INDEX('Policy Characteristics'!D:D,MATCH($C312,'Policy Characteristics'!$C:$C,0)))</f>
        <v>Reduce Plant Downtime</v>
      </c>
      <c r="K312" s="293" t="str">
        <f>IF(ISBLANK(INDEX('Policy Characteristics'!E:E,MATCH($C312,'Policy Characteristics'!$C:$C,0))),"",INDEX('Policy Characteristics'!E:E,MATCH($C312,'Policy Characteristics'!$C:$C,0)))</f>
        <v>elec reduce plant downtime</v>
      </c>
      <c r="L312" s="237">
        <f>IF(ISBLANK(INDEX('Policy Characteristics'!F:F,MATCH($C312,'Policy Characteristics'!$C:$C,0))),"",INDEX('Policy Characteristics'!F:F,MATCH($C312,'Policy Characteristics'!$C:$C,0)))</f>
        <v>0</v>
      </c>
      <c r="M312" s="237">
        <f>IF(ISBLANK(INDEX('Policy Characteristics'!G:G,MATCH($C312,'Policy Characteristics'!$C:$C,0))),"",INDEX('Policy Characteristics'!G:G,MATCH($C312,'Policy Characteristics'!$C:$C,0)))</f>
        <v>0.6</v>
      </c>
      <c r="N312" s="237">
        <f>IF(ISBLANK(INDEX('Policy Characteristics'!H:H,MATCH($C312,'Policy Characteristics'!$C:$C,0))),"",INDEX('Policy Characteristics'!H:H,MATCH($C312,'Policy Characteristics'!$C:$C,0)))</f>
        <v>0.01</v>
      </c>
      <c r="O312" s="293" t="str">
        <f>IF(ISBLANK(INDEX('Policy Characteristics'!I:I,MATCH($C312,'Policy Characteristics'!$C:$C,0))),"",INDEX('Policy Characteristics'!I:I,MATCH($C312,'Policy Characteristics'!$C:$C,0)))</f>
        <v>% reduction in downtime</v>
      </c>
      <c r="P312" s="293"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93" t="str">
        <f>IF(ISBLANK(INDEX('Policy Characteristics'!K:K,MATCH($C312,'Policy Characteristics'!$C:$C,0))),"",INDEX('Policy Characteristics'!K:K,MATCH($C312,'Policy Characteristics'!$C:$C,0)))</f>
        <v>electricity-sector-main.html#red-downtime</v>
      </c>
      <c r="R312" s="293" t="str">
        <f>IF(ISBLANK(INDEX('Policy Characteristics'!L:L,MATCH($C312,'Policy Characteristics'!$C:$C,0))),"",INDEX('Policy Characteristics'!L:L,MATCH($C312,'Policy Characteristics'!$C:$C,0)))</f>
        <v>reduce-downtime.html</v>
      </c>
    </row>
    <row r="313" spans="1:18" s="275" customFormat="1" x14ac:dyDescent="0.25">
      <c r="A313" s="293" t="str">
        <f>IF(ISBLANK(INDEX('Policy Characteristics'!A:A,MATCH($C313,'Policy Characteristics'!$C:$C,0))),"",INDEX('Policy Characteristics'!A:A,MATCH($C313,'Policy Characteristics'!$C:$C,0)))</f>
        <v>Electricity Supply</v>
      </c>
      <c r="B313" s="294" t="str">
        <f>IF(ISBLANK(INDEX('Policy Characteristics'!B:B,MATCH($C313,'Policy Characteristics'!$C:$C,0))),"",INDEX('Policy Characteristics'!B:B,MATCH($C313,'Policy Characteristics'!$C:$C,0)))</f>
        <v>Reduce Plant Downtime</v>
      </c>
      <c r="C313" s="254" t="str">
        <f t="shared" si="24"/>
        <v>Percentage Reduction in Plant Downtime</v>
      </c>
      <c r="D313" s="299" t="s">
        <v>705</v>
      </c>
      <c r="E313" s="299" t="s">
        <v>712</v>
      </c>
      <c r="H313" s="255">
        <v>683</v>
      </c>
      <c r="I313" s="297" t="s">
        <v>634</v>
      </c>
      <c r="J313" s="296" t="str">
        <f>IF(ISBLANK(INDEX('Policy Characteristics'!D:D,MATCH($C313,'Policy Characteristics'!$C:$C,0))),"",INDEX('Policy Characteristics'!D:D,MATCH($C313,'Policy Characteristics'!$C:$C,0)))</f>
        <v>Reduce Plant Downtime</v>
      </c>
      <c r="K313" s="293" t="str">
        <f>IF(ISBLANK(INDEX('Policy Characteristics'!E:E,MATCH($C313,'Policy Characteristics'!$C:$C,0))),"",INDEX('Policy Characteristics'!E:E,MATCH($C313,'Policy Characteristics'!$C:$C,0)))</f>
        <v>elec reduce plant downtime</v>
      </c>
      <c r="L313" s="237">
        <f>IF(ISBLANK(INDEX('Policy Characteristics'!F:F,MATCH($C313,'Policy Characteristics'!$C:$C,0))),"",INDEX('Policy Characteristics'!F:F,MATCH($C313,'Policy Characteristics'!$C:$C,0)))</f>
        <v>0</v>
      </c>
      <c r="M313" s="237">
        <f>IF(ISBLANK(INDEX('Policy Characteristics'!G:G,MATCH($C313,'Policy Characteristics'!$C:$C,0))),"",INDEX('Policy Characteristics'!G:G,MATCH($C313,'Policy Characteristics'!$C:$C,0)))</f>
        <v>0.6</v>
      </c>
      <c r="N313" s="237">
        <f>IF(ISBLANK(INDEX('Policy Characteristics'!H:H,MATCH($C313,'Policy Characteristics'!$C:$C,0))),"",INDEX('Policy Characteristics'!H:H,MATCH($C313,'Policy Characteristics'!$C:$C,0)))</f>
        <v>0.01</v>
      </c>
      <c r="O313" s="293" t="str">
        <f>IF(ISBLANK(INDEX('Policy Characteristics'!I:I,MATCH($C313,'Policy Characteristics'!$C:$C,0))),"",INDEX('Policy Characteristics'!I:I,MATCH($C313,'Policy Characteristics'!$C:$C,0)))</f>
        <v>% reduction in downtime</v>
      </c>
      <c r="P313" s="293"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93" t="str">
        <f>IF(ISBLANK(INDEX('Policy Characteristics'!K:K,MATCH($C313,'Policy Characteristics'!$C:$C,0))),"",INDEX('Policy Characteristics'!K:K,MATCH($C313,'Policy Characteristics'!$C:$C,0)))</f>
        <v>electricity-sector-main.html#red-downtime</v>
      </c>
      <c r="R313" s="293" t="str">
        <f>IF(ISBLANK(INDEX('Policy Characteristics'!L:L,MATCH($C313,'Policy Characteristics'!$C:$C,0))),"",INDEX('Policy Characteristics'!L:L,MATCH($C313,'Policy Characteristics'!$C:$C,0)))</f>
        <v>reduce-downtime.html</v>
      </c>
    </row>
    <row r="314" spans="1:18" s="275" customFormat="1" x14ac:dyDescent="0.25">
      <c r="A314" s="293" t="str">
        <f>IF(ISBLANK(INDEX('Policy Characteristics'!A:A,MATCH($C314,'Policy Characteristics'!$C:$C,0))),"",INDEX('Policy Characteristics'!A:A,MATCH($C314,'Policy Characteristics'!$C:$C,0)))</f>
        <v>Electricity Supply</v>
      </c>
      <c r="B314" s="294" t="str">
        <f>IF(ISBLANK(INDEX('Policy Characteristics'!B:B,MATCH($C314,'Policy Characteristics'!$C:$C,0))),"",INDEX('Policy Characteristics'!B:B,MATCH($C314,'Policy Characteristics'!$C:$C,0)))</f>
        <v>Reduce Plant Downtime</v>
      </c>
      <c r="C314" s="254" t="str">
        <f t="shared" si="24"/>
        <v>Percentage Reduction in Plant Downtime</v>
      </c>
      <c r="D314" s="299" t="s">
        <v>705</v>
      </c>
      <c r="E314" s="299" t="s">
        <v>713</v>
      </c>
      <c r="H314" s="255">
        <v>684</v>
      </c>
      <c r="I314" s="297" t="s">
        <v>634</v>
      </c>
      <c r="J314" s="296" t="str">
        <f>IF(ISBLANK(INDEX('Policy Characteristics'!D:D,MATCH($C314,'Policy Characteristics'!$C:$C,0))),"",INDEX('Policy Characteristics'!D:D,MATCH($C314,'Policy Characteristics'!$C:$C,0)))</f>
        <v>Reduce Plant Downtime</v>
      </c>
      <c r="K314" s="293" t="str">
        <f>IF(ISBLANK(INDEX('Policy Characteristics'!E:E,MATCH($C314,'Policy Characteristics'!$C:$C,0))),"",INDEX('Policy Characteristics'!E:E,MATCH($C314,'Policy Characteristics'!$C:$C,0)))</f>
        <v>elec reduce plant downtime</v>
      </c>
      <c r="L314" s="237">
        <f>IF(ISBLANK(INDEX('Policy Characteristics'!F:F,MATCH($C314,'Policy Characteristics'!$C:$C,0))),"",INDEX('Policy Characteristics'!F:F,MATCH($C314,'Policy Characteristics'!$C:$C,0)))</f>
        <v>0</v>
      </c>
      <c r="M314" s="237">
        <f>IF(ISBLANK(INDEX('Policy Characteristics'!G:G,MATCH($C314,'Policy Characteristics'!$C:$C,0))),"",INDEX('Policy Characteristics'!G:G,MATCH($C314,'Policy Characteristics'!$C:$C,0)))</f>
        <v>0.6</v>
      </c>
      <c r="N314" s="237">
        <f>IF(ISBLANK(INDEX('Policy Characteristics'!H:H,MATCH($C314,'Policy Characteristics'!$C:$C,0))),"",INDEX('Policy Characteristics'!H:H,MATCH($C314,'Policy Characteristics'!$C:$C,0)))</f>
        <v>0.01</v>
      </c>
      <c r="O314" s="293" t="str">
        <f>IF(ISBLANK(INDEX('Policy Characteristics'!I:I,MATCH($C314,'Policy Characteristics'!$C:$C,0))),"",INDEX('Policy Characteristics'!I:I,MATCH($C314,'Policy Characteristics'!$C:$C,0)))</f>
        <v>% reduction in downtime</v>
      </c>
      <c r="P314" s="293"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93" t="str">
        <f>IF(ISBLANK(INDEX('Policy Characteristics'!K:K,MATCH($C314,'Policy Characteristics'!$C:$C,0))),"",INDEX('Policy Characteristics'!K:K,MATCH($C314,'Policy Characteristics'!$C:$C,0)))</f>
        <v>electricity-sector-main.html#red-downtime</v>
      </c>
      <c r="R314" s="293" t="str">
        <f>IF(ISBLANK(INDEX('Policy Characteristics'!L:L,MATCH($C314,'Policy Characteristics'!$C:$C,0))),"",INDEX('Policy Characteristics'!L:L,MATCH($C314,'Policy Characteristics'!$C:$C,0)))</f>
        <v>reduce-downtime.html</v>
      </c>
    </row>
    <row r="315" spans="1:18" s="275" customFormat="1" x14ac:dyDescent="0.25">
      <c r="A315" s="293" t="str">
        <f>IF(ISBLANK(INDEX('Policy Characteristics'!A:A,MATCH($C315,'Policy Characteristics'!$C:$C,0))),"",INDEX('Policy Characteristics'!A:A,MATCH($C315,'Policy Characteristics'!$C:$C,0)))</f>
        <v>Electricity Supply</v>
      </c>
      <c r="B315" s="294" t="str">
        <f>IF(ISBLANK(INDEX('Policy Characteristics'!B:B,MATCH($C315,'Policy Characteristics'!$C:$C,0))),"",INDEX('Policy Characteristics'!B:B,MATCH($C315,'Policy Characteristics'!$C:$C,0)))</f>
        <v>Reduce Plant Downtime</v>
      </c>
      <c r="C315" s="254" t="str">
        <f t="shared" si="24"/>
        <v>Percentage Reduction in Plant Downtime</v>
      </c>
      <c r="D315" s="299" t="s">
        <v>707</v>
      </c>
      <c r="E315" s="299" t="s">
        <v>711</v>
      </c>
      <c r="G315" s="299"/>
      <c r="H315" s="255">
        <v>685</v>
      </c>
      <c r="I315" s="297" t="s">
        <v>634</v>
      </c>
      <c r="J315" s="296" t="str">
        <f>IF(ISBLANK(INDEX('Policy Characteristics'!D:D,MATCH($C315,'Policy Characteristics'!$C:$C,0))),"",INDEX('Policy Characteristics'!D:D,MATCH($C315,'Policy Characteristics'!$C:$C,0)))</f>
        <v>Reduce Plant Downtime</v>
      </c>
      <c r="K315" s="293" t="str">
        <f>IF(ISBLANK(INDEX('Policy Characteristics'!E:E,MATCH($C315,'Policy Characteristics'!$C:$C,0))),"",INDEX('Policy Characteristics'!E:E,MATCH($C315,'Policy Characteristics'!$C:$C,0)))</f>
        <v>elec reduce plant downtime</v>
      </c>
      <c r="L315" s="237">
        <f>IF(ISBLANK(INDEX('Policy Characteristics'!F:F,MATCH($C315,'Policy Characteristics'!$C:$C,0))),"",INDEX('Policy Characteristics'!F:F,MATCH($C315,'Policy Characteristics'!$C:$C,0)))</f>
        <v>0</v>
      </c>
      <c r="M315" s="237">
        <f>IF(ISBLANK(INDEX('Policy Characteristics'!G:G,MATCH($C315,'Policy Characteristics'!$C:$C,0))),"",INDEX('Policy Characteristics'!G:G,MATCH($C315,'Policy Characteristics'!$C:$C,0)))</f>
        <v>0.6</v>
      </c>
      <c r="N315" s="237">
        <f>IF(ISBLANK(INDEX('Policy Characteristics'!H:H,MATCH($C315,'Policy Characteristics'!$C:$C,0))),"",INDEX('Policy Characteristics'!H:H,MATCH($C315,'Policy Characteristics'!$C:$C,0)))</f>
        <v>0.01</v>
      </c>
      <c r="O315" s="293" t="str">
        <f>IF(ISBLANK(INDEX('Policy Characteristics'!I:I,MATCH($C315,'Policy Characteristics'!$C:$C,0))),"",INDEX('Policy Characteristics'!I:I,MATCH($C315,'Policy Characteristics'!$C:$C,0)))</f>
        <v>% reduction in downtime</v>
      </c>
      <c r="P315" s="293"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93" t="str">
        <f>IF(ISBLANK(INDEX('Policy Characteristics'!K:K,MATCH($C315,'Policy Characteristics'!$C:$C,0))),"",INDEX('Policy Characteristics'!K:K,MATCH($C315,'Policy Characteristics'!$C:$C,0)))</f>
        <v>electricity-sector-main.html#red-downtime</v>
      </c>
      <c r="R315" s="293" t="str">
        <f>IF(ISBLANK(INDEX('Policy Characteristics'!L:L,MATCH($C315,'Policy Characteristics'!$C:$C,0))),"",INDEX('Policy Characteristics'!L:L,MATCH($C315,'Policy Characteristics'!$C:$C,0)))</f>
        <v>reduce-downtime.html</v>
      </c>
    </row>
    <row r="316" spans="1:18" s="275" customFormat="1" x14ac:dyDescent="0.25">
      <c r="A316" s="293" t="str">
        <f>IF(ISBLANK(INDEX('Policy Characteristics'!A:A,MATCH($C316,'Policy Characteristics'!$C:$C,0))),"",INDEX('Policy Characteristics'!A:A,MATCH($C316,'Policy Characteristics'!$C:$C,0)))</f>
        <v>Electricity Supply</v>
      </c>
      <c r="B316" s="294" t="str">
        <f>IF(ISBLANK(INDEX('Policy Characteristics'!B:B,MATCH($C316,'Policy Characteristics'!$C:$C,0))),"",INDEX('Policy Characteristics'!B:B,MATCH($C316,'Policy Characteristics'!$C:$C,0)))</f>
        <v>Reduce Plant Downtime</v>
      </c>
      <c r="C316" s="254" t="str">
        <f t="shared" si="24"/>
        <v>Percentage Reduction in Plant Downtime</v>
      </c>
      <c r="D316" s="299" t="s">
        <v>707</v>
      </c>
      <c r="E316" s="299" t="s">
        <v>712</v>
      </c>
      <c r="H316" s="255">
        <v>686</v>
      </c>
      <c r="I316" s="297" t="s">
        <v>634</v>
      </c>
      <c r="J316" s="296" t="str">
        <f>IF(ISBLANK(INDEX('Policy Characteristics'!D:D,MATCH($C316,'Policy Characteristics'!$C:$C,0))),"",INDEX('Policy Characteristics'!D:D,MATCH($C316,'Policy Characteristics'!$C:$C,0)))</f>
        <v>Reduce Plant Downtime</v>
      </c>
      <c r="K316" s="293" t="str">
        <f>IF(ISBLANK(INDEX('Policy Characteristics'!E:E,MATCH($C316,'Policy Characteristics'!$C:$C,0))),"",INDEX('Policy Characteristics'!E:E,MATCH($C316,'Policy Characteristics'!$C:$C,0)))</f>
        <v>elec reduce plant downtime</v>
      </c>
      <c r="L316" s="237">
        <f>IF(ISBLANK(INDEX('Policy Characteristics'!F:F,MATCH($C316,'Policy Characteristics'!$C:$C,0))),"",INDEX('Policy Characteristics'!F:F,MATCH($C316,'Policy Characteristics'!$C:$C,0)))</f>
        <v>0</v>
      </c>
      <c r="M316" s="237">
        <f>IF(ISBLANK(INDEX('Policy Characteristics'!G:G,MATCH($C316,'Policy Characteristics'!$C:$C,0))),"",INDEX('Policy Characteristics'!G:G,MATCH($C316,'Policy Characteristics'!$C:$C,0)))</f>
        <v>0.6</v>
      </c>
      <c r="N316" s="237">
        <f>IF(ISBLANK(INDEX('Policy Characteristics'!H:H,MATCH($C316,'Policy Characteristics'!$C:$C,0))),"",INDEX('Policy Characteristics'!H:H,MATCH($C316,'Policy Characteristics'!$C:$C,0)))</f>
        <v>0.01</v>
      </c>
      <c r="O316" s="293" t="str">
        <f>IF(ISBLANK(INDEX('Policy Characteristics'!I:I,MATCH($C316,'Policy Characteristics'!$C:$C,0))),"",INDEX('Policy Characteristics'!I:I,MATCH($C316,'Policy Characteristics'!$C:$C,0)))</f>
        <v>% reduction in downtime</v>
      </c>
      <c r="P316" s="293"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93" t="str">
        <f>IF(ISBLANK(INDEX('Policy Characteristics'!K:K,MATCH($C316,'Policy Characteristics'!$C:$C,0))),"",INDEX('Policy Characteristics'!K:K,MATCH($C316,'Policy Characteristics'!$C:$C,0)))</f>
        <v>electricity-sector-main.html#red-downtime</v>
      </c>
      <c r="R316" s="293" t="str">
        <f>IF(ISBLANK(INDEX('Policy Characteristics'!L:L,MATCH($C316,'Policy Characteristics'!$C:$C,0))),"",INDEX('Policy Characteristics'!L:L,MATCH($C316,'Policy Characteristics'!$C:$C,0)))</f>
        <v>reduce-downtime.html</v>
      </c>
    </row>
    <row r="317" spans="1:18" s="275" customFormat="1" x14ac:dyDescent="0.25">
      <c r="A317" s="293" t="str">
        <f>IF(ISBLANK(INDEX('Policy Characteristics'!A:A,MATCH($C317,'Policy Characteristics'!$C:$C,0))),"",INDEX('Policy Characteristics'!A:A,MATCH($C317,'Policy Characteristics'!$C:$C,0)))</f>
        <v>Electricity Supply</v>
      </c>
      <c r="B317" s="294" t="str">
        <f>IF(ISBLANK(INDEX('Policy Characteristics'!B:B,MATCH($C317,'Policy Characteristics'!$C:$C,0))),"",INDEX('Policy Characteristics'!B:B,MATCH($C317,'Policy Characteristics'!$C:$C,0)))</f>
        <v>Reduce Plant Downtime</v>
      </c>
      <c r="C317" s="254" t="str">
        <f t="shared" si="24"/>
        <v>Percentage Reduction in Plant Downtime</v>
      </c>
      <c r="D317" s="299" t="s">
        <v>707</v>
      </c>
      <c r="E317" s="299" t="s">
        <v>713</v>
      </c>
      <c r="G317" s="299"/>
      <c r="H317" s="255">
        <v>687</v>
      </c>
      <c r="I317" s="297" t="s">
        <v>634</v>
      </c>
      <c r="J317" s="296" t="str">
        <f>IF(ISBLANK(INDEX('Policy Characteristics'!D:D,MATCH($C317,'Policy Characteristics'!$C:$C,0))),"",INDEX('Policy Characteristics'!D:D,MATCH($C317,'Policy Characteristics'!$C:$C,0)))</f>
        <v>Reduce Plant Downtime</v>
      </c>
      <c r="K317" s="293" t="str">
        <f>IF(ISBLANK(INDEX('Policy Characteristics'!E:E,MATCH($C317,'Policy Characteristics'!$C:$C,0))),"",INDEX('Policy Characteristics'!E:E,MATCH($C317,'Policy Characteristics'!$C:$C,0)))</f>
        <v>elec reduce plant downtime</v>
      </c>
      <c r="L317" s="237">
        <f>IF(ISBLANK(INDEX('Policy Characteristics'!F:F,MATCH($C317,'Policy Characteristics'!$C:$C,0))),"",INDEX('Policy Characteristics'!F:F,MATCH($C317,'Policy Characteristics'!$C:$C,0)))</f>
        <v>0</v>
      </c>
      <c r="M317" s="237">
        <f>IF(ISBLANK(INDEX('Policy Characteristics'!G:G,MATCH($C317,'Policy Characteristics'!$C:$C,0))),"",INDEX('Policy Characteristics'!G:G,MATCH($C317,'Policy Characteristics'!$C:$C,0)))</f>
        <v>0.6</v>
      </c>
      <c r="N317" s="237">
        <f>IF(ISBLANK(INDEX('Policy Characteristics'!H:H,MATCH($C317,'Policy Characteristics'!$C:$C,0))),"",INDEX('Policy Characteristics'!H:H,MATCH($C317,'Policy Characteristics'!$C:$C,0)))</f>
        <v>0.01</v>
      </c>
      <c r="O317" s="293" t="str">
        <f>IF(ISBLANK(INDEX('Policy Characteristics'!I:I,MATCH($C317,'Policy Characteristics'!$C:$C,0))),"",INDEX('Policy Characteristics'!I:I,MATCH($C317,'Policy Characteristics'!$C:$C,0)))</f>
        <v>% reduction in downtime</v>
      </c>
      <c r="P317" s="293"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93" t="str">
        <f>IF(ISBLANK(INDEX('Policy Characteristics'!K:K,MATCH($C317,'Policy Characteristics'!$C:$C,0))),"",INDEX('Policy Characteristics'!K:K,MATCH($C317,'Policy Characteristics'!$C:$C,0)))</f>
        <v>electricity-sector-main.html#red-downtime</v>
      </c>
      <c r="R317" s="293" t="str">
        <f>IF(ISBLANK(INDEX('Policy Characteristics'!L:L,MATCH($C317,'Policy Characteristics'!$C:$C,0))),"",INDEX('Policy Characteristics'!L:L,MATCH($C317,'Policy Characteristics'!$C:$C,0)))</f>
        <v>reduce-downtime.html</v>
      </c>
    </row>
    <row r="318" spans="1:18" s="275" customFormat="1" x14ac:dyDescent="0.25">
      <c r="A318" s="293" t="str">
        <f>IF(ISBLANK(INDEX('Policy Characteristics'!A:A,MATCH($C318,'Policy Characteristics'!$C:$C,0))),"",INDEX('Policy Characteristics'!A:A,MATCH($C318,'Policy Characteristics'!$C:$C,0)))</f>
        <v>Electricity Supply</v>
      </c>
      <c r="B318" s="294" t="str">
        <f>IF(ISBLANK(INDEX('Policy Characteristics'!B:B,MATCH($C318,'Policy Characteristics'!$C:$C,0))),"",INDEX('Policy Characteristics'!B:B,MATCH($C318,'Policy Characteristics'!$C:$C,0)))</f>
        <v>Reduce Plant Downtime</v>
      </c>
      <c r="C318" s="254" t="str">
        <f t="shared" si="24"/>
        <v>Percentage Reduction in Plant Downtime</v>
      </c>
      <c r="D318" s="299" t="s">
        <v>709</v>
      </c>
      <c r="E318" s="299" t="s">
        <v>711</v>
      </c>
      <c r="G318" s="299"/>
      <c r="H318" s="255">
        <v>688</v>
      </c>
      <c r="I318" s="297" t="s">
        <v>634</v>
      </c>
      <c r="J318" s="296" t="str">
        <f>IF(ISBLANK(INDEX('Policy Characteristics'!D:D,MATCH($C318,'Policy Characteristics'!$C:$C,0))),"",INDEX('Policy Characteristics'!D:D,MATCH($C318,'Policy Characteristics'!$C:$C,0)))</f>
        <v>Reduce Plant Downtime</v>
      </c>
      <c r="K318" s="293" t="str">
        <f>IF(ISBLANK(INDEX('Policy Characteristics'!E:E,MATCH($C318,'Policy Characteristics'!$C:$C,0))),"",INDEX('Policy Characteristics'!E:E,MATCH($C318,'Policy Characteristics'!$C:$C,0)))</f>
        <v>elec reduce plant downtime</v>
      </c>
      <c r="L318" s="237">
        <f>IF(ISBLANK(INDEX('Policy Characteristics'!F:F,MATCH($C318,'Policy Characteristics'!$C:$C,0))),"",INDEX('Policy Characteristics'!F:F,MATCH($C318,'Policy Characteristics'!$C:$C,0)))</f>
        <v>0</v>
      </c>
      <c r="M318" s="237">
        <f>IF(ISBLANK(INDEX('Policy Characteristics'!G:G,MATCH($C318,'Policy Characteristics'!$C:$C,0))),"",INDEX('Policy Characteristics'!G:G,MATCH($C318,'Policy Characteristics'!$C:$C,0)))</f>
        <v>0.6</v>
      </c>
      <c r="N318" s="237">
        <f>IF(ISBLANK(INDEX('Policy Characteristics'!H:H,MATCH($C318,'Policy Characteristics'!$C:$C,0))),"",INDEX('Policy Characteristics'!H:H,MATCH($C318,'Policy Characteristics'!$C:$C,0)))</f>
        <v>0.01</v>
      </c>
      <c r="O318" s="293" t="str">
        <f>IF(ISBLANK(INDEX('Policy Characteristics'!I:I,MATCH($C318,'Policy Characteristics'!$C:$C,0))),"",INDEX('Policy Characteristics'!I:I,MATCH($C318,'Policy Characteristics'!$C:$C,0)))</f>
        <v>% reduction in downtime</v>
      </c>
      <c r="P318" s="293"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93" t="str">
        <f>IF(ISBLANK(INDEX('Policy Characteristics'!K:K,MATCH($C318,'Policy Characteristics'!$C:$C,0))),"",INDEX('Policy Characteristics'!K:K,MATCH($C318,'Policy Characteristics'!$C:$C,0)))</f>
        <v>electricity-sector-main.html#red-downtime</v>
      </c>
      <c r="R318" s="293" t="str">
        <f>IF(ISBLANK(INDEX('Policy Characteristics'!L:L,MATCH($C318,'Policy Characteristics'!$C:$C,0))),"",INDEX('Policy Characteristics'!L:L,MATCH($C318,'Policy Characteristics'!$C:$C,0)))</f>
        <v>reduce-downtime.html</v>
      </c>
    </row>
    <row r="319" spans="1:18" s="275" customFormat="1" x14ac:dyDescent="0.25">
      <c r="A319" s="293" t="str">
        <f>IF(ISBLANK(INDEX('Policy Characteristics'!A:A,MATCH($C319,'Policy Characteristics'!$C:$C,0))),"",INDEX('Policy Characteristics'!A:A,MATCH($C319,'Policy Characteristics'!$C:$C,0)))</f>
        <v>Electricity Supply</v>
      </c>
      <c r="B319" s="294" t="str">
        <f>IF(ISBLANK(INDEX('Policy Characteristics'!B:B,MATCH($C319,'Policy Characteristics'!$C:$C,0))),"",INDEX('Policy Characteristics'!B:B,MATCH($C319,'Policy Characteristics'!$C:$C,0)))</f>
        <v>Reduce Plant Downtime</v>
      </c>
      <c r="C319" s="254" t="str">
        <f t="shared" si="24"/>
        <v>Percentage Reduction in Plant Downtime</v>
      </c>
      <c r="D319" s="299" t="s">
        <v>709</v>
      </c>
      <c r="E319" s="299" t="s">
        <v>712</v>
      </c>
      <c r="F319" s="299"/>
      <c r="G319" s="299"/>
      <c r="H319" s="255">
        <v>689</v>
      </c>
      <c r="I319" s="297" t="s">
        <v>634</v>
      </c>
      <c r="J319" s="296" t="str">
        <f>IF(ISBLANK(INDEX('Policy Characteristics'!D:D,MATCH($C319,'Policy Characteristics'!$C:$C,0))),"",INDEX('Policy Characteristics'!D:D,MATCH($C319,'Policy Characteristics'!$C:$C,0)))</f>
        <v>Reduce Plant Downtime</v>
      </c>
      <c r="K319" s="293" t="str">
        <f>IF(ISBLANK(INDEX('Policy Characteristics'!E:E,MATCH($C319,'Policy Characteristics'!$C:$C,0))),"",INDEX('Policy Characteristics'!E:E,MATCH($C319,'Policy Characteristics'!$C:$C,0)))</f>
        <v>elec reduce plant downtime</v>
      </c>
      <c r="L319" s="237">
        <f>IF(ISBLANK(INDEX('Policy Characteristics'!F:F,MATCH($C319,'Policy Characteristics'!$C:$C,0))),"",INDEX('Policy Characteristics'!F:F,MATCH($C319,'Policy Characteristics'!$C:$C,0)))</f>
        <v>0</v>
      </c>
      <c r="M319" s="237">
        <f>IF(ISBLANK(INDEX('Policy Characteristics'!G:G,MATCH($C319,'Policy Characteristics'!$C:$C,0))),"",INDEX('Policy Characteristics'!G:G,MATCH($C319,'Policy Characteristics'!$C:$C,0)))</f>
        <v>0.6</v>
      </c>
      <c r="N319" s="237">
        <f>IF(ISBLANK(INDEX('Policy Characteristics'!H:H,MATCH($C319,'Policy Characteristics'!$C:$C,0))),"",INDEX('Policy Characteristics'!H:H,MATCH($C319,'Policy Characteristics'!$C:$C,0)))</f>
        <v>0.01</v>
      </c>
      <c r="O319" s="293" t="str">
        <f>IF(ISBLANK(INDEX('Policy Characteristics'!I:I,MATCH($C319,'Policy Characteristics'!$C:$C,0))),"",INDEX('Policy Characteristics'!I:I,MATCH($C319,'Policy Characteristics'!$C:$C,0)))</f>
        <v>% reduction in downtime</v>
      </c>
      <c r="P319" s="293"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93" t="str">
        <f>IF(ISBLANK(INDEX('Policy Characteristics'!K:K,MATCH($C319,'Policy Characteristics'!$C:$C,0))),"",INDEX('Policy Characteristics'!K:K,MATCH($C319,'Policy Characteristics'!$C:$C,0)))</f>
        <v>electricity-sector-main.html#red-downtime</v>
      </c>
      <c r="R319" s="293" t="str">
        <f>IF(ISBLANK(INDEX('Policy Characteristics'!L:L,MATCH($C319,'Policy Characteristics'!$C:$C,0))),"",INDEX('Policy Characteristics'!L:L,MATCH($C319,'Policy Characteristics'!$C:$C,0)))</f>
        <v>reduce-downtime.html</v>
      </c>
    </row>
    <row r="320" spans="1:18" s="275" customFormat="1" x14ac:dyDescent="0.25">
      <c r="A320" s="293" t="str">
        <f>IF(ISBLANK(INDEX('Policy Characteristics'!A:A,MATCH($C320,'Policy Characteristics'!$C:$C,0))),"",INDEX('Policy Characteristics'!A:A,MATCH($C320,'Policy Characteristics'!$C:$C,0)))</f>
        <v>Electricity Supply</v>
      </c>
      <c r="B320" s="294" t="str">
        <f>IF(ISBLANK(INDEX('Policy Characteristics'!B:B,MATCH($C320,'Policy Characteristics'!$C:$C,0))),"",INDEX('Policy Characteristics'!B:B,MATCH($C320,'Policy Characteristics'!$C:$C,0)))</f>
        <v>Reduce Plant Downtime</v>
      </c>
      <c r="C320" s="254" t="str">
        <f t="shared" si="24"/>
        <v>Percentage Reduction in Plant Downtime</v>
      </c>
      <c r="D320" s="299" t="s">
        <v>709</v>
      </c>
      <c r="E320" s="299" t="s">
        <v>713</v>
      </c>
      <c r="F320" s="299"/>
      <c r="G320" s="299"/>
      <c r="H320" s="255">
        <v>690</v>
      </c>
      <c r="I320" s="297" t="s">
        <v>634</v>
      </c>
      <c r="J320" s="296" t="str">
        <f>IF(ISBLANK(INDEX('Policy Characteristics'!D:D,MATCH($C320,'Policy Characteristics'!$C:$C,0))),"",INDEX('Policy Characteristics'!D:D,MATCH($C320,'Policy Characteristics'!$C:$C,0)))</f>
        <v>Reduce Plant Downtime</v>
      </c>
      <c r="K320" s="293" t="str">
        <f>IF(ISBLANK(INDEX('Policy Characteristics'!E:E,MATCH($C320,'Policy Characteristics'!$C:$C,0))),"",INDEX('Policy Characteristics'!E:E,MATCH($C320,'Policy Characteristics'!$C:$C,0)))</f>
        <v>elec reduce plant downtime</v>
      </c>
      <c r="L320" s="237">
        <f>IF(ISBLANK(INDEX('Policy Characteristics'!F:F,MATCH($C320,'Policy Characteristics'!$C:$C,0))),"",INDEX('Policy Characteristics'!F:F,MATCH($C320,'Policy Characteristics'!$C:$C,0)))</f>
        <v>0</v>
      </c>
      <c r="M320" s="237">
        <f>IF(ISBLANK(INDEX('Policy Characteristics'!G:G,MATCH($C320,'Policy Characteristics'!$C:$C,0))),"",INDEX('Policy Characteristics'!G:G,MATCH($C320,'Policy Characteristics'!$C:$C,0)))</f>
        <v>0.6</v>
      </c>
      <c r="N320" s="237">
        <f>IF(ISBLANK(INDEX('Policy Characteristics'!H:H,MATCH($C320,'Policy Characteristics'!$C:$C,0))),"",INDEX('Policy Characteristics'!H:H,MATCH($C320,'Policy Characteristics'!$C:$C,0)))</f>
        <v>0.01</v>
      </c>
      <c r="O320" s="293" t="str">
        <f>IF(ISBLANK(INDEX('Policy Characteristics'!I:I,MATCH($C320,'Policy Characteristics'!$C:$C,0))),"",INDEX('Policy Characteristics'!I:I,MATCH($C320,'Policy Characteristics'!$C:$C,0)))</f>
        <v>% reduction in downtime</v>
      </c>
      <c r="P320" s="293"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93" t="str">
        <f>IF(ISBLANK(INDEX('Policy Characteristics'!K:K,MATCH($C320,'Policy Characteristics'!$C:$C,0))),"",INDEX('Policy Characteristics'!K:K,MATCH($C320,'Policy Characteristics'!$C:$C,0)))</f>
        <v>electricity-sector-main.html#red-downtime</v>
      </c>
      <c r="R320" s="293" t="str">
        <f>IF(ISBLANK(INDEX('Policy Characteristics'!L:L,MATCH($C320,'Policy Characteristics'!$C:$C,0))),"",INDEX('Policy Characteristics'!L:L,MATCH($C320,'Policy Characteristics'!$C:$C,0)))</f>
        <v>reduce-downtime.html</v>
      </c>
    </row>
    <row r="321" spans="1:18" s="275" customFormat="1" x14ac:dyDescent="0.25">
      <c r="A321" s="293" t="str">
        <f>IF(ISBLANK(INDEX('Policy Characteristics'!A:A,MATCH($C321,'Policy Characteristics'!$C:$C,0))),"",INDEX('Policy Characteristics'!A:A,MATCH($C321,'Policy Characteristics'!$C:$C,0)))</f>
        <v>Electricity Supply</v>
      </c>
      <c r="B321" s="294" t="str">
        <f>IF(ISBLANK(INDEX('Policy Characteristics'!B:B,MATCH($C321,'Policy Characteristics'!$C:$C,0))),"",INDEX('Policy Characteristics'!B:B,MATCH($C321,'Policy Characteristics'!$C:$C,0)))</f>
        <v>Reduce Soft Costs</v>
      </c>
      <c r="C321" s="255" t="s">
        <v>296</v>
      </c>
      <c r="D321" s="299" t="s">
        <v>686</v>
      </c>
      <c r="E321" s="299"/>
      <c r="F321" s="299" t="s">
        <v>687</v>
      </c>
      <c r="G321" s="299"/>
      <c r="H321" s="255">
        <v>194</v>
      </c>
      <c r="I321" s="297" t="s">
        <v>624</v>
      </c>
      <c r="J321" s="296" t="str">
        <f>IF(ISBLANK(INDEX('Policy Characteristics'!D:D,MATCH($C321,'Policy Characteristics'!$C:$C,0))),"",INDEX('Policy Characteristics'!D:D,MATCH($C321,'Policy Characteristics'!$C:$C,0)))</f>
        <v>Reduce Soft Costs</v>
      </c>
      <c r="K321" s="293" t="str">
        <f>IF(ISBLANK(INDEX('Policy Characteristics'!E:E,MATCH($C321,'Policy Characteristics'!$C:$C,0))),"",INDEX('Policy Characteristics'!E:E,MATCH($C321,'Policy Characteristics'!$C:$C,0)))</f>
        <v>elec reduce soft costs</v>
      </c>
      <c r="L321" s="237">
        <f>IF(ISBLANK(INDEX('Policy Characteristics'!F:F,MATCH($C321,'Policy Characteristics'!$C:$C,0))),"",INDEX('Policy Characteristics'!F:F,MATCH($C321,'Policy Characteristics'!$C:$C,0)))</f>
        <v>0</v>
      </c>
      <c r="M321" s="237">
        <f>IF(ISBLANK(INDEX('Policy Characteristics'!G:G,MATCH($C321,'Policy Characteristics'!$C:$C,0))),"",INDEX('Policy Characteristics'!G:G,MATCH($C321,'Policy Characteristics'!$C:$C,0)))</f>
        <v>0.9</v>
      </c>
      <c r="N321" s="237">
        <f>IF(ISBLANK(INDEX('Policy Characteristics'!H:H,MATCH($C321,'Policy Characteristics'!$C:$C,0))),"",INDEX('Policy Characteristics'!H:H,MATCH($C321,'Policy Characteristics'!$C:$C,0)))</f>
        <v>0.01</v>
      </c>
      <c r="O321" s="293" t="str">
        <f>IF(ISBLANK(INDEX('Policy Characteristics'!I:I,MATCH($C321,'Policy Characteristics'!$C:$C,0))),"",INDEX('Policy Characteristics'!I:I,MATCH($C321,'Policy Characteristics'!$C:$C,0)))</f>
        <v>% reduction in soft costs</v>
      </c>
      <c r="P321" s="293"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93" t="str">
        <f>IF(ISBLANK(INDEX('Policy Characteristics'!K:K,MATCH($C321,'Policy Characteristics'!$C:$C,0))),"",INDEX('Policy Characteristics'!K:K,MATCH($C321,'Policy Characteristics'!$C:$C,0)))</f>
        <v>endogenous-learning.html#red-soft-costs</v>
      </c>
      <c r="R321" s="293" t="str">
        <f>IF(ISBLANK(INDEX('Policy Characteristics'!L:L,MATCH($C321,'Policy Characteristics'!$C:$C,0))),"",INDEX('Policy Characteristics'!L:L,MATCH($C321,'Policy Characteristics'!$C:$C,0)))</f>
        <v>reduce-soft-costs.html</v>
      </c>
    </row>
    <row r="322" spans="1:18" s="275" customFormat="1" x14ac:dyDescent="0.25">
      <c r="A322" s="293" t="str">
        <f>IF(ISBLANK(INDEX('Policy Characteristics'!A:A,MATCH($C322,'Policy Characteristics'!$C:$C,0))),"",INDEX('Policy Characteristics'!A:A,MATCH($C322,'Policy Characteristics'!$C:$C,0)))</f>
        <v>Electricity Supply</v>
      </c>
      <c r="B322" s="294" t="str">
        <f>IF(ISBLANK(INDEX('Policy Characteristics'!B:B,MATCH($C322,'Policy Characteristics'!$C:$C,0))),"",INDEX('Policy Characteristics'!B:B,MATCH($C322,'Policy Characteristics'!$C:$C,0)))</f>
        <v>Reduce Soft Costs</v>
      </c>
      <c r="C322" s="254" t="str">
        <f t="shared" ref="C322:C323" si="25">C$321</f>
        <v>Percent Reduction in Soft Costs of Capacity Construction</v>
      </c>
      <c r="D322" s="299" t="s">
        <v>688</v>
      </c>
      <c r="E322" s="299"/>
      <c r="F322" s="299" t="s">
        <v>689</v>
      </c>
      <c r="G322" s="299"/>
      <c r="H322" s="255">
        <v>195</v>
      </c>
      <c r="I322" s="297" t="s">
        <v>624</v>
      </c>
      <c r="J322" s="296" t="str">
        <f>IF(ISBLANK(INDEX('Policy Characteristics'!D:D,MATCH($C322,'Policy Characteristics'!$C:$C,0))),"",INDEX('Policy Characteristics'!D:D,MATCH($C322,'Policy Characteristics'!$C:$C,0)))</f>
        <v>Reduce Soft Costs</v>
      </c>
      <c r="K322" s="293" t="str">
        <f>IF(ISBLANK(INDEX('Policy Characteristics'!E:E,MATCH($C322,'Policy Characteristics'!$C:$C,0))),"",INDEX('Policy Characteristics'!E:E,MATCH($C322,'Policy Characteristics'!$C:$C,0)))</f>
        <v>elec reduce soft costs</v>
      </c>
      <c r="L322" s="237">
        <f>IF(ISBLANK(INDEX('Policy Characteristics'!F:F,MATCH($C322,'Policy Characteristics'!$C:$C,0))),"",INDEX('Policy Characteristics'!F:F,MATCH($C322,'Policy Characteristics'!$C:$C,0)))</f>
        <v>0</v>
      </c>
      <c r="M322" s="237">
        <f>IF(ISBLANK(INDEX('Policy Characteristics'!G:G,MATCH($C322,'Policy Characteristics'!$C:$C,0))),"",INDEX('Policy Characteristics'!G:G,MATCH($C322,'Policy Characteristics'!$C:$C,0)))</f>
        <v>0.9</v>
      </c>
      <c r="N322" s="237">
        <f>IF(ISBLANK(INDEX('Policy Characteristics'!H:H,MATCH($C322,'Policy Characteristics'!$C:$C,0))),"",INDEX('Policy Characteristics'!H:H,MATCH($C322,'Policy Characteristics'!$C:$C,0)))</f>
        <v>0.01</v>
      </c>
      <c r="O322" s="293" t="str">
        <f>IF(ISBLANK(INDEX('Policy Characteristics'!I:I,MATCH($C322,'Policy Characteristics'!$C:$C,0))),"",INDEX('Policy Characteristics'!I:I,MATCH($C322,'Policy Characteristics'!$C:$C,0)))</f>
        <v>% reduction in soft costs</v>
      </c>
      <c r="P322" s="293"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93" t="str">
        <f>IF(ISBLANK(INDEX('Policy Characteristics'!K:K,MATCH($C322,'Policy Characteristics'!$C:$C,0))),"",INDEX('Policy Characteristics'!K:K,MATCH($C322,'Policy Characteristics'!$C:$C,0)))</f>
        <v>endogenous-learning.html#red-soft-costs</v>
      </c>
      <c r="R322" s="293" t="str">
        <f>IF(ISBLANK(INDEX('Policy Characteristics'!L:L,MATCH($C322,'Policy Characteristics'!$C:$C,0))),"",INDEX('Policy Characteristics'!L:L,MATCH($C322,'Policy Characteristics'!$C:$C,0)))</f>
        <v>reduce-soft-costs.html</v>
      </c>
    </row>
    <row r="323" spans="1:18" s="275" customFormat="1" x14ac:dyDescent="0.25">
      <c r="A323" s="293" t="str">
        <f>IF(ISBLANK(INDEX('Policy Characteristics'!A:A,MATCH($C323,'Policy Characteristics'!$C:$C,0))),"",INDEX('Policy Characteristics'!A:A,MATCH($C323,'Policy Characteristics'!$C:$C,0)))</f>
        <v>Electricity Supply</v>
      </c>
      <c r="B323" s="294" t="str">
        <f>IF(ISBLANK(INDEX('Policy Characteristics'!B:B,MATCH($C323,'Policy Characteristics'!$C:$C,0))),"",INDEX('Policy Characteristics'!B:B,MATCH($C323,'Policy Characteristics'!$C:$C,0)))</f>
        <v>Reduce Soft Costs</v>
      </c>
      <c r="C323" s="254" t="str">
        <f t="shared" si="25"/>
        <v>Percent Reduction in Soft Costs of Capacity Construction</v>
      </c>
      <c r="D323" s="299" t="s">
        <v>703</v>
      </c>
      <c r="E323" s="299"/>
      <c r="F323" s="299" t="s">
        <v>704</v>
      </c>
      <c r="G323" s="299"/>
      <c r="H323" s="255">
        <v>196</v>
      </c>
      <c r="I323" s="297" t="s">
        <v>624</v>
      </c>
      <c r="J323" s="296" t="str">
        <f>IF(ISBLANK(INDEX('Policy Characteristics'!D:D,MATCH($C323,'Policy Characteristics'!$C:$C,0))),"",INDEX('Policy Characteristics'!D:D,MATCH($C323,'Policy Characteristics'!$C:$C,0)))</f>
        <v>Reduce Soft Costs</v>
      </c>
      <c r="K323" s="293" t="str">
        <f>IF(ISBLANK(INDEX('Policy Characteristics'!E:E,MATCH($C323,'Policy Characteristics'!$C:$C,0))),"",INDEX('Policy Characteristics'!E:E,MATCH($C323,'Policy Characteristics'!$C:$C,0)))</f>
        <v>elec reduce soft costs</v>
      </c>
      <c r="L323" s="237">
        <f>IF(ISBLANK(INDEX('Policy Characteristics'!F:F,MATCH($C323,'Policy Characteristics'!$C:$C,0))),"",INDEX('Policy Characteristics'!F:F,MATCH($C323,'Policy Characteristics'!$C:$C,0)))</f>
        <v>0</v>
      </c>
      <c r="M323" s="237">
        <f>IF(ISBLANK(INDEX('Policy Characteristics'!G:G,MATCH($C323,'Policy Characteristics'!$C:$C,0))),"",INDEX('Policy Characteristics'!G:G,MATCH($C323,'Policy Characteristics'!$C:$C,0)))</f>
        <v>0.9</v>
      </c>
      <c r="N323" s="237">
        <f>IF(ISBLANK(INDEX('Policy Characteristics'!H:H,MATCH($C323,'Policy Characteristics'!$C:$C,0))),"",INDEX('Policy Characteristics'!H:H,MATCH($C323,'Policy Characteristics'!$C:$C,0)))</f>
        <v>0.01</v>
      </c>
      <c r="O323" s="293" t="str">
        <f>IF(ISBLANK(INDEX('Policy Characteristics'!I:I,MATCH($C323,'Policy Characteristics'!$C:$C,0))),"",INDEX('Policy Characteristics'!I:I,MATCH($C323,'Policy Characteristics'!$C:$C,0)))</f>
        <v>% reduction in soft costs</v>
      </c>
      <c r="P323" s="293"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93" t="str">
        <f>IF(ISBLANK(INDEX('Policy Characteristics'!K:K,MATCH($C323,'Policy Characteristics'!$C:$C,0))),"",INDEX('Policy Characteristics'!K:K,MATCH($C323,'Policy Characteristics'!$C:$C,0)))</f>
        <v>endogenous-learning.html#red-soft-costs</v>
      </c>
      <c r="R323" s="293" t="str">
        <f>IF(ISBLANK(INDEX('Policy Characteristics'!L:L,MATCH($C323,'Policy Characteristics'!$C:$C,0))),"",INDEX('Policy Characteristics'!L:L,MATCH($C323,'Policy Characteristics'!$C:$C,0)))</f>
        <v>reduce-soft-costs.html</v>
      </c>
    </row>
    <row r="324" spans="1:18" s="275" customFormat="1" x14ac:dyDescent="0.25">
      <c r="A324" s="293" t="str">
        <f>IF(ISBLANK(INDEX('Policy Characteristics'!A:A,MATCH($C324,'Policy Characteristics'!$C:$C,0))),"",INDEX('Policy Characteristics'!A:A,MATCH($C324,'Policy Characteristics'!$C:$C,0)))</f>
        <v>Electricity Supply</v>
      </c>
      <c r="B324" s="294" t="str">
        <f>IF(ISBLANK(INDEX('Policy Characteristics'!B:B,MATCH($C324,'Policy Characteristics'!$C:$C,0))),"",INDEX('Policy Characteristics'!B:B,MATCH($C324,'Policy Characteristics'!$C:$C,0)))</f>
        <v>Reduce Transmission &amp; Distribution Losses</v>
      </c>
      <c r="C324" s="275" t="s">
        <v>303</v>
      </c>
      <c r="D324" s="299"/>
      <c r="E324" s="299"/>
      <c r="F324" s="299"/>
      <c r="G324" s="299"/>
      <c r="H324" s="255">
        <v>145</v>
      </c>
      <c r="I324" s="297" t="s">
        <v>624</v>
      </c>
      <c r="J324" s="296" t="str">
        <f>IF(ISBLANK(INDEX('Policy Characteristics'!D:D,MATCH($C324,'Policy Characteristics'!$C:$C,0))),"",INDEX('Policy Characteristics'!D:D,MATCH($C324,'Policy Characteristics'!$C:$C,0)))</f>
        <v>Reduce T&amp;D Losses</v>
      </c>
      <c r="K324" s="293" t="str">
        <f>IF(ISBLANK(INDEX('Policy Characteristics'!E:E,MATCH($C324,'Policy Characteristics'!$C:$C,0))),"",INDEX('Policy Characteristics'!E:E,MATCH($C324,'Policy Characteristics'!$C:$C,0)))</f>
        <v>elec avoid TND loss</v>
      </c>
      <c r="L324" s="237">
        <f>IF(ISBLANK(INDEX('Policy Characteristics'!F:F,MATCH($C324,'Policy Characteristics'!$C:$C,0))),"",INDEX('Policy Characteristics'!F:F,MATCH($C324,'Policy Characteristics'!$C:$C,0)))</f>
        <v>0</v>
      </c>
      <c r="M324" s="237">
        <f>IF(ISBLANK(INDEX('Policy Characteristics'!G:G,MATCH($C324,'Policy Characteristics'!$C:$C,0))),"",INDEX('Policy Characteristics'!G:G,MATCH($C324,'Policy Characteristics'!$C:$C,0)))</f>
        <v>0.4</v>
      </c>
      <c r="N324" s="237">
        <f>IF(ISBLANK(INDEX('Policy Characteristics'!H:H,MATCH($C324,'Policy Characteristics'!$C:$C,0))),"",INDEX('Policy Characteristics'!H:H,MATCH($C324,'Policy Characteristics'!$C:$C,0)))</f>
        <v>0.01</v>
      </c>
      <c r="O324" s="293" t="str">
        <f>IF(ISBLANK(INDEX('Policy Characteristics'!I:I,MATCH($C324,'Policy Characteristics'!$C:$C,0))),"",INDEX('Policy Characteristics'!I:I,MATCH($C324,'Policy Characteristics'!$C:$C,0)))</f>
        <v>% of losses avoided</v>
      </c>
      <c r="P324" s="293"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v>
      </c>
      <c r="Q324" s="293" t="str">
        <f>IF(ISBLANK(INDEX('Policy Characteristics'!K:K,MATCH($C324,'Policy Characteristics'!$C:$C,0))),"",INDEX('Policy Characteristics'!K:K,MATCH($C324,'Policy Characteristics'!$C:$C,0)))</f>
        <v>electricity-sector-main.html#red-tnd-losses</v>
      </c>
      <c r="R324" s="293" t="str">
        <f>IF(ISBLANK(INDEX('Policy Characteristics'!L:L,MATCH($C324,'Policy Characteristics'!$C:$C,0))),"",INDEX('Policy Characteristics'!L:L,MATCH($C324,'Policy Characteristics'!$C:$C,0)))</f>
        <v>reduce-tnd-losses.html</v>
      </c>
    </row>
    <row r="325" spans="1:18" s="275" customFormat="1" x14ac:dyDescent="0.25">
      <c r="A325" s="293" t="str">
        <f>IF(ISBLANK(INDEX('Policy Characteristics'!A:A,MATCH($C325,'Policy Characteristics'!$C:$C,0))),"",INDEX('Policy Characteristics'!A:A,MATCH($C325,'Policy Characteristics'!$C:$C,0)))</f>
        <v>Electricity Supply</v>
      </c>
      <c r="B325" s="294" t="str">
        <f>IF(ISBLANK(INDEX('Policy Characteristics'!B:B,MATCH($C325,'Policy Characteristics'!$C:$C,0))),"",INDEX('Policy Characteristics'!B:B,MATCH($C325,'Policy Characteristics'!$C:$C,0)))</f>
        <v>Subsidy for Capacity Construction</v>
      </c>
      <c r="C325" s="275" t="s">
        <v>312</v>
      </c>
      <c r="D325" s="298" t="s">
        <v>678</v>
      </c>
      <c r="E325" s="298"/>
      <c r="F325" s="299" t="s">
        <v>679</v>
      </c>
      <c r="G325" s="299"/>
      <c r="H325" s="255">
        <v>691</v>
      </c>
      <c r="I325" s="297" t="s">
        <v>634</v>
      </c>
      <c r="J325" s="296" t="str">
        <f>IF(ISBLANK(INDEX('Policy Characteristics'!D:D,MATCH($C325,'Policy Characteristics'!$C:$C,0))),"",INDEX('Policy Characteristics'!D:D,MATCH($C325,'Policy Characteristics'!$C:$C,0)))</f>
        <v>Subsidy for Capacity Construction</v>
      </c>
      <c r="K325" s="293" t="str">
        <f>IF(ISBLANK(INDEX('Policy Characteristics'!E:E,MATCH($C325,'Policy Characteristics'!$C:$C,0))),"",INDEX('Policy Characteristics'!E:E,MATCH($C325,'Policy Characteristics'!$C:$C,0)))</f>
        <v>elec capacity construction subsidy</v>
      </c>
      <c r="L325" s="237">
        <f>IF(ISBLANK(INDEX('Policy Characteristics'!F:F,MATCH($C325,'Policy Characteristics'!$C:$C,0))),"",INDEX('Policy Characteristics'!F:F,MATCH($C325,'Policy Characteristics'!$C:$C,0)))</f>
        <v>0</v>
      </c>
      <c r="M325" s="237">
        <f>IF(ISBLANK(INDEX('Policy Characteristics'!G:G,MATCH($C325,'Policy Characteristics'!$C:$C,0))),"",INDEX('Policy Characteristics'!G:G,MATCH($C325,'Policy Characteristics'!$C:$C,0)))</f>
        <v>0.95</v>
      </c>
      <c r="N325" s="237">
        <f>IF(ISBLANK(INDEX('Policy Characteristics'!H:H,MATCH($C325,'Policy Characteristics'!$C:$C,0))),"",INDEX('Policy Characteristics'!H:H,MATCH($C325,'Policy Characteristics'!$C:$C,0)))</f>
        <v>0.01</v>
      </c>
      <c r="O325" s="293" t="str">
        <f>IF(ISBLANK(INDEX('Policy Characteristics'!I:I,MATCH($C325,'Policy Characteristics'!$C:$C,0))),"",INDEX('Policy Characteristics'!I:I,MATCH($C325,'Policy Characteristics'!$C:$C,0)))</f>
        <v>% of construction cost</v>
      </c>
      <c r="P325" s="293"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5" s="293" t="str">
        <f>IF(ISBLANK(INDEX('Policy Characteristics'!K:K,MATCH($C325,'Policy Characteristics'!$C:$C,0))),"",INDEX('Policy Characteristics'!K:K,MATCH($C325,'Policy Characteristics'!$C:$C,0)))</f>
        <v>electricity-sector-main.html#subsidies</v>
      </c>
      <c r="R325" s="293" t="str">
        <f>IF(ISBLANK(INDEX('Policy Characteristics'!L:L,MATCH($C325,'Policy Characteristics'!$C:$C,0))),"",INDEX('Policy Characteristics'!L:L,MATCH($C325,'Policy Characteristics'!$C:$C,0)))</f>
        <v/>
      </c>
    </row>
    <row r="326" spans="1:18" s="275" customFormat="1" x14ac:dyDescent="0.25">
      <c r="A326" s="293" t="str">
        <f>IF(ISBLANK(INDEX('Policy Characteristics'!A:A,MATCH($C326,'Policy Characteristics'!$C:$C,0))),"",INDEX('Policy Characteristics'!A:A,MATCH($C326,'Policy Characteristics'!$C:$C,0)))</f>
        <v>Electricity Supply</v>
      </c>
      <c r="B326" s="294" t="str">
        <f>IF(ISBLANK(INDEX('Policy Characteristics'!B:B,MATCH($C326,'Policy Characteristics'!$C:$C,0))),"",INDEX('Policy Characteristics'!B:B,MATCH($C326,'Policy Characteristics'!$C:$C,0)))</f>
        <v>Subsidy for Capacity Construction</v>
      </c>
      <c r="C326" s="254" t="str">
        <f t="shared" ref="C326:C340" si="26">C$325</f>
        <v>Perc Subsidy for Elec Capacity Construction</v>
      </c>
      <c r="D326" s="299" t="s">
        <v>680</v>
      </c>
      <c r="E326" s="300"/>
      <c r="F326" s="299" t="s">
        <v>681</v>
      </c>
      <c r="G326" s="299"/>
      <c r="H326" s="255">
        <v>692</v>
      </c>
      <c r="I326" s="297" t="s">
        <v>634</v>
      </c>
      <c r="J326" s="296" t="str">
        <f>IF(ISBLANK(INDEX('Policy Characteristics'!D:D,MATCH($C326,'Policy Characteristics'!$C:$C,0))),"",INDEX('Policy Characteristics'!D:D,MATCH($C326,'Policy Characteristics'!$C:$C,0)))</f>
        <v>Subsidy for Capacity Construction</v>
      </c>
      <c r="K326" s="293" t="str">
        <f>IF(ISBLANK(INDEX('Policy Characteristics'!E:E,MATCH($C326,'Policy Characteristics'!$C:$C,0))),"",INDEX('Policy Characteristics'!E:E,MATCH($C326,'Policy Characteristics'!$C:$C,0)))</f>
        <v>elec capacity construction subsidy</v>
      </c>
      <c r="L326" s="237">
        <f>IF(ISBLANK(INDEX('Policy Characteristics'!F:F,MATCH($C326,'Policy Characteristics'!$C:$C,0))),"",INDEX('Policy Characteristics'!F:F,MATCH($C326,'Policy Characteristics'!$C:$C,0)))</f>
        <v>0</v>
      </c>
      <c r="M326" s="237">
        <f>IF(ISBLANK(INDEX('Policy Characteristics'!G:G,MATCH($C326,'Policy Characteristics'!$C:$C,0))),"",INDEX('Policy Characteristics'!G:G,MATCH($C326,'Policy Characteristics'!$C:$C,0)))</f>
        <v>0.95</v>
      </c>
      <c r="N326" s="237">
        <f>IF(ISBLANK(INDEX('Policy Characteristics'!H:H,MATCH($C326,'Policy Characteristics'!$C:$C,0))),"",INDEX('Policy Characteristics'!H:H,MATCH($C326,'Policy Characteristics'!$C:$C,0)))</f>
        <v>0.01</v>
      </c>
      <c r="O326" s="293" t="str">
        <f>IF(ISBLANK(INDEX('Policy Characteristics'!I:I,MATCH($C326,'Policy Characteristics'!$C:$C,0))),"",INDEX('Policy Characteristics'!I:I,MATCH($C326,'Policy Characteristics'!$C:$C,0)))</f>
        <v>% of construction cost</v>
      </c>
      <c r="P326" s="293"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6" s="293" t="str">
        <f>IF(ISBLANK(INDEX('Policy Characteristics'!K:K,MATCH($C326,'Policy Characteristics'!$C:$C,0))),"",INDEX('Policy Characteristics'!K:K,MATCH($C326,'Policy Characteristics'!$C:$C,0)))</f>
        <v>electricity-sector-main.html#subsidies</v>
      </c>
      <c r="R326" s="293" t="str">
        <f>IF(ISBLANK(INDEX('Policy Characteristics'!L:L,MATCH($C326,'Policy Characteristics'!$C:$C,0))),"",INDEX('Policy Characteristics'!L:L,MATCH($C326,'Policy Characteristics'!$C:$C,0)))</f>
        <v/>
      </c>
    </row>
    <row r="327" spans="1:18" s="275" customFormat="1" x14ac:dyDescent="0.25">
      <c r="A327" s="293" t="str">
        <f>IF(ISBLANK(INDEX('Policy Characteristics'!A:A,MATCH($C327,'Policy Characteristics'!$C:$C,0))),"",INDEX('Policy Characteristics'!A:A,MATCH($C327,'Policy Characteristics'!$C:$C,0)))</f>
        <v>Electricity Supply</v>
      </c>
      <c r="B327" s="294" t="str">
        <f>IF(ISBLANK(INDEX('Policy Characteristics'!B:B,MATCH($C327,'Policy Characteristics'!$C:$C,0))),"",INDEX('Policy Characteristics'!B:B,MATCH($C327,'Policy Characteristics'!$C:$C,0)))</f>
        <v>Subsidy for Capacity Construction</v>
      </c>
      <c r="C327" s="254" t="str">
        <f t="shared" si="26"/>
        <v>Perc Subsidy for Elec Capacity Construction</v>
      </c>
      <c r="D327" s="299" t="s">
        <v>682</v>
      </c>
      <c r="E327" s="300"/>
      <c r="F327" s="299" t="s">
        <v>683</v>
      </c>
      <c r="G327" s="299"/>
      <c r="H327" s="255">
        <v>517</v>
      </c>
      <c r="I327" s="297" t="s">
        <v>624</v>
      </c>
      <c r="J327" s="296" t="str">
        <f>IF(ISBLANK(INDEX('Policy Characteristics'!D:D,MATCH($C327,'Policy Characteristics'!$C:$C,0))),"",INDEX('Policy Characteristics'!D:D,MATCH($C327,'Policy Characteristics'!$C:$C,0)))</f>
        <v>Subsidy for Capacity Construction</v>
      </c>
      <c r="K327" s="293" t="str">
        <f>IF(ISBLANK(INDEX('Policy Characteristics'!E:E,MATCH($C327,'Policy Characteristics'!$C:$C,0))),"",INDEX('Policy Characteristics'!E:E,MATCH($C327,'Policy Characteristics'!$C:$C,0)))</f>
        <v>elec capacity construction subsidy</v>
      </c>
      <c r="L327" s="237">
        <f>IF(ISBLANK(INDEX('Policy Characteristics'!F:F,MATCH($C327,'Policy Characteristics'!$C:$C,0))),"",INDEX('Policy Characteristics'!F:F,MATCH($C327,'Policy Characteristics'!$C:$C,0)))</f>
        <v>0</v>
      </c>
      <c r="M327" s="237">
        <f>IF(ISBLANK(INDEX('Policy Characteristics'!G:G,MATCH($C327,'Policy Characteristics'!$C:$C,0))),"",INDEX('Policy Characteristics'!G:G,MATCH($C327,'Policy Characteristics'!$C:$C,0)))</f>
        <v>0.95</v>
      </c>
      <c r="N327" s="237">
        <f>IF(ISBLANK(INDEX('Policy Characteristics'!H:H,MATCH($C327,'Policy Characteristics'!$C:$C,0))),"",INDEX('Policy Characteristics'!H:H,MATCH($C327,'Policy Characteristics'!$C:$C,0)))</f>
        <v>0.01</v>
      </c>
      <c r="O327" s="293" t="str">
        <f>IF(ISBLANK(INDEX('Policy Characteristics'!I:I,MATCH($C327,'Policy Characteristics'!$C:$C,0))),"",INDEX('Policy Characteristics'!I:I,MATCH($C327,'Policy Characteristics'!$C:$C,0)))</f>
        <v>% of construction cost</v>
      </c>
      <c r="P327" s="293"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7" s="293" t="str">
        <f>IF(ISBLANK(INDEX('Policy Characteristics'!K:K,MATCH($C327,'Policy Characteristics'!$C:$C,0))),"",INDEX('Policy Characteristics'!K:K,MATCH($C327,'Policy Characteristics'!$C:$C,0)))</f>
        <v>electricity-sector-main.html#subsidies</v>
      </c>
      <c r="R327" s="293" t="str">
        <f>IF(ISBLANK(INDEX('Policy Characteristics'!L:L,MATCH($C327,'Policy Characteristics'!$C:$C,0))),"",INDEX('Policy Characteristics'!L:L,MATCH($C327,'Policy Characteristics'!$C:$C,0)))</f>
        <v/>
      </c>
    </row>
    <row r="328" spans="1:18" s="275" customFormat="1" x14ac:dyDescent="0.25">
      <c r="A328" s="293" t="str">
        <f>IF(ISBLANK(INDEX('Policy Characteristics'!A:A,MATCH($C328,'Policy Characteristics'!$C:$C,0))),"",INDEX('Policy Characteristics'!A:A,MATCH($C328,'Policy Characteristics'!$C:$C,0)))</f>
        <v>Electricity Supply</v>
      </c>
      <c r="B328" s="294" t="str">
        <f>IF(ISBLANK(INDEX('Policy Characteristics'!B:B,MATCH($C328,'Policy Characteristics'!$C:$C,0))),"",INDEX('Policy Characteristics'!B:B,MATCH($C328,'Policy Characteristics'!$C:$C,0)))</f>
        <v>Subsidy for Capacity Construction</v>
      </c>
      <c r="C328" s="254" t="str">
        <f t="shared" si="26"/>
        <v>Perc Subsidy for Elec Capacity Construction</v>
      </c>
      <c r="D328" s="299" t="s">
        <v>684</v>
      </c>
      <c r="E328" s="300"/>
      <c r="F328" s="299" t="s">
        <v>685</v>
      </c>
      <c r="G328" s="299"/>
      <c r="H328" s="255">
        <v>693</v>
      </c>
      <c r="I328" s="297" t="s">
        <v>634</v>
      </c>
      <c r="J328" s="296" t="str">
        <f>IF(ISBLANK(INDEX('Policy Characteristics'!D:D,MATCH($C328,'Policy Characteristics'!$C:$C,0))),"",INDEX('Policy Characteristics'!D:D,MATCH($C328,'Policy Characteristics'!$C:$C,0)))</f>
        <v>Subsidy for Capacity Construction</v>
      </c>
      <c r="K328" s="293" t="str">
        <f>IF(ISBLANK(INDEX('Policy Characteristics'!E:E,MATCH($C328,'Policy Characteristics'!$C:$C,0))),"",INDEX('Policy Characteristics'!E:E,MATCH($C328,'Policy Characteristics'!$C:$C,0)))</f>
        <v>elec capacity construction subsidy</v>
      </c>
      <c r="L328" s="237">
        <f>IF(ISBLANK(INDEX('Policy Characteristics'!F:F,MATCH($C328,'Policy Characteristics'!$C:$C,0))),"",INDEX('Policy Characteristics'!F:F,MATCH($C328,'Policy Characteristics'!$C:$C,0)))</f>
        <v>0</v>
      </c>
      <c r="M328" s="237">
        <f>IF(ISBLANK(INDEX('Policy Characteristics'!G:G,MATCH($C328,'Policy Characteristics'!$C:$C,0))),"",INDEX('Policy Characteristics'!G:G,MATCH($C328,'Policy Characteristics'!$C:$C,0)))</f>
        <v>0.95</v>
      </c>
      <c r="N328" s="237">
        <f>IF(ISBLANK(INDEX('Policy Characteristics'!H:H,MATCH($C328,'Policy Characteristics'!$C:$C,0))),"",INDEX('Policy Characteristics'!H:H,MATCH($C328,'Policy Characteristics'!$C:$C,0)))</f>
        <v>0.01</v>
      </c>
      <c r="O328" s="293" t="str">
        <f>IF(ISBLANK(INDEX('Policy Characteristics'!I:I,MATCH($C328,'Policy Characteristics'!$C:$C,0))),"",INDEX('Policy Characteristics'!I:I,MATCH($C328,'Policy Characteristics'!$C:$C,0)))</f>
        <v>% of construction cost</v>
      </c>
      <c r="P328" s="293"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8" s="293" t="str">
        <f>IF(ISBLANK(INDEX('Policy Characteristics'!K:K,MATCH($C328,'Policy Characteristics'!$C:$C,0))),"",INDEX('Policy Characteristics'!K:K,MATCH($C328,'Policy Characteristics'!$C:$C,0)))</f>
        <v>electricity-sector-main.html#subsidies</v>
      </c>
      <c r="R328" s="293" t="str">
        <f>IF(ISBLANK(INDEX('Policy Characteristics'!L:L,MATCH($C328,'Policy Characteristics'!$C:$C,0))),"",INDEX('Policy Characteristics'!L:L,MATCH($C328,'Policy Characteristics'!$C:$C,0)))</f>
        <v/>
      </c>
    </row>
    <row r="329" spans="1:18" s="275" customFormat="1" x14ac:dyDescent="0.25">
      <c r="A329" s="293" t="str">
        <f>IF(ISBLANK(INDEX('Policy Characteristics'!A:A,MATCH($C329,'Policy Characteristics'!$C:$C,0))),"",INDEX('Policy Characteristics'!A:A,MATCH($C329,'Policy Characteristics'!$C:$C,0)))</f>
        <v>Electricity Supply</v>
      </c>
      <c r="B329" s="294" t="str">
        <f>IF(ISBLANK(INDEX('Policy Characteristics'!B:B,MATCH($C329,'Policy Characteristics'!$C:$C,0))),"",INDEX('Policy Characteristics'!B:B,MATCH($C329,'Policy Characteristics'!$C:$C,0)))</f>
        <v>Subsidy for Capacity Construction</v>
      </c>
      <c r="C329" s="254" t="str">
        <f t="shared" si="26"/>
        <v>Perc Subsidy for Elec Capacity Construction</v>
      </c>
      <c r="D329" s="299" t="s">
        <v>686</v>
      </c>
      <c r="E329" s="300"/>
      <c r="F329" s="299" t="s">
        <v>687</v>
      </c>
      <c r="G329" s="299"/>
      <c r="H329" s="255">
        <v>518</v>
      </c>
      <c r="I329" s="297" t="s">
        <v>624</v>
      </c>
      <c r="J329" s="296" t="str">
        <f>IF(ISBLANK(INDEX('Policy Characteristics'!D:D,MATCH($C329,'Policy Characteristics'!$C:$C,0))),"",INDEX('Policy Characteristics'!D:D,MATCH($C329,'Policy Characteristics'!$C:$C,0)))</f>
        <v>Subsidy for Capacity Construction</v>
      </c>
      <c r="K329" s="293" t="str">
        <f>IF(ISBLANK(INDEX('Policy Characteristics'!E:E,MATCH($C329,'Policy Characteristics'!$C:$C,0))),"",INDEX('Policy Characteristics'!E:E,MATCH($C329,'Policy Characteristics'!$C:$C,0)))</f>
        <v>elec capacity construction subsidy</v>
      </c>
      <c r="L329" s="237">
        <f>IF(ISBLANK(INDEX('Policy Characteristics'!F:F,MATCH($C329,'Policy Characteristics'!$C:$C,0))),"",INDEX('Policy Characteristics'!F:F,MATCH($C329,'Policy Characteristics'!$C:$C,0)))</f>
        <v>0</v>
      </c>
      <c r="M329" s="237">
        <f>IF(ISBLANK(INDEX('Policy Characteristics'!G:G,MATCH($C329,'Policy Characteristics'!$C:$C,0))),"",INDEX('Policy Characteristics'!G:G,MATCH($C329,'Policy Characteristics'!$C:$C,0)))</f>
        <v>0.95</v>
      </c>
      <c r="N329" s="237">
        <f>IF(ISBLANK(INDEX('Policy Characteristics'!H:H,MATCH($C329,'Policy Characteristics'!$C:$C,0))),"",INDEX('Policy Characteristics'!H:H,MATCH($C329,'Policy Characteristics'!$C:$C,0)))</f>
        <v>0.01</v>
      </c>
      <c r="O329" s="293" t="str">
        <f>IF(ISBLANK(INDEX('Policy Characteristics'!I:I,MATCH($C329,'Policy Characteristics'!$C:$C,0))),"",INDEX('Policy Characteristics'!I:I,MATCH($C329,'Policy Characteristics'!$C:$C,0)))</f>
        <v>% of construction cost</v>
      </c>
      <c r="P329" s="293"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9" s="293" t="str">
        <f>IF(ISBLANK(INDEX('Policy Characteristics'!K:K,MATCH($C329,'Policy Characteristics'!$C:$C,0))),"",INDEX('Policy Characteristics'!K:K,MATCH($C329,'Policy Characteristics'!$C:$C,0)))</f>
        <v>electricity-sector-main.html#subsidies</v>
      </c>
      <c r="R329" s="293" t="str">
        <f>IF(ISBLANK(INDEX('Policy Characteristics'!L:L,MATCH($C329,'Policy Characteristics'!$C:$C,0))),"",INDEX('Policy Characteristics'!L:L,MATCH($C329,'Policy Characteristics'!$C:$C,0)))</f>
        <v/>
      </c>
    </row>
    <row r="330" spans="1:18" s="275" customFormat="1" x14ac:dyDescent="0.25">
      <c r="A330" s="293" t="str">
        <f>IF(ISBLANK(INDEX('Policy Characteristics'!A:A,MATCH($C330,'Policy Characteristics'!$C:$C,0))),"",INDEX('Policy Characteristics'!A:A,MATCH($C330,'Policy Characteristics'!$C:$C,0)))</f>
        <v>Electricity Supply</v>
      </c>
      <c r="B330" s="294" t="str">
        <f>IF(ISBLANK(INDEX('Policy Characteristics'!B:B,MATCH($C330,'Policy Characteristics'!$C:$C,0))),"",INDEX('Policy Characteristics'!B:B,MATCH($C330,'Policy Characteristics'!$C:$C,0)))</f>
        <v>Subsidy for Capacity Construction</v>
      </c>
      <c r="C330" s="254" t="str">
        <f t="shared" si="26"/>
        <v>Perc Subsidy for Elec Capacity Construction</v>
      </c>
      <c r="D330" s="299" t="s">
        <v>688</v>
      </c>
      <c r="E330" s="300"/>
      <c r="F330" s="299" t="s">
        <v>689</v>
      </c>
      <c r="G330" s="299"/>
      <c r="H330" s="255">
        <v>519</v>
      </c>
      <c r="I330" s="297" t="s">
        <v>624</v>
      </c>
      <c r="J330" s="296" t="str">
        <f>IF(ISBLANK(INDEX('Policy Characteristics'!D:D,MATCH($C330,'Policy Characteristics'!$C:$C,0))),"",INDEX('Policy Characteristics'!D:D,MATCH($C330,'Policy Characteristics'!$C:$C,0)))</f>
        <v>Subsidy for Capacity Construction</v>
      </c>
      <c r="K330" s="293" t="str">
        <f>IF(ISBLANK(INDEX('Policy Characteristics'!E:E,MATCH($C330,'Policy Characteristics'!$C:$C,0))),"",INDEX('Policy Characteristics'!E:E,MATCH($C330,'Policy Characteristics'!$C:$C,0)))</f>
        <v>elec capacity construction subsidy</v>
      </c>
      <c r="L330" s="237">
        <f>IF(ISBLANK(INDEX('Policy Characteristics'!F:F,MATCH($C330,'Policy Characteristics'!$C:$C,0))),"",INDEX('Policy Characteristics'!F:F,MATCH($C330,'Policy Characteristics'!$C:$C,0)))</f>
        <v>0</v>
      </c>
      <c r="M330" s="237">
        <f>IF(ISBLANK(INDEX('Policy Characteristics'!G:G,MATCH($C330,'Policy Characteristics'!$C:$C,0))),"",INDEX('Policy Characteristics'!G:G,MATCH($C330,'Policy Characteristics'!$C:$C,0)))</f>
        <v>0.95</v>
      </c>
      <c r="N330" s="237">
        <f>IF(ISBLANK(INDEX('Policy Characteristics'!H:H,MATCH($C330,'Policy Characteristics'!$C:$C,0))),"",INDEX('Policy Characteristics'!H:H,MATCH($C330,'Policy Characteristics'!$C:$C,0)))</f>
        <v>0.01</v>
      </c>
      <c r="O330" s="293" t="str">
        <f>IF(ISBLANK(INDEX('Policy Characteristics'!I:I,MATCH($C330,'Policy Characteristics'!$C:$C,0))),"",INDEX('Policy Characteristics'!I:I,MATCH($C330,'Policy Characteristics'!$C:$C,0)))</f>
        <v>% of construction cost</v>
      </c>
      <c r="P330" s="293"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0" s="293" t="str">
        <f>IF(ISBLANK(INDEX('Policy Characteristics'!K:K,MATCH($C330,'Policy Characteristics'!$C:$C,0))),"",INDEX('Policy Characteristics'!K:K,MATCH($C330,'Policy Characteristics'!$C:$C,0)))</f>
        <v>electricity-sector-main.html#subsidies</v>
      </c>
      <c r="R330" s="293" t="str">
        <f>IF(ISBLANK(INDEX('Policy Characteristics'!L:L,MATCH($C330,'Policy Characteristics'!$C:$C,0))),"",INDEX('Policy Characteristics'!L:L,MATCH($C330,'Policy Characteristics'!$C:$C,0)))</f>
        <v/>
      </c>
    </row>
    <row r="331" spans="1:18" s="275" customFormat="1" x14ac:dyDescent="0.25">
      <c r="A331" s="293" t="str">
        <f>IF(ISBLANK(INDEX('Policy Characteristics'!A:A,MATCH($C331,'Policy Characteristics'!$C:$C,0))),"",INDEX('Policy Characteristics'!A:A,MATCH($C331,'Policy Characteristics'!$C:$C,0)))</f>
        <v>Electricity Supply</v>
      </c>
      <c r="B331" s="294" t="str">
        <f>IF(ISBLANK(INDEX('Policy Characteristics'!B:B,MATCH($C331,'Policy Characteristics'!$C:$C,0))),"",INDEX('Policy Characteristics'!B:B,MATCH($C331,'Policy Characteristics'!$C:$C,0)))</f>
        <v>Subsidy for Capacity Construction</v>
      </c>
      <c r="C331" s="254" t="str">
        <f t="shared" si="26"/>
        <v>Perc Subsidy for Elec Capacity Construction</v>
      </c>
      <c r="D331" s="299" t="s">
        <v>690</v>
      </c>
      <c r="E331" s="300"/>
      <c r="F331" s="299" t="s">
        <v>691</v>
      </c>
      <c r="G331" s="299"/>
      <c r="H331" s="255">
        <v>520</v>
      </c>
      <c r="I331" s="297" t="s">
        <v>624</v>
      </c>
      <c r="J331" s="296" t="str">
        <f>IF(ISBLANK(INDEX('Policy Characteristics'!D:D,MATCH($C331,'Policy Characteristics'!$C:$C,0))),"",INDEX('Policy Characteristics'!D:D,MATCH($C331,'Policy Characteristics'!$C:$C,0)))</f>
        <v>Subsidy for Capacity Construction</v>
      </c>
      <c r="K331" s="293" t="str">
        <f>IF(ISBLANK(INDEX('Policy Characteristics'!E:E,MATCH($C331,'Policy Characteristics'!$C:$C,0))),"",INDEX('Policy Characteristics'!E:E,MATCH($C331,'Policy Characteristics'!$C:$C,0)))</f>
        <v>elec capacity construction subsidy</v>
      </c>
      <c r="L331" s="237">
        <f>IF(ISBLANK(INDEX('Policy Characteristics'!F:F,MATCH($C331,'Policy Characteristics'!$C:$C,0))),"",INDEX('Policy Characteristics'!F:F,MATCH($C331,'Policy Characteristics'!$C:$C,0)))</f>
        <v>0</v>
      </c>
      <c r="M331" s="237">
        <f>IF(ISBLANK(INDEX('Policy Characteristics'!G:G,MATCH($C331,'Policy Characteristics'!$C:$C,0))),"",INDEX('Policy Characteristics'!G:G,MATCH($C331,'Policy Characteristics'!$C:$C,0)))</f>
        <v>0.95</v>
      </c>
      <c r="N331" s="237">
        <f>IF(ISBLANK(INDEX('Policy Characteristics'!H:H,MATCH($C331,'Policy Characteristics'!$C:$C,0))),"",INDEX('Policy Characteristics'!H:H,MATCH($C331,'Policy Characteristics'!$C:$C,0)))</f>
        <v>0.01</v>
      </c>
      <c r="O331" s="293" t="str">
        <f>IF(ISBLANK(INDEX('Policy Characteristics'!I:I,MATCH($C331,'Policy Characteristics'!$C:$C,0))),"",INDEX('Policy Characteristics'!I:I,MATCH($C331,'Policy Characteristics'!$C:$C,0)))</f>
        <v>% of construction cost</v>
      </c>
      <c r="P331" s="293"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1" s="293" t="str">
        <f>IF(ISBLANK(INDEX('Policy Characteristics'!K:K,MATCH($C331,'Policy Characteristics'!$C:$C,0))),"",INDEX('Policy Characteristics'!K:K,MATCH($C331,'Policy Characteristics'!$C:$C,0)))</f>
        <v>electricity-sector-main.html#subsidies</v>
      </c>
      <c r="R331" s="293" t="str">
        <f>IF(ISBLANK(INDEX('Policy Characteristics'!L:L,MATCH($C331,'Policy Characteristics'!$C:$C,0))),"",INDEX('Policy Characteristics'!L:L,MATCH($C331,'Policy Characteristics'!$C:$C,0)))</f>
        <v/>
      </c>
    </row>
    <row r="332" spans="1:18" s="275" customFormat="1" x14ac:dyDescent="0.25">
      <c r="A332" s="293" t="str">
        <f>IF(ISBLANK(INDEX('Policy Characteristics'!A:A,MATCH($C332,'Policy Characteristics'!$C:$C,0))),"",INDEX('Policy Characteristics'!A:A,MATCH($C332,'Policy Characteristics'!$C:$C,0)))</f>
        <v>Electricity Supply</v>
      </c>
      <c r="B332" s="294" t="str">
        <f>IF(ISBLANK(INDEX('Policy Characteristics'!B:B,MATCH($C332,'Policy Characteristics'!$C:$C,0))),"",INDEX('Policy Characteristics'!B:B,MATCH($C332,'Policy Characteristics'!$C:$C,0)))</f>
        <v>Subsidy for Capacity Construction</v>
      </c>
      <c r="C332" s="254" t="str">
        <f t="shared" si="26"/>
        <v>Perc Subsidy for Elec Capacity Construction</v>
      </c>
      <c r="D332" s="299" t="s">
        <v>692</v>
      </c>
      <c r="E332" s="300"/>
      <c r="F332" s="299" t="s">
        <v>693</v>
      </c>
      <c r="G332" s="299"/>
      <c r="H332" s="255">
        <v>521</v>
      </c>
      <c r="I332" s="297" t="s">
        <v>624</v>
      </c>
      <c r="J332" s="296" t="str">
        <f>IF(ISBLANK(INDEX('Policy Characteristics'!D:D,MATCH($C332,'Policy Characteristics'!$C:$C,0))),"",INDEX('Policy Characteristics'!D:D,MATCH($C332,'Policy Characteristics'!$C:$C,0)))</f>
        <v>Subsidy for Capacity Construction</v>
      </c>
      <c r="K332" s="293" t="str">
        <f>IF(ISBLANK(INDEX('Policy Characteristics'!E:E,MATCH($C332,'Policy Characteristics'!$C:$C,0))),"",INDEX('Policy Characteristics'!E:E,MATCH($C332,'Policy Characteristics'!$C:$C,0)))</f>
        <v>elec capacity construction subsidy</v>
      </c>
      <c r="L332" s="237">
        <f>IF(ISBLANK(INDEX('Policy Characteristics'!F:F,MATCH($C332,'Policy Characteristics'!$C:$C,0))),"",INDEX('Policy Characteristics'!F:F,MATCH($C332,'Policy Characteristics'!$C:$C,0)))</f>
        <v>0</v>
      </c>
      <c r="M332" s="237">
        <f>IF(ISBLANK(INDEX('Policy Characteristics'!G:G,MATCH($C332,'Policy Characteristics'!$C:$C,0))),"",INDEX('Policy Characteristics'!G:G,MATCH($C332,'Policy Characteristics'!$C:$C,0)))</f>
        <v>0.95</v>
      </c>
      <c r="N332" s="237">
        <f>IF(ISBLANK(INDEX('Policy Characteristics'!H:H,MATCH($C332,'Policy Characteristics'!$C:$C,0))),"",INDEX('Policy Characteristics'!H:H,MATCH($C332,'Policy Characteristics'!$C:$C,0)))</f>
        <v>0.01</v>
      </c>
      <c r="O332" s="293" t="str">
        <f>IF(ISBLANK(INDEX('Policy Characteristics'!I:I,MATCH($C332,'Policy Characteristics'!$C:$C,0))),"",INDEX('Policy Characteristics'!I:I,MATCH($C332,'Policy Characteristics'!$C:$C,0)))</f>
        <v>% of construction cost</v>
      </c>
      <c r="P332" s="293"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2" s="293" t="str">
        <f>IF(ISBLANK(INDEX('Policy Characteristics'!K:K,MATCH($C332,'Policy Characteristics'!$C:$C,0))),"",INDEX('Policy Characteristics'!K:K,MATCH($C332,'Policy Characteristics'!$C:$C,0)))</f>
        <v>electricity-sector-main.html#subsidies</v>
      </c>
      <c r="R332" s="293" t="str">
        <f>IF(ISBLANK(INDEX('Policy Characteristics'!L:L,MATCH($C332,'Policy Characteristics'!$C:$C,0))),"",INDEX('Policy Characteristics'!L:L,MATCH($C332,'Policy Characteristics'!$C:$C,0)))</f>
        <v/>
      </c>
    </row>
    <row r="333" spans="1:18" s="275" customFormat="1" x14ac:dyDescent="0.25">
      <c r="A333" s="293" t="str">
        <f>IF(ISBLANK(INDEX('Policy Characteristics'!A:A,MATCH($C333,'Policy Characteristics'!$C:$C,0))),"",INDEX('Policy Characteristics'!A:A,MATCH($C333,'Policy Characteristics'!$C:$C,0)))</f>
        <v>Electricity Supply</v>
      </c>
      <c r="B333" s="294" t="str">
        <f>IF(ISBLANK(INDEX('Policy Characteristics'!B:B,MATCH($C333,'Policy Characteristics'!$C:$C,0))),"",INDEX('Policy Characteristics'!B:B,MATCH($C333,'Policy Characteristics'!$C:$C,0)))</f>
        <v>Subsidy for Capacity Construction</v>
      </c>
      <c r="C333" s="254" t="str">
        <f t="shared" si="26"/>
        <v>Perc Subsidy for Elec Capacity Construction</v>
      </c>
      <c r="D333" s="299" t="s">
        <v>694</v>
      </c>
      <c r="E333" s="300"/>
      <c r="F333" s="298" t="s">
        <v>695</v>
      </c>
      <c r="G333" s="299"/>
      <c r="H333" s="255">
        <v>1598</v>
      </c>
      <c r="I333" s="297" t="s">
        <v>624</v>
      </c>
      <c r="J333" s="296" t="str">
        <f>IF(ISBLANK(INDEX('Policy Characteristics'!D:D,MATCH($C333,'Policy Characteristics'!$C:$C,0))),"",INDEX('Policy Characteristics'!D:D,MATCH($C333,'Policy Characteristics'!$C:$C,0)))</f>
        <v>Subsidy for Capacity Construction</v>
      </c>
      <c r="K333" s="293" t="str">
        <f>IF(ISBLANK(INDEX('Policy Characteristics'!E:E,MATCH($C333,'Policy Characteristics'!$C:$C,0))),"",INDEX('Policy Characteristics'!E:E,MATCH($C333,'Policy Characteristics'!$C:$C,0)))</f>
        <v>elec capacity construction subsidy</v>
      </c>
      <c r="L333" s="237">
        <f>IF(ISBLANK(INDEX('Policy Characteristics'!F:F,MATCH($C333,'Policy Characteristics'!$C:$C,0))),"",INDEX('Policy Characteristics'!F:F,MATCH($C333,'Policy Characteristics'!$C:$C,0)))</f>
        <v>0</v>
      </c>
      <c r="M333" s="237">
        <f>IF(ISBLANK(INDEX('Policy Characteristics'!G:G,MATCH($C333,'Policy Characteristics'!$C:$C,0))),"",INDEX('Policy Characteristics'!G:G,MATCH($C333,'Policy Characteristics'!$C:$C,0)))</f>
        <v>0.95</v>
      </c>
      <c r="N333" s="237">
        <f>IF(ISBLANK(INDEX('Policy Characteristics'!H:H,MATCH($C333,'Policy Characteristics'!$C:$C,0))),"",INDEX('Policy Characteristics'!H:H,MATCH($C333,'Policy Characteristics'!$C:$C,0)))</f>
        <v>0.01</v>
      </c>
      <c r="O333" s="293" t="str">
        <f>IF(ISBLANK(INDEX('Policy Characteristics'!I:I,MATCH($C333,'Policy Characteristics'!$C:$C,0))),"",INDEX('Policy Characteristics'!I:I,MATCH($C333,'Policy Characteristics'!$C:$C,0)))</f>
        <v>% of construction cost</v>
      </c>
      <c r="P333" s="293"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3" s="293" t="str">
        <f>IF(ISBLANK(INDEX('Policy Characteristics'!K:K,MATCH($C333,'Policy Characteristics'!$C:$C,0))),"",INDEX('Policy Characteristics'!K:K,MATCH($C333,'Policy Characteristics'!$C:$C,0)))</f>
        <v>electricity-sector-main.html#subsidies</v>
      </c>
      <c r="R333" s="293" t="str">
        <f>IF(ISBLANK(INDEX('Policy Characteristics'!L:L,MATCH($C333,'Policy Characteristics'!$C:$C,0))),"",INDEX('Policy Characteristics'!L:L,MATCH($C333,'Policy Characteristics'!$C:$C,0)))</f>
        <v/>
      </c>
    </row>
    <row r="334" spans="1:18" s="275" customFormat="1" x14ac:dyDescent="0.25">
      <c r="A334" s="293" t="str">
        <f>IF(ISBLANK(INDEX('Policy Characteristics'!A:A,MATCH($C334,'Policy Characteristics'!$C:$C,0))),"",INDEX('Policy Characteristics'!A:A,MATCH($C334,'Policy Characteristics'!$C:$C,0)))</f>
        <v>Electricity Supply</v>
      </c>
      <c r="B334" s="294" t="str">
        <f>IF(ISBLANK(INDEX('Policy Characteristics'!B:B,MATCH($C334,'Policy Characteristics'!$C:$C,0))),"",INDEX('Policy Characteristics'!B:B,MATCH($C334,'Policy Characteristics'!$C:$C,0)))</f>
        <v>Subsidy for Capacity Construction</v>
      </c>
      <c r="C334" s="254" t="str">
        <f t="shared" si="26"/>
        <v>Perc Subsidy for Elec Capacity Construction</v>
      </c>
      <c r="D334" s="299" t="s">
        <v>696</v>
      </c>
      <c r="E334" s="300"/>
      <c r="F334" s="298" t="s">
        <v>697</v>
      </c>
      <c r="G334" s="299"/>
      <c r="H334" s="255">
        <v>1599</v>
      </c>
      <c r="I334" s="297" t="s">
        <v>634</v>
      </c>
      <c r="J334" s="296" t="str">
        <f>IF(ISBLANK(INDEX('Policy Characteristics'!D:D,MATCH($C334,'Policy Characteristics'!$C:$C,0))),"",INDEX('Policy Characteristics'!D:D,MATCH($C334,'Policy Characteristics'!$C:$C,0)))</f>
        <v>Subsidy for Capacity Construction</v>
      </c>
      <c r="K334" s="293" t="str">
        <f>IF(ISBLANK(INDEX('Policy Characteristics'!E:E,MATCH($C334,'Policy Characteristics'!$C:$C,0))),"",INDEX('Policy Characteristics'!E:E,MATCH($C334,'Policy Characteristics'!$C:$C,0)))</f>
        <v>elec capacity construction subsidy</v>
      </c>
      <c r="L334" s="237">
        <f>IF(ISBLANK(INDEX('Policy Characteristics'!F:F,MATCH($C334,'Policy Characteristics'!$C:$C,0))),"",INDEX('Policy Characteristics'!F:F,MATCH($C334,'Policy Characteristics'!$C:$C,0)))</f>
        <v>0</v>
      </c>
      <c r="M334" s="237">
        <f>IF(ISBLANK(INDEX('Policy Characteristics'!G:G,MATCH($C334,'Policy Characteristics'!$C:$C,0))),"",INDEX('Policy Characteristics'!G:G,MATCH($C334,'Policy Characteristics'!$C:$C,0)))</f>
        <v>0.95</v>
      </c>
      <c r="N334" s="237">
        <f>IF(ISBLANK(INDEX('Policy Characteristics'!H:H,MATCH($C334,'Policy Characteristics'!$C:$C,0))),"",INDEX('Policy Characteristics'!H:H,MATCH($C334,'Policy Characteristics'!$C:$C,0)))</f>
        <v>0.01</v>
      </c>
      <c r="O334" s="293" t="str">
        <f>IF(ISBLANK(INDEX('Policy Characteristics'!I:I,MATCH($C334,'Policy Characteristics'!$C:$C,0))),"",INDEX('Policy Characteristics'!I:I,MATCH($C334,'Policy Characteristics'!$C:$C,0)))</f>
        <v>% of construction cost</v>
      </c>
      <c r="P334" s="293"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4" s="293" t="str">
        <f>IF(ISBLANK(INDEX('Policy Characteristics'!K:K,MATCH($C334,'Policy Characteristics'!$C:$C,0))),"",INDEX('Policy Characteristics'!K:K,MATCH($C334,'Policy Characteristics'!$C:$C,0)))</f>
        <v>electricity-sector-main.html#subsidies</v>
      </c>
      <c r="R334" s="293" t="str">
        <f>IF(ISBLANK(INDEX('Policy Characteristics'!L:L,MATCH($C334,'Policy Characteristics'!$C:$C,0))),"",INDEX('Policy Characteristics'!L:L,MATCH($C334,'Policy Characteristics'!$C:$C,0)))</f>
        <v/>
      </c>
    </row>
    <row r="335" spans="1:18" s="275" customFormat="1" x14ac:dyDescent="0.25">
      <c r="A335" s="293" t="str">
        <f>IF(ISBLANK(INDEX('Policy Characteristics'!A:A,MATCH($C335,'Policy Characteristics'!$C:$C,0))),"",INDEX('Policy Characteristics'!A:A,MATCH($C335,'Policy Characteristics'!$C:$C,0)))</f>
        <v>Electricity Supply</v>
      </c>
      <c r="B335" s="294" t="str">
        <f>IF(ISBLANK(INDEX('Policy Characteristics'!B:B,MATCH($C335,'Policy Characteristics'!$C:$C,0))),"",INDEX('Policy Characteristics'!B:B,MATCH($C335,'Policy Characteristics'!$C:$C,0)))</f>
        <v>Subsidy for Capacity Construction</v>
      </c>
      <c r="C335" s="254" t="str">
        <f t="shared" si="26"/>
        <v>Perc Subsidy for Elec Capacity Construction</v>
      </c>
      <c r="D335" s="299" t="s">
        <v>698</v>
      </c>
      <c r="E335" s="300"/>
      <c r="F335" s="298" t="s">
        <v>699</v>
      </c>
      <c r="G335" s="299"/>
      <c r="H335" s="255">
        <v>1600</v>
      </c>
      <c r="I335" s="297" t="s">
        <v>634</v>
      </c>
      <c r="J335" s="296" t="str">
        <f>IF(ISBLANK(INDEX('Policy Characteristics'!D:D,MATCH($C335,'Policy Characteristics'!$C:$C,0))),"",INDEX('Policy Characteristics'!D:D,MATCH($C335,'Policy Characteristics'!$C:$C,0)))</f>
        <v>Subsidy for Capacity Construction</v>
      </c>
      <c r="K335" s="293" t="str">
        <f>IF(ISBLANK(INDEX('Policy Characteristics'!E:E,MATCH($C335,'Policy Characteristics'!$C:$C,0))),"",INDEX('Policy Characteristics'!E:E,MATCH($C335,'Policy Characteristics'!$C:$C,0)))</f>
        <v>elec capacity construction subsidy</v>
      </c>
      <c r="L335" s="237">
        <f>IF(ISBLANK(INDEX('Policy Characteristics'!F:F,MATCH($C335,'Policy Characteristics'!$C:$C,0))),"",INDEX('Policy Characteristics'!F:F,MATCH($C335,'Policy Characteristics'!$C:$C,0)))</f>
        <v>0</v>
      </c>
      <c r="M335" s="237">
        <f>IF(ISBLANK(INDEX('Policy Characteristics'!G:G,MATCH($C335,'Policy Characteristics'!$C:$C,0))),"",INDEX('Policy Characteristics'!G:G,MATCH($C335,'Policy Characteristics'!$C:$C,0)))</f>
        <v>0.95</v>
      </c>
      <c r="N335" s="237">
        <f>IF(ISBLANK(INDEX('Policy Characteristics'!H:H,MATCH($C335,'Policy Characteristics'!$C:$C,0))),"",INDEX('Policy Characteristics'!H:H,MATCH($C335,'Policy Characteristics'!$C:$C,0)))</f>
        <v>0.01</v>
      </c>
      <c r="O335" s="293" t="str">
        <f>IF(ISBLANK(INDEX('Policy Characteristics'!I:I,MATCH($C335,'Policy Characteristics'!$C:$C,0))),"",INDEX('Policy Characteristics'!I:I,MATCH($C335,'Policy Characteristics'!$C:$C,0)))</f>
        <v>% of construction cost</v>
      </c>
      <c r="P335" s="293"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5" s="293" t="str">
        <f>IF(ISBLANK(INDEX('Policy Characteristics'!K:K,MATCH($C335,'Policy Characteristics'!$C:$C,0))),"",INDEX('Policy Characteristics'!K:K,MATCH($C335,'Policy Characteristics'!$C:$C,0)))</f>
        <v>electricity-sector-main.html#subsidies</v>
      </c>
      <c r="R335" s="293" t="str">
        <f>IF(ISBLANK(INDEX('Policy Characteristics'!L:L,MATCH($C335,'Policy Characteristics'!$C:$C,0))),"",INDEX('Policy Characteristics'!L:L,MATCH($C335,'Policy Characteristics'!$C:$C,0)))</f>
        <v/>
      </c>
    </row>
    <row r="336" spans="1:18" s="275" customFormat="1" x14ac:dyDescent="0.25">
      <c r="A336" s="293" t="str">
        <f>IF(ISBLANK(INDEX('Policy Characteristics'!A:A,MATCH($C336,'Policy Characteristics'!$C:$C,0))),"",INDEX('Policy Characteristics'!A:A,MATCH($C336,'Policy Characteristics'!$C:$C,0)))</f>
        <v>Electricity Supply</v>
      </c>
      <c r="B336" s="294" t="str">
        <f>IF(ISBLANK(INDEX('Policy Characteristics'!B:B,MATCH($C336,'Policy Characteristics'!$C:$C,0))),"",INDEX('Policy Characteristics'!B:B,MATCH($C336,'Policy Characteristics'!$C:$C,0)))</f>
        <v>Subsidy for Capacity Construction</v>
      </c>
      <c r="C336" s="254" t="str">
        <f t="shared" si="26"/>
        <v>Perc Subsidy for Elec Capacity Construction</v>
      </c>
      <c r="D336" s="299" t="s">
        <v>700</v>
      </c>
      <c r="E336" s="300"/>
      <c r="F336" s="299" t="s">
        <v>701</v>
      </c>
      <c r="G336" s="299"/>
      <c r="H336" s="255">
        <v>694</v>
      </c>
      <c r="I336" s="297" t="s">
        <v>634</v>
      </c>
      <c r="J336" s="296" t="str">
        <f>IF(ISBLANK(INDEX('Policy Characteristics'!D:D,MATCH($C336,'Policy Characteristics'!$C:$C,0))),"",INDEX('Policy Characteristics'!D:D,MATCH($C336,'Policy Characteristics'!$C:$C,0)))</f>
        <v>Subsidy for Capacity Construction</v>
      </c>
      <c r="K336" s="293" t="str">
        <f>IF(ISBLANK(INDEX('Policy Characteristics'!E:E,MATCH($C336,'Policy Characteristics'!$C:$C,0))),"",INDEX('Policy Characteristics'!E:E,MATCH($C336,'Policy Characteristics'!$C:$C,0)))</f>
        <v>elec capacity construction subsidy</v>
      </c>
      <c r="L336" s="237">
        <f>IF(ISBLANK(INDEX('Policy Characteristics'!F:F,MATCH($C336,'Policy Characteristics'!$C:$C,0))),"",INDEX('Policy Characteristics'!F:F,MATCH($C336,'Policy Characteristics'!$C:$C,0)))</f>
        <v>0</v>
      </c>
      <c r="M336" s="237">
        <f>IF(ISBLANK(INDEX('Policy Characteristics'!G:G,MATCH($C336,'Policy Characteristics'!$C:$C,0))),"",INDEX('Policy Characteristics'!G:G,MATCH($C336,'Policy Characteristics'!$C:$C,0)))</f>
        <v>0.95</v>
      </c>
      <c r="N336" s="237">
        <f>IF(ISBLANK(INDEX('Policy Characteristics'!H:H,MATCH($C336,'Policy Characteristics'!$C:$C,0))),"",INDEX('Policy Characteristics'!H:H,MATCH($C336,'Policy Characteristics'!$C:$C,0)))</f>
        <v>0.01</v>
      </c>
      <c r="O336" s="293" t="str">
        <f>IF(ISBLANK(INDEX('Policy Characteristics'!I:I,MATCH($C336,'Policy Characteristics'!$C:$C,0))),"",INDEX('Policy Characteristics'!I:I,MATCH($C336,'Policy Characteristics'!$C:$C,0)))</f>
        <v>% of construction cost</v>
      </c>
      <c r="P336" s="293"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6" s="293" t="str">
        <f>IF(ISBLANK(INDEX('Policy Characteristics'!K:K,MATCH($C336,'Policy Characteristics'!$C:$C,0))),"",INDEX('Policy Characteristics'!K:K,MATCH($C336,'Policy Characteristics'!$C:$C,0)))</f>
        <v>electricity-sector-main.html#subsidies</v>
      </c>
      <c r="R336" s="293" t="str">
        <f>IF(ISBLANK(INDEX('Policy Characteristics'!L:L,MATCH($C336,'Policy Characteristics'!$C:$C,0))),"",INDEX('Policy Characteristics'!L:L,MATCH($C336,'Policy Characteristics'!$C:$C,0)))</f>
        <v/>
      </c>
    </row>
    <row r="337" spans="1:19" s="275" customFormat="1" x14ac:dyDescent="0.25">
      <c r="A337" s="293" t="str">
        <f>IF(ISBLANK(INDEX('Policy Characteristics'!A:A,MATCH($C337,'Policy Characteristics'!$C:$C,0))),"",INDEX('Policy Characteristics'!A:A,MATCH($C337,'Policy Characteristics'!$C:$C,0)))</f>
        <v>Electricity Supply</v>
      </c>
      <c r="B337" s="294" t="str">
        <f>IF(ISBLANK(INDEX('Policy Characteristics'!B:B,MATCH($C337,'Policy Characteristics'!$C:$C,0))),"",INDEX('Policy Characteristics'!B:B,MATCH($C337,'Policy Characteristics'!$C:$C,0)))</f>
        <v>Subsidy for Capacity Construction</v>
      </c>
      <c r="C337" s="254" t="str">
        <f t="shared" si="26"/>
        <v>Perc Subsidy for Elec Capacity Construction</v>
      </c>
      <c r="D337" s="299" t="s">
        <v>703</v>
      </c>
      <c r="E337" s="300"/>
      <c r="F337" s="299" t="s">
        <v>704</v>
      </c>
      <c r="G337" s="299"/>
      <c r="H337" s="255">
        <v>522</v>
      </c>
      <c r="I337" s="297" t="s">
        <v>624</v>
      </c>
      <c r="J337" s="296" t="str">
        <f>IF(ISBLANK(INDEX('Policy Characteristics'!D:D,MATCH($C337,'Policy Characteristics'!$C:$C,0))),"",INDEX('Policy Characteristics'!D:D,MATCH($C337,'Policy Characteristics'!$C:$C,0)))</f>
        <v>Subsidy for Capacity Construction</v>
      </c>
      <c r="K337" s="293" t="str">
        <f>IF(ISBLANK(INDEX('Policy Characteristics'!E:E,MATCH($C337,'Policy Characteristics'!$C:$C,0))),"",INDEX('Policy Characteristics'!E:E,MATCH($C337,'Policy Characteristics'!$C:$C,0)))</f>
        <v>elec capacity construction subsidy</v>
      </c>
      <c r="L337" s="237">
        <f>IF(ISBLANK(INDEX('Policy Characteristics'!F:F,MATCH($C337,'Policy Characteristics'!$C:$C,0))),"",INDEX('Policy Characteristics'!F:F,MATCH($C337,'Policy Characteristics'!$C:$C,0)))</f>
        <v>0</v>
      </c>
      <c r="M337" s="237">
        <f>IF(ISBLANK(INDEX('Policy Characteristics'!G:G,MATCH($C337,'Policy Characteristics'!$C:$C,0))),"",INDEX('Policy Characteristics'!G:G,MATCH($C337,'Policy Characteristics'!$C:$C,0)))</f>
        <v>0.95</v>
      </c>
      <c r="N337" s="237">
        <f>IF(ISBLANK(INDEX('Policy Characteristics'!H:H,MATCH($C337,'Policy Characteristics'!$C:$C,0))),"",INDEX('Policy Characteristics'!H:H,MATCH($C337,'Policy Characteristics'!$C:$C,0)))</f>
        <v>0.01</v>
      </c>
      <c r="O337" s="293" t="str">
        <f>IF(ISBLANK(INDEX('Policy Characteristics'!I:I,MATCH($C337,'Policy Characteristics'!$C:$C,0))),"",INDEX('Policy Characteristics'!I:I,MATCH($C337,'Policy Characteristics'!$C:$C,0)))</f>
        <v>% of construction cost</v>
      </c>
      <c r="P337" s="293"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7" s="293" t="str">
        <f>IF(ISBLANK(INDEX('Policy Characteristics'!K:K,MATCH($C337,'Policy Characteristics'!$C:$C,0))),"",INDEX('Policy Characteristics'!K:K,MATCH($C337,'Policy Characteristics'!$C:$C,0)))</f>
        <v>electricity-sector-main.html#subsidies</v>
      </c>
      <c r="R337" s="293" t="str">
        <f>IF(ISBLANK(INDEX('Policy Characteristics'!L:L,MATCH($C337,'Policy Characteristics'!$C:$C,0))),"",INDEX('Policy Characteristics'!L:L,MATCH($C337,'Policy Characteristics'!$C:$C,0)))</f>
        <v/>
      </c>
    </row>
    <row r="338" spans="1:19" s="275" customFormat="1" x14ac:dyDescent="0.25">
      <c r="A338" s="293" t="str">
        <f>IF(ISBLANK(INDEX('Policy Characteristics'!A:A,MATCH($C338,'Policy Characteristics'!$C:$C,0))),"",INDEX('Policy Characteristics'!A:A,MATCH($C338,'Policy Characteristics'!$C:$C,0)))</f>
        <v>Electricity Supply</v>
      </c>
      <c r="B338" s="294" t="str">
        <f>IF(ISBLANK(INDEX('Policy Characteristics'!B:B,MATCH($C338,'Policy Characteristics'!$C:$C,0))),"",INDEX('Policy Characteristics'!B:B,MATCH($C338,'Policy Characteristics'!$C:$C,0)))</f>
        <v>Subsidy for Capacity Construction</v>
      </c>
      <c r="C338" s="254" t="str">
        <f t="shared" si="26"/>
        <v>Perc Subsidy for Elec Capacity Construction</v>
      </c>
      <c r="D338" s="299" t="s">
        <v>705</v>
      </c>
      <c r="E338" s="298"/>
      <c r="F338" s="299" t="s">
        <v>706</v>
      </c>
      <c r="G338" s="299"/>
      <c r="H338" s="255">
        <v>695</v>
      </c>
      <c r="I338" s="297" t="s">
        <v>634</v>
      </c>
      <c r="J338" s="296" t="str">
        <f>IF(ISBLANK(INDEX('Policy Characteristics'!D:D,MATCH($C338,'Policy Characteristics'!$C:$C,0))),"",INDEX('Policy Characteristics'!D:D,MATCH($C338,'Policy Characteristics'!$C:$C,0)))</f>
        <v>Subsidy for Capacity Construction</v>
      </c>
      <c r="K338" s="293" t="str">
        <f>IF(ISBLANK(INDEX('Policy Characteristics'!E:E,MATCH($C338,'Policy Characteristics'!$C:$C,0))),"",INDEX('Policy Characteristics'!E:E,MATCH($C338,'Policy Characteristics'!$C:$C,0)))</f>
        <v>elec capacity construction subsidy</v>
      </c>
      <c r="L338" s="237">
        <f>IF(ISBLANK(INDEX('Policy Characteristics'!F:F,MATCH($C338,'Policy Characteristics'!$C:$C,0))),"",INDEX('Policy Characteristics'!F:F,MATCH($C338,'Policy Characteristics'!$C:$C,0)))</f>
        <v>0</v>
      </c>
      <c r="M338" s="237">
        <f>IF(ISBLANK(INDEX('Policy Characteristics'!G:G,MATCH($C338,'Policy Characteristics'!$C:$C,0))),"",INDEX('Policy Characteristics'!G:G,MATCH($C338,'Policy Characteristics'!$C:$C,0)))</f>
        <v>0.95</v>
      </c>
      <c r="N338" s="237">
        <f>IF(ISBLANK(INDEX('Policy Characteristics'!H:H,MATCH($C338,'Policy Characteristics'!$C:$C,0))),"",INDEX('Policy Characteristics'!H:H,MATCH($C338,'Policy Characteristics'!$C:$C,0)))</f>
        <v>0.01</v>
      </c>
      <c r="O338" s="293" t="str">
        <f>IF(ISBLANK(INDEX('Policy Characteristics'!I:I,MATCH($C338,'Policy Characteristics'!$C:$C,0))),"",INDEX('Policy Characteristics'!I:I,MATCH($C338,'Policy Characteristics'!$C:$C,0)))</f>
        <v>% of construction cost</v>
      </c>
      <c r="P338" s="293"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8" s="293" t="str">
        <f>IF(ISBLANK(INDEX('Policy Characteristics'!K:K,MATCH($C338,'Policy Characteristics'!$C:$C,0))),"",INDEX('Policy Characteristics'!K:K,MATCH($C338,'Policy Characteristics'!$C:$C,0)))</f>
        <v>electricity-sector-main.html#subsidies</v>
      </c>
      <c r="R338" s="293" t="str">
        <f>IF(ISBLANK(INDEX('Policy Characteristics'!L:L,MATCH($C338,'Policy Characteristics'!$C:$C,0))),"",INDEX('Policy Characteristics'!L:L,MATCH($C338,'Policy Characteristics'!$C:$C,0)))</f>
        <v/>
      </c>
    </row>
    <row r="339" spans="1:19" s="275" customFormat="1" x14ac:dyDescent="0.25">
      <c r="A339" s="293" t="str">
        <f>IF(ISBLANK(INDEX('Policy Characteristics'!A:A,MATCH($C339,'Policy Characteristics'!$C:$C,0))),"",INDEX('Policy Characteristics'!A:A,MATCH($C339,'Policy Characteristics'!$C:$C,0)))</f>
        <v>Electricity Supply</v>
      </c>
      <c r="B339" s="294" t="str">
        <f>IF(ISBLANK(INDEX('Policy Characteristics'!B:B,MATCH($C339,'Policy Characteristics'!$C:$C,0))),"",INDEX('Policy Characteristics'!B:B,MATCH($C339,'Policy Characteristics'!$C:$C,0)))</f>
        <v>Subsidy for Capacity Construction</v>
      </c>
      <c r="C339" s="254" t="str">
        <f t="shared" si="26"/>
        <v>Perc Subsidy for Elec Capacity Construction</v>
      </c>
      <c r="D339" s="299" t="s">
        <v>707</v>
      </c>
      <c r="E339" s="298"/>
      <c r="F339" s="299" t="s">
        <v>708</v>
      </c>
      <c r="G339" s="299"/>
      <c r="H339" s="255">
        <v>696</v>
      </c>
      <c r="I339" s="297" t="s">
        <v>634</v>
      </c>
      <c r="J339" s="296" t="str">
        <f>IF(ISBLANK(INDEX('Policy Characteristics'!D:D,MATCH($C339,'Policy Characteristics'!$C:$C,0))),"",INDEX('Policy Characteristics'!D:D,MATCH($C339,'Policy Characteristics'!$C:$C,0)))</f>
        <v>Subsidy for Capacity Construction</v>
      </c>
      <c r="K339" s="293" t="str">
        <f>IF(ISBLANK(INDEX('Policy Characteristics'!E:E,MATCH($C339,'Policy Characteristics'!$C:$C,0))),"",INDEX('Policy Characteristics'!E:E,MATCH($C339,'Policy Characteristics'!$C:$C,0)))</f>
        <v>elec capacity construction subsidy</v>
      </c>
      <c r="L339" s="237">
        <f>IF(ISBLANK(INDEX('Policy Characteristics'!F:F,MATCH($C339,'Policy Characteristics'!$C:$C,0))),"",INDEX('Policy Characteristics'!F:F,MATCH($C339,'Policy Characteristics'!$C:$C,0)))</f>
        <v>0</v>
      </c>
      <c r="M339" s="237">
        <f>IF(ISBLANK(INDEX('Policy Characteristics'!G:G,MATCH($C339,'Policy Characteristics'!$C:$C,0))),"",INDEX('Policy Characteristics'!G:G,MATCH($C339,'Policy Characteristics'!$C:$C,0)))</f>
        <v>0.95</v>
      </c>
      <c r="N339" s="237">
        <f>IF(ISBLANK(INDEX('Policy Characteristics'!H:H,MATCH($C339,'Policy Characteristics'!$C:$C,0))),"",INDEX('Policy Characteristics'!H:H,MATCH($C339,'Policy Characteristics'!$C:$C,0)))</f>
        <v>0.01</v>
      </c>
      <c r="O339" s="293" t="str">
        <f>IF(ISBLANK(INDEX('Policy Characteristics'!I:I,MATCH($C339,'Policy Characteristics'!$C:$C,0))),"",INDEX('Policy Characteristics'!I:I,MATCH($C339,'Policy Characteristics'!$C:$C,0)))</f>
        <v>% of construction cost</v>
      </c>
      <c r="P339" s="293"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9" s="293" t="str">
        <f>IF(ISBLANK(INDEX('Policy Characteristics'!K:K,MATCH($C339,'Policy Characteristics'!$C:$C,0))),"",INDEX('Policy Characteristics'!K:K,MATCH($C339,'Policy Characteristics'!$C:$C,0)))</f>
        <v>electricity-sector-main.html#subsidies</v>
      </c>
      <c r="R339" s="293" t="str">
        <f>IF(ISBLANK(INDEX('Policy Characteristics'!L:L,MATCH($C339,'Policy Characteristics'!$C:$C,0))),"",INDEX('Policy Characteristics'!L:L,MATCH($C339,'Policy Characteristics'!$C:$C,0)))</f>
        <v/>
      </c>
    </row>
    <row r="340" spans="1:19" s="275" customFormat="1" x14ac:dyDescent="0.25">
      <c r="A340" s="293" t="str">
        <f>IF(ISBLANK(INDEX('Policy Characteristics'!A:A,MATCH($C340,'Policy Characteristics'!$C:$C,0))),"",INDEX('Policy Characteristics'!A:A,MATCH($C340,'Policy Characteristics'!$C:$C,0)))</f>
        <v>Electricity Supply</v>
      </c>
      <c r="B340" s="294" t="str">
        <f>IF(ISBLANK(INDEX('Policy Characteristics'!B:B,MATCH($C340,'Policy Characteristics'!$C:$C,0))),"",INDEX('Policy Characteristics'!B:B,MATCH($C340,'Policy Characteristics'!$C:$C,0)))</f>
        <v>Subsidy for Capacity Construction</v>
      </c>
      <c r="C340" s="254" t="str">
        <f t="shared" si="26"/>
        <v>Perc Subsidy for Elec Capacity Construction</v>
      </c>
      <c r="D340" s="299" t="s">
        <v>709</v>
      </c>
      <c r="E340" s="298"/>
      <c r="F340" s="299" t="s">
        <v>710</v>
      </c>
      <c r="G340" s="299"/>
      <c r="H340" s="255">
        <v>697</v>
      </c>
      <c r="I340" s="297" t="s">
        <v>634</v>
      </c>
      <c r="J340" s="296" t="str">
        <f>IF(ISBLANK(INDEX('Policy Characteristics'!D:D,MATCH($C340,'Policy Characteristics'!$C:$C,0))),"",INDEX('Policy Characteristics'!D:D,MATCH($C340,'Policy Characteristics'!$C:$C,0)))</f>
        <v>Subsidy for Capacity Construction</v>
      </c>
      <c r="K340" s="293" t="str">
        <f>IF(ISBLANK(INDEX('Policy Characteristics'!E:E,MATCH($C340,'Policy Characteristics'!$C:$C,0))),"",INDEX('Policy Characteristics'!E:E,MATCH($C340,'Policy Characteristics'!$C:$C,0)))</f>
        <v>elec capacity construction subsidy</v>
      </c>
      <c r="L340" s="237">
        <f>IF(ISBLANK(INDEX('Policy Characteristics'!F:F,MATCH($C340,'Policy Characteristics'!$C:$C,0))),"",INDEX('Policy Characteristics'!F:F,MATCH($C340,'Policy Characteristics'!$C:$C,0)))</f>
        <v>0</v>
      </c>
      <c r="M340" s="237">
        <f>IF(ISBLANK(INDEX('Policy Characteristics'!G:G,MATCH($C340,'Policy Characteristics'!$C:$C,0))),"",INDEX('Policy Characteristics'!G:G,MATCH($C340,'Policy Characteristics'!$C:$C,0)))</f>
        <v>0.95</v>
      </c>
      <c r="N340" s="237">
        <f>IF(ISBLANK(INDEX('Policy Characteristics'!H:H,MATCH($C340,'Policy Characteristics'!$C:$C,0))),"",INDEX('Policy Characteristics'!H:H,MATCH($C340,'Policy Characteristics'!$C:$C,0)))</f>
        <v>0.01</v>
      </c>
      <c r="O340" s="293" t="str">
        <f>IF(ISBLANK(INDEX('Policy Characteristics'!I:I,MATCH($C340,'Policy Characteristics'!$C:$C,0))),"",INDEX('Policy Characteristics'!I:I,MATCH($C340,'Policy Characteristics'!$C:$C,0)))</f>
        <v>% of construction cost</v>
      </c>
      <c r="P340" s="293"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40" s="293" t="str">
        <f>IF(ISBLANK(INDEX('Policy Characteristics'!K:K,MATCH($C340,'Policy Characteristics'!$C:$C,0))),"",INDEX('Policy Characteristics'!K:K,MATCH($C340,'Policy Characteristics'!$C:$C,0)))</f>
        <v>electricity-sector-main.html#subsidies</v>
      </c>
      <c r="R340" s="293" t="str">
        <f>IF(ISBLANK(INDEX('Policy Characteristics'!L:L,MATCH($C340,'Policy Characteristics'!$C:$C,0))),"",INDEX('Policy Characteristics'!L:L,MATCH($C340,'Policy Characteristics'!$C:$C,0)))</f>
        <v/>
      </c>
    </row>
    <row r="341" spans="1:19" s="293" customFormat="1" x14ac:dyDescent="0.25">
      <c r="A341" s="293" t="str">
        <f>IF(ISBLANK(INDEX('Policy Characteristics'!A:A,MATCH($C341,'Policy Characteristics'!$C:$C,0))),"",INDEX('Policy Characteristics'!A:A,MATCH($C341,'Policy Characteristics'!$C:$C,0)))</f>
        <v>Electricity Supply</v>
      </c>
      <c r="B341" s="294" t="str">
        <f>IF(ISBLANK(INDEX('Policy Characteristics'!B:B,MATCH($C341,'Policy Characteristics'!$C:$C,0))),"",INDEX('Policy Characteristics'!B:B,MATCH($C341,'Policy Characteristics'!$C:$C,0)))</f>
        <v>Subsidy for Electricity Production</v>
      </c>
      <c r="C341" t="s">
        <v>319</v>
      </c>
      <c r="D341" s="298" t="s">
        <v>678</v>
      </c>
      <c r="E341" s="298" t="s">
        <v>711</v>
      </c>
      <c r="F341" s="299" t="s">
        <v>679</v>
      </c>
      <c r="G341" s="299" t="s">
        <v>714</v>
      </c>
      <c r="H341" s="255">
        <v>698</v>
      </c>
      <c r="I341" s="297" t="s">
        <v>634</v>
      </c>
      <c r="J341" s="296" t="str">
        <f>IF(ISBLANK(INDEX('Policy Characteristics'!D:D,MATCH($C341,'Policy Characteristics'!$C:$C,0))),"",INDEX('Policy Characteristics'!D:D,MATCH($C341,'Policy Characteristics'!$C:$C,0)))</f>
        <v>Subsidy for Electricity Production</v>
      </c>
      <c r="K341" s="293" t="str">
        <f>IF(ISBLANK(INDEX('Policy Characteristics'!E:E,MATCH($C341,'Policy Characteristics'!$C:$C,0))),"",INDEX('Policy Characteristics'!E:E,MATCH($C341,'Policy Characteristics'!$C:$C,0)))</f>
        <v>elec generation subsidy</v>
      </c>
      <c r="L341" s="293">
        <f>IF(ISBLANK(INDEX('Policy Characteristics'!F:F,MATCH($C341,'Policy Characteristics'!$C:$C,0))),"",INDEX('Policy Characteristics'!F:F,MATCH($C341,'Policy Characteristics'!$C:$C,0)))</f>
        <v>0</v>
      </c>
      <c r="M341" s="293">
        <f>IF(ISBLANK(INDEX('Policy Characteristics'!G:G,MATCH($C341,'Policy Characteristics'!$C:$C,0))),"",INDEX('Policy Characteristics'!G:G,MATCH($C341,'Policy Characteristics'!$C:$C,0)))</f>
        <v>60</v>
      </c>
      <c r="N341" s="293">
        <f>IF(ISBLANK(INDEX('Policy Characteristics'!H:H,MATCH($C341,'Policy Characteristics'!$C:$C,0))),"",INDEX('Policy Characteristics'!H:H,MATCH($C341,'Policy Characteristics'!$C:$C,0)))</f>
        <v>1</v>
      </c>
      <c r="O341" s="293" t="str">
        <f>IF(ISBLANK(INDEX('Policy Characteristics'!I:I,MATCH($C341,'Policy Characteristics'!$C:$C,0))),"",INDEX('Policy Characteristics'!I:I,MATCH($C341,'Policy Characteristics'!$C:$C,0)))</f>
        <v>$/MWh</v>
      </c>
      <c r="P341" s="293"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93" t="str">
        <f>IF(ISBLANK(INDEX('Policy Characteristics'!K:K,MATCH($C341,'Policy Characteristics'!$C:$C,0))),"",INDEX('Policy Characteristics'!K:K,MATCH($C341,'Policy Characteristics'!$C:$C,0)))</f>
        <v>electricity-sector-main.html#subsidies</v>
      </c>
      <c r="R341" s="293" t="str">
        <f>IF(ISBLANK(INDEX('Policy Characteristics'!L:L,MATCH($C341,'Policy Characteristics'!$C:$C,0))),"",INDEX('Policy Characteristics'!L:L,MATCH($C341,'Policy Characteristics'!$C:$C,0)))</f>
        <v>subsidy-for-electricity-production.html</v>
      </c>
      <c r="S341" s="299"/>
    </row>
    <row r="342" spans="1:19" s="293" customFormat="1" x14ac:dyDescent="0.25">
      <c r="A342" s="293" t="str">
        <f>IF(ISBLANK(INDEX('Policy Characteristics'!A:A,MATCH($C342,'Policy Characteristics'!$C:$C,0))),"",INDEX('Policy Characteristics'!A:A,MATCH($C342,'Policy Characteristics'!$C:$C,0)))</f>
        <v>Electricity Supply</v>
      </c>
      <c r="B342" s="294" t="str">
        <f>IF(ISBLANK(INDEX('Policy Characteristics'!B:B,MATCH($C342,'Policy Characteristics'!$C:$C,0))),"",INDEX('Policy Characteristics'!B:B,MATCH($C342,'Policy Characteristics'!$C:$C,0)))</f>
        <v>Subsidy for Electricity Production</v>
      </c>
      <c r="C342" s="293" t="str">
        <f t="shared" ref="C342:C388" si="27">C$341</f>
        <v>Subsidy for Elec Production by Fuel</v>
      </c>
      <c r="D342" s="298" t="s">
        <v>678</v>
      </c>
      <c r="E342" s="298" t="s">
        <v>712</v>
      </c>
      <c r="F342" s="299" t="s">
        <v>679</v>
      </c>
      <c r="G342" s="299"/>
      <c r="H342" s="20">
        <v>1563</v>
      </c>
      <c r="I342" s="297" t="s">
        <v>634</v>
      </c>
      <c r="J342" s="296" t="str">
        <f>IF(ISBLANK(INDEX('Policy Characteristics'!D:D,MATCH($C342,'Policy Characteristics'!$C:$C,0))),"",INDEX('Policy Characteristics'!D:D,MATCH($C342,'Policy Characteristics'!$C:$C,0)))</f>
        <v>Subsidy for Electricity Production</v>
      </c>
      <c r="K342" s="293" t="str">
        <f>IF(ISBLANK(INDEX('Policy Characteristics'!E:E,MATCH($C342,'Policy Characteristics'!$C:$C,0))),"",INDEX('Policy Characteristics'!E:E,MATCH($C342,'Policy Characteristics'!$C:$C,0)))</f>
        <v>elec generation subsidy</v>
      </c>
      <c r="L342" s="293">
        <f>IF(ISBLANK(INDEX('Policy Characteristics'!F:F,MATCH($C342,'Policy Characteristics'!$C:$C,0))),"",INDEX('Policy Characteristics'!F:F,MATCH($C342,'Policy Characteristics'!$C:$C,0)))</f>
        <v>0</v>
      </c>
      <c r="M342" s="293">
        <f>IF(ISBLANK(INDEX('Policy Characteristics'!G:G,MATCH($C342,'Policy Characteristics'!$C:$C,0))),"",INDEX('Policy Characteristics'!G:G,MATCH($C342,'Policy Characteristics'!$C:$C,0)))</f>
        <v>60</v>
      </c>
      <c r="N342" s="293">
        <f>IF(ISBLANK(INDEX('Policy Characteristics'!H:H,MATCH($C342,'Policy Characteristics'!$C:$C,0))),"",INDEX('Policy Characteristics'!H:H,MATCH($C342,'Policy Characteristics'!$C:$C,0)))</f>
        <v>1</v>
      </c>
      <c r="O342" s="293" t="str">
        <f>IF(ISBLANK(INDEX('Policy Characteristics'!I:I,MATCH($C342,'Policy Characteristics'!$C:$C,0))),"",INDEX('Policy Characteristics'!I:I,MATCH($C342,'Policy Characteristics'!$C:$C,0)))</f>
        <v>$/MWh</v>
      </c>
      <c r="P342" s="293"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93" t="str">
        <f>IF(ISBLANK(INDEX('Policy Characteristics'!K:K,MATCH($C342,'Policy Characteristics'!$C:$C,0))),"",INDEX('Policy Characteristics'!K:K,MATCH($C342,'Policy Characteristics'!$C:$C,0)))</f>
        <v>electricity-sector-main.html#subsidies</v>
      </c>
      <c r="R342" s="293" t="str">
        <f>IF(ISBLANK(INDEX('Policy Characteristics'!L:L,MATCH($C342,'Policy Characteristics'!$C:$C,0))),"",INDEX('Policy Characteristics'!L:L,MATCH($C342,'Policy Characteristics'!$C:$C,0)))</f>
        <v>subsidy-for-electricity-production.html</v>
      </c>
      <c r="S342" s="299"/>
    </row>
    <row r="343" spans="1:19" s="293" customFormat="1" x14ac:dyDescent="0.25">
      <c r="A343" s="293" t="str">
        <f>IF(ISBLANK(INDEX('Policy Characteristics'!A:A,MATCH($C343,'Policy Characteristics'!$C:$C,0))),"",INDEX('Policy Characteristics'!A:A,MATCH($C343,'Policy Characteristics'!$C:$C,0)))</f>
        <v>Electricity Supply</v>
      </c>
      <c r="B343" s="294" t="str">
        <f>IF(ISBLANK(INDEX('Policy Characteristics'!B:B,MATCH($C343,'Policy Characteristics'!$C:$C,0))),"",INDEX('Policy Characteristics'!B:B,MATCH($C343,'Policy Characteristics'!$C:$C,0)))</f>
        <v>Subsidy for Electricity Production</v>
      </c>
      <c r="C343" s="293" t="str">
        <f t="shared" si="27"/>
        <v>Subsidy for Elec Production by Fuel</v>
      </c>
      <c r="D343" s="298" t="s">
        <v>678</v>
      </c>
      <c r="E343" s="298" t="s">
        <v>713</v>
      </c>
      <c r="F343" s="299" t="s">
        <v>679</v>
      </c>
      <c r="G343" s="299" t="s">
        <v>715</v>
      </c>
      <c r="H343" s="20">
        <v>1564</v>
      </c>
      <c r="I343" s="297" t="s">
        <v>634</v>
      </c>
      <c r="J343" s="296" t="str">
        <f>IF(ISBLANK(INDEX('Policy Characteristics'!D:D,MATCH($C343,'Policy Characteristics'!$C:$C,0))),"",INDEX('Policy Characteristics'!D:D,MATCH($C343,'Policy Characteristics'!$C:$C,0)))</f>
        <v>Subsidy for Electricity Production</v>
      </c>
      <c r="K343" s="293" t="str">
        <f>IF(ISBLANK(INDEX('Policy Characteristics'!E:E,MATCH($C343,'Policy Characteristics'!$C:$C,0))),"",INDEX('Policy Characteristics'!E:E,MATCH($C343,'Policy Characteristics'!$C:$C,0)))</f>
        <v>elec generation subsidy</v>
      </c>
      <c r="L343" s="293">
        <f>IF(ISBLANK(INDEX('Policy Characteristics'!F:F,MATCH($C343,'Policy Characteristics'!$C:$C,0))),"",INDEX('Policy Characteristics'!F:F,MATCH($C343,'Policy Characteristics'!$C:$C,0)))</f>
        <v>0</v>
      </c>
      <c r="M343" s="293">
        <f>IF(ISBLANK(INDEX('Policy Characteristics'!G:G,MATCH($C343,'Policy Characteristics'!$C:$C,0))),"",INDEX('Policy Characteristics'!G:G,MATCH($C343,'Policy Characteristics'!$C:$C,0)))</f>
        <v>60</v>
      </c>
      <c r="N343" s="293">
        <f>IF(ISBLANK(INDEX('Policy Characteristics'!H:H,MATCH($C343,'Policy Characteristics'!$C:$C,0))),"",INDEX('Policy Characteristics'!H:H,MATCH($C343,'Policy Characteristics'!$C:$C,0)))</f>
        <v>1</v>
      </c>
      <c r="O343" s="293" t="str">
        <f>IF(ISBLANK(INDEX('Policy Characteristics'!I:I,MATCH($C343,'Policy Characteristics'!$C:$C,0))),"",INDEX('Policy Characteristics'!I:I,MATCH($C343,'Policy Characteristics'!$C:$C,0)))</f>
        <v>$/MWh</v>
      </c>
      <c r="P343" s="293"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93" t="str">
        <f>IF(ISBLANK(INDEX('Policy Characteristics'!K:K,MATCH($C343,'Policy Characteristics'!$C:$C,0))),"",INDEX('Policy Characteristics'!K:K,MATCH($C343,'Policy Characteristics'!$C:$C,0)))</f>
        <v>electricity-sector-main.html#subsidies</v>
      </c>
      <c r="R343" s="293" t="str">
        <f>IF(ISBLANK(INDEX('Policy Characteristics'!L:L,MATCH($C343,'Policy Characteristics'!$C:$C,0))),"",INDEX('Policy Characteristics'!L:L,MATCH($C343,'Policy Characteristics'!$C:$C,0)))</f>
        <v>subsidy-for-electricity-production.html</v>
      </c>
      <c r="S343" s="299"/>
    </row>
    <row r="344" spans="1:19" s="293" customFormat="1" x14ac:dyDescent="0.25">
      <c r="A344" s="293" t="str">
        <f>IF(ISBLANK(INDEX('Policy Characteristics'!A:A,MATCH($C344,'Policy Characteristics'!$C:$C,0))),"",INDEX('Policy Characteristics'!A:A,MATCH($C344,'Policy Characteristics'!$C:$C,0)))</f>
        <v>Electricity Supply</v>
      </c>
      <c r="B344" s="294" t="str">
        <f>IF(ISBLANK(INDEX('Policy Characteristics'!B:B,MATCH($C344,'Policy Characteristics'!$C:$C,0))),"",INDEX('Policy Characteristics'!B:B,MATCH($C344,'Policy Characteristics'!$C:$C,0)))</f>
        <v>Subsidy for Electricity Production</v>
      </c>
      <c r="C344" s="293" t="str">
        <f t="shared" si="27"/>
        <v>Subsidy for Elec Production by Fuel</v>
      </c>
      <c r="D344" s="299" t="s">
        <v>680</v>
      </c>
      <c r="E344" s="298" t="s">
        <v>711</v>
      </c>
      <c r="F344" s="299" t="s">
        <v>681</v>
      </c>
      <c r="G344" s="299" t="s">
        <v>714</v>
      </c>
      <c r="H344" s="20">
        <v>699</v>
      </c>
      <c r="I344" s="297" t="s">
        <v>634</v>
      </c>
      <c r="J344" s="296" t="str">
        <f>IF(ISBLANK(INDEX('Policy Characteristics'!D:D,MATCH($C344,'Policy Characteristics'!$C:$C,0))),"",INDEX('Policy Characteristics'!D:D,MATCH($C344,'Policy Characteristics'!$C:$C,0)))</f>
        <v>Subsidy for Electricity Production</v>
      </c>
      <c r="K344" s="293" t="str">
        <f>IF(ISBLANK(INDEX('Policy Characteristics'!E:E,MATCH($C344,'Policy Characteristics'!$C:$C,0))),"",INDEX('Policy Characteristics'!E:E,MATCH($C344,'Policy Characteristics'!$C:$C,0)))</f>
        <v>elec generation subsidy</v>
      </c>
      <c r="L344" s="293">
        <f>IF(ISBLANK(INDEX('Policy Characteristics'!F:F,MATCH($C344,'Policy Characteristics'!$C:$C,0))),"",INDEX('Policy Characteristics'!F:F,MATCH($C344,'Policy Characteristics'!$C:$C,0)))</f>
        <v>0</v>
      </c>
      <c r="M344" s="293">
        <f>IF(ISBLANK(INDEX('Policy Characteristics'!G:G,MATCH($C344,'Policy Characteristics'!$C:$C,0))),"",INDEX('Policy Characteristics'!G:G,MATCH($C344,'Policy Characteristics'!$C:$C,0)))</f>
        <v>60</v>
      </c>
      <c r="N344" s="293">
        <f>IF(ISBLANK(INDEX('Policy Characteristics'!H:H,MATCH($C344,'Policy Characteristics'!$C:$C,0))),"",INDEX('Policy Characteristics'!H:H,MATCH($C344,'Policy Characteristics'!$C:$C,0)))</f>
        <v>1</v>
      </c>
      <c r="O344" s="293" t="str">
        <f>IF(ISBLANK(INDEX('Policy Characteristics'!I:I,MATCH($C344,'Policy Characteristics'!$C:$C,0))),"",INDEX('Policy Characteristics'!I:I,MATCH($C344,'Policy Characteristics'!$C:$C,0)))</f>
        <v>$/MWh</v>
      </c>
      <c r="P344" s="293"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93" t="str">
        <f>IF(ISBLANK(INDEX('Policy Characteristics'!K:K,MATCH($C344,'Policy Characteristics'!$C:$C,0))),"",INDEX('Policy Characteristics'!K:K,MATCH($C344,'Policy Characteristics'!$C:$C,0)))</f>
        <v>electricity-sector-main.html#subsidies</v>
      </c>
      <c r="R344" s="293" t="str">
        <f>IF(ISBLANK(INDEX('Policy Characteristics'!L:L,MATCH($C344,'Policy Characteristics'!$C:$C,0))),"",INDEX('Policy Characteristics'!L:L,MATCH($C344,'Policy Characteristics'!$C:$C,0)))</f>
        <v>subsidy-for-electricity-production.html</v>
      </c>
      <c r="S344" s="299"/>
    </row>
    <row r="345" spans="1:19" x14ac:dyDescent="0.25">
      <c r="A345" s="293" t="str">
        <f>IF(ISBLANK(INDEX('Policy Characteristics'!A:A,MATCH($C345,'Policy Characteristics'!$C:$C,0))),"",INDEX('Policy Characteristics'!A:A,MATCH($C345,'Policy Characteristics'!$C:$C,0)))</f>
        <v>Electricity Supply</v>
      </c>
      <c r="B345" s="294" t="str">
        <f>IF(ISBLANK(INDEX('Policy Characteristics'!B:B,MATCH($C345,'Policy Characteristics'!$C:$C,0))),"",INDEX('Policy Characteristics'!B:B,MATCH($C345,'Policy Characteristics'!$C:$C,0)))</f>
        <v>Subsidy for Electricity Production</v>
      </c>
      <c r="C345" s="293" t="str">
        <f t="shared" si="27"/>
        <v>Subsidy for Elec Production by Fuel</v>
      </c>
      <c r="D345" s="299" t="s">
        <v>680</v>
      </c>
      <c r="E345" s="298" t="s">
        <v>712</v>
      </c>
      <c r="F345" s="299" t="s">
        <v>681</v>
      </c>
      <c r="G345" s="299"/>
      <c r="H345" s="20">
        <v>1565</v>
      </c>
      <c r="I345" s="297" t="s">
        <v>634</v>
      </c>
      <c r="J345" s="296" t="str">
        <f>IF(ISBLANK(INDEX('Policy Characteristics'!D:D,MATCH($C345,'Policy Characteristics'!$C:$C,0))),"",INDEX('Policy Characteristics'!D:D,MATCH($C345,'Policy Characteristics'!$C:$C,0)))</f>
        <v>Subsidy for Electricity Production</v>
      </c>
      <c r="K345" s="293" t="str">
        <f>IF(ISBLANK(INDEX('Policy Characteristics'!E:E,MATCH($C345,'Policy Characteristics'!$C:$C,0))),"",INDEX('Policy Characteristics'!E:E,MATCH($C345,'Policy Characteristics'!$C:$C,0)))</f>
        <v>elec generation subsidy</v>
      </c>
      <c r="L345" s="293">
        <f>IF(ISBLANK(INDEX('Policy Characteristics'!F:F,MATCH($C345,'Policy Characteristics'!$C:$C,0))),"",INDEX('Policy Characteristics'!F:F,MATCH($C345,'Policy Characteristics'!$C:$C,0)))</f>
        <v>0</v>
      </c>
      <c r="M345" s="293">
        <f>IF(ISBLANK(INDEX('Policy Characteristics'!G:G,MATCH($C345,'Policy Characteristics'!$C:$C,0))),"",INDEX('Policy Characteristics'!G:G,MATCH($C345,'Policy Characteristics'!$C:$C,0)))</f>
        <v>60</v>
      </c>
      <c r="N345" s="293">
        <f>IF(ISBLANK(INDEX('Policy Characteristics'!H:H,MATCH($C345,'Policy Characteristics'!$C:$C,0))),"",INDEX('Policy Characteristics'!H:H,MATCH($C345,'Policy Characteristics'!$C:$C,0)))</f>
        <v>1</v>
      </c>
      <c r="O345" s="293" t="str">
        <f>IF(ISBLANK(INDEX('Policy Characteristics'!I:I,MATCH($C345,'Policy Characteristics'!$C:$C,0))),"",INDEX('Policy Characteristics'!I:I,MATCH($C345,'Policy Characteristics'!$C:$C,0)))</f>
        <v>$/MWh</v>
      </c>
      <c r="P345" s="293"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93" t="str">
        <f>IF(ISBLANK(INDEX('Policy Characteristics'!K:K,MATCH($C345,'Policy Characteristics'!$C:$C,0))),"",INDEX('Policy Characteristics'!K:K,MATCH($C345,'Policy Characteristics'!$C:$C,0)))</f>
        <v>electricity-sector-main.html#subsidies</v>
      </c>
      <c r="R345" s="293" t="str">
        <f>IF(ISBLANK(INDEX('Policy Characteristics'!L:L,MATCH($C345,'Policy Characteristics'!$C:$C,0))),"",INDEX('Policy Characteristics'!L:L,MATCH($C345,'Policy Characteristics'!$C:$C,0)))</f>
        <v>subsidy-for-electricity-production.html</v>
      </c>
      <c r="S345" s="299"/>
    </row>
    <row r="346" spans="1:19" x14ac:dyDescent="0.25">
      <c r="A346" s="293" t="str">
        <f>IF(ISBLANK(INDEX('Policy Characteristics'!A:A,MATCH($C346,'Policy Characteristics'!$C:$C,0))),"",INDEX('Policy Characteristics'!A:A,MATCH($C346,'Policy Characteristics'!$C:$C,0)))</f>
        <v>Electricity Supply</v>
      </c>
      <c r="B346" s="294" t="str">
        <f>IF(ISBLANK(INDEX('Policy Characteristics'!B:B,MATCH($C346,'Policy Characteristics'!$C:$C,0))),"",INDEX('Policy Characteristics'!B:B,MATCH($C346,'Policy Characteristics'!$C:$C,0)))</f>
        <v>Subsidy for Electricity Production</v>
      </c>
      <c r="C346" s="293" t="str">
        <f t="shared" si="27"/>
        <v>Subsidy for Elec Production by Fuel</v>
      </c>
      <c r="D346" s="299" t="s">
        <v>680</v>
      </c>
      <c r="E346" s="298" t="s">
        <v>713</v>
      </c>
      <c r="F346" s="299" t="s">
        <v>681</v>
      </c>
      <c r="G346" s="299" t="s">
        <v>715</v>
      </c>
      <c r="H346" s="20">
        <v>1566</v>
      </c>
      <c r="I346" s="297" t="s">
        <v>634</v>
      </c>
      <c r="J346" s="296" t="str">
        <f>IF(ISBLANK(INDEX('Policy Characteristics'!D:D,MATCH($C346,'Policy Characteristics'!$C:$C,0))),"",INDEX('Policy Characteristics'!D:D,MATCH($C346,'Policy Characteristics'!$C:$C,0)))</f>
        <v>Subsidy for Electricity Production</v>
      </c>
      <c r="K346" s="293" t="str">
        <f>IF(ISBLANK(INDEX('Policy Characteristics'!E:E,MATCH($C346,'Policy Characteristics'!$C:$C,0))),"",INDEX('Policy Characteristics'!E:E,MATCH($C346,'Policy Characteristics'!$C:$C,0)))</f>
        <v>elec generation subsidy</v>
      </c>
      <c r="L346" s="293">
        <f>IF(ISBLANK(INDEX('Policy Characteristics'!F:F,MATCH($C346,'Policy Characteristics'!$C:$C,0))),"",INDEX('Policy Characteristics'!F:F,MATCH($C346,'Policy Characteristics'!$C:$C,0)))</f>
        <v>0</v>
      </c>
      <c r="M346" s="293">
        <f>IF(ISBLANK(INDEX('Policy Characteristics'!G:G,MATCH($C346,'Policy Characteristics'!$C:$C,0))),"",INDEX('Policy Characteristics'!G:G,MATCH($C346,'Policy Characteristics'!$C:$C,0)))</f>
        <v>60</v>
      </c>
      <c r="N346" s="293">
        <f>IF(ISBLANK(INDEX('Policy Characteristics'!H:H,MATCH($C346,'Policy Characteristics'!$C:$C,0))),"",INDEX('Policy Characteristics'!H:H,MATCH($C346,'Policy Characteristics'!$C:$C,0)))</f>
        <v>1</v>
      </c>
      <c r="O346" s="293" t="str">
        <f>IF(ISBLANK(INDEX('Policy Characteristics'!I:I,MATCH($C346,'Policy Characteristics'!$C:$C,0))),"",INDEX('Policy Characteristics'!I:I,MATCH($C346,'Policy Characteristics'!$C:$C,0)))</f>
        <v>$/MWh</v>
      </c>
      <c r="P346" s="293"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93" t="str">
        <f>IF(ISBLANK(INDEX('Policy Characteristics'!K:K,MATCH($C346,'Policy Characteristics'!$C:$C,0))),"",INDEX('Policy Characteristics'!K:K,MATCH($C346,'Policy Characteristics'!$C:$C,0)))</f>
        <v>electricity-sector-main.html#subsidies</v>
      </c>
      <c r="R346" s="293" t="str">
        <f>IF(ISBLANK(INDEX('Policy Characteristics'!L:L,MATCH($C346,'Policy Characteristics'!$C:$C,0))),"",INDEX('Policy Characteristics'!L:L,MATCH($C346,'Policy Characteristics'!$C:$C,0)))</f>
        <v>subsidy-for-electricity-production.html</v>
      </c>
      <c r="S346" s="299"/>
    </row>
    <row r="347" spans="1:19" x14ac:dyDescent="0.25">
      <c r="A347" s="293" t="str">
        <f>IF(ISBLANK(INDEX('Policy Characteristics'!A:A,MATCH($C347,'Policy Characteristics'!$C:$C,0))),"",INDEX('Policy Characteristics'!A:A,MATCH($C347,'Policy Characteristics'!$C:$C,0)))</f>
        <v>Electricity Supply</v>
      </c>
      <c r="B347" s="294" t="str">
        <f>IF(ISBLANK(INDEX('Policy Characteristics'!B:B,MATCH($C347,'Policy Characteristics'!$C:$C,0))),"",INDEX('Policy Characteristics'!B:B,MATCH($C347,'Policy Characteristics'!$C:$C,0)))</f>
        <v>Subsidy for Electricity Production</v>
      </c>
      <c r="C347" s="293" t="str">
        <f t="shared" si="27"/>
        <v>Subsidy for Elec Production by Fuel</v>
      </c>
      <c r="D347" s="299" t="s">
        <v>682</v>
      </c>
      <c r="E347" s="298" t="s">
        <v>711</v>
      </c>
      <c r="F347" s="299" t="s">
        <v>683</v>
      </c>
      <c r="G347" s="299" t="s">
        <v>714</v>
      </c>
      <c r="H347" s="20">
        <v>37</v>
      </c>
      <c r="I347" s="295" t="s">
        <v>624</v>
      </c>
      <c r="J347" s="296" t="str">
        <f>IF(ISBLANK(INDEX('Policy Characteristics'!D:D,MATCH($C347,'Policy Characteristics'!$C:$C,0))),"",INDEX('Policy Characteristics'!D:D,MATCH($C347,'Policy Characteristics'!$C:$C,0)))</f>
        <v>Subsidy for Electricity Production</v>
      </c>
      <c r="K347" s="293" t="str">
        <f>IF(ISBLANK(INDEX('Policy Characteristics'!E:E,MATCH($C347,'Policy Characteristics'!$C:$C,0))),"",INDEX('Policy Characteristics'!E:E,MATCH($C347,'Policy Characteristics'!$C:$C,0)))</f>
        <v>elec generation subsidy</v>
      </c>
      <c r="L347" s="293">
        <f>IF(ISBLANK(INDEX('Policy Characteristics'!F:F,MATCH($C347,'Policy Characteristics'!$C:$C,0))),"",INDEX('Policy Characteristics'!F:F,MATCH($C347,'Policy Characteristics'!$C:$C,0)))</f>
        <v>0</v>
      </c>
      <c r="M347" s="293">
        <f>IF(ISBLANK(INDEX('Policy Characteristics'!G:G,MATCH($C347,'Policy Characteristics'!$C:$C,0))),"",INDEX('Policy Characteristics'!G:G,MATCH($C347,'Policy Characteristics'!$C:$C,0)))</f>
        <v>60</v>
      </c>
      <c r="N347" s="293">
        <f>IF(ISBLANK(INDEX('Policy Characteristics'!H:H,MATCH($C347,'Policy Characteristics'!$C:$C,0))),"",INDEX('Policy Characteristics'!H:H,MATCH($C347,'Policy Characteristics'!$C:$C,0)))</f>
        <v>1</v>
      </c>
      <c r="O347" s="293" t="str">
        <f>IF(ISBLANK(INDEX('Policy Characteristics'!I:I,MATCH($C347,'Policy Characteristics'!$C:$C,0))),"",INDEX('Policy Characteristics'!I:I,MATCH($C347,'Policy Characteristics'!$C:$C,0)))</f>
        <v>$/MWh</v>
      </c>
      <c r="P347" s="293"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93" t="str">
        <f>IF(ISBLANK(INDEX('Policy Characteristics'!K:K,MATCH($C347,'Policy Characteristics'!$C:$C,0))),"",INDEX('Policy Characteristics'!K:K,MATCH($C347,'Policy Characteristics'!$C:$C,0)))</f>
        <v>electricity-sector-main.html#subsidies</v>
      </c>
      <c r="R347" s="293" t="str">
        <f>IF(ISBLANK(INDEX('Policy Characteristics'!L:L,MATCH($C347,'Policy Characteristics'!$C:$C,0))),"",INDEX('Policy Characteristics'!L:L,MATCH($C347,'Policy Characteristics'!$C:$C,0)))</f>
        <v>subsidy-for-electricity-production.html</v>
      </c>
      <c r="S347" s="299"/>
    </row>
    <row r="348" spans="1:19" x14ac:dyDescent="0.25">
      <c r="A348" s="293" t="str">
        <f>IF(ISBLANK(INDEX('Policy Characteristics'!A:A,MATCH($C348,'Policy Characteristics'!$C:$C,0))),"",INDEX('Policy Characteristics'!A:A,MATCH($C348,'Policy Characteristics'!$C:$C,0)))</f>
        <v>Electricity Supply</v>
      </c>
      <c r="B348" s="294" t="str">
        <f>IF(ISBLANK(INDEX('Policy Characteristics'!B:B,MATCH($C348,'Policy Characteristics'!$C:$C,0))),"",INDEX('Policy Characteristics'!B:B,MATCH($C348,'Policy Characteristics'!$C:$C,0)))</f>
        <v>Subsidy for Electricity Production</v>
      </c>
      <c r="C348" s="293" t="str">
        <f t="shared" si="27"/>
        <v>Subsidy for Elec Production by Fuel</v>
      </c>
      <c r="D348" s="299" t="s">
        <v>682</v>
      </c>
      <c r="E348" s="298" t="s">
        <v>712</v>
      </c>
      <c r="F348" s="299" t="s">
        <v>683</v>
      </c>
      <c r="G348" s="299"/>
      <c r="H348" s="20">
        <v>1567</v>
      </c>
      <c r="I348" s="297" t="s">
        <v>634</v>
      </c>
      <c r="J348" s="296" t="str">
        <f>IF(ISBLANK(INDEX('Policy Characteristics'!D:D,MATCH($C348,'Policy Characteristics'!$C:$C,0))),"",INDEX('Policy Characteristics'!D:D,MATCH($C348,'Policy Characteristics'!$C:$C,0)))</f>
        <v>Subsidy for Electricity Production</v>
      </c>
      <c r="K348" s="293" t="str">
        <f>IF(ISBLANK(INDEX('Policy Characteristics'!E:E,MATCH($C348,'Policy Characteristics'!$C:$C,0))),"",INDEX('Policy Characteristics'!E:E,MATCH($C348,'Policy Characteristics'!$C:$C,0)))</f>
        <v>elec generation subsidy</v>
      </c>
      <c r="L348" s="293">
        <f>IF(ISBLANK(INDEX('Policy Characteristics'!F:F,MATCH($C348,'Policy Characteristics'!$C:$C,0))),"",INDEX('Policy Characteristics'!F:F,MATCH($C348,'Policy Characteristics'!$C:$C,0)))</f>
        <v>0</v>
      </c>
      <c r="M348" s="293">
        <f>IF(ISBLANK(INDEX('Policy Characteristics'!G:G,MATCH($C348,'Policy Characteristics'!$C:$C,0))),"",INDEX('Policy Characteristics'!G:G,MATCH($C348,'Policy Characteristics'!$C:$C,0)))</f>
        <v>60</v>
      </c>
      <c r="N348" s="293">
        <f>IF(ISBLANK(INDEX('Policy Characteristics'!H:H,MATCH($C348,'Policy Characteristics'!$C:$C,0))),"",INDEX('Policy Characteristics'!H:H,MATCH($C348,'Policy Characteristics'!$C:$C,0)))</f>
        <v>1</v>
      </c>
      <c r="O348" s="293" t="str">
        <f>IF(ISBLANK(INDEX('Policy Characteristics'!I:I,MATCH($C348,'Policy Characteristics'!$C:$C,0))),"",INDEX('Policy Characteristics'!I:I,MATCH($C348,'Policy Characteristics'!$C:$C,0)))</f>
        <v>$/MWh</v>
      </c>
      <c r="P348" s="293"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93" t="str">
        <f>IF(ISBLANK(INDEX('Policy Characteristics'!K:K,MATCH($C348,'Policy Characteristics'!$C:$C,0))),"",INDEX('Policy Characteristics'!K:K,MATCH($C348,'Policy Characteristics'!$C:$C,0)))</f>
        <v>electricity-sector-main.html#subsidies</v>
      </c>
      <c r="R348" s="293" t="str">
        <f>IF(ISBLANK(INDEX('Policy Characteristics'!L:L,MATCH($C348,'Policy Characteristics'!$C:$C,0))),"",INDEX('Policy Characteristics'!L:L,MATCH($C348,'Policy Characteristics'!$C:$C,0)))</f>
        <v>subsidy-for-electricity-production.html</v>
      </c>
      <c r="S348" s="299"/>
    </row>
    <row r="349" spans="1:19" x14ac:dyDescent="0.25">
      <c r="A349" s="293" t="str">
        <f>IF(ISBLANK(INDEX('Policy Characteristics'!A:A,MATCH($C349,'Policy Characteristics'!$C:$C,0))),"",INDEX('Policy Characteristics'!A:A,MATCH($C349,'Policy Characteristics'!$C:$C,0)))</f>
        <v>Electricity Supply</v>
      </c>
      <c r="B349" s="294" t="str">
        <f>IF(ISBLANK(INDEX('Policy Characteristics'!B:B,MATCH($C349,'Policy Characteristics'!$C:$C,0))),"",INDEX('Policy Characteristics'!B:B,MATCH($C349,'Policy Characteristics'!$C:$C,0)))</f>
        <v>Subsidy for Electricity Production</v>
      </c>
      <c r="C349" s="293" t="str">
        <f t="shared" si="27"/>
        <v>Subsidy for Elec Production by Fuel</v>
      </c>
      <c r="D349" s="299" t="s">
        <v>682</v>
      </c>
      <c r="E349" s="298" t="s">
        <v>713</v>
      </c>
      <c r="F349" s="299" t="s">
        <v>683</v>
      </c>
      <c r="G349" s="299" t="s">
        <v>715</v>
      </c>
      <c r="H349" s="20">
        <v>1568</v>
      </c>
      <c r="I349" s="295" t="s">
        <v>624</v>
      </c>
      <c r="J349" s="296" t="str">
        <f>IF(ISBLANK(INDEX('Policy Characteristics'!D:D,MATCH($C349,'Policy Characteristics'!$C:$C,0))),"",INDEX('Policy Characteristics'!D:D,MATCH($C349,'Policy Characteristics'!$C:$C,0)))</f>
        <v>Subsidy for Electricity Production</v>
      </c>
      <c r="K349" s="293" t="str">
        <f>IF(ISBLANK(INDEX('Policy Characteristics'!E:E,MATCH($C349,'Policy Characteristics'!$C:$C,0))),"",INDEX('Policy Characteristics'!E:E,MATCH($C349,'Policy Characteristics'!$C:$C,0)))</f>
        <v>elec generation subsidy</v>
      </c>
      <c r="L349" s="293">
        <f>IF(ISBLANK(INDEX('Policy Characteristics'!F:F,MATCH($C349,'Policy Characteristics'!$C:$C,0))),"",INDEX('Policy Characteristics'!F:F,MATCH($C349,'Policy Characteristics'!$C:$C,0)))</f>
        <v>0</v>
      </c>
      <c r="M349" s="293">
        <f>IF(ISBLANK(INDEX('Policy Characteristics'!G:G,MATCH($C349,'Policy Characteristics'!$C:$C,0))),"",INDEX('Policy Characteristics'!G:G,MATCH($C349,'Policy Characteristics'!$C:$C,0)))</f>
        <v>60</v>
      </c>
      <c r="N349" s="293">
        <f>IF(ISBLANK(INDEX('Policy Characteristics'!H:H,MATCH($C349,'Policy Characteristics'!$C:$C,0))),"",INDEX('Policy Characteristics'!H:H,MATCH($C349,'Policy Characteristics'!$C:$C,0)))</f>
        <v>1</v>
      </c>
      <c r="O349" s="293" t="str">
        <f>IF(ISBLANK(INDEX('Policy Characteristics'!I:I,MATCH($C349,'Policy Characteristics'!$C:$C,0))),"",INDEX('Policy Characteristics'!I:I,MATCH($C349,'Policy Characteristics'!$C:$C,0)))</f>
        <v>$/MWh</v>
      </c>
      <c r="P349" s="293"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93" t="str">
        <f>IF(ISBLANK(INDEX('Policy Characteristics'!K:K,MATCH($C349,'Policy Characteristics'!$C:$C,0))),"",INDEX('Policy Characteristics'!K:K,MATCH($C349,'Policy Characteristics'!$C:$C,0)))</f>
        <v>electricity-sector-main.html#subsidies</v>
      </c>
      <c r="R349" s="293" t="str">
        <f>IF(ISBLANK(INDEX('Policy Characteristics'!L:L,MATCH($C349,'Policy Characteristics'!$C:$C,0))),"",INDEX('Policy Characteristics'!L:L,MATCH($C349,'Policy Characteristics'!$C:$C,0)))</f>
        <v>subsidy-for-electricity-production.html</v>
      </c>
      <c r="S349" s="299"/>
    </row>
    <row r="350" spans="1:19" x14ac:dyDescent="0.25">
      <c r="A350" s="293" t="str">
        <f>IF(ISBLANK(INDEX('Policy Characteristics'!A:A,MATCH($C350,'Policy Characteristics'!$C:$C,0))),"",INDEX('Policy Characteristics'!A:A,MATCH($C350,'Policy Characteristics'!$C:$C,0)))</f>
        <v>Electricity Supply</v>
      </c>
      <c r="B350" s="294" t="str">
        <f>IF(ISBLANK(INDEX('Policy Characteristics'!B:B,MATCH($C350,'Policy Characteristics'!$C:$C,0))),"",INDEX('Policy Characteristics'!B:B,MATCH($C350,'Policy Characteristics'!$C:$C,0)))</f>
        <v>Subsidy for Electricity Production</v>
      </c>
      <c r="C350" s="293" t="str">
        <f t="shared" si="27"/>
        <v>Subsidy for Elec Production by Fuel</v>
      </c>
      <c r="D350" s="299" t="s">
        <v>684</v>
      </c>
      <c r="E350" s="298" t="s">
        <v>711</v>
      </c>
      <c r="F350" s="299" t="s">
        <v>685</v>
      </c>
      <c r="G350" s="299" t="s">
        <v>714</v>
      </c>
      <c r="H350" s="20">
        <v>700</v>
      </c>
      <c r="I350" s="295" t="s">
        <v>624</v>
      </c>
      <c r="J350" s="296" t="str">
        <f>IF(ISBLANK(INDEX('Policy Characteristics'!D:D,MATCH($C350,'Policy Characteristics'!$C:$C,0))),"",INDEX('Policy Characteristics'!D:D,MATCH($C350,'Policy Characteristics'!$C:$C,0)))</f>
        <v>Subsidy for Electricity Production</v>
      </c>
      <c r="K350" s="293" t="str">
        <f>IF(ISBLANK(INDEX('Policy Characteristics'!E:E,MATCH($C350,'Policy Characteristics'!$C:$C,0))),"",INDEX('Policy Characteristics'!E:E,MATCH($C350,'Policy Characteristics'!$C:$C,0)))</f>
        <v>elec generation subsidy</v>
      </c>
      <c r="L350" s="293">
        <f>IF(ISBLANK(INDEX('Policy Characteristics'!F:F,MATCH($C350,'Policy Characteristics'!$C:$C,0))),"",INDEX('Policy Characteristics'!F:F,MATCH($C350,'Policy Characteristics'!$C:$C,0)))</f>
        <v>0</v>
      </c>
      <c r="M350" s="293">
        <f>IF(ISBLANK(INDEX('Policy Characteristics'!G:G,MATCH($C350,'Policy Characteristics'!$C:$C,0))),"",INDEX('Policy Characteristics'!G:G,MATCH($C350,'Policy Characteristics'!$C:$C,0)))</f>
        <v>60</v>
      </c>
      <c r="N350" s="293">
        <f>IF(ISBLANK(INDEX('Policy Characteristics'!H:H,MATCH($C350,'Policy Characteristics'!$C:$C,0))),"",INDEX('Policy Characteristics'!H:H,MATCH($C350,'Policy Characteristics'!$C:$C,0)))</f>
        <v>1</v>
      </c>
      <c r="O350" s="293" t="str">
        <f>IF(ISBLANK(INDEX('Policy Characteristics'!I:I,MATCH($C350,'Policy Characteristics'!$C:$C,0))),"",INDEX('Policy Characteristics'!I:I,MATCH($C350,'Policy Characteristics'!$C:$C,0)))</f>
        <v>$/MWh</v>
      </c>
      <c r="P350" s="293"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93" t="str">
        <f>IF(ISBLANK(INDEX('Policy Characteristics'!K:K,MATCH($C350,'Policy Characteristics'!$C:$C,0))),"",INDEX('Policy Characteristics'!K:K,MATCH($C350,'Policy Characteristics'!$C:$C,0)))</f>
        <v>electricity-sector-main.html#subsidies</v>
      </c>
      <c r="R350" s="293" t="str">
        <f>IF(ISBLANK(INDEX('Policy Characteristics'!L:L,MATCH($C350,'Policy Characteristics'!$C:$C,0))),"",INDEX('Policy Characteristics'!L:L,MATCH($C350,'Policy Characteristics'!$C:$C,0)))</f>
        <v>subsidy-for-electricity-production.html</v>
      </c>
      <c r="S350" s="299"/>
    </row>
    <row r="351" spans="1:19" x14ac:dyDescent="0.25">
      <c r="A351" s="293" t="str">
        <f>IF(ISBLANK(INDEX('Policy Characteristics'!A:A,MATCH($C351,'Policy Characteristics'!$C:$C,0))),"",INDEX('Policy Characteristics'!A:A,MATCH($C351,'Policy Characteristics'!$C:$C,0)))</f>
        <v>Electricity Supply</v>
      </c>
      <c r="B351" s="294" t="str">
        <f>IF(ISBLANK(INDEX('Policy Characteristics'!B:B,MATCH($C351,'Policy Characteristics'!$C:$C,0))),"",INDEX('Policy Characteristics'!B:B,MATCH($C351,'Policy Characteristics'!$C:$C,0)))</f>
        <v>Subsidy for Electricity Production</v>
      </c>
      <c r="C351" s="293" t="str">
        <f t="shared" si="27"/>
        <v>Subsidy for Elec Production by Fuel</v>
      </c>
      <c r="D351" s="299" t="s">
        <v>684</v>
      </c>
      <c r="E351" s="298" t="s">
        <v>712</v>
      </c>
      <c r="F351" s="299" t="s">
        <v>685</v>
      </c>
      <c r="G351" s="299"/>
      <c r="H351" s="20">
        <v>1569</v>
      </c>
      <c r="I351" s="297" t="s">
        <v>634</v>
      </c>
      <c r="J351" s="296" t="str">
        <f>IF(ISBLANK(INDEX('Policy Characteristics'!D:D,MATCH($C351,'Policy Characteristics'!$C:$C,0))),"",INDEX('Policy Characteristics'!D:D,MATCH($C351,'Policy Characteristics'!$C:$C,0)))</f>
        <v>Subsidy for Electricity Production</v>
      </c>
      <c r="K351" s="293" t="str">
        <f>IF(ISBLANK(INDEX('Policy Characteristics'!E:E,MATCH($C351,'Policy Characteristics'!$C:$C,0))),"",INDEX('Policy Characteristics'!E:E,MATCH($C351,'Policy Characteristics'!$C:$C,0)))</f>
        <v>elec generation subsidy</v>
      </c>
      <c r="L351" s="293">
        <f>IF(ISBLANK(INDEX('Policy Characteristics'!F:F,MATCH($C351,'Policy Characteristics'!$C:$C,0))),"",INDEX('Policy Characteristics'!F:F,MATCH($C351,'Policy Characteristics'!$C:$C,0)))</f>
        <v>0</v>
      </c>
      <c r="M351" s="293">
        <f>IF(ISBLANK(INDEX('Policy Characteristics'!G:G,MATCH($C351,'Policy Characteristics'!$C:$C,0))),"",INDEX('Policy Characteristics'!G:G,MATCH($C351,'Policy Characteristics'!$C:$C,0)))</f>
        <v>60</v>
      </c>
      <c r="N351" s="293">
        <f>IF(ISBLANK(INDEX('Policy Characteristics'!H:H,MATCH($C351,'Policy Characteristics'!$C:$C,0))),"",INDEX('Policy Characteristics'!H:H,MATCH($C351,'Policy Characteristics'!$C:$C,0)))</f>
        <v>1</v>
      </c>
      <c r="O351" s="293" t="str">
        <f>IF(ISBLANK(INDEX('Policy Characteristics'!I:I,MATCH($C351,'Policy Characteristics'!$C:$C,0))),"",INDEX('Policy Characteristics'!I:I,MATCH($C351,'Policy Characteristics'!$C:$C,0)))</f>
        <v>$/MWh</v>
      </c>
      <c r="P351" s="293"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93" t="str">
        <f>IF(ISBLANK(INDEX('Policy Characteristics'!K:K,MATCH($C351,'Policy Characteristics'!$C:$C,0))),"",INDEX('Policy Characteristics'!K:K,MATCH($C351,'Policy Characteristics'!$C:$C,0)))</f>
        <v>electricity-sector-main.html#subsidies</v>
      </c>
      <c r="R351" s="293" t="str">
        <f>IF(ISBLANK(INDEX('Policy Characteristics'!L:L,MATCH($C351,'Policy Characteristics'!$C:$C,0))),"",INDEX('Policy Characteristics'!L:L,MATCH($C351,'Policy Characteristics'!$C:$C,0)))</f>
        <v>subsidy-for-electricity-production.html</v>
      </c>
      <c r="S351" s="299"/>
    </row>
    <row r="352" spans="1:19" x14ac:dyDescent="0.25">
      <c r="A352" s="293" t="str">
        <f>IF(ISBLANK(INDEX('Policy Characteristics'!A:A,MATCH($C352,'Policy Characteristics'!$C:$C,0))),"",INDEX('Policy Characteristics'!A:A,MATCH($C352,'Policy Characteristics'!$C:$C,0)))</f>
        <v>Electricity Supply</v>
      </c>
      <c r="B352" s="294" t="str">
        <f>IF(ISBLANK(INDEX('Policy Characteristics'!B:B,MATCH($C352,'Policy Characteristics'!$C:$C,0))),"",INDEX('Policy Characteristics'!B:B,MATCH($C352,'Policy Characteristics'!$C:$C,0)))</f>
        <v>Subsidy for Electricity Production</v>
      </c>
      <c r="C352" s="293" t="str">
        <f t="shared" si="27"/>
        <v>Subsidy for Elec Production by Fuel</v>
      </c>
      <c r="D352" s="299" t="s">
        <v>684</v>
      </c>
      <c r="E352" s="298" t="s">
        <v>713</v>
      </c>
      <c r="F352" s="299" t="s">
        <v>685</v>
      </c>
      <c r="G352" s="299" t="s">
        <v>715</v>
      </c>
      <c r="H352" s="20">
        <v>1570</v>
      </c>
      <c r="I352" s="295" t="s">
        <v>624</v>
      </c>
      <c r="J352" s="296" t="str">
        <f>IF(ISBLANK(INDEX('Policy Characteristics'!D:D,MATCH($C352,'Policy Characteristics'!$C:$C,0))),"",INDEX('Policy Characteristics'!D:D,MATCH($C352,'Policy Characteristics'!$C:$C,0)))</f>
        <v>Subsidy for Electricity Production</v>
      </c>
      <c r="K352" s="293" t="str">
        <f>IF(ISBLANK(INDEX('Policy Characteristics'!E:E,MATCH($C352,'Policy Characteristics'!$C:$C,0))),"",INDEX('Policy Characteristics'!E:E,MATCH($C352,'Policy Characteristics'!$C:$C,0)))</f>
        <v>elec generation subsidy</v>
      </c>
      <c r="L352" s="293">
        <f>IF(ISBLANK(INDEX('Policy Characteristics'!F:F,MATCH($C352,'Policy Characteristics'!$C:$C,0))),"",INDEX('Policy Characteristics'!F:F,MATCH($C352,'Policy Characteristics'!$C:$C,0)))</f>
        <v>0</v>
      </c>
      <c r="M352" s="293">
        <f>IF(ISBLANK(INDEX('Policy Characteristics'!G:G,MATCH($C352,'Policy Characteristics'!$C:$C,0))),"",INDEX('Policy Characteristics'!G:G,MATCH($C352,'Policy Characteristics'!$C:$C,0)))</f>
        <v>60</v>
      </c>
      <c r="N352" s="293">
        <f>IF(ISBLANK(INDEX('Policy Characteristics'!H:H,MATCH($C352,'Policy Characteristics'!$C:$C,0))),"",INDEX('Policy Characteristics'!H:H,MATCH($C352,'Policy Characteristics'!$C:$C,0)))</f>
        <v>1</v>
      </c>
      <c r="O352" s="293" t="str">
        <f>IF(ISBLANK(INDEX('Policy Characteristics'!I:I,MATCH($C352,'Policy Characteristics'!$C:$C,0))),"",INDEX('Policy Characteristics'!I:I,MATCH($C352,'Policy Characteristics'!$C:$C,0)))</f>
        <v>$/MWh</v>
      </c>
      <c r="P352" s="293"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93" t="str">
        <f>IF(ISBLANK(INDEX('Policy Characteristics'!K:K,MATCH($C352,'Policy Characteristics'!$C:$C,0))),"",INDEX('Policy Characteristics'!K:K,MATCH($C352,'Policy Characteristics'!$C:$C,0)))</f>
        <v>electricity-sector-main.html#subsidies</v>
      </c>
      <c r="R352" s="293" t="str">
        <f>IF(ISBLANK(INDEX('Policy Characteristics'!L:L,MATCH($C352,'Policy Characteristics'!$C:$C,0))),"",INDEX('Policy Characteristics'!L:L,MATCH($C352,'Policy Characteristics'!$C:$C,0)))</f>
        <v>subsidy-for-electricity-production.html</v>
      </c>
      <c r="S352" s="299"/>
    </row>
    <row r="353" spans="1:19" x14ac:dyDescent="0.25">
      <c r="A353" s="293" t="str">
        <f>IF(ISBLANK(INDEX('Policy Characteristics'!A:A,MATCH($C353,'Policy Characteristics'!$C:$C,0))),"",INDEX('Policy Characteristics'!A:A,MATCH($C353,'Policy Characteristics'!$C:$C,0)))</f>
        <v>Electricity Supply</v>
      </c>
      <c r="B353" s="294" t="str">
        <f>IF(ISBLANK(INDEX('Policy Characteristics'!B:B,MATCH($C353,'Policy Characteristics'!$C:$C,0))),"",INDEX('Policy Characteristics'!B:B,MATCH($C353,'Policy Characteristics'!$C:$C,0)))</f>
        <v>Subsidy for Electricity Production</v>
      </c>
      <c r="C353" s="293" t="str">
        <f t="shared" si="27"/>
        <v>Subsidy for Elec Production by Fuel</v>
      </c>
      <c r="D353" s="299" t="s">
        <v>686</v>
      </c>
      <c r="E353" s="298" t="s">
        <v>711</v>
      </c>
      <c r="F353" s="299" t="s">
        <v>687</v>
      </c>
      <c r="G353" s="299" t="s">
        <v>714</v>
      </c>
      <c r="H353" s="20">
        <v>39</v>
      </c>
      <c r="I353" s="295" t="s">
        <v>624</v>
      </c>
      <c r="J353" s="296" t="str">
        <f>IF(ISBLANK(INDEX('Policy Characteristics'!D:D,MATCH($C353,'Policy Characteristics'!$C:$C,0))),"",INDEX('Policy Characteristics'!D:D,MATCH($C353,'Policy Characteristics'!$C:$C,0)))</f>
        <v>Subsidy for Electricity Production</v>
      </c>
      <c r="K353" s="293" t="str">
        <f>IF(ISBLANK(INDEX('Policy Characteristics'!E:E,MATCH($C353,'Policy Characteristics'!$C:$C,0))),"",INDEX('Policy Characteristics'!E:E,MATCH($C353,'Policy Characteristics'!$C:$C,0)))</f>
        <v>elec generation subsidy</v>
      </c>
      <c r="L353" s="293">
        <f>IF(ISBLANK(INDEX('Policy Characteristics'!F:F,MATCH($C353,'Policy Characteristics'!$C:$C,0))),"",INDEX('Policy Characteristics'!F:F,MATCH($C353,'Policy Characteristics'!$C:$C,0)))</f>
        <v>0</v>
      </c>
      <c r="M353" s="293">
        <f>IF(ISBLANK(INDEX('Policy Characteristics'!G:G,MATCH($C353,'Policy Characteristics'!$C:$C,0))),"",INDEX('Policy Characteristics'!G:G,MATCH($C353,'Policy Characteristics'!$C:$C,0)))</f>
        <v>60</v>
      </c>
      <c r="N353" s="293">
        <f>IF(ISBLANK(INDEX('Policy Characteristics'!H:H,MATCH($C353,'Policy Characteristics'!$C:$C,0))),"",INDEX('Policy Characteristics'!H:H,MATCH($C353,'Policy Characteristics'!$C:$C,0)))</f>
        <v>1</v>
      </c>
      <c r="O353" s="293" t="str">
        <f>IF(ISBLANK(INDEX('Policy Characteristics'!I:I,MATCH($C353,'Policy Characteristics'!$C:$C,0))),"",INDEX('Policy Characteristics'!I:I,MATCH($C353,'Policy Characteristics'!$C:$C,0)))</f>
        <v>$/MWh</v>
      </c>
      <c r="P353" s="293"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93" t="str">
        <f>IF(ISBLANK(INDEX('Policy Characteristics'!K:K,MATCH($C353,'Policy Characteristics'!$C:$C,0))),"",INDEX('Policy Characteristics'!K:K,MATCH($C353,'Policy Characteristics'!$C:$C,0)))</f>
        <v>electricity-sector-main.html#subsidies</v>
      </c>
      <c r="R353" s="293" t="str">
        <f>IF(ISBLANK(INDEX('Policy Characteristics'!L:L,MATCH($C353,'Policy Characteristics'!$C:$C,0))),"",INDEX('Policy Characteristics'!L:L,MATCH($C353,'Policy Characteristics'!$C:$C,0)))</f>
        <v>subsidy-for-electricity-production.html</v>
      </c>
      <c r="S353" s="299"/>
    </row>
    <row r="354" spans="1:19" x14ac:dyDescent="0.25">
      <c r="A354" s="293" t="str">
        <f>IF(ISBLANK(INDEX('Policy Characteristics'!A:A,MATCH($C354,'Policy Characteristics'!$C:$C,0))),"",INDEX('Policy Characteristics'!A:A,MATCH($C354,'Policy Characteristics'!$C:$C,0)))</f>
        <v>Electricity Supply</v>
      </c>
      <c r="B354" s="294" t="str">
        <f>IF(ISBLANK(INDEX('Policy Characteristics'!B:B,MATCH($C354,'Policy Characteristics'!$C:$C,0))),"",INDEX('Policy Characteristics'!B:B,MATCH($C354,'Policy Characteristics'!$C:$C,0)))</f>
        <v>Subsidy for Electricity Production</v>
      </c>
      <c r="C354" s="293" t="str">
        <f t="shared" si="27"/>
        <v>Subsidy for Elec Production by Fuel</v>
      </c>
      <c r="D354" s="299" t="s">
        <v>686</v>
      </c>
      <c r="E354" s="298" t="s">
        <v>712</v>
      </c>
      <c r="F354" s="299" t="s">
        <v>687</v>
      </c>
      <c r="G354" s="299"/>
      <c r="H354" s="20">
        <v>1571</v>
      </c>
      <c r="I354" s="297" t="s">
        <v>634</v>
      </c>
      <c r="J354" s="296" t="str">
        <f>IF(ISBLANK(INDEX('Policy Characteristics'!D:D,MATCH($C354,'Policy Characteristics'!$C:$C,0))),"",INDEX('Policy Characteristics'!D:D,MATCH($C354,'Policy Characteristics'!$C:$C,0)))</f>
        <v>Subsidy for Electricity Production</v>
      </c>
      <c r="K354" s="293" t="str">
        <f>IF(ISBLANK(INDEX('Policy Characteristics'!E:E,MATCH($C354,'Policy Characteristics'!$C:$C,0))),"",INDEX('Policy Characteristics'!E:E,MATCH($C354,'Policy Characteristics'!$C:$C,0)))</f>
        <v>elec generation subsidy</v>
      </c>
      <c r="L354" s="293">
        <f>IF(ISBLANK(INDEX('Policy Characteristics'!F:F,MATCH($C354,'Policy Characteristics'!$C:$C,0))),"",INDEX('Policy Characteristics'!F:F,MATCH($C354,'Policy Characteristics'!$C:$C,0)))</f>
        <v>0</v>
      </c>
      <c r="M354" s="293">
        <f>IF(ISBLANK(INDEX('Policy Characteristics'!G:G,MATCH($C354,'Policy Characteristics'!$C:$C,0))),"",INDEX('Policy Characteristics'!G:G,MATCH($C354,'Policy Characteristics'!$C:$C,0)))</f>
        <v>60</v>
      </c>
      <c r="N354" s="293">
        <f>IF(ISBLANK(INDEX('Policy Characteristics'!H:H,MATCH($C354,'Policy Characteristics'!$C:$C,0))),"",INDEX('Policy Characteristics'!H:H,MATCH($C354,'Policy Characteristics'!$C:$C,0)))</f>
        <v>1</v>
      </c>
      <c r="O354" s="293" t="str">
        <f>IF(ISBLANK(INDEX('Policy Characteristics'!I:I,MATCH($C354,'Policy Characteristics'!$C:$C,0))),"",INDEX('Policy Characteristics'!I:I,MATCH($C354,'Policy Characteristics'!$C:$C,0)))</f>
        <v>$/MWh</v>
      </c>
      <c r="P354" s="293"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93" t="str">
        <f>IF(ISBLANK(INDEX('Policy Characteristics'!K:K,MATCH($C354,'Policy Characteristics'!$C:$C,0))),"",INDEX('Policy Characteristics'!K:K,MATCH($C354,'Policy Characteristics'!$C:$C,0)))</f>
        <v>electricity-sector-main.html#subsidies</v>
      </c>
      <c r="R354" s="293" t="str">
        <f>IF(ISBLANK(INDEX('Policy Characteristics'!L:L,MATCH($C354,'Policy Characteristics'!$C:$C,0))),"",INDEX('Policy Characteristics'!L:L,MATCH($C354,'Policy Characteristics'!$C:$C,0)))</f>
        <v>subsidy-for-electricity-production.html</v>
      </c>
      <c r="S354" s="299"/>
    </row>
    <row r="355" spans="1:19" x14ac:dyDescent="0.25">
      <c r="A355" s="293" t="str">
        <f>IF(ISBLANK(INDEX('Policy Characteristics'!A:A,MATCH($C355,'Policy Characteristics'!$C:$C,0))),"",INDEX('Policy Characteristics'!A:A,MATCH($C355,'Policy Characteristics'!$C:$C,0)))</f>
        <v>Electricity Supply</v>
      </c>
      <c r="B355" s="294" t="str">
        <f>IF(ISBLANK(INDEX('Policy Characteristics'!B:B,MATCH($C355,'Policy Characteristics'!$C:$C,0))),"",INDEX('Policy Characteristics'!B:B,MATCH($C355,'Policy Characteristics'!$C:$C,0)))</f>
        <v>Subsidy for Electricity Production</v>
      </c>
      <c r="C355" s="293" t="str">
        <f t="shared" si="27"/>
        <v>Subsidy for Elec Production by Fuel</v>
      </c>
      <c r="D355" s="299" t="s">
        <v>686</v>
      </c>
      <c r="E355" s="298" t="s">
        <v>713</v>
      </c>
      <c r="F355" s="299" t="s">
        <v>687</v>
      </c>
      <c r="G355" s="299" t="s">
        <v>715</v>
      </c>
      <c r="H355" s="20">
        <v>1572</v>
      </c>
      <c r="I355" s="295" t="s">
        <v>624</v>
      </c>
      <c r="J355" s="296" t="str">
        <f>IF(ISBLANK(INDEX('Policy Characteristics'!D:D,MATCH($C355,'Policy Characteristics'!$C:$C,0))),"",INDEX('Policy Characteristics'!D:D,MATCH($C355,'Policy Characteristics'!$C:$C,0)))</f>
        <v>Subsidy for Electricity Production</v>
      </c>
      <c r="K355" s="293" t="str">
        <f>IF(ISBLANK(INDEX('Policy Characteristics'!E:E,MATCH($C355,'Policy Characteristics'!$C:$C,0))),"",INDEX('Policy Characteristics'!E:E,MATCH($C355,'Policy Characteristics'!$C:$C,0)))</f>
        <v>elec generation subsidy</v>
      </c>
      <c r="L355" s="293">
        <f>IF(ISBLANK(INDEX('Policy Characteristics'!F:F,MATCH($C355,'Policy Characteristics'!$C:$C,0))),"",INDEX('Policy Characteristics'!F:F,MATCH($C355,'Policy Characteristics'!$C:$C,0)))</f>
        <v>0</v>
      </c>
      <c r="M355" s="293">
        <f>IF(ISBLANK(INDEX('Policy Characteristics'!G:G,MATCH($C355,'Policy Characteristics'!$C:$C,0))),"",INDEX('Policy Characteristics'!G:G,MATCH($C355,'Policy Characteristics'!$C:$C,0)))</f>
        <v>60</v>
      </c>
      <c r="N355" s="293">
        <f>IF(ISBLANK(INDEX('Policy Characteristics'!H:H,MATCH($C355,'Policy Characteristics'!$C:$C,0))),"",INDEX('Policy Characteristics'!H:H,MATCH($C355,'Policy Characteristics'!$C:$C,0)))</f>
        <v>1</v>
      </c>
      <c r="O355" s="293" t="str">
        <f>IF(ISBLANK(INDEX('Policy Characteristics'!I:I,MATCH($C355,'Policy Characteristics'!$C:$C,0))),"",INDEX('Policy Characteristics'!I:I,MATCH($C355,'Policy Characteristics'!$C:$C,0)))</f>
        <v>$/MWh</v>
      </c>
      <c r="P355" s="293"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93" t="str">
        <f>IF(ISBLANK(INDEX('Policy Characteristics'!K:K,MATCH($C355,'Policy Characteristics'!$C:$C,0))),"",INDEX('Policy Characteristics'!K:K,MATCH($C355,'Policy Characteristics'!$C:$C,0)))</f>
        <v>electricity-sector-main.html#subsidies</v>
      </c>
      <c r="R355" s="293" t="str">
        <f>IF(ISBLANK(INDEX('Policy Characteristics'!L:L,MATCH($C355,'Policy Characteristics'!$C:$C,0))),"",INDEX('Policy Characteristics'!L:L,MATCH($C355,'Policy Characteristics'!$C:$C,0)))</f>
        <v>subsidy-for-electricity-production.html</v>
      </c>
      <c r="S355" s="299"/>
    </row>
    <row r="356" spans="1:19" x14ac:dyDescent="0.25">
      <c r="A356" s="293" t="str">
        <f>IF(ISBLANK(INDEX('Policy Characteristics'!A:A,MATCH($C356,'Policy Characteristics'!$C:$C,0))),"",INDEX('Policy Characteristics'!A:A,MATCH($C356,'Policy Characteristics'!$C:$C,0)))</f>
        <v>Electricity Supply</v>
      </c>
      <c r="B356" s="294" t="str">
        <f>IF(ISBLANK(INDEX('Policy Characteristics'!B:B,MATCH($C356,'Policy Characteristics'!$C:$C,0))),"",INDEX('Policy Characteristics'!B:B,MATCH($C356,'Policy Characteristics'!$C:$C,0)))</f>
        <v>Subsidy for Electricity Production</v>
      </c>
      <c r="C356" s="293" t="str">
        <f t="shared" si="27"/>
        <v>Subsidy for Elec Production by Fuel</v>
      </c>
      <c r="D356" s="299" t="s">
        <v>688</v>
      </c>
      <c r="E356" s="298" t="s">
        <v>711</v>
      </c>
      <c r="F356" s="298" t="s">
        <v>689</v>
      </c>
      <c r="G356" s="299" t="s">
        <v>714</v>
      </c>
      <c r="H356" s="20">
        <v>40</v>
      </c>
      <c r="I356" s="295" t="s">
        <v>624</v>
      </c>
      <c r="J356" s="296" t="str">
        <f>IF(ISBLANK(INDEX('Policy Characteristics'!D:D,MATCH($C356,'Policy Characteristics'!$C:$C,0))),"",INDEX('Policy Characteristics'!D:D,MATCH($C356,'Policy Characteristics'!$C:$C,0)))</f>
        <v>Subsidy for Electricity Production</v>
      </c>
      <c r="K356" s="293" t="str">
        <f>IF(ISBLANK(INDEX('Policy Characteristics'!E:E,MATCH($C356,'Policy Characteristics'!$C:$C,0))),"",INDEX('Policy Characteristics'!E:E,MATCH($C356,'Policy Characteristics'!$C:$C,0)))</f>
        <v>elec generation subsidy</v>
      </c>
      <c r="L356" s="293">
        <f>IF(ISBLANK(INDEX('Policy Characteristics'!F:F,MATCH($C356,'Policy Characteristics'!$C:$C,0))),"",INDEX('Policy Characteristics'!F:F,MATCH($C356,'Policy Characteristics'!$C:$C,0)))</f>
        <v>0</v>
      </c>
      <c r="M356" s="293">
        <f>IF(ISBLANK(INDEX('Policy Characteristics'!G:G,MATCH($C356,'Policy Characteristics'!$C:$C,0))),"",INDEX('Policy Characteristics'!G:G,MATCH($C356,'Policy Characteristics'!$C:$C,0)))</f>
        <v>60</v>
      </c>
      <c r="N356" s="293">
        <f>IF(ISBLANK(INDEX('Policy Characteristics'!H:H,MATCH($C356,'Policy Characteristics'!$C:$C,0))),"",INDEX('Policy Characteristics'!H:H,MATCH($C356,'Policy Characteristics'!$C:$C,0)))</f>
        <v>1</v>
      </c>
      <c r="O356" s="293" t="str">
        <f>IF(ISBLANK(INDEX('Policy Characteristics'!I:I,MATCH($C356,'Policy Characteristics'!$C:$C,0))),"",INDEX('Policy Characteristics'!I:I,MATCH($C356,'Policy Characteristics'!$C:$C,0)))</f>
        <v>$/MWh</v>
      </c>
      <c r="P356" s="293"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93" t="str">
        <f>IF(ISBLANK(INDEX('Policy Characteristics'!K:K,MATCH($C356,'Policy Characteristics'!$C:$C,0))),"",INDEX('Policy Characteristics'!K:K,MATCH($C356,'Policy Characteristics'!$C:$C,0)))</f>
        <v>electricity-sector-main.html#subsidies</v>
      </c>
      <c r="R356" s="293" t="str">
        <f>IF(ISBLANK(INDEX('Policy Characteristics'!L:L,MATCH($C356,'Policy Characteristics'!$C:$C,0))),"",INDEX('Policy Characteristics'!L:L,MATCH($C356,'Policy Characteristics'!$C:$C,0)))</f>
        <v>subsidy-for-electricity-production.html</v>
      </c>
      <c r="S356" s="299"/>
    </row>
    <row r="357" spans="1:19" x14ac:dyDescent="0.25">
      <c r="A357" s="293" t="str">
        <f>IF(ISBLANK(INDEX('Policy Characteristics'!A:A,MATCH($C357,'Policy Characteristics'!$C:$C,0))),"",INDEX('Policy Characteristics'!A:A,MATCH($C357,'Policy Characteristics'!$C:$C,0)))</f>
        <v>Electricity Supply</v>
      </c>
      <c r="B357" s="294" t="str">
        <f>IF(ISBLANK(INDEX('Policy Characteristics'!B:B,MATCH($C357,'Policy Characteristics'!$C:$C,0))),"",INDEX('Policy Characteristics'!B:B,MATCH($C357,'Policy Characteristics'!$C:$C,0)))</f>
        <v>Subsidy for Electricity Production</v>
      </c>
      <c r="C357" s="293" t="str">
        <f t="shared" si="27"/>
        <v>Subsidy for Elec Production by Fuel</v>
      </c>
      <c r="D357" s="299" t="s">
        <v>688</v>
      </c>
      <c r="E357" s="298" t="s">
        <v>712</v>
      </c>
      <c r="F357" s="298" t="s">
        <v>689</v>
      </c>
      <c r="G357" s="299"/>
      <c r="H357" s="20">
        <v>1573</v>
      </c>
      <c r="I357" s="297" t="s">
        <v>634</v>
      </c>
      <c r="J357" s="296" t="str">
        <f>IF(ISBLANK(INDEX('Policy Characteristics'!D:D,MATCH($C357,'Policy Characteristics'!$C:$C,0))),"",INDEX('Policy Characteristics'!D:D,MATCH($C357,'Policy Characteristics'!$C:$C,0)))</f>
        <v>Subsidy for Electricity Production</v>
      </c>
      <c r="K357" s="293" t="str">
        <f>IF(ISBLANK(INDEX('Policy Characteristics'!E:E,MATCH($C357,'Policy Characteristics'!$C:$C,0))),"",INDEX('Policy Characteristics'!E:E,MATCH($C357,'Policy Characteristics'!$C:$C,0)))</f>
        <v>elec generation subsidy</v>
      </c>
      <c r="L357" s="293">
        <f>IF(ISBLANK(INDEX('Policy Characteristics'!F:F,MATCH($C357,'Policy Characteristics'!$C:$C,0))),"",INDEX('Policy Characteristics'!F:F,MATCH($C357,'Policy Characteristics'!$C:$C,0)))</f>
        <v>0</v>
      </c>
      <c r="M357" s="293">
        <f>IF(ISBLANK(INDEX('Policy Characteristics'!G:G,MATCH($C357,'Policy Characteristics'!$C:$C,0))),"",INDEX('Policy Characteristics'!G:G,MATCH($C357,'Policy Characteristics'!$C:$C,0)))</f>
        <v>60</v>
      </c>
      <c r="N357" s="293">
        <f>IF(ISBLANK(INDEX('Policy Characteristics'!H:H,MATCH($C357,'Policy Characteristics'!$C:$C,0))),"",INDEX('Policy Characteristics'!H:H,MATCH($C357,'Policy Characteristics'!$C:$C,0)))</f>
        <v>1</v>
      </c>
      <c r="O357" s="293" t="str">
        <f>IF(ISBLANK(INDEX('Policy Characteristics'!I:I,MATCH($C357,'Policy Characteristics'!$C:$C,0))),"",INDEX('Policy Characteristics'!I:I,MATCH($C357,'Policy Characteristics'!$C:$C,0)))</f>
        <v>$/MWh</v>
      </c>
      <c r="P357" s="293"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93" t="str">
        <f>IF(ISBLANK(INDEX('Policy Characteristics'!K:K,MATCH($C357,'Policy Characteristics'!$C:$C,0))),"",INDEX('Policy Characteristics'!K:K,MATCH($C357,'Policy Characteristics'!$C:$C,0)))</f>
        <v>electricity-sector-main.html#subsidies</v>
      </c>
      <c r="R357" s="293" t="str">
        <f>IF(ISBLANK(INDEX('Policy Characteristics'!L:L,MATCH($C357,'Policy Characteristics'!$C:$C,0))),"",INDEX('Policy Characteristics'!L:L,MATCH($C357,'Policy Characteristics'!$C:$C,0)))</f>
        <v>subsidy-for-electricity-production.html</v>
      </c>
      <c r="S357" s="299"/>
    </row>
    <row r="358" spans="1:19" x14ac:dyDescent="0.25">
      <c r="A358" s="293" t="str">
        <f>IF(ISBLANK(INDEX('Policy Characteristics'!A:A,MATCH($C358,'Policy Characteristics'!$C:$C,0))),"",INDEX('Policy Characteristics'!A:A,MATCH($C358,'Policy Characteristics'!$C:$C,0)))</f>
        <v>Electricity Supply</v>
      </c>
      <c r="B358" s="294" t="str">
        <f>IF(ISBLANK(INDEX('Policy Characteristics'!B:B,MATCH($C358,'Policy Characteristics'!$C:$C,0))),"",INDEX('Policy Characteristics'!B:B,MATCH($C358,'Policy Characteristics'!$C:$C,0)))</f>
        <v>Subsidy for Electricity Production</v>
      </c>
      <c r="C358" s="293" t="str">
        <f t="shared" si="27"/>
        <v>Subsidy for Elec Production by Fuel</v>
      </c>
      <c r="D358" s="299" t="s">
        <v>688</v>
      </c>
      <c r="E358" s="298" t="s">
        <v>713</v>
      </c>
      <c r="F358" s="298" t="s">
        <v>689</v>
      </c>
      <c r="G358" s="299" t="s">
        <v>715</v>
      </c>
      <c r="H358" s="20">
        <v>1574</v>
      </c>
      <c r="I358" s="295" t="s">
        <v>624</v>
      </c>
      <c r="J358" s="296" t="str">
        <f>IF(ISBLANK(INDEX('Policy Characteristics'!D:D,MATCH($C358,'Policy Characteristics'!$C:$C,0))),"",INDEX('Policy Characteristics'!D:D,MATCH($C358,'Policy Characteristics'!$C:$C,0)))</f>
        <v>Subsidy for Electricity Production</v>
      </c>
      <c r="K358" s="293" t="str">
        <f>IF(ISBLANK(INDEX('Policy Characteristics'!E:E,MATCH($C358,'Policy Characteristics'!$C:$C,0))),"",INDEX('Policy Characteristics'!E:E,MATCH($C358,'Policy Characteristics'!$C:$C,0)))</f>
        <v>elec generation subsidy</v>
      </c>
      <c r="L358" s="293">
        <f>IF(ISBLANK(INDEX('Policy Characteristics'!F:F,MATCH($C358,'Policy Characteristics'!$C:$C,0))),"",INDEX('Policy Characteristics'!F:F,MATCH($C358,'Policy Characteristics'!$C:$C,0)))</f>
        <v>0</v>
      </c>
      <c r="M358" s="293">
        <f>IF(ISBLANK(INDEX('Policy Characteristics'!G:G,MATCH($C358,'Policy Characteristics'!$C:$C,0))),"",INDEX('Policy Characteristics'!G:G,MATCH($C358,'Policy Characteristics'!$C:$C,0)))</f>
        <v>60</v>
      </c>
      <c r="N358" s="293">
        <f>IF(ISBLANK(INDEX('Policy Characteristics'!H:H,MATCH($C358,'Policy Characteristics'!$C:$C,0))),"",INDEX('Policy Characteristics'!H:H,MATCH($C358,'Policy Characteristics'!$C:$C,0)))</f>
        <v>1</v>
      </c>
      <c r="O358" s="293" t="str">
        <f>IF(ISBLANK(INDEX('Policy Characteristics'!I:I,MATCH($C358,'Policy Characteristics'!$C:$C,0))),"",INDEX('Policy Characteristics'!I:I,MATCH($C358,'Policy Characteristics'!$C:$C,0)))</f>
        <v>$/MWh</v>
      </c>
      <c r="P358" s="293"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93" t="str">
        <f>IF(ISBLANK(INDEX('Policy Characteristics'!K:K,MATCH($C358,'Policy Characteristics'!$C:$C,0))),"",INDEX('Policy Characteristics'!K:K,MATCH($C358,'Policy Characteristics'!$C:$C,0)))</f>
        <v>electricity-sector-main.html#subsidies</v>
      </c>
      <c r="R358" s="293" t="str">
        <f>IF(ISBLANK(INDEX('Policy Characteristics'!L:L,MATCH($C358,'Policy Characteristics'!$C:$C,0))),"",INDEX('Policy Characteristics'!L:L,MATCH($C358,'Policy Characteristics'!$C:$C,0)))</f>
        <v>subsidy-for-electricity-production.html</v>
      </c>
      <c r="S358" s="299"/>
    </row>
    <row r="359" spans="1:19" x14ac:dyDescent="0.25">
      <c r="A359" s="293" t="str">
        <f>IF(ISBLANK(INDEX('Policy Characteristics'!A:A,MATCH($C359,'Policy Characteristics'!$C:$C,0))),"",INDEX('Policy Characteristics'!A:A,MATCH($C359,'Policy Characteristics'!$C:$C,0)))</f>
        <v>Electricity Supply</v>
      </c>
      <c r="B359" s="294" t="str">
        <f>IF(ISBLANK(INDEX('Policy Characteristics'!B:B,MATCH($C359,'Policy Characteristics'!$C:$C,0))),"",INDEX('Policy Characteristics'!B:B,MATCH($C359,'Policy Characteristics'!$C:$C,0)))</f>
        <v>Subsidy for Electricity Production</v>
      </c>
      <c r="C359" s="293" t="str">
        <f t="shared" si="27"/>
        <v>Subsidy for Elec Production by Fuel</v>
      </c>
      <c r="D359" s="299" t="s">
        <v>690</v>
      </c>
      <c r="E359" s="298" t="s">
        <v>711</v>
      </c>
      <c r="F359" s="298" t="s">
        <v>691</v>
      </c>
      <c r="G359" s="299" t="s">
        <v>714</v>
      </c>
      <c r="H359" s="20">
        <v>41</v>
      </c>
      <c r="I359" s="295" t="s">
        <v>624</v>
      </c>
      <c r="J359" s="296" t="str">
        <f>IF(ISBLANK(INDEX('Policy Characteristics'!D:D,MATCH($C359,'Policy Characteristics'!$C:$C,0))),"",INDEX('Policy Characteristics'!D:D,MATCH($C359,'Policy Characteristics'!$C:$C,0)))</f>
        <v>Subsidy for Electricity Production</v>
      </c>
      <c r="K359" s="293" t="str">
        <f>IF(ISBLANK(INDEX('Policy Characteristics'!E:E,MATCH($C359,'Policy Characteristics'!$C:$C,0))),"",INDEX('Policy Characteristics'!E:E,MATCH($C359,'Policy Characteristics'!$C:$C,0)))</f>
        <v>elec generation subsidy</v>
      </c>
      <c r="L359" s="293">
        <f>IF(ISBLANK(INDEX('Policy Characteristics'!F:F,MATCH($C359,'Policy Characteristics'!$C:$C,0))),"",INDEX('Policy Characteristics'!F:F,MATCH($C359,'Policy Characteristics'!$C:$C,0)))</f>
        <v>0</v>
      </c>
      <c r="M359" s="293">
        <f>IF(ISBLANK(INDEX('Policy Characteristics'!G:G,MATCH($C359,'Policy Characteristics'!$C:$C,0))),"",INDEX('Policy Characteristics'!G:G,MATCH($C359,'Policy Characteristics'!$C:$C,0)))</f>
        <v>60</v>
      </c>
      <c r="N359" s="293">
        <f>IF(ISBLANK(INDEX('Policy Characteristics'!H:H,MATCH($C359,'Policy Characteristics'!$C:$C,0))),"",INDEX('Policy Characteristics'!H:H,MATCH($C359,'Policy Characteristics'!$C:$C,0)))</f>
        <v>1</v>
      </c>
      <c r="O359" s="293" t="str">
        <f>IF(ISBLANK(INDEX('Policy Characteristics'!I:I,MATCH($C359,'Policy Characteristics'!$C:$C,0))),"",INDEX('Policy Characteristics'!I:I,MATCH($C359,'Policy Characteristics'!$C:$C,0)))</f>
        <v>$/MWh</v>
      </c>
      <c r="P359" s="293"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93" t="str">
        <f>IF(ISBLANK(INDEX('Policy Characteristics'!K:K,MATCH($C359,'Policy Characteristics'!$C:$C,0))),"",INDEX('Policy Characteristics'!K:K,MATCH($C359,'Policy Characteristics'!$C:$C,0)))</f>
        <v>electricity-sector-main.html#subsidies</v>
      </c>
      <c r="R359" s="293" t="str">
        <f>IF(ISBLANK(INDEX('Policy Characteristics'!L:L,MATCH($C359,'Policy Characteristics'!$C:$C,0))),"",INDEX('Policy Characteristics'!L:L,MATCH($C359,'Policy Characteristics'!$C:$C,0)))</f>
        <v>subsidy-for-electricity-production.html</v>
      </c>
      <c r="S359" s="299"/>
    </row>
    <row r="360" spans="1:19" x14ac:dyDescent="0.25">
      <c r="A360" s="293" t="str">
        <f>IF(ISBLANK(INDEX('Policy Characteristics'!A:A,MATCH($C360,'Policy Characteristics'!$C:$C,0))),"",INDEX('Policy Characteristics'!A:A,MATCH($C360,'Policy Characteristics'!$C:$C,0)))</f>
        <v>Electricity Supply</v>
      </c>
      <c r="B360" s="294" t="str">
        <f>IF(ISBLANK(INDEX('Policy Characteristics'!B:B,MATCH($C360,'Policy Characteristics'!$C:$C,0))),"",INDEX('Policy Characteristics'!B:B,MATCH($C360,'Policy Characteristics'!$C:$C,0)))</f>
        <v>Subsidy for Electricity Production</v>
      </c>
      <c r="C360" s="293" t="str">
        <f t="shared" si="27"/>
        <v>Subsidy for Elec Production by Fuel</v>
      </c>
      <c r="D360" s="299" t="s">
        <v>690</v>
      </c>
      <c r="E360" s="298" t="s">
        <v>712</v>
      </c>
      <c r="F360" s="298" t="s">
        <v>691</v>
      </c>
      <c r="G360" s="299"/>
      <c r="H360" s="20">
        <v>1575</v>
      </c>
      <c r="I360" s="297" t="s">
        <v>634</v>
      </c>
      <c r="J360" s="296" t="str">
        <f>IF(ISBLANK(INDEX('Policy Characteristics'!D:D,MATCH($C360,'Policy Characteristics'!$C:$C,0))),"",INDEX('Policy Characteristics'!D:D,MATCH($C360,'Policy Characteristics'!$C:$C,0)))</f>
        <v>Subsidy for Electricity Production</v>
      </c>
      <c r="K360" s="293" t="str">
        <f>IF(ISBLANK(INDEX('Policy Characteristics'!E:E,MATCH($C360,'Policy Characteristics'!$C:$C,0))),"",INDEX('Policy Characteristics'!E:E,MATCH($C360,'Policy Characteristics'!$C:$C,0)))</f>
        <v>elec generation subsidy</v>
      </c>
      <c r="L360" s="293">
        <f>IF(ISBLANK(INDEX('Policy Characteristics'!F:F,MATCH($C360,'Policy Characteristics'!$C:$C,0))),"",INDEX('Policy Characteristics'!F:F,MATCH($C360,'Policy Characteristics'!$C:$C,0)))</f>
        <v>0</v>
      </c>
      <c r="M360" s="293">
        <f>IF(ISBLANK(INDEX('Policy Characteristics'!G:G,MATCH($C360,'Policy Characteristics'!$C:$C,0))),"",INDEX('Policy Characteristics'!G:G,MATCH($C360,'Policy Characteristics'!$C:$C,0)))</f>
        <v>60</v>
      </c>
      <c r="N360" s="293">
        <f>IF(ISBLANK(INDEX('Policy Characteristics'!H:H,MATCH($C360,'Policy Characteristics'!$C:$C,0))),"",INDEX('Policy Characteristics'!H:H,MATCH($C360,'Policy Characteristics'!$C:$C,0)))</f>
        <v>1</v>
      </c>
      <c r="O360" s="293" t="str">
        <f>IF(ISBLANK(INDEX('Policy Characteristics'!I:I,MATCH($C360,'Policy Characteristics'!$C:$C,0))),"",INDEX('Policy Characteristics'!I:I,MATCH($C360,'Policy Characteristics'!$C:$C,0)))</f>
        <v>$/MWh</v>
      </c>
      <c r="P360" s="293"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93" t="str">
        <f>IF(ISBLANK(INDEX('Policy Characteristics'!K:K,MATCH($C360,'Policy Characteristics'!$C:$C,0))),"",INDEX('Policy Characteristics'!K:K,MATCH($C360,'Policy Characteristics'!$C:$C,0)))</f>
        <v>electricity-sector-main.html#subsidies</v>
      </c>
      <c r="R360" s="293" t="str">
        <f>IF(ISBLANK(INDEX('Policy Characteristics'!L:L,MATCH($C360,'Policy Characteristics'!$C:$C,0))),"",INDEX('Policy Characteristics'!L:L,MATCH($C360,'Policy Characteristics'!$C:$C,0)))</f>
        <v>subsidy-for-electricity-production.html</v>
      </c>
      <c r="S360" s="299"/>
    </row>
    <row r="361" spans="1:19" x14ac:dyDescent="0.25">
      <c r="A361" s="293" t="str">
        <f>IF(ISBLANK(INDEX('Policy Characteristics'!A:A,MATCH($C361,'Policy Characteristics'!$C:$C,0))),"",INDEX('Policy Characteristics'!A:A,MATCH($C361,'Policy Characteristics'!$C:$C,0)))</f>
        <v>Electricity Supply</v>
      </c>
      <c r="B361" s="294" t="str">
        <f>IF(ISBLANK(INDEX('Policy Characteristics'!B:B,MATCH($C361,'Policy Characteristics'!$C:$C,0))),"",INDEX('Policy Characteristics'!B:B,MATCH($C361,'Policy Characteristics'!$C:$C,0)))</f>
        <v>Subsidy for Electricity Production</v>
      </c>
      <c r="C361" s="293" t="str">
        <f t="shared" si="27"/>
        <v>Subsidy for Elec Production by Fuel</v>
      </c>
      <c r="D361" s="299" t="s">
        <v>690</v>
      </c>
      <c r="E361" s="298" t="s">
        <v>713</v>
      </c>
      <c r="F361" s="298" t="s">
        <v>691</v>
      </c>
      <c r="G361" s="299" t="s">
        <v>715</v>
      </c>
      <c r="H361" s="20">
        <v>1576</v>
      </c>
      <c r="I361" s="295" t="s">
        <v>624</v>
      </c>
      <c r="J361" s="296" t="str">
        <f>IF(ISBLANK(INDEX('Policy Characteristics'!D:D,MATCH($C361,'Policy Characteristics'!$C:$C,0))),"",INDEX('Policy Characteristics'!D:D,MATCH($C361,'Policy Characteristics'!$C:$C,0)))</f>
        <v>Subsidy for Electricity Production</v>
      </c>
      <c r="K361" s="293" t="str">
        <f>IF(ISBLANK(INDEX('Policy Characteristics'!E:E,MATCH($C361,'Policy Characteristics'!$C:$C,0))),"",INDEX('Policy Characteristics'!E:E,MATCH($C361,'Policy Characteristics'!$C:$C,0)))</f>
        <v>elec generation subsidy</v>
      </c>
      <c r="L361" s="293">
        <f>IF(ISBLANK(INDEX('Policy Characteristics'!F:F,MATCH($C361,'Policy Characteristics'!$C:$C,0))),"",INDEX('Policy Characteristics'!F:F,MATCH($C361,'Policy Characteristics'!$C:$C,0)))</f>
        <v>0</v>
      </c>
      <c r="M361" s="293">
        <f>IF(ISBLANK(INDEX('Policy Characteristics'!G:G,MATCH($C361,'Policy Characteristics'!$C:$C,0))),"",INDEX('Policy Characteristics'!G:G,MATCH($C361,'Policy Characteristics'!$C:$C,0)))</f>
        <v>60</v>
      </c>
      <c r="N361" s="293">
        <f>IF(ISBLANK(INDEX('Policy Characteristics'!H:H,MATCH($C361,'Policy Characteristics'!$C:$C,0))),"",INDEX('Policy Characteristics'!H:H,MATCH($C361,'Policy Characteristics'!$C:$C,0)))</f>
        <v>1</v>
      </c>
      <c r="O361" s="293" t="str">
        <f>IF(ISBLANK(INDEX('Policy Characteristics'!I:I,MATCH($C361,'Policy Characteristics'!$C:$C,0))),"",INDEX('Policy Characteristics'!I:I,MATCH($C361,'Policy Characteristics'!$C:$C,0)))</f>
        <v>$/MWh</v>
      </c>
      <c r="P361" s="293"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93" t="str">
        <f>IF(ISBLANK(INDEX('Policy Characteristics'!K:K,MATCH($C361,'Policy Characteristics'!$C:$C,0))),"",INDEX('Policy Characteristics'!K:K,MATCH($C361,'Policy Characteristics'!$C:$C,0)))</f>
        <v>electricity-sector-main.html#subsidies</v>
      </c>
      <c r="R361" s="293" t="str">
        <f>IF(ISBLANK(INDEX('Policy Characteristics'!L:L,MATCH($C361,'Policy Characteristics'!$C:$C,0))),"",INDEX('Policy Characteristics'!L:L,MATCH($C361,'Policy Characteristics'!$C:$C,0)))</f>
        <v>subsidy-for-electricity-production.html</v>
      </c>
      <c r="S361" s="299"/>
    </row>
    <row r="362" spans="1:19" x14ac:dyDescent="0.25">
      <c r="A362" s="293" t="str">
        <f>IF(ISBLANK(INDEX('Policy Characteristics'!A:A,MATCH($C362,'Policy Characteristics'!$C:$C,0))),"",INDEX('Policy Characteristics'!A:A,MATCH($C362,'Policy Characteristics'!$C:$C,0)))</f>
        <v>Electricity Supply</v>
      </c>
      <c r="B362" s="294" t="str">
        <f>IF(ISBLANK(INDEX('Policy Characteristics'!B:B,MATCH($C362,'Policy Characteristics'!$C:$C,0))),"",INDEX('Policy Characteristics'!B:B,MATCH($C362,'Policy Characteristics'!$C:$C,0)))</f>
        <v>Subsidy for Electricity Production</v>
      </c>
      <c r="C362" s="293" t="str">
        <f t="shared" si="27"/>
        <v>Subsidy for Elec Production by Fuel</v>
      </c>
      <c r="D362" s="299" t="s">
        <v>692</v>
      </c>
      <c r="E362" s="298" t="s">
        <v>711</v>
      </c>
      <c r="F362" s="298" t="s">
        <v>693</v>
      </c>
      <c r="G362" s="299" t="s">
        <v>714</v>
      </c>
      <c r="H362" s="20">
        <v>42</v>
      </c>
      <c r="I362" s="295" t="s">
        <v>624</v>
      </c>
      <c r="J362" s="296" t="str">
        <f>IF(ISBLANK(INDEX('Policy Characteristics'!D:D,MATCH($C362,'Policy Characteristics'!$C:$C,0))),"",INDEX('Policy Characteristics'!D:D,MATCH($C362,'Policy Characteristics'!$C:$C,0)))</f>
        <v>Subsidy for Electricity Production</v>
      </c>
      <c r="K362" s="293" t="str">
        <f>IF(ISBLANK(INDEX('Policy Characteristics'!E:E,MATCH($C362,'Policy Characteristics'!$C:$C,0))),"",INDEX('Policy Characteristics'!E:E,MATCH($C362,'Policy Characteristics'!$C:$C,0)))</f>
        <v>elec generation subsidy</v>
      </c>
      <c r="L362" s="293">
        <f>IF(ISBLANK(INDEX('Policy Characteristics'!F:F,MATCH($C362,'Policy Characteristics'!$C:$C,0))),"",INDEX('Policy Characteristics'!F:F,MATCH($C362,'Policy Characteristics'!$C:$C,0)))</f>
        <v>0</v>
      </c>
      <c r="M362" s="293">
        <f>IF(ISBLANK(INDEX('Policy Characteristics'!G:G,MATCH($C362,'Policy Characteristics'!$C:$C,0))),"",INDEX('Policy Characteristics'!G:G,MATCH($C362,'Policy Characteristics'!$C:$C,0)))</f>
        <v>60</v>
      </c>
      <c r="N362" s="293">
        <f>IF(ISBLANK(INDEX('Policy Characteristics'!H:H,MATCH($C362,'Policy Characteristics'!$C:$C,0))),"",INDEX('Policy Characteristics'!H:H,MATCH($C362,'Policy Characteristics'!$C:$C,0)))</f>
        <v>1</v>
      </c>
      <c r="O362" s="293" t="str">
        <f>IF(ISBLANK(INDEX('Policy Characteristics'!I:I,MATCH($C362,'Policy Characteristics'!$C:$C,0))),"",INDEX('Policy Characteristics'!I:I,MATCH($C362,'Policy Characteristics'!$C:$C,0)))</f>
        <v>$/MWh</v>
      </c>
      <c r="P362" s="293"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93" t="str">
        <f>IF(ISBLANK(INDEX('Policy Characteristics'!K:K,MATCH($C362,'Policy Characteristics'!$C:$C,0))),"",INDEX('Policy Characteristics'!K:K,MATCH($C362,'Policy Characteristics'!$C:$C,0)))</f>
        <v>electricity-sector-main.html#subsidies</v>
      </c>
      <c r="R362" s="293" t="str">
        <f>IF(ISBLANK(INDEX('Policy Characteristics'!L:L,MATCH($C362,'Policy Characteristics'!$C:$C,0))),"",INDEX('Policy Characteristics'!L:L,MATCH($C362,'Policy Characteristics'!$C:$C,0)))</f>
        <v>subsidy-for-electricity-production.html</v>
      </c>
      <c r="S362" s="299"/>
    </row>
    <row r="363" spans="1:19" x14ac:dyDescent="0.25">
      <c r="A363" s="293" t="str">
        <f>IF(ISBLANK(INDEX('Policy Characteristics'!A:A,MATCH($C363,'Policy Characteristics'!$C:$C,0))),"",INDEX('Policy Characteristics'!A:A,MATCH($C363,'Policy Characteristics'!$C:$C,0)))</f>
        <v>Electricity Supply</v>
      </c>
      <c r="B363" s="294" t="str">
        <f>IF(ISBLANK(INDEX('Policy Characteristics'!B:B,MATCH($C363,'Policy Characteristics'!$C:$C,0))),"",INDEX('Policy Characteristics'!B:B,MATCH($C363,'Policy Characteristics'!$C:$C,0)))</f>
        <v>Subsidy for Electricity Production</v>
      </c>
      <c r="C363" s="293" t="str">
        <f t="shared" si="27"/>
        <v>Subsidy for Elec Production by Fuel</v>
      </c>
      <c r="D363" s="299" t="s">
        <v>692</v>
      </c>
      <c r="E363" s="298" t="s">
        <v>712</v>
      </c>
      <c r="F363" s="298" t="s">
        <v>693</v>
      </c>
      <c r="G363" s="299"/>
      <c r="H363" s="20">
        <v>1577</v>
      </c>
      <c r="I363" s="297" t="s">
        <v>634</v>
      </c>
      <c r="J363" s="296" t="str">
        <f>IF(ISBLANK(INDEX('Policy Characteristics'!D:D,MATCH($C363,'Policy Characteristics'!$C:$C,0))),"",INDEX('Policy Characteristics'!D:D,MATCH($C363,'Policy Characteristics'!$C:$C,0)))</f>
        <v>Subsidy for Electricity Production</v>
      </c>
      <c r="K363" s="293" t="str">
        <f>IF(ISBLANK(INDEX('Policy Characteristics'!E:E,MATCH($C363,'Policy Characteristics'!$C:$C,0))),"",INDEX('Policy Characteristics'!E:E,MATCH($C363,'Policy Characteristics'!$C:$C,0)))</f>
        <v>elec generation subsidy</v>
      </c>
      <c r="L363" s="293">
        <f>IF(ISBLANK(INDEX('Policy Characteristics'!F:F,MATCH($C363,'Policy Characteristics'!$C:$C,0))),"",INDEX('Policy Characteristics'!F:F,MATCH($C363,'Policy Characteristics'!$C:$C,0)))</f>
        <v>0</v>
      </c>
      <c r="M363" s="293">
        <f>IF(ISBLANK(INDEX('Policy Characteristics'!G:G,MATCH($C363,'Policy Characteristics'!$C:$C,0))),"",INDEX('Policy Characteristics'!G:G,MATCH($C363,'Policy Characteristics'!$C:$C,0)))</f>
        <v>60</v>
      </c>
      <c r="N363" s="293">
        <f>IF(ISBLANK(INDEX('Policy Characteristics'!H:H,MATCH($C363,'Policy Characteristics'!$C:$C,0))),"",INDEX('Policy Characteristics'!H:H,MATCH($C363,'Policy Characteristics'!$C:$C,0)))</f>
        <v>1</v>
      </c>
      <c r="O363" s="293" t="str">
        <f>IF(ISBLANK(INDEX('Policy Characteristics'!I:I,MATCH($C363,'Policy Characteristics'!$C:$C,0))),"",INDEX('Policy Characteristics'!I:I,MATCH($C363,'Policy Characteristics'!$C:$C,0)))</f>
        <v>$/MWh</v>
      </c>
      <c r="P363" s="293"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93" t="str">
        <f>IF(ISBLANK(INDEX('Policy Characteristics'!K:K,MATCH($C363,'Policy Characteristics'!$C:$C,0))),"",INDEX('Policy Characteristics'!K:K,MATCH($C363,'Policy Characteristics'!$C:$C,0)))</f>
        <v>electricity-sector-main.html#subsidies</v>
      </c>
      <c r="R363" s="293" t="str">
        <f>IF(ISBLANK(INDEX('Policy Characteristics'!L:L,MATCH($C363,'Policy Characteristics'!$C:$C,0))),"",INDEX('Policy Characteristics'!L:L,MATCH($C363,'Policy Characteristics'!$C:$C,0)))</f>
        <v>subsidy-for-electricity-production.html</v>
      </c>
      <c r="S363" s="299"/>
    </row>
    <row r="364" spans="1:19" x14ac:dyDescent="0.25">
      <c r="A364" s="293" t="str">
        <f>IF(ISBLANK(INDEX('Policy Characteristics'!A:A,MATCH($C364,'Policy Characteristics'!$C:$C,0))),"",INDEX('Policy Characteristics'!A:A,MATCH($C364,'Policy Characteristics'!$C:$C,0)))</f>
        <v>Electricity Supply</v>
      </c>
      <c r="B364" s="294" t="str">
        <f>IF(ISBLANK(INDEX('Policy Characteristics'!B:B,MATCH($C364,'Policy Characteristics'!$C:$C,0))),"",INDEX('Policy Characteristics'!B:B,MATCH($C364,'Policy Characteristics'!$C:$C,0)))</f>
        <v>Subsidy for Electricity Production</v>
      </c>
      <c r="C364" s="293" t="str">
        <f t="shared" si="27"/>
        <v>Subsidy for Elec Production by Fuel</v>
      </c>
      <c r="D364" s="299" t="s">
        <v>692</v>
      </c>
      <c r="E364" s="298" t="s">
        <v>713</v>
      </c>
      <c r="F364" s="298" t="s">
        <v>693</v>
      </c>
      <c r="G364" s="299" t="s">
        <v>715</v>
      </c>
      <c r="H364" s="20">
        <v>1578</v>
      </c>
      <c r="I364" s="295" t="s">
        <v>624</v>
      </c>
      <c r="J364" s="296" t="str">
        <f>IF(ISBLANK(INDEX('Policy Characteristics'!D:D,MATCH($C364,'Policy Characteristics'!$C:$C,0))),"",INDEX('Policy Characteristics'!D:D,MATCH($C364,'Policy Characteristics'!$C:$C,0)))</f>
        <v>Subsidy for Electricity Production</v>
      </c>
      <c r="K364" s="293" t="str">
        <f>IF(ISBLANK(INDEX('Policy Characteristics'!E:E,MATCH($C364,'Policy Characteristics'!$C:$C,0))),"",INDEX('Policy Characteristics'!E:E,MATCH($C364,'Policy Characteristics'!$C:$C,0)))</f>
        <v>elec generation subsidy</v>
      </c>
      <c r="L364" s="293">
        <f>IF(ISBLANK(INDEX('Policy Characteristics'!F:F,MATCH($C364,'Policy Characteristics'!$C:$C,0))),"",INDEX('Policy Characteristics'!F:F,MATCH($C364,'Policy Characteristics'!$C:$C,0)))</f>
        <v>0</v>
      </c>
      <c r="M364" s="293">
        <f>IF(ISBLANK(INDEX('Policy Characteristics'!G:G,MATCH($C364,'Policy Characteristics'!$C:$C,0))),"",INDEX('Policy Characteristics'!G:G,MATCH($C364,'Policy Characteristics'!$C:$C,0)))</f>
        <v>60</v>
      </c>
      <c r="N364" s="293">
        <f>IF(ISBLANK(INDEX('Policy Characteristics'!H:H,MATCH($C364,'Policy Characteristics'!$C:$C,0))),"",INDEX('Policy Characteristics'!H:H,MATCH($C364,'Policy Characteristics'!$C:$C,0)))</f>
        <v>1</v>
      </c>
      <c r="O364" s="293" t="str">
        <f>IF(ISBLANK(INDEX('Policy Characteristics'!I:I,MATCH($C364,'Policy Characteristics'!$C:$C,0))),"",INDEX('Policy Characteristics'!I:I,MATCH($C364,'Policy Characteristics'!$C:$C,0)))</f>
        <v>$/MWh</v>
      </c>
      <c r="P364" s="293"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93" t="str">
        <f>IF(ISBLANK(INDEX('Policy Characteristics'!K:K,MATCH($C364,'Policy Characteristics'!$C:$C,0))),"",INDEX('Policy Characteristics'!K:K,MATCH($C364,'Policy Characteristics'!$C:$C,0)))</f>
        <v>electricity-sector-main.html#subsidies</v>
      </c>
      <c r="R364" s="293" t="str">
        <f>IF(ISBLANK(INDEX('Policy Characteristics'!L:L,MATCH($C364,'Policy Characteristics'!$C:$C,0))),"",INDEX('Policy Characteristics'!L:L,MATCH($C364,'Policy Characteristics'!$C:$C,0)))</f>
        <v>subsidy-for-electricity-production.html</v>
      </c>
      <c r="S364" s="299"/>
    </row>
    <row r="365" spans="1:19" x14ac:dyDescent="0.25">
      <c r="A365" s="293" t="str">
        <f>IF(ISBLANK(INDEX('Policy Characteristics'!A:A,MATCH($C365,'Policy Characteristics'!$C:$C,0))),"",INDEX('Policy Characteristics'!A:A,MATCH($C365,'Policy Characteristics'!$C:$C,0)))</f>
        <v>Electricity Supply</v>
      </c>
      <c r="B365" s="294" t="str">
        <f>IF(ISBLANK(INDEX('Policy Characteristics'!B:B,MATCH($C365,'Policy Characteristics'!$C:$C,0))),"",INDEX('Policy Characteristics'!B:B,MATCH($C365,'Policy Characteristics'!$C:$C,0)))</f>
        <v>Subsidy for Electricity Production</v>
      </c>
      <c r="C365" s="293" t="str">
        <f t="shared" si="27"/>
        <v>Subsidy for Elec Production by Fuel</v>
      </c>
      <c r="D365" s="299" t="s">
        <v>694</v>
      </c>
      <c r="E365" s="298" t="s">
        <v>711</v>
      </c>
      <c r="F365" s="298" t="s">
        <v>695</v>
      </c>
      <c r="G365" s="299" t="s">
        <v>714</v>
      </c>
      <c r="H365" s="20">
        <v>1589</v>
      </c>
      <c r="I365" s="295" t="s">
        <v>624</v>
      </c>
      <c r="J365" s="296" t="str">
        <f>IF(ISBLANK(INDEX('Policy Characteristics'!D:D,MATCH($C365,'Policy Characteristics'!$C:$C,0))),"",INDEX('Policy Characteristics'!D:D,MATCH($C365,'Policy Characteristics'!$C:$C,0)))</f>
        <v>Subsidy for Electricity Production</v>
      </c>
      <c r="K365" s="293" t="str">
        <f>IF(ISBLANK(INDEX('Policy Characteristics'!E:E,MATCH($C365,'Policy Characteristics'!$C:$C,0))),"",INDEX('Policy Characteristics'!E:E,MATCH($C365,'Policy Characteristics'!$C:$C,0)))</f>
        <v>elec generation subsidy</v>
      </c>
      <c r="L365" s="293">
        <f>IF(ISBLANK(INDEX('Policy Characteristics'!F:F,MATCH($C365,'Policy Characteristics'!$C:$C,0))),"",INDEX('Policy Characteristics'!F:F,MATCH($C365,'Policy Characteristics'!$C:$C,0)))</f>
        <v>0</v>
      </c>
      <c r="M365" s="293">
        <f>IF(ISBLANK(INDEX('Policy Characteristics'!G:G,MATCH($C365,'Policy Characteristics'!$C:$C,0))),"",INDEX('Policy Characteristics'!G:G,MATCH($C365,'Policy Characteristics'!$C:$C,0)))</f>
        <v>60</v>
      </c>
      <c r="N365" s="293">
        <f>IF(ISBLANK(INDEX('Policy Characteristics'!H:H,MATCH($C365,'Policy Characteristics'!$C:$C,0))),"",INDEX('Policy Characteristics'!H:H,MATCH($C365,'Policy Characteristics'!$C:$C,0)))</f>
        <v>1</v>
      </c>
      <c r="O365" s="293" t="str">
        <f>IF(ISBLANK(INDEX('Policy Characteristics'!I:I,MATCH($C365,'Policy Characteristics'!$C:$C,0))),"",INDEX('Policy Characteristics'!I:I,MATCH($C365,'Policy Characteristics'!$C:$C,0)))</f>
        <v>$/MWh</v>
      </c>
      <c r="P365" s="293"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93" t="str">
        <f>IF(ISBLANK(INDEX('Policy Characteristics'!K:K,MATCH($C365,'Policy Characteristics'!$C:$C,0))),"",INDEX('Policy Characteristics'!K:K,MATCH($C365,'Policy Characteristics'!$C:$C,0)))</f>
        <v>electricity-sector-main.html#subsidies</v>
      </c>
      <c r="R365" s="293" t="str">
        <f>IF(ISBLANK(INDEX('Policy Characteristics'!L:L,MATCH($C365,'Policy Characteristics'!$C:$C,0))),"",INDEX('Policy Characteristics'!L:L,MATCH($C365,'Policy Characteristics'!$C:$C,0)))</f>
        <v>subsidy-for-electricity-production.html</v>
      </c>
      <c r="S365" s="299"/>
    </row>
    <row r="366" spans="1:19" x14ac:dyDescent="0.25">
      <c r="A366" s="293" t="str">
        <f>IF(ISBLANK(INDEX('Policy Characteristics'!A:A,MATCH($C366,'Policy Characteristics'!$C:$C,0))),"",INDEX('Policy Characteristics'!A:A,MATCH($C366,'Policy Characteristics'!$C:$C,0)))</f>
        <v>Electricity Supply</v>
      </c>
      <c r="B366" s="294" t="str">
        <f>IF(ISBLANK(INDEX('Policy Characteristics'!B:B,MATCH($C366,'Policy Characteristics'!$C:$C,0))),"",INDEX('Policy Characteristics'!B:B,MATCH($C366,'Policy Characteristics'!$C:$C,0)))</f>
        <v>Subsidy for Electricity Production</v>
      </c>
      <c r="C366" s="293" t="str">
        <f t="shared" si="27"/>
        <v>Subsidy for Elec Production by Fuel</v>
      </c>
      <c r="D366" s="299" t="s">
        <v>694</v>
      </c>
      <c r="E366" s="298" t="s">
        <v>712</v>
      </c>
      <c r="F366" s="298" t="s">
        <v>695</v>
      </c>
      <c r="G366" s="299"/>
      <c r="H366" s="20">
        <v>1590</v>
      </c>
      <c r="I366" s="297" t="s">
        <v>634</v>
      </c>
      <c r="J366" s="296" t="str">
        <f>IF(ISBLANK(INDEX('Policy Characteristics'!D:D,MATCH($C366,'Policy Characteristics'!$C:$C,0))),"",INDEX('Policy Characteristics'!D:D,MATCH($C366,'Policy Characteristics'!$C:$C,0)))</f>
        <v>Subsidy for Electricity Production</v>
      </c>
      <c r="K366" s="293" t="str">
        <f>IF(ISBLANK(INDEX('Policy Characteristics'!E:E,MATCH($C366,'Policy Characteristics'!$C:$C,0))),"",INDEX('Policy Characteristics'!E:E,MATCH($C366,'Policy Characteristics'!$C:$C,0)))</f>
        <v>elec generation subsidy</v>
      </c>
      <c r="L366" s="293">
        <f>IF(ISBLANK(INDEX('Policy Characteristics'!F:F,MATCH($C366,'Policy Characteristics'!$C:$C,0))),"",INDEX('Policy Characteristics'!F:F,MATCH($C366,'Policy Characteristics'!$C:$C,0)))</f>
        <v>0</v>
      </c>
      <c r="M366" s="293">
        <f>IF(ISBLANK(INDEX('Policy Characteristics'!G:G,MATCH($C366,'Policy Characteristics'!$C:$C,0))),"",INDEX('Policy Characteristics'!G:G,MATCH($C366,'Policy Characteristics'!$C:$C,0)))</f>
        <v>60</v>
      </c>
      <c r="N366" s="293">
        <f>IF(ISBLANK(INDEX('Policy Characteristics'!H:H,MATCH($C366,'Policy Characteristics'!$C:$C,0))),"",INDEX('Policy Characteristics'!H:H,MATCH($C366,'Policy Characteristics'!$C:$C,0)))</f>
        <v>1</v>
      </c>
      <c r="O366" s="293" t="str">
        <f>IF(ISBLANK(INDEX('Policy Characteristics'!I:I,MATCH($C366,'Policy Characteristics'!$C:$C,0))),"",INDEX('Policy Characteristics'!I:I,MATCH($C366,'Policy Characteristics'!$C:$C,0)))</f>
        <v>$/MWh</v>
      </c>
      <c r="P366" s="293"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93" t="str">
        <f>IF(ISBLANK(INDEX('Policy Characteristics'!K:K,MATCH($C366,'Policy Characteristics'!$C:$C,0))),"",INDEX('Policy Characteristics'!K:K,MATCH($C366,'Policy Characteristics'!$C:$C,0)))</f>
        <v>electricity-sector-main.html#subsidies</v>
      </c>
      <c r="R366" s="293" t="str">
        <f>IF(ISBLANK(INDEX('Policy Characteristics'!L:L,MATCH($C366,'Policy Characteristics'!$C:$C,0))),"",INDEX('Policy Characteristics'!L:L,MATCH($C366,'Policy Characteristics'!$C:$C,0)))</f>
        <v>subsidy-for-electricity-production.html</v>
      </c>
      <c r="S366" s="299"/>
    </row>
    <row r="367" spans="1:19" x14ac:dyDescent="0.25">
      <c r="A367" s="293" t="str">
        <f>IF(ISBLANK(INDEX('Policy Characteristics'!A:A,MATCH($C367,'Policy Characteristics'!$C:$C,0))),"",INDEX('Policy Characteristics'!A:A,MATCH($C367,'Policy Characteristics'!$C:$C,0)))</f>
        <v>Electricity Supply</v>
      </c>
      <c r="B367" s="294" t="str">
        <f>IF(ISBLANK(INDEX('Policy Characteristics'!B:B,MATCH($C367,'Policy Characteristics'!$C:$C,0))),"",INDEX('Policy Characteristics'!B:B,MATCH($C367,'Policy Characteristics'!$C:$C,0)))</f>
        <v>Subsidy for Electricity Production</v>
      </c>
      <c r="C367" s="293" t="str">
        <f t="shared" si="27"/>
        <v>Subsidy for Elec Production by Fuel</v>
      </c>
      <c r="D367" s="299" t="s">
        <v>694</v>
      </c>
      <c r="E367" s="298" t="s">
        <v>713</v>
      </c>
      <c r="F367" s="298" t="s">
        <v>695</v>
      </c>
      <c r="G367" s="299" t="s">
        <v>715</v>
      </c>
      <c r="H367" s="20">
        <v>1591</v>
      </c>
      <c r="I367" s="295" t="s">
        <v>624</v>
      </c>
      <c r="J367" s="296" t="str">
        <f>IF(ISBLANK(INDEX('Policy Characteristics'!D:D,MATCH($C367,'Policy Characteristics'!$C:$C,0))),"",INDEX('Policy Characteristics'!D:D,MATCH($C367,'Policy Characteristics'!$C:$C,0)))</f>
        <v>Subsidy for Electricity Production</v>
      </c>
      <c r="K367" s="293" t="str">
        <f>IF(ISBLANK(INDEX('Policy Characteristics'!E:E,MATCH($C367,'Policy Characteristics'!$C:$C,0))),"",INDEX('Policy Characteristics'!E:E,MATCH($C367,'Policy Characteristics'!$C:$C,0)))</f>
        <v>elec generation subsidy</v>
      </c>
      <c r="L367" s="293">
        <f>IF(ISBLANK(INDEX('Policy Characteristics'!F:F,MATCH($C367,'Policy Characteristics'!$C:$C,0))),"",INDEX('Policy Characteristics'!F:F,MATCH($C367,'Policy Characteristics'!$C:$C,0)))</f>
        <v>0</v>
      </c>
      <c r="M367" s="293">
        <f>IF(ISBLANK(INDEX('Policy Characteristics'!G:G,MATCH($C367,'Policy Characteristics'!$C:$C,0))),"",INDEX('Policy Characteristics'!G:G,MATCH($C367,'Policy Characteristics'!$C:$C,0)))</f>
        <v>60</v>
      </c>
      <c r="N367" s="293">
        <f>IF(ISBLANK(INDEX('Policy Characteristics'!H:H,MATCH($C367,'Policy Characteristics'!$C:$C,0))),"",INDEX('Policy Characteristics'!H:H,MATCH($C367,'Policy Characteristics'!$C:$C,0)))</f>
        <v>1</v>
      </c>
      <c r="O367" s="293" t="str">
        <f>IF(ISBLANK(INDEX('Policy Characteristics'!I:I,MATCH($C367,'Policy Characteristics'!$C:$C,0))),"",INDEX('Policy Characteristics'!I:I,MATCH($C367,'Policy Characteristics'!$C:$C,0)))</f>
        <v>$/MWh</v>
      </c>
      <c r="P367" s="293"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93" t="str">
        <f>IF(ISBLANK(INDEX('Policy Characteristics'!K:K,MATCH($C367,'Policy Characteristics'!$C:$C,0))),"",INDEX('Policy Characteristics'!K:K,MATCH($C367,'Policy Characteristics'!$C:$C,0)))</f>
        <v>electricity-sector-main.html#subsidies</v>
      </c>
      <c r="R367" s="293" t="str">
        <f>IF(ISBLANK(INDEX('Policy Characteristics'!L:L,MATCH($C367,'Policy Characteristics'!$C:$C,0))),"",INDEX('Policy Characteristics'!L:L,MATCH($C367,'Policy Characteristics'!$C:$C,0)))</f>
        <v>subsidy-for-electricity-production.html</v>
      </c>
      <c r="S367" s="299"/>
    </row>
    <row r="368" spans="1:19" x14ac:dyDescent="0.25">
      <c r="A368" s="293" t="str">
        <f>IF(ISBLANK(INDEX('Policy Characteristics'!A:A,MATCH($C368,'Policy Characteristics'!$C:$C,0))),"",INDEX('Policy Characteristics'!A:A,MATCH($C368,'Policy Characteristics'!$C:$C,0)))</f>
        <v>Electricity Supply</v>
      </c>
      <c r="B368" s="294" t="str">
        <f>IF(ISBLANK(INDEX('Policy Characteristics'!B:B,MATCH($C368,'Policy Characteristics'!$C:$C,0))),"",INDEX('Policy Characteristics'!B:B,MATCH($C368,'Policy Characteristics'!$C:$C,0)))</f>
        <v>Subsidy for Electricity Production</v>
      </c>
      <c r="C368" s="293" t="str">
        <f t="shared" si="27"/>
        <v>Subsidy for Elec Production by Fuel</v>
      </c>
      <c r="D368" s="299" t="s">
        <v>696</v>
      </c>
      <c r="E368" s="298" t="s">
        <v>711</v>
      </c>
      <c r="F368" s="298" t="s">
        <v>697</v>
      </c>
      <c r="G368" s="299" t="s">
        <v>714</v>
      </c>
      <c r="H368" s="20">
        <v>1592</v>
      </c>
      <c r="I368" s="297" t="s">
        <v>634</v>
      </c>
      <c r="J368" s="296" t="str">
        <f>IF(ISBLANK(INDEX('Policy Characteristics'!D:D,MATCH($C368,'Policy Characteristics'!$C:$C,0))),"",INDEX('Policy Characteristics'!D:D,MATCH($C368,'Policy Characteristics'!$C:$C,0)))</f>
        <v>Subsidy for Electricity Production</v>
      </c>
      <c r="K368" s="293" t="str">
        <f>IF(ISBLANK(INDEX('Policy Characteristics'!E:E,MATCH($C368,'Policy Characteristics'!$C:$C,0))),"",INDEX('Policy Characteristics'!E:E,MATCH($C368,'Policy Characteristics'!$C:$C,0)))</f>
        <v>elec generation subsidy</v>
      </c>
      <c r="L368" s="293">
        <f>IF(ISBLANK(INDEX('Policy Characteristics'!F:F,MATCH($C368,'Policy Characteristics'!$C:$C,0))),"",INDEX('Policy Characteristics'!F:F,MATCH($C368,'Policy Characteristics'!$C:$C,0)))</f>
        <v>0</v>
      </c>
      <c r="M368" s="293">
        <f>IF(ISBLANK(INDEX('Policy Characteristics'!G:G,MATCH($C368,'Policy Characteristics'!$C:$C,0))),"",INDEX('Policy Characteristics'!G:G,MATCH($C368,'Policy Characteristics'!$C:$C,0)))</f>
        <v>60</v>
      </c>
      <c r="N368" s="293">
        <f>IF(ISBLANK(INDEX('Policy Characteristics'!H:H,MATCH($C368,'Policy Characteristics'!$C:$C,0))),"",INDEX('Policy Characteristics'!H:H,MATCH($C368,'Policy Characteristics'!$C:$C,0)))</f>
        <v>1</v>
      </c>
      <c r="O368" s="293" t="str">
        <f>IF(ISBLANK(INDEX('Policy Characteristics'!I:I,MATCH($C368,'Policy Characteristics'!$C:$C,0))),"",INDEX('Policy Characteristics'!I:I,MATCH($C368,'Policy Characteristics'!$C:$C,0)))</f>
        <v>$/MWh</v>
      </c>
      <c r="P368" s="293"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93" t="str">
        <f>IF(ISBLANK(INDEX('Policy Characteristics'!K:K,MATCH($C368,'Policy Characteristics'!$C:$C,0))),"",INDEX('Policy Characteristics'!K:K,MATCH($C368,'Policy Characteristics'!$C:$C,0)))</f>
        <v>electricity-sector-main.html#subsidies</v>
      </c>
      <c r="R368" s="293" t="str">
        <f>IF(ISBLANK(INDEX('Policy Characteristics'!L:L,MATCH($C368,'Policy Characteristics'!$C:$C,0))),"",INDEX('Policy Characteristics'!L:L,MATCH($C368,'Policy Characteristics'!$C:$C,0)))</f>
        <v>subsidy-for-electricity-production.html</v>
      </c>
      <c r="S368" s="299"/>
    </row>
    <row r="369" spans="1:19" x14ac:dyDescent="0.25">
      <c r="A369" s="293" t="str">
        <f>IF(ISBLANK(INDEX('Policy Characteristics'!A:A,MATCH($C369,'Policy Characteristics'!$C:$C,0))),"",INDEX('Policy Characteristics'!A:A,MATCH($C369,'Policy Characteristics'!$C:$C,0)))</f>
        <v>Electricity Supply</v>
      </c>
      <c r="B369" s="294" t="str">
        <f>IF(ISBLANK(INDEX('Policy Characteristics'!B:B,MATCH($C369,'Policy Characteristics'!$C:$C,0))),"",INDEX('Policy Characteristics'!B:B,MATCH($C369,'Policy Characteristics'!$C:$C,0)))</f>
        <v>Subsidy for Electricity Production</v>
      </c>
      <c r="C369" s="293" t="str">
        <f t="shared" si="27"/>
        <v>Subsidy for Elec Production by Fuel</v>
      </c>
      <c r="D369" s="299" t="s">
        <v>696</v>
      </c>
      <c r="E369" s="298" t="s">
        <v>712</v>
      </c>
      <c r="F369" s="298" t="s">
        <v>697</v>
      </c>
      <c r="G369" s="299"/>
      <c r="H369" s="20">
        <v>1593</v>
      </c>
      <c r="I369" s="297" t="s">
        <v>634</v>
      </c>
      <c r="J369" s="296" t="str">
        <f>IF(ISBLANK(INDEX('Policy Characteristics'!D:D,MATCH($C369,'Policy Characteristics'!$C:$C,0))),"",INDEX('Policy Characteristics'!D:D,MATCH($C369,'Policy Characteristics'!$C:$C,0)))</f>
        <v>Subsidy for Electricity Production</v>
      </c>
      <c r="K369" s="293" t="str">
        <f>IF(ISBLANK(INDEX('Policy Characteristics'!E:E,MATCH($C369,'Policy Characteristics'!$C:$C,0))),"",INDEX('Policy Characteristics'!E:E,MATCH($C369,'Policy Characteristics'!$C:$C,0)))</f>
        <v>elec generation subsidy</v>
      </c>
      <c r="L369" s="293">
        <f>IF(ISBLANK(INDEX('Policy Characteristics'!F:F,MATCH($C369,'Policy Characteristics'!$C:$C,0))),"",INDEX('Policy Characteristics'!F:F,MATCH($C369,'Policy Characteristics'!$C:$C,0)))</f>
        <v>0</v>
      </c>
      <c r="M369" s="293">
        <f>IF(ISBLANK(INDEX('Policy Characteristics'!G:G,MATCH($C369,'Policy Characteristics'!$C:$C,0))),"",INDEX('Policy Characteristics'!G:G,MATCH($C369,'Policy Characteristics'!$C:$C,0)))</f>
        <v>60</v>
      </c>
      <c r="N369" s="293">
        <f>IF(ISBLANK(INDEX('Policy Characteristics'!H:H,MATCH($C369,'Policy Characteristics'!$C:$C,0))),"",INDEX('Policy Characteristics'!H:H,MATCH($C369,'Policy Characteristics'!$C:$C,0)))</f>
        <v>1</v>
      </c>
      <c r="O369" s="293" t="str">
        <f>IF(ISBLANK(INDEX('Policy Characteristics'!I:I,MATCH($C369,'Policy Characteristics'!$C:$C,0))),"",INDEX('Policy Characteristics'!I:I,MATCH($C369,'Policy Characteristics'!$C:$C,0)))</f>
        <v>$/MWh</v>
      </c>
      <c r="P369" s="293"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93" t="str">
        <f>IF(ISBLANK(INDEX('Policy Characteristics'!K:K,MATCH($C369,'Policy Characteristics'!$C:$C,0))),"",INDEX('Policy Characteristics'!K:K,MATCH($C369,'Policy Characteristics'!$C:$C,0)))</f>
        <v>electricity-sector-main.html#subsidies</v>
      </c>
      <c r="R369" s="293" t="str">
        <f>IF(ISBLANK(INDEX('Policy Characteristics'!L:L,MATCH($C369,'Policy Characteristics'!$C:$C,0))),"",INDEX('Policy Characteristics'!L:L,MATCH($C369,'Policy Characteristics'!$C:$C,0)))</f>
        <v>subsidy-for-electricity-production.html</v>
      </c>
      <c r="S369" s="299"/>
    </row>
    <row r="370" spans="1:19" x14ac:dyDescent="0.25">
      <c r="A370" s="293" t="str">
        <f>IF(ISBLANK(INDEX('Policy Characteristics'!A:A,MATCH($C370,'Policy Characteristics'!$C:$C,0))),"",INDEX('Policy Characteristics'!A:A,MATCH($C370,'Policy Characteristics'!$C:$C,0)))</f>
        <v>Electricity Supply</v>
      </c>
      <c r="B370" s="294" t="str">
        <f>IF(ISBLANK(INDEX('Policy Characteristics'!B:B,MATCH($C370,'Policy Characteristics'!$C:$C,0))),"",INDEX('Policy Characteristics'!B:B,MATCH($C370,'Policy Characteristics'!$C:$C,0)))</f>
        <v>Subsidy for Electricity Production</v>
      </c>
      <c r="C370" s="293" t="str">
        <f t="shared" si="27"/>
        <v>Subsidy for Elec Production by Fuel</v>
      </c>
      <c r="D370" s="299" t="s">
        <v>696</v>
      </c>
      <c r="E370" s="298" t="s">
        <v>713</v>
      </c>
      <c r="F370" s="298" t="s">
        <v>697</v>
      </c>
      <c r="G370" s="299" t="s">
        <v>715</v>
      </c>
      <c r="H370" s="20">
        <v>1594</v>
      </c>
      <c r="I370" s="297" t="s">
        <v>634</v>
      </c>
      <c r="J370" s="296" t="str">
        <f>IF(ISBLANK(INDEX('Policy Characteristics'!D:D,MATCH($C370,'Policy Characteristics'!$C:$C,0))),"",INDEX('Policy Characteristics'!D:D,MATCH($C370,'Policy Characteristics'!$C:$C,0)))</f>
        <v>Subsidy for Electricity Production</v>
      </c>
      <c r="K370" s="293" t="str">
        <f>IF(ISBLANK(INDEX('Policy Characteristics'!E:E,MATCH($C370,'Policy Characteristics'!$C:$C,0))),"",INDEX('Policy Characteristics'!E:E,MATCH($C370,'Policy Characteristics'!$C:$C,0)))</f>
        <v>elec generation subsidy</v>
      </c>
      <c r="L370" s="293">
        <f>IF(ISBLANK(INDEX('Policy Characteristics'!F:F,MATCH($C370,'Policy Characteristics'!$C:$C,0))),"",INDEX('Policy Characteristics'!F:F,MATCH($C370,'Policy Characteristics'!$C:$C,0)))</f>
        <v>0</v>
      </c>
      <c r="M370" s="293">
        <f>IF(ISBLANK(INDEX('Policy Characteristics'!G:G,MATCH($C370,'Policy Characteristics'!$C:$C,0))),"",INDEX('Policy Characteristics'!G:G,MATCH($C370,'Policy Characteristics'!$C:$C,0)))</f>
        <v>60</v>
      </c>
      <c r="N370" s="293">
        <f>IF(ISBLANK(INDEX('Policy Characteristics'!H:H,MATCH($C370,'Policy Characteristics'!$C:$C,0))),"",INDEX('Policy Characteristics'!H:H,MATCH($C370,'Policy Characteristics'!$C:$C,0)))</f>
        <v>1</v>
      </c>
      <c r="O370" s="293" t="str">
        <f>IF(ISBLANK(INDEX('Policy Characteristics'!I:I,MATCH($C370,'Policy Characteristics'!$C:$C,0))),"",INDEX('Policy Characteristics'!I:I,MATCH($C370,'Policy Characteristics'!$C:$C,0)))</f>
        <v>$/MWh</v>
      </c>
      <c r="P370" s="293"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93" t="str">
        <f>IF(ISBLANK(INDEX('Policy Characteristics'!K:K,MATCH($C370,'Policy Characteristics'!$C:$C,0))),"",INDEX('Policy Characteristics'!K:K,MATCH($C370,'Policy Characteristics'!$C:$C,0)))</f>
        <v>electricity-sector-main.html#subsidies</v>
      </c>
      <c r="R370" s="293" t="str">
        <f>IF(ISBLANK(INDEX('Policy Characteristics'!L:L,MATCH($C370,'Policy Characteristics'!$C:$C,0))),"",INDEX('Policy Characteristics'!L:L,MATCH($C370,'Policy Characteristics'!$C:$C,0)))</f>
        <v>subsidy-for-electricity-production.html</v>
      </c>
      <c r="S370" s="299"/>
    </row>
    <row r="371" spans="1:19" x14ac:dyDescent="0.25">
      <c r="A371" s="293" t="str">
        <f>IF(ISBLANK(INDEX('Policy Characteristics'!A:A,MATCH($C371,'Policy Characteristics'!$C:$C,0))),"",INDEX('Policy Characteristics'!A:A,MATCH($C371,'Policy Characteristics'!$C:$C,0)))</f>
        <v>Electricity Supply</v>
      </c>
      <c r="B371" s="294" t="str">
        <f>IF(ISBLANK(INDEX('Policy Characteristics'!B:B,MATCH($C371,'Policy Characteristics'!$C:$C,0))),"",INDEX('Policy Characteristics'!B:B,MATCH($C371,'Policy Characteristics'!$C:$C,0)))</f>
        <v>Subsidy for Electricity Production</v>
      </c>
      <c r="C371" s="293" t="str">
        <f t="shared" si="27"/>
        <v>Subsidy for Elec Production by Fuel</v>
      </c>
      <c r="D371" s="299" t="s">
        <v>698</v>
      </c>
      <c r="E371" s="298" t="s">
        <v>711</v>
      </c>
      <c r="F371" s="298" t="s">
        <v>699</v>
      </c>
      <c r="G371" s="299" t="s">
        <v>714</v>
      </c>
      <c r="H371" s="20">
        <v>1595</v>
      </c>
      <c r="I371" s="297" t="s">
        <v>634</v>
      </c>
      <c r="J371" s="296" t="str">
        <f>IF(ISBLANK(INDEX('Policy Characteristics'!D:D,MATCH($C371,'Policy Characteristics'!$C:$C,0))),"",INDEX('Policy Characteristics'!D:D,MATCH($C371,'Policy Characteristics'!$C:$C,0)))</f>
        <v>Subsidy for Electricity Production</v>
      </c>
      <c r="K371" s="293" t="str">
        <f>IF(ISBLANK(INDEX('Policy Characteristics'!E:E,MATCH($C371,'Policy Characteristics'!$C:$C,0))),"",INDEX('Policy Characteristics'!E:E,MATCH($C371,'Policy Characteristics'!$C:$C,0)))</f>
        <v>elec generation subsidy</v>
      </c>
      <c r="L371" s="293">
        <f>IF(ISBLANK(INDEX('Policy Characteristics'!F:F,MATCH($C371,'Policy Characteristics'!$C:$C,0))),"",INDEX('Policy Characteristics'!F:F,MATCH($C371,'Policy Characteristics'!$C:$C,0)))</f>
        <v>0</v>
      </c>
      <c r="M371" s="293">
        <f>IF(ISBLANK(INDEX('Policy Characteristics'!G:G,MATCH($C371,'Policy Characteristics'!$C:$C,0))),"",INDEX('Policy Characteristics'!G:G,MATCH($C371,'Policy Characteristics'!$C:$C,0)))</f>
        <v>60</v>
      </c>
      <c r="N371" s="293">
        <f>IF(ISBLANK(INDEX('Policy Characteristics'!H:H,MATCH($C371,'Policy Characteristics'!$C:$C,0))),"",INDEX('Policy Characteristics'!H:H,MATCH($C371,'Policy Characteristics'!$C:$C,0)))</f>
        <v>1</v>
      </c>
      <c r="O371" s="293" t="str">
        <f>IF(ISBLANK(INDEX('Policy Characteristics'!I:I,MATCH($C371,'Policy Characteristics'!$C:$C,0))),"",INDEX('Policy Characteristics'!I:I,MATCH($C371,'Policy Characteristics'!$C:$C,0)))</f>
        <v>$/MWh</v>
      </c>
      <c r="P371" s="293"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93" t="str">
        <f>IF(ISBLANK(INDEX('Policy Characteristics'!K:K,MATCH($C371,'Policy Characteristics'!$C:$C,0))),"",INDEX('Policy Characteristics'!K:K,MATCH($C371,'Policy Characteristics'!$C:$C,0)))</f>
        <v>electricity-sector-main.html#subsidies</v>
      </c>
      <c r="R371" s="293" t="str">
        <f>IF(ISBLANK(INDEX('Policy Characteristics'!L:L,MATCH($C371,'Policy Characteristics'!$C:$C,0))),"",INDEX('Policy Characteristics'!L:L,MATCH($C371,'Policy Characteristics'!$C:$C,0)))</f>
        <v>subsidy-for-electricity-production.html</v>
      </c>
      <c r="S371" s="299"/>
    </row>
    <row r="372" spans="1:19" x14ac:dyDescent="0.25">
      <c r="A372" s="293" t="str">
        <f>IF(ISBLANK(INDEX('Policy Characteristics'!A:A,MATCH($C372,'Policy Characteristics'!$C:$C,0))),"",INDEX('Policy Characteristics'!A:A,MATCH($C372,'Policy Characteristics'!$C:$C,0)))</f>
        <v>Electricity Supply</v>
      </c>
      <c r="B372" s="294" t="str">
        <f>IF(ISBLANK(INDEX('Policy Characteristics'!B:B,MATCH($C372,'Policy Characteristics'!$C:$C,0))),"",INDEX('Policy Characteristics'!B:B,MATCH($C372,'Policy Characteristics'!$C:$C,0)))</f>
        <v>Subsidy for Electricity Production</v>
      </c>
      <c r="C372" s="293" t="str">
        <f t="shared" si="27"/>
        <v>Subsidy for Elec Production by Fuel</v>
      </c>
      <c r="D372" s="299" t="s">
        <v>698</v>
      </c>
      <c r="E372" s="298" t="s">
        <v>712</v>
      </c>
      <c r="F372" s="298" t="s">
        <v>699</v>
      </c>
      <c r="G372" s="299"/>
      <c r="H372" s="20">
        <v>1596</v>
      </c>
      <c r="I372" s="297" t="s">
        <v>634</v>
      </c>
      <c r="J372" s="296" t="str">
        <f>IF(ISBLANK(INDEX('Policy Characteristics'!D:D,MATCH($C372,'Policy Characteristics'!$C:$C,0))),"",INDEX('Policy Characteristics'!D:D,MATCH($C372,'Policy Characteristics'!$C:$C,0)))</f>
        <v>Subsidy for Electricity Production</v>
      </c>
      <c r="K372" s="293" t="str">
        <f>IF(ISBLANK(INDEX('Policy Characteristics'!E:E,MATCH($C372,'Policy Characteristics'!$C:$C,0))),"",INDEX('Policy Characteristics'!E:E,MATCH($C372,'Policy Characteristics'!$C:$C,0)))</f>
        <v>elec generation subsidy</v>
      </c>
      <c r="L372" s="293">
        <f>IF(ISBLANK(INDEX('Policy Characteristics'!F:F,MATCH($C372,'Policy Characteristics'!$C:$C,0))),"",INDEX('Policy Characteristics'!F:F,MATCH($C372,'Policy Characteristics'!$C:$C,0)))</f>
        <v>0</v>
      </c>
      <c r="M372" s="293">
        <f>IF(ISBLANK(INDEX('Policy Characteristics'!G:G,MATCH($C372,'Policy Characteristics'!$C:$C,0))),"",INDEX('Policy Characteristics'!G:G,MATCH($C372,'Policy Characteristics'!$C:$C,0)))</f>
        <v>60</v>
      </c>
      <c r="N372" s="293">
        <f>IF(ISBLANK(INDEX('Policy Characteristics'!H:H,MATCH($C372,'Policy Characteristics'!$C:$C,0))),"",INDEX('Policy Characteristics'!H:H,MATCH($C372,'Policy Characteristics'!$C:$C,0)))</f>
        <v>1</v>
      </c>
      <c r="O372" s="293" t="str">
        <f>IF(ISBLANK(INDEX('Policy Characteristics'!I:I,MATCH($C372,'Policy Characteristics'!$C:$C,0))),"",INDEX('Policy Characteristics'!I:I,MATCH($C372,'Policy Characteristics'!$C:$C,0)))</f>
        <v>$/MWh</v>
      </c>
      <c r="P372" s="293"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93" t="str">
        <f>IF(ISBLANK(INDEX('Policy Characteristics'!K:K,MATCH($C372,'Policy Characteristics'!$C:$C,0))),"",INDEX('Policy Characteristics'!K:K,MATCH($C372,'Policy Characteristics'!$C:$C,0)))</f>
        <v>electricity-sector-main.html#subsidies</v>
      </c>
      <c r="R372" s="293" t="str">
        <f>IF(ISBLANK(INDEX('Policy Characteristics'!L:L,MATCH($C372,'Policy Characteristics'!$C:$C,0))),"",INDEX('Policy Characteristics'!L:L,MATCH($C372,'Policy Characteristics'!$C:$C,0)))</f>
        <v>subsidy-for-electricity-production.html</v>
      </c>
      <c r="S372" s="299"/>
    </row>
    <row r="373" spans="1:19" x14ac:dyDescent="0.25">
      <c r="A373" s="293" t="str">
        <f>IF(ISBLANK(INDEX('Policy Characteristics'!A:A,MATCH($C373,'Policy Characteristics'!$C:$C,0))),"",INDEX('Policy Characteristics'!A:A,MATCH($C373,'Policy Characteristics'!$C:$C,0)))</f>
        <v>Electricity Supply</v>
      </c>
      <c r="B373" s="294" t="str">
        <f>IF(ISBLANK(INDEX('Policy Characteristics'!B:B,MATCH($C373,'Policy Characteristics'!$C:$C,0))),"",INDEX('Policy Characteristics'!B:B,MATCH($C373,'Policy Characteristics'!$C:$C,0)))</f>
        <v>Subsidy for Electricity Production</v>
      </c>
      <c r="C373" s="293" t="str">
        <f t="shared" si="27"/>
        <v>Subsidy for Elec Production by Fuel</v>
      </c>
      <c r="D373" s="299" t="s">
        <v>698</v>
      </c>
      <c r="E373" s="298" t="s">
        <v>713</v>
      </c>
      <c r="F373" s="298" t="s">
        <v>699</v>
      </c>
      <c r="G373" s="299" t="s">
        <v>715</v>
      </c>
      <c r="H373" s="20">
        <v>1597</v>
      </c>
      <c r="I373" s="297" t="s">
        <v>634</v>
      </c>
      <c r="J373" s="296" t="str">
        <f>IF(ISBLANK(INDEX('Policy Characteristics'!D:D,MATCH($C373,'Policy Characteristics'!$C:$C,0))),"",INDEX('Policy Characteristics'!D:D,MATCH($C373,'Policy Characteristics'!$C:$C,0)))</f>
        <v>Subsidy for Electricity Production</v>
      </c>
      <c r="K373" s="293" t="str">
        <f>IF(ISBLANK(INDEX('Policy Characteristics'!E:E,MATCH($C373,'Policy Characteristics'!$C:$C,0))),"",INDEX('Policy Characteristics'!E:E,MATCH($C373,'Policy Characteristics'!$C:$C,0)))</f>
        <v>elec generation subsidy</v>
      </c>
      <c r="L373" s="293">
        <f>IF(ISBLANK(INDEX('Policy Characteristics'!F:F,MATCH($C373,'Policy Characteristics'!$C:$C,0))),"",INDEX('Policy Characteristics'!F:F,MATCH($C373,'Policy Characteristics'!$C:$C,0)))</f>
        <v>0</v>
      </c>
      <c r="M373" s="293">
        <f>IF(ISBLANK(INDEX('Policy Characteristics'!G:G,MATCH($C373,'Policy Characteristics'!$C:$C,0))),"",INDEX('Policy Characteristics'!G:G,MATCH($C373,'Policy Characteristics'!$C:$C,0)))</f>
        <v>60</v>
      </c>
      <c r="N373" s="293">
        <f>IF(ISBLANK(INDEX('Policy Characteristics'!H:H,MATCH($C373,'Policy Characteristics'!$C:$C,0))),"",INDEX('Policy Characteristics'!H:H,MATCH($C373,'Policy Characteristics'!$C:$C,0)))</f>
        <v>1</v>
      </c>
      <c r="O373" s="293" t="str">
        <f>IF(ISBLANK(INDEX('Policy Characteristics'!I:I,MATCH($C373,'Policy Characteristics'!$C:$C,0))),"",INDEX('Policy Characteristics'!I:I,MATCH($C373,'Policy Characteristics'!$C:$C,0)))</f>
        <v>$/MWh</v>
      </c>
      <c r="P373" s="293"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93" t="str">
        <f>IF(ISBLANK(INDEX('Policy Characteristics'!K:K,MATCH($C373,'Policy Characteristics'!$C:$C,0))),"",INDEX('Policy Characteristics'!K:K,MATCH($C373,'Policy Characteristics'!$C:$C,0)))</f>
        <v>electricity-sector-main.html#subsidies</v>
      </c>
      <c r="R373" s="293" t="str">
        <f>IF(ISBLANK(INDEX('Policy Characteristics'!L:L,MATCH($C373,'Policy Characteristics'!$C:$C,0))),"",INDEX('Policy Characteristics'!L:L,MATCH($C373,'Policy Characteristics'!$C:$C,0)))</f>
        <v>subsidy-for-electricity-production.html</v>
      </c>
      <c r="S373" s="299"/>
    </row>
    <row r="374" spans="1:19" x14ac:dyDescent="0.25">
      <c r="A374" s="293" t="str">
        <f>IF(ISBLANK(INDEX('Policy Characteristics'!A:A,MATCH($C374,'Policy Characteristics'!$C:$C,0))),"",INDEX('Policy Characteristics'!A:A,MATCH($C374,'Policy Characteristics'!$C:$C,0)))</f>
        <v>Electricity Supply</v>
      </c>
      <c r="B374" s="294" t="str">
        <f>IF(ISBLANK(INDEX('Policy Characteristics'!B:B,MATCH($C374,'Policy Characteristics'!$C:$C,0))),"",INDEX('Policy Characteristics'!B:B,MATCH($C374,'Policy Characteristics'!$C:$C,0)))</f>
        <v>Subsidy for Electricity Production</v>
      </c>
      <c r="C374" s="293" t="str">
        <f t="shared" si="27"/>
        <v>Subsidy for Elec Production by Fuel</v>
      </c>
      <c r="D374" s="299" t="s">
        <v>700</v>
      </c>
      <c r="E374" s="298" t="s">
        <v>711</v>
      </c>
      <c r="F374" s="298" t="s">
        <v>701</v>
      </c>
      <c r="G374" s="299" t="s">
        <v>714</v>
      </c>
      <c r="H374" s="20">
        <v>701</v>
      </c>
      <c r="I374" s="297" t="s">
        <v>634</v>
      </c>
      <c r="J374" s="296" t="str">
        <f>IF(ISBLANK(INDEX('Policy Characteristics'!D:D,MATCH($C374,'Policy Characteristics'!$C:$C,0))),"",INDEX('Policy Characteristics'!D:D,MATCH($C374,'Policy Characteristics'!$C:$C,0)))</f>
        <v>Subsidy for Electricity Production</v>
      </c>
      <c r="K374" s="293" t="str">
        <f>IF(ISBLANK(INDEX('Policy Characteristics'!E:E,MATCH($C374,'Policy Characteristics'!$C:$C,0))),"",INDEX('Policy Characteristics'!E:E,MATCH($C374,'Policy Characteristics'!$C:$C,0)))</f>
        <v>elec generation subsidy</v>
      </c>
      <c r="L374" s="293">
        <f>IF(ISBLANK(INDEX('Policy Characteristics'!F:F,MATCH($C374,'Policy Characteristics'!$C:$C,0))),"",INDEX('Policy Characteristics'!F:F,MATCH($C374,'Policy Characteristics'!$C:$C,0)))</f>
        <v>0</v>
      </c>
      <c r="M374" s="293">
        <f>IF(ISBLANK(INDEX('Policy Characteristics'!G:G,MATCH($C374,'Policy Characteristics'!$C:$C,0))),"",INDEX('Policy Characteristics'!G:G,MATCH($C374,'Policy Characteristics'!$C:$C,0)))</f>
        <v>60</v>
      </c>
      <c r="N374" s="293">
        <f>IF(ISBLANK(INDEX('Policy Characteristics'!H:H,MATCH($C374,'Policy Characteristics'!$C:$C,0))),"",INDEX('Policy Characteristics'!H:H,MATCH($C374,'Policy Characteristics'!$C:$C,0)))</f>
        <v>1</v>
      </c>
      <c r="O374" s="293" t="str">
        <f>IF(ISBLANK(INDEX('Policy Characteristics'!I:I,MATCH($C374,'Policy Characteristics'!$C:$C,0))),"",INDEX('Policy Characteristics'!I:I,MATCH($C374,'Policy Characteristics'!$C:$C,0)))</f>
        <v>$/MWh</v>
      </c>
      <c r="P374" s="293"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93" t="str">
        <f>IF(ISBLANK(INDEX('Policy Characteristics'!K:K,MATCH($C374,'Policy Characteristics'!$C:$C,0))),"",INDEX('Policy Characteristics'!K:K,MATCH($C374,'Policy Characteristics'!$C:$C,0)))</f>
        <v>electricity-sector-main.html#subsidies</v>
      </c>
      <c r="R374" s="293" t="str">
        <f>IF(ISBLANK(INDEX('Policy Characteristics'!L:L,MATCH($C374,'Policy Characteristics'!$C:$C,0))),"",INDEX('Policy Characteristics'!L:L,MATCH($C374,'Policy Characteristics'!$C:$C,0)))</f>
        <v>subsidy-for-electricity-production.html</v>
      </c>
      <c r="S374" s="299"/>
    </row>
    <row r="375" spans="1:19" x14ac:dyDescent="0.25">
      <c r="A375" s="293" t="str">
        <f>IF(ISBLANK(INDEX('Policy Characteristics'!A:A,MATCH($C375,'Policy Characteristics'!$C:$C,0))),"",INDEX('Policy Characteristics'!A:A,MATCH($C375,'Policy Characteristics'!$C:$C,0)))</f>
        <v>Electricity Supply</v>
      </c>
      <c r="B375" s="294" t="str">
        <f>IF(ISBLANK(INDEX('Policy Characteristics'!B:B,MATCH($C375,'Policy Characteristics'!$C:$C,0))),"",INDEX('Policy Characteristics'!B:B,MATCH($C375,'Policy Characteristics'!$C:$C,0)))</f>
        <v>Subsidy for Electricity Production</v>
      </c>
      <c r="C375" s="293" t="str">
        <f t="shared" si="27"/>
        <v>Subsidy for Elec Production by Fuel</v>
      </c>
      <c r="D375" s="299" t="s">
        <v>700</v>
      </c>
      <c r="E375" s="298" t="s">
        <v>712</v>
      </c>
      <c r="F375" s="298" t="s">
        <v>701</v>
      </c>
      <c r="G375" s="299"/>
      <c r="H375" s="20">
        <v>1579</v>
      </c>
      <c r="I375" s="297" t="s">
        <v>634</v>
      </c>
      <c r="J375" s="296" t="str">
        <f>IF(ISBLANK(INDEX('Policy Characteristics'!D:D,MATCH($C375,'Policy Characteristics'!$C:$C,0))),"",INDEX('Policy Characteristics'!D:D,MATCH($C375,'Policy Characteristics'!$C:$C,0)))</f>
        <v>Subsidy for Electricity Production</v>
      </c>
      <c r="K375" s="293" t="str">
        <f>IF(ISBLANK(INDEX('Policy Characteristics'!E:E,MATCH($C375,'Policy Characteristics'!$C:$C,0))),"",INDEX('Policy Characteristics'!E:E,MATCH($C375,'Policy Characteristics'!$C:$C,0)))</f>
        <v>elec generation subsidy</v>
      </c>
      <c r="L375" s="293">
        <f>IF(ISBLANK(INDEX('Policy Characteristics'!F:F,MATCH($C375,'Policy Characteristics'!$C:$C,0))),"",INDEX('Policy Characteristics'!F:F,MATCH($C375,'Policy Characteristics'!$C:$C,0)))</f>
        <v>0</v>
      </c>
      <c r="M375" s="293">
        <f>IF(ISBLANK(INDEX('Policy Characteristics'!G:G,MATCH($C375,'Policy Characteristics'!$C:$C,0))),"",INDEX('Policy Characteristics'!G:G,MATCH($C375,'Policy Characteristics'!$C:$C,0)))</f>
        <v>60</v>
      </c>
      <c r="N375" s="293">
        <f>IF(ISBLANK(INDEX('Policy Characteristics'!H:H,MATCH($C375,'Policy Characteristics'!$C:$C,0))),"",INDEX('Policy Characteristics'!H:H,MATCH($C375,'Policy Characteristics'!$C:$C,0)))</f>
        <v>1</v>
      </c>
      <c r="O375" s="293" t="str">
        <f>IF(ISBLANK(INDEX('Policy Characteristics'!I:I,MATCH($C375,'Policy Characteristics'!$C:$C,0))),"",INDEX('Policy Characteristics'!I:I,MATCH($C375,'Policy Characteristics'!$C:$C,0)))</f>
        <v>$/MWh</v>
      </c>
      <c r="P375" s="293"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93" t="str">
        <f>IF(ISBLANK(INDEX('Policy Characteristics'!K:K,MATCH($C375,'Policy Characteristics'!$C:$C,0))),"",INDEX('Policy Characteristics'!K:K,MATCH($C375,'Policy Characteristics'!$C:$C,0)))</f>
        <v>electricity-sector-main.html#subsidies</v>
      </c>
      <c r="R375" s="293" t="str">
        <f>IF(ISBLANK(INDEX('Policy Characteristics'!L:L,MATCH($C375,'Policy Characteristics'!$C:$C,0))),"",INDEX('Policy Characteristics'!L:L,MATCH($C375,'Policy Characteristics'!$C:$C,0)))</f>
        <v>subsidy-for-electricity-production.html</v>
      </c>
      <c r="S375" s="299"/>
    </row>
    <row r="376" spans="1:19" x14ac:dyDescent="0.25">
      <c r="A376" s="293" t="str">
        <f>IF(ISBLANK(INDEX('Policy Characteristics'!A:A,MATCH($C376,'Policy Characteristics'!$C:$C,0))),"",INDEX('Policy Characteristics'!A:A,MATCH($C376,'Policy Characteristics'!$C:$C,0)))</f>
        <v>Electricity Supply</v>
      </c>
      <c r="B376" s="294" t="str">
        <f>IF(ISBLANK(INDEX('Policy Characteristics'!B:B,MATCH($C376,'Policy Characteristics'!$C:$C,0))),"",INDEX('Policy Characteristics'!B:B,MATCH($C376,'Policy Characteristics'!$C:$C,0)))</f>
        <v>Subsidy for Electricity Production</v>
      </c>
      <c r="C376" s="293" t="str">
        <f t="shared" si="27"/>
        <v>Subsidy for Elec Production by Fuel</v>
      </c>
      <c r="D376" s="299" t="s">
        <v>700</v>
      </c>
      <c r="E376" s="298" t="s">
        <v>713</v>
      </c>
      <c r="F376" s="298" t="s">
        <v>701</v>
      </c>
      <c r="G376" s="299" t="s">
        <v>715</v>
      </c>
      <c r="H376" s="20">
        <v>1580</v>
      </c>
      <c r="I376" s="297" t="s">
        <v>634</v>
      </c>
      <c r="J376" s="296" t="str">
        <f>IF(ISBLANK(INDEX('Policy Characteristics'!D:D,MATCH($C376,'Policy Characteristics'!$C:$C,0))),"",INDEX('Policy Characteristics'!D:D,MATCH($C376,'Policy Characteristics'!$C:$C,0)))</f>
        <v>Subsidy for Electricity Production</v>
      </c>
      <c r="K376" s="293" t="str">
        <f>IF(ISBLANK(INDEX('Policy Characteristics'!E:E,MATCH($C376,'Policy Characteristics'!$C:$C,0))),"",INDEX('Policy Characteristics'!E:E,MATCH($C376,'Policy Characteristics'!$C:$C,0)))</f>
        <v>elec generation subsidy</v>
      </c>
      <c r="L376" s="293">
        <f>IF(ISBLANK(INDEX('Policy Characteristics'!F:F,MATCH($C376,'Policy Characteristics'!$C:$C,0))),"",INDEX('Policy Characteristics'!F:F,MATCH($C376,'Policy Characteristics'!$C:$C,0)))</f>
        <v>0</v>
      </c>
      <c r="M376" s="293">
        <f>IF(ISBLANK(INDEX('Policy Characteristics'!G:G,MATCH($C376,'Policy Characteristics'!$C:$C,0))),"",INDEX('Policy Characteristics'!G:G,MATCH($C376,'Policy Characteristics'!$C:$C,0)))</f>
        <v>60</v>
      </c>
      <c r="N376" s="293">
        <f>IF(ISBLANK(INDEX('Policy Characteristics'!H:H,MATCH($C376,'Policy Characteristics'!$C:$C,0))),"",INDEX('Policy Characteristics'!H:H,MATCH($C376,'Policy Characteristics'!$C:$C,0)))</f>
        <v>1</v>
      </c>
      <c r="O376" s="293" t="str">
        <f>IF(ISBLANK(INDEX('Policy Characteristics'!I:I,MATCH($C376,'Policy Characteristics'!$C:$C,0))),"",INDEX('Policy Characteristics'!I:I,MATCH($C376,'Policy Characteristics'!$C:$C,0)))</f>
        <v>$/MWh</v>
      </c>
      <c r="P376" s="293"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93" t="str">
        <f>IF(ISBLANK(INDEX('Policy Characteristics'!K:K,MATCH($C376,'Policy Characteristics'!$C:$C,0))),"",INDEX('Policy Characteristics'!K:K,MATCH($C376,'Policy Characteristics'!$C:$C,0)))</f>
        <v>electricity-sector-main.html#subsidies</v>
      </c>
      <c r="R376" s="293" t="str">
        <f>IF(ISBLANK(INDEX('Policy Characteristics'!L:L,MATCH($C376,'Policy Characteristics'!$C:$C,0))),"",INDEX('Policy Characteristics'!L:L,MATCH($C376,'Policy Characteristics'!$C:$C,0)))</f>
        <v>subsidy-for-electricity-production.html</v>
      </c>
      <c r="S376" s="299"/>
    </row>
    <row r="377" spans="1:19" x14ac:dyDescent="0.25">
      <c r="A377" s="293" t="str">
        <f>IF(ISBLANK(INDEX('Policy Characteristics'!A:A,MATCH($C377,'Policy Characteristics'!$C:$C,0))),"",INDEX('Policy Characteristics'!A:A,MATCH($C377,'Policy Characteristics'!$C:$C,0)))</f>
        <v>Electricity Supply</v>
      </c>
      <c r="B377" s="294" t="str">
        <f>IF(ISBLANK(INDEX('Policy Characteristics'!B:B,MATCH($C377,'Policy Characteristics'!$C:$C,0))),"",INDEX('Policy Characteristics'!B:B,MATCH($C377,'Policy Characteristics'!$C:$C,0)))</f>
        <v>Subsidy for Electricity Production</v>
      </c>
      <c r="C377" s="293" t="str">
        <f t="shared" si="27"/>
        <v>Subsidy for Elec Production by Fuel</v>
      </c>
      <c r="D377" s="299" t="s">
        <v>703</v>
      </c>
      <c r="E377" s="298" t="s">
        <v>711</v>
      </c>
      <c r="F377" s="299" t="s">
        <v>704</v>
      </c>
      <c r="G377" s="299" t="s">
        <v>714</v>
      </c>
      <c r="H377" s="20">
        <v>184</v>
      </c>
      <c r="I377" s="295" t="s">
        <v>624</v>
      </c>
      <c r="J377" s="296" t="str">
        <f>IF(ISBLANK(INDEX('Policy Characteristics'!D:D,MATCH($C377,'Policy Characteristics'!$C:$C,0))),"",INDEX('Policy Characteristics'!D:D,MATCH($C377,'Policy Characteristics'!$C:$C,0)))</f>
        <v>Subsidy for Electricity Production</v>
      </c>
      <c r="K377" s="293" t="str">
        <f>IF(ISBLANK(INDEX('Policy Characteristics'!E:E,MATCH($C377,'Policy Characteristics'!$C:$C,0))),"",INDEX('Policy Characteristics'!E:E,MATCH($C377,'Policy Characteristics'!$C:$C,0)))</f>
        <v>elec generation subsidy</v>
      </c>
      <c r="L377" s="293">
        <f>IF(ISBLANK(INDEX('Policy Characteristics'!F:F,MATCH($C377,'Policy Characteristics'!$C:$C,0))),"",INDEX('Policy Characteristics'!F:F,MATCH($C377,'Policy Characteristics'!$C:$C,0)))</f>
        <v>0</v>
      </c>
      <c r="M377" s="293">
        <f>IF(ISBLANK(INDEX('Policy Characteristics'!G:G,MATCH($C377,'Policy Characteristics'!$C:$C,0))),"",INDEX('Policy Characteristics'!G:G,MATCH($C377,'Policy Characteristics'!$C:$C,0)))</f>
        <v>60</v>
      </c>
      <c r="N377" s="293">
        <f>IF(ISBLANK(INDEX('Policy Characteristics'!H:H,MATCH($C377,'Policy Characteristics'!$C:$C,0))),"",INDEX('Policy Characteristics'!H:H,MATCH($C377,'Policy Characteristics'!$C:$C,0)))</f>
        <v>1</v>
      </c>
      <c r="O377" s="293" t="str">
        <f>IF(ISBLANK(INDEX('Policy Characteristics'!I:I,MATCH($C377,'Policy Characteristics'!$C:$C,0))),"",INDEX('Policy Characteristics'!I:I,MATCH($C377,'Policy Characteristics'!$C:$C,0)))</f>
        <v>$/MWh</v>
      </c>
      <c r="P377" s="293"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93" t="str">
        <f>IF(ISBLANK(INDEX('Policy Characteristics'!K:K,MATCH($C377,'Policy Characteristics'!$C:$C,0))),"",INDEX('Policy Characteristics'!K:K,MATCH($C377,'Policy Characteristics'!$C:$C,0)))</f>
        <v>electricity-sector-main.html#subsidies</v>
      </c>
      <c r="R377" s="293" t="str">
        <f>IF(ISBLANK(INDEX('Policy Characteristics'!L:L,MATCH($C377,'Policy Characteristics'!$C:$C,0))),"",INDEX('Policy Characteristics'!L:L,MATCH($C377,'Policy Characteristics'!$C:$C,0)))</f>
        <v>subsidy-for-electricity-production.html</v>
      </c>
      <c r="S377" s="299"/>
    </row>
    <row r="378" spans="1:19" x14ac:dyDescent="0.25">
      <c r="A378" s="293" t="str">
        <f>IF(ISBLANK(INDEX('Policy Characteristics'!A:A,MATCH($C378,'Policy Characteristics'!$C:$C,0))),"",INDEX('Policy Characteristics'!A:A,MATCH($C378,'Policy Characteristics'!$C:$C,0)))</f>
        <v>Electricity Supply</v>
      </c>
      <c r="B378" s="294" t="str">
        <f>IF(ISBLANK(INDEX('Policy Characteristics'!B:B,MATCH($C378,'Policy Characteristics'!$C:$C,0))),"",INDEX('Policy Characteristics'!B:B,MATCH($C378,'Policy Characteristics'!$C:$C,0)))</f>
        <v>Subsidy for Electricity Production</v>
      </c>
      <c r="C378" s="293" t="str">
        <f t="shared" si="27"/>
        <v>Subsidy for Elec Production by Fuel</v>
      </c>
      <c r="D378" s="299" t="s">
        <v>703</v>
      </c>
      <c r="E378" s="298" t="s">
        <v>712</v>
      </c>
      <c r="F378" s="299" t="s">
        <v>704</v>
      </c>
      <c r="G378" s="299"/>
      <c r="H378" s="20">
        <v>1581</v>
      </c>
      <c r="I378" s="297" t="s">
        <v>634</v>
      </c>
      <c r="J378" s="296" t="str">
        <f>IF(ISBLANK(INDEX('Policy Characteristics'!D:D,MATCH($C378,'Policy Characteristics'!$C:$C,0))),"",INDEX('Policy Characteristics'!D:D,MATCH($C378,'Policy Characteristics'!$C:$C,0)))</f>
        <v>Subsidy for Electricity Production</v>
      </c>
      <c r="K378" s="293" t="str">
        <f>IF(ISBLANK(INDEX('Policy Characteristics'!E:E,MATCH($C378,'Policy Characteristics'!$C:$C,0))),"",INDEX('Policy Characteristics'!E:E,MATCH($C378,'Policy Characteristics'!$C:$C,0)))</f>
        <v>elec generation subsidy</v>
      </c>
      <c r="L378" s="293">
        <f>IF(ISBLANK(INDEX('Policy Characteristics'!F:F,MATCH($C378,'Policy Characteristics'!$C:$C,0))),"",INDEX('Policy Characteristics'!F:F,MATCH($C378,'Policy Characteristics'!$C:$C,0)))</f>
        <v>0</v>
      </c>
      <c r="M378" s="293">
        <f>IF(ISBLANK(INDEX('Policy Characteristics'!G:G,MATCH($C378,'Policy Characteristics'!$C:$C,0))),"",INDEX('Policy Characteristics'!G:G,MATCH($C378,'Policy Characteristics'!$C:$C,0)))</f>
        <v>60</v>
      </c>
      <c r="N378" s="293">
        <f>IF(ISBLANK(INDEX('Policy Characteristics'!H:H,MATCH($C378,'Policy Characteristics'!$C:$C,0))),"",INDEX('Policy Characteristics'!H:H,MATCH($C378,'Policy Characteristics'!$C:$C,0)))</f>
        <v>1</v>
      </c>
      <c r="O378" s="293" t="str">
        <f>IF(ISBLANK(INDEX('Policy Characteristics'!I:I,MATCH($C378,'Policy Characteristics'!$C:$C,0))),"",INDEX('Policy Characteristics'!I:I,MATCH($C378,'Policy Characteristics'!$C:$C,0)))</f>
        <v>$/MWh</v>
      </c>
      <c r="P378" s="293"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93" t="str">
        <f>IF(ISBLANK(INDEX('Policy Characteristics'!K:K,MATCH($C378,'Policy Characteristics'!$C:$C,0))),"",INDEX('Policy Characteristics'!K:K,MATCH($C378,'Policy Characteristics'!$C:$C,0)))</f>
        <v>electricity-sector-main.html#subsidies</v>
      </c>
      <c r="R378" s="293" t="str">
        <f>IF(ISBLANK(INDEX('Policy Characteristics'!L:L,MATCH($C378,'Policy Characteristics'!$C:$C,0))),"",INDEX('Policy Characteristics'!L:L,MATCH($C378,'Policy Characteristics'!$C:$C,0)))</f>
        <v>subsidy-for-electricity-production.html</v>
      </c>
      <c r="S378" s="299"/>
    </row>
    <row r="379" spans="1:19" x14ac:dyDescent="0.25">
      <c r="A379" s="293" t="str">
        <f>IF(ISBLANK(INDEX('Policy Characteristics'!A:A,MATCH($C379,'Policy Characteristics'!$C:$C,0))),"",INDEX('Policy Characteristics'!A:A,MATCH($C379,'Policy Characteristics'!$C:$C,0)))</f>
        <v>Electricity Supply</v>
      </c>
      <c r="B379" s="294" t="str">
        <f>IF(ISBLANK(INDEX('Policy Characteristics'!B:B,MATCH($C379,'Policy Characteristics'!$C:$C,0))),"",INDEX('Policy Characteristics'!B:B,MATCH($C379,'Policy Characteristics'!$C:$C,0)))</f>
        <v>Subsidy for Electricity Production</v>
      </c>
      <c r="C379" s="293" t="str">
        <f t="shared" si="27"/>
        <v>Subsidy for Elec Production by Fuel</v>
      </c>
      <c r="D379" s="299" t="s">
        <v>703</v>
      </c>
      <c r="E379" s="298" t="s">
        <v>713</v>
      </c>
      <c r="F379" s="299" t="s">
        <v>704</v>
      </c>
      <c r="G379" s="299" t="s">
        <v>715</v>
      </c>
      <c r="H379" s="20">
        <v>1582</v>
      </c>
      <c r="I379" s="295" t="s">
        <v>624</v>
      </c>
      <c r="J379" s="296" t="str">
        <f>IF(ISBLANK(INDEX('Policy Characteristics'!D:D,MATCH($C379,'Policy Characteristics'!$C:$C,0))),"",INDEX('Policy Characteristics'!D:D,MATCH($C379,'Policy Characteristics'!$C:$C,0)))</f>
        <v>Subsidy for Electricity Production</v>
      </c>
      <c r="K379" s="293" t="str">
        <f>IF(ISBLANK(INDEX('Policy Characteristics'!E:E,MATCH($C379,'Policy Characteristics'!$C:$C,0))),"",INDEX('Policy Characteristics'!E:E,MATCH($C379,'Policy Characteristics'!$C:$C,0)))</f>
        <v>elec generation subsidy</v>
      </c>
      <c r="L379" s="293">
        <f>IF(ISBLANK(INDEX('Policy Characteristics'!F:F,MATCH($C379,'Policy Characteristics'!$C:$C,0))),"",INDEX('Policy Characteristics'!F:F,MATCH($C379,'Policy Characteristics'!$C:$C,0)))</f>
        <v>0</v>
      </c>
      <c r="M379" s="293">
        <f>IF(ISBLANK(INDEX('Policy Characteristics'!G:G,MATCH($C379,'Policy Characteristics'!$C:$C,0))),"",INDEX('Policy Characteristics'!G:G,MATCH($C379,'Policy Characteristics'!$C:$C,0)))</f>
        <v>60</v>
      </c>
      <c r="N379" s="293">
        <f>IF(ISBLANK(INDEX('Policy Characteristics'!H:H,MATCH($C379,'Policy Characteristics'!$C:$C,0))),"",INDEX('Policy Characteristics'!H:H,MATCH($C379,'Policy Characteristics'!$C:$C,0)))</f>
        <v>1</v>
      </c>
      <c r="O379" s="293" t="str">
        <f>IF(ISBLANK(INDEX('Policy Characteristics'!I:I,MATCH($C379,'Policy Characteristics'!$C:$C,0))),"",INDEX('Policy Characteristics'!I:I,MATCH($C379,'Policy Characteristics'!$C:$C,0)))</f>
        <v>$/MWh</v>
      </c>
      <c r="P379" s="293"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93" t="str">
        <f>IF(ISBLANK(INDEX('Policy Characteristics'!K:K,MATCH($C379,'Policy Characteristics'!$C:$C,0))),"",INDEX('Policy Characteristics'!K:K,MATCH($C379,'Policy Characteristics'!$C:$C,0)))</f>
        <v>electricity-sector-main.html#subsidies</v>
      </c>
      <c r="R379" s="293" t="str">
        <f>IF(ISBLANK(INDEX('Policy Characteristics'!L:L,MATCH($C379,'Policy Characteristics'!$C:$C,0))),"",INDEX('Policy Characteristics'!L:L,MATCH($C379,'Policy Characteristics'!$C:$C,0)))</f>
        <v>subsidy-for-electricity-production.html</v>
      </c>
      <c r="S379" s="299"/>
    </row>
    <row r="380" spans="1:19" x14ac:dyDescent="0.25">
      <c r="A380" s="293" t="str">
        <f>IF(ISBLANK(INDEX('Policy Characteristics'!A:A,MATCH($C380,'Policy Characteristics'!$C:$C,0))),"",INDEX('Policy Characteristics'!A:A,MATCH($C380,'Policy Characteristics'!$C:$C,0)))</f>
        <v>Electricity Supply</v>
      </c>
      <c r="B380" s="294" t="str">
        <f>IF(ISBLANK(INDEX('Policy Characteristics'!B:B,MATCH($C380,'Policy Characteristics'!$C:$C,0))),"",INDEX('Policy Characteristics'!B:B,MATCH($C380,'Policy Characteristics'!$C:$C,0)))</f>
        <v>Subsidy for Electricity Production</v>
      </c>
      <c r="C380" s="293" t="str">
        <f t="shared" si="27"/>
        <v>Subsidy for Elec Production by Fuel</v>
      </c>
      <c r="D380" s="299" t="s">
        <v>705</v>
      </c>
      <c r="E380" s="298" t="s">
        <v>711</v>
      </c>
      <c r="F380" s="299" t="s">
        <v>706</v>
      </c>
      <c r="G380" s="299" t="s">
        <v>714</v>
      </c>
      <c r="H380" s="20">
        <v>702</v>
      </c>
      <c r="I380" s="297" t="s">
        <v>634</v>
      </c>
      <c r="J380" s="296" t="str">
        <f>IF(ISBLANK(INDEX('Policy Characteristics'!D:D,MATCH($C380,'Policy Characteristics'!$C:$C,0))),"",INDEX('Policy Characteristics'!D:D,MATCH($C380,'Policy Characteristics'!$C:$C,0)))</f>
        <v>Subsidy for Electricity Production</v>
      </c>
      <c r="K380" s="293" t="str">
        <f>IF(ISBLANK(INDEX('Policy Characteristics'!E:E,MATCH($C380,'Policy Characteristics'!$C:$C,0))),"",INDEX('Policy Characteristics'!E:E,MATCH($C380,'Policy Characteristics'!$C:$C,0)))</f>
        <v>elec generation subsidy</v>
      </c>
      <c r="L380" s="293">
        <f>IF(ISBLANK(INDEX('Policy Characteristics'!F:F,MATCH($C380,'Policy Characteristics'!$C:$C,0))),"",INDEX('Policy Characteristics'!F:F,MATCH($C380,'Policy Characteristics'!$C:$C,0)))</f>
        <v>0</v>
      </c>
      <c r="M380" s="293">
        <f>IF(ISBLANK(INDEX('Policy Characteristics'!G:G,MATCH($C380,'Policy Characteristics'!$C:$C,0))),"",INDEX('Policy Characteristics'!G:G,MATCH($C380,'Policy Characteristics'!$C:$C,0)))</f>
        <v>60</v>
      </c>
      <c r="N380" s="293">
        <f>IF(ISBLANK(INDEX('Policy Characteristics'!H:H,MATCH($C380,'Policy Characteristics'!$C:$C,0))),"",INDEX('Policy Characteristics'!H:H,MATCH($C380,'Policy Characteristics'!$C:$C,0)))</f>
        <v>1</v>
      </c>
      <c r="O380" s="293" t="str">
        <f>IF(ISBLANK(INDEX('Policy Characteristics'!I:I,MATCH($C380,'Policy Characteristics'!$C:$C,0))),"",INDEX('Policy Characteristics'!I:I,MATCH($C380,'Policy Characteristics'!$C:$C,0)))</f>
        <v>$/MWh</v>
      </c>
      <c r="P380" s="293"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93" t="str">
        <f>IF(ISBLANK(INDEX('Policy Characteristics'!K:K,MATCH($C380,'Policy Characteristics'!$C:$C,0))),"",INDEX('Policy Characteristics'!K:K,MATCH($C380,'Policy Characteristics'!$C:$C,0)))</f>
        <v>electricity-sector-main.html#subsidies</v>
      </c>
      <c r="R380" s="293" t="str">
        <f>IF(ISBLANK(INDEX('Policy Characteristics'!L:L,MATCH($C380,'Policy Characteristics'!$C:$C,0))),"",INDEX('Policy Characteristics'!L:L,MATCH($C380,'Policy Characteristics'!$C:$C,0)))</f>
        <v>subsidy-for-electricity-production.html</v>
      </c>
      <c r="S380" s="299"/>
    </row>
    <row r="381" spans="1:19" x14ac:dyDescent="0.25">
      <c r="A381" s="293" t="str">
        <f>IF(ISBLANK(INDEX('Policy Characteristics'!A:A,MATCH($C381,'Policy Characteristics'!$C:$C,0))),"",INDEX('Policy Characteristics'!A:A,MATCH($C381,'Policy Characteristics'!$C:$C,0)))</f>
        <v>Electricity Supply</v>
      </c>
      <c r="B381" s="294" t="str">
        <f>IF(ISBLANK(INDEX('Policy Characteristics'!B:B,MATCH($C381,'Policy Characteristics'!$C:$C,0))),"",INDEX('Policy Characteristics'!B:B,MATCH($C381,'Policy Characteristics'!$C:$C,0)))</f>
        <v>Subsidy for Electricity Production</v>
      </c>
      <c r="C381" s="293" t="str">
        <f t="shared" si="27"/>
        <v>Subsidy for Elec Production by Fuel</v>
      </c>
      <c r="D381" s="299" t="s">
        <v>705</v>
      </c>
      <c r="E381" s="298" t="s">
        <v>712</v>
      </c>
      <c r="F381" s="299" t="s">
        <v>706</v>
      </c>
      <c r="G381" s="299"/>
      <c r="H381" s="20">
        <v>1583</v>
      </c>
      <c r="I381" s="297" t="s">
        <v>634</v>
      </c>
      <c r="J381" s="296" t="str">
        <f>IF(ISBLANK(INDEX('Policy Characteristics'!D:D,MATCH($C381,'Policy Characteristics'!$C:$C,0))),"",INDEX('Policy Characteristics'!D:D,MATCH($C381,'Policy Characteristics'!$C:$C,0)))</f>
        <v>Subsidy for Electricity Production</v>
      </c>
      <c r="K381" s="293" t="str">
        <f>IF(ISBLANK(INDEX('Policy Characteristics'!E:E,MATCH($C381,'Policy Characteristics'!$C:$C,0))),"",INDEX('Policy Characteristics'!E:E,MATCH($C381,'Policy Characteristics'!$C:$C,0)))</f>
        <v>elec generation subsidy</v>
      </c>
      <c r="L381" s="293">
        <f>IF(ISBLANK(INDEX('Policy Characteristics'!F:F,MATCH($C381,'Policy Characteristics'!$C:$C,0))),"",INDEX('Policy Characteristics'!F:F,MATCH($C381,'Policy Characteristics'!$C:$C,0)))</f>
        <v>0</v>
      </c>
      <c r="M381" s="293">
        <f>IF(ISBLANK(INDEX('Policy Characteristics'!G:G,MATCH($C381,'Policy Characteristics'!$C:$C,0))),"",INDEX('Policy Characteristics'!G:G,MATCH($C381,'Policy Characteristics'!$C:$C,0)))</f>
        <v>60</v>
      </c>
      <c r="N381" s="293">
        <f>IF(ISBLANK(INDEX('Policy Characteristics'!H:H,MATCH($C381,'Policy Characteristics'!$C:$C,0))),"",INDEX('Policy Characteristics'!H:H,MATCH($C381,'Policy Characteristics'!$C:$C,0)))</f>
        <v>1</v>
      </c>
      <c r="O381" s="293" t="str">
        <f>IF(ISBLANK(INDEX('Policy Characteristics'!I:I,MATCH($C381,'Policy Characteristics'!$C:$C,0))),"",INDEX('Policy Characteristics'!I:I,MATCH($C381,'Policy Characteristics'!$C:$C,0)))</f>
        <v>$/MWh</v>
      </c>
      <c r="P381" s="293"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93" t="str">
        <f>IF(ISBLANK(INDEX('Policy Characteristics'!K:K,MATCH($C381,'Policy Characteristics'!$C:$C,0))),"",INDEX('Policy Characteristics'!K:K,MATCH($C381,'Policy Characteristics'!$C:$C,0)))</f>
        <v>electricity-sector-main.html#subsidies</v>
      </c>
      <c r="R381" s="293" t="str">
        <f>IF(ISBLANK(INDEX('Policy Characteristics'!L:L,MATCH($C381,'Policy Characteristics'!$C:$C,0))),"",INDEX('Policy Characteristics'!L:L,MATCH($C381,'Policy Characteristics'!$C:$C,0)))</f>
        <v>subsidy-for-electricity-production.html</v>
      </c>
      <c r="S381" s="299"/>
    </row>
    <row r="382" spans="1:19" x14ac:dyDescent="0.25">
      <c r="A382" s="293" t="str">
        <f>IF(ISBLANK(INDEX('Policy Characteristics'!A:A,MATCH($C382,'Policy Characteristics'!$C:$C,0))),"",INDEX('Policy Characteristics'!A:A,MATCH($C382,'Policy Characteristics'!$C:$C,0)))</f>
        <v>Electricity Supply</v>
      </c>
      <c r="B382" s="294" t="str">
        <f>IF(ISBLANK(INDEX('Policy Characteristics'!B:B,MATCH($C382,'Policy Characteristics'!$C:$C,0))),"",INDEX('Policy Characteristics'!B:B,MATCH($C382,'Policy Characteristics'!$C:$C,0)))</f>
        <v>Subsidy for Electricity Production</v>
      </c>
      <c r="C382" s="293" t="str">
        <f t="shared" si="27"/>
        <v>Subsidy for Elec Production by Fuel</v>
      </c>
      <c r="D382" s="299" t="s">
        <v>705</v>
      </c>
      <c r="E382" s="298" t="s">
        <v>713</v>
      </c>
      <c r="F382" s="299" t="s">
        <v>706</v>
      </c>
      <c r="G382" s="299" t="s">
        <v>715</v>
      </c>
      <c r="H382" s="20">
        <v>1584</v>
      </c>
      <c r="I382" s="297" t="s">
        <v>634</v>
      </c>
      <c r="J382" s="296" t="str">
        <f>IF(ISBLANK(INDEX('Policy Characteristics'!D:D,MATCH($C382,'Policy Characteristics'!$C:$C,0))),"",INDEX('Policy Characteristics'!D:D,MATCH($C382,'Policy Characteristics'!$C:$C,0)))</f>
        <v>Subsidy for Electricity Production</v>
      </c>
      <c r="K382" s="293" t="str">
        <f>IF(ISBLANK(INDEX('Policy Characteristics'!E:E,MATCH($C382,'Policy Characteristics'!$C:$C,0))),"",INDEX('Policy Characteristics'!E:E,MATCH($C382,'Policy Characteristics'!$C:$C,0)))</f>
        <v>elec generation subsidy</v>
      </c>
      <c r="L382" s="293">
        <f>IF(ISBLANK(INDEX('Policy Characteristics'!F:F,MATCH($C382,'Policy Characteristics'!$C:$C,0))),"",INDEX('Policy Characteristics'!F:F,MATCH($C382,'Policy Characteristics'!$C:$C,0)))</f>
        <v>0</v>
      </c>
      <c r="M382" s="293">
        <f>IF(ISBLANK(INDEX('Policy Characteristics'!G:G,MATCH($C382,'Policy Characteristics'!$C:$C,0))),"",INDEX('Policy Characteristics'!G:G,MATCH($C382,'Policy Characteristics'!$C:$C,0)))</f>
        <v>60</v>
      </c>
      <c r="N382" s="293">
        <f>IF(ISBLANK(INDEX('Policy Characteristics'!H:H,MATCH($C382,'Policy Characteristics'!$C:$C,0))),"",INDEX('Policy Characteristics'!H:H,MATCH($C382,'Policy Characteristics'!$C:$C,0)))</f>
        <v>1</v>
      </c>
      <c r="O382" s="293" t="str">
        <f>IF(ISBLANK(INDEX('Policy Characteristics'!I:I,MATCH($C382,'Policy Characteristics'!$C:$C,0))),"",INDEX('Policy Characteristics'!I:I,MATCH($C382,'Policy Characteristics'!$C:$C,0)))</f>
        <v>$/MWh</v>
      </c>
      <c r="P382" s="293"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93" t="str">
        <f>IF(ISBLANK(INDEX('Policy Characteristics'!K:K,MATCH($C382,'Policy Characteristics'!$C:$C,0))),"",INDEX('Policy Characteristics'!K:K,MATCH($C382,'Policy Characteristics'!$C:$C,0)))</f>
        <v>electricity-sector-main.html#subsidies</v>
      </c>
      <c r="R382" s="293" t="str">
        <f>IF(ISBLANK(INDEX('Policy Characteristics'!L:L,MATCH($C382,'Policy Characteristics'!$C:$C,0))),"",INDEX('Policy Characteristics'!L:L,MATCH($C382,'Policy Characteristics'!$C:$C,0)))</f>
        <v>subsidy-for-electricity-production.html</v>
      </c>
      <c r="S382" s="299"/>
    </row>
    <row r="383" spans="1:19" x14ac:dyDescent="0.25">
      <c r="A383" s="293" t="str">
        <f>IF(ISBLANK(INDEX('Policy Characteristics'!A:A,MATCH($C383,'Policy Characteristics'!$C:$C,0))),"",INDEX('Policy Characteristics'!A:A,MATCH($C383,'Policy Characteristics'!$C:$C,0)))</f>
        <v>Electricity Supply</v>
      </c>
      <c r="B383" s="294" t="str">
        <f>IF(ISBLANK(INDEX('Policy Characteristics'!B:B,MATCH($C383,'Policy Characteristics'!$C:$C,0))),"",INDEX('Policy Characteristics'!B:B,MATCH($C383,'Policy Characteristics'!$C:$C,0)))</f>
        <v>Subsidy for Electricity Production</v>
      </c>
      <c r="C383" s="293" t="str">
        <f t="shared" si="27"/>
        <v>Subsidy for Elec Production by Fuel</v>
      </c>
      <c r="D383" s="299" t="s">
        <v>707</v>
      </c>
      <c r="E383" s="298" t="s">
        <v>711</v>
      </c>
      <c r="F383" s="299" t="s">
        <v>708</v>
      </c>
      <c r="G383" s="299" t="s">
        <v>714</v>
      </c>
      <c r="H383" s="20">
        <v>703</v>
      </c>
      <c r="I383" s="297" t="s">
        <v>634</v>
      </c>
      <c r="J383" s="296" t="str">
        <f>IF(ISBLANK(INDEX('Policy Characteristics'!D:D,MATCH($C383,'Policy Characteristics'!$C:$C,0))),"",INDEX('Policy Characteristics'!D:D,MATCH($C383,'Policy Characteristics'!$C:$C,0)))</f>
        <v>Subsidy for Electricity Production</v>
      </c>
      <c r="K383" s="293" t="str">
        <f>IF(ISBLANK(INDEX('Policy Characteristics'!E:E,MATCH($C383,'Policy Characteristics'!$C:$C,0))),"",INDEX('Policy Characteristics'!E:E,MATCH($C383,'Policy Characteristics'!$C:$C,0)))</f>
        <v>elec generation subsidy</v>
      </c>
      <c r="L383" s="293">
        <f>IF(ISBLANK(INDEX('Policy Characteristics'!F:F,MATCH($C383,'Policy Characteristics'!$C:$C,0))),"",INDEX('Policy Characteristics'!F:F,MATCH($C383,'Policy Characteristics'!$C:$C,0)))</f>
        <v>0</v>
      </c>
      <c r="M383" s="293">
        <f>IF(ISBLANK(INDEX('Policy Characteristics'!G:G,MATCH($C383,'Policy Characteristics'!$C:$C,0))),"",INDEX('Policy Characteristics'!G:G,MATCH($C383,'Policy Characteristics'!$C:$C,0)))</f>
        <v>60</v>
      </c>
      <c r="N383" s="293">
        <f>IF(ISBLANK(INDEX('Policy Characteristics'!H:H,MATCH($C383,'Policy Characteristics'!$C:$C,0))),"",INDEX('Policy Characteristics'!H:H,MATCH($C383,'Policy Characteristics'!$C:$C,0)))</f>
        <v>1</v>
      </c>
      <c r="O383" s="293" t="str">
        <f>IF(ISBLANK(INDEX('Policy Characteristics'!I:I,MATCH($C383,'Policy Characteristics'!$C:$C,0))),"",INDEX('Policy Characteristics'!I:I,MATCH($C383,'Policy Characteristics'!$C:$C,0)))</f>
        <v>$/MWh</v>
      </c>
      <c r="P383" s="293"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93" t="str">
        <f>IF(ISBLANK(INDEX('Policy Characteristics'!K:K,MATCH($C383,'Policy Characteristics'!$C:$C,0))),"",INDEX('Policy Characteristics'!K:K,MATCH($C383,'Policy Characteristics'!$C:$C,0)))</f>
        <v>electricity-sector-main.html#subsidies</v>
      </c>
      <c r="R383" s="293" t="str">
        <f>IF(ISBLANK(INDEX('Policy Characteristics'!L:L,MATCH($C383,'Policy Characteristics'!$C:$C,0))),"",INDEX('Policy Characteristics'!L:L,MATCH($C383,'Policy Characteristics'!$C:$C,0)))</f>
        <v>subsidy-for-electricity-production.html</v>
      </c>
      <c r="S383" s="299"/>
    </row>
    <row r="384" spans="1:19" x14ac:dyDescent="0.25">
      <c r="A384" s="293" t="str">
        <f>IF(ISBLANK(INDEX('Policy Characteristics'!A:A,MATCH($C384,'Policy Characteristics'!$C:$C,0))),"",INDEX('Policy Characteristics'!A:A,MATCH($C384,'Policy Characteristics'!$C:$C,0)))</f>
        <v>Electricity Supply</v>
      </c>
      <c r="B384" s="294" t="str">
        <f>IF(ISBLANK(INDEX('Policy Characteristics'!B:B,MATCH($C384,'Policy Characteristics'!$C:$C,0))),"",INDEX('Policy Characteristics'!B:B,MATCH($C384,'Policy Characteristics'!$C:$C,0)))</f>
        <v>Subsidy for Electricity Production</v>
      </c>
      <c r="C384" s="293" t="str">
        <f t="shared" si="27"/>
        <v>Subsidy for Elec Production by Fuel</v>
      </c>
      <c r="D384" s="299" t="s">
        <v>707</v>
      </c>
      <c r="E384" s="298" t="s">
        <v>712</v>
      </c>
      <c r="F384" s="299" t="s">
        <v>708</v>
      </c>
      <c r="G384" s="299"/>
      <c r="H384" s="20">
        <v>1585</v>
      </c>
      <c r="I384" s="297" t="s">
        <v>634</v>
      </c>
      <c r="J384" s="296" t="str">
        <f>IF(ISBLANK(INDEX('Policy Characteristics'!D:D,MATCH($C384,'Policy Characteristics'!$C:$C,0))),"",INDEX('Policy Characteristics'!D:D,MATCH($C384,'Policy Characteristics'!$C:$C,0)))</f>
        <v>Subsidy for Electricity Production</v>
      </c>
      <c r="K384" s="293" t="str">
        <f>IF(ISBLANK(INDEX('Policy Characteristics'!E:E,MATCH($C384,'Policy Characteristics'!$C:$C,0))),"",INDEX('Policy Characteristics'!E:E,MATCH($C384,'Policy Characteristics'!$C:$C,0)))</f>
        <v>elec generation subsidy</v>
      </c>
      <c r="L384" s="293">
        <f>IF(ISBLANK(INDEX('Policy Characteristics'!F:F,MATCH($C384,'Policy Characteristics'!$C:$C,0))),"",INDEX('Policy Characteristics'!F:F,MATCH($C384,'Policy Characteristics'!$C:$C,0)))</f>
        <v>0</v>
      </c>
      <c r="M384" s="293">
        <f>IF(ISBLANK(INDEX('Policy Characteristics'!G:G,MATCH($C384,'Policy Characteristics'!$C:$C,0))),"",INDEX('Policy Characteristics'!G:G,MATCH($C384,'Policy Characteristics'!$C:$C,0)))</f>
        <v>60</v>
      </c>
      <c r="N384" s="293">
        <f>IF(ISBLANK(INDEX('Policy Characteristics'!H:H,MATCH($C384,'Policy Characteristics'!$C:$C,0))),"",INDEX('Policy Characteristics'!H:H,MATCH($C384,'Policy Characteristics'!$C:$C,0)))</f>
        <v>1</v>
      </c>
      <c r="O384" s="293" t="str">
        <f>IF(ISBLANK(INDEX('Policy Characteristics'!I:I,MATCH($C384,'Policy Characteristics'!$C:$C,0))),"",INDEX('Policy Characteristics'!I:I,MATCH($C384,'Policy Characteristics'!$C:$C,0)))</f>
        <v>$/MWh</v>
      </c>
      <c r="P384" s="293"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93" t="str">
        <f>IF(ISBLANK(INDEX('Policy Characteristics'!K:K,MATCH($C384,'Policy Characteristics'!$C:$C,0))),"",INDEX('Policy Characteristics'!K:K,MATCH($C384,'Policy Characteristics'!$C:$C,0)))</f>
        <v>electricity-sector-main.html#subsidies</v>
      </c>
      <c r="R384" s="293" t="str">
        <f>IF(ISBLANK(INDEX('Policy Characteristics'!L:L,MATCH($C384,'Policy Characteristics'!$C:$C,0))),"",INDEX('Policy Characteristics'!L:L,MATCH($C384,'Policy Characteristics'!$C:$C,0)))</f>
        <v>subsidy-for-electricity-production.html</v>
      </c>
      <c r="S384" s="299"/>
    </row>
    <row r="385" spans="1:19" x14ac:dyDescent="0.25">
      <c r="A385" s="293" t="str">
        <f>IF(ISBLANK(INDEX('Policy Characteristics'!A:A,MATCH($C385,'Policy Characteristics'!$C:$C,0))),"",INDEX('Policy Characteristics'!A:A,MATCH($C385,'Policy Characteristics'!$C:$C,0)))</f>
        <v>Electricity Supply</v>
      </c>
      <c r="B385" s="294" t="str">
        <f>IF(ISBLANK(INDEX('Policy Characteristics'!B:B,MATCH($C385,'Policy Characteristics'!$C:$C,0))),"",INDEX('Policy Characteristics'!B:B,MATCH($C385,'Policy Characteristics'!$C:$C,0)))</f>
        <v>Subsidy for Electricity Production</v>
      </c>
      <c r="C385" s="293" t="str">
        <f t="shared" si="27"/>
        <v>Subsidy for Elec Production by Fuel</v>
      </c>
      <c r="D385" s="299" t="s">
        <v>707</v>
      </c>
      <c r="E385" s="298" t="s">
        <v>713</v>
      </c>
      <c r="F385" s="299" t="s">
        <v>708</v>
      </c>
      <c r="G385" s="299" t="s">
        <v>715</v>
      </c>
      <c r="H385" s="20">
        <v>1586</v>
      </c>
      <c r="I385" s="297" t="s">
        <v>634</v>
      </c>
      <c r="J385" s="296" t="str">
        <f>IF(ISBLANK(INDEX('Policy Characteristics'!D:D,MATCH($C385,'Policy Characteristics'!$C:$C,0))),"",INDEX('Policy Characteristics'!D:D,MATCH($C385,'Policy Characteristics'!$C:$C,0)))</f>
        <v>Subsidy for Electricity Production</v>
      </c>
      <c r="K385" s="293" t="str">
        <f>IF(ISBLANK(INDEX('Policy Characteristics'!E:E,MATCH($C385,'Policy Characteristics'!$C:$C,0))),"",INDEX('Policy Characteristics'!E:E,MATCH($C385,'Policy Characteristics'!$C:$C,0)))</f>
        <v>elec generation subsidy</v>
      </c>
      <c r="L385" s="293">
        <f>IF(ISBLANK(INDEX('Policy Characteristics'!F:F,MATCH($C385,'Policy Characteristics'!$C:$C,0))),"",INDEX('Policy Characteristics'!F:F,MATCH($C385,'Policy Characteristics'!$C:$C,0)))</f>
        <v>0</v>
      </c>
      <c r="M385" s="293">
        <f>IF(ISBLANK(INDEX('Policy Characteristics'!G:G,MATCH($C385,'Policy Characteristics'!$C:$C,0))),"",INDEX('Policy Characteristics'!G:G,MATCH($C385,'Policy Characteristics'!$C:$C,0)))</f>
        <v>60</v>
      </c>
      <c r="N385" s="293">
        <f>IF(ISBLANK(INDEX('Policy Characteristics'!H:H,MATCH($C385,'Policy Characteristics'!$C:$C,0))),"",INDEX('Policy Characteristics'!H:H,MATCH($C385,'Policy Characteristics'!$C:$C,0)))</f>
        <v>1</v>
      </c>
      <c r="O385" s="293" t="str">
        <f>IF(ISBLANK(INDEX('Policy Characteristics'!I:I,MATCH($C385,'Policy Characteristics'!$C:$C,0))),"",INDEX('Policy Characteristics'!I:I,MATCH($C385,'Policy Characteristics'!$C:$C,0)))</f>
        <v>$/MWh</v>
      </c>
      <c r="P385" s="293"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93" t="str">
        <f>IF(ISBLANK(INDEX('Policy Characteristics'!K:K,MATCH($C385,'Policy Characteristics'!$C:$C,0))),"",INDEX('Policy Characteristics'!K:K,MATCH($C385,'Policy Characteristics'!$C:$C,0)))</f>
        <v>electricity-sector-main.html#subsidies</v>
      </c>
      <c r="R385" s="293" t="str">
        <f>IF(ISBLANK(INDEX('Policy Characteristics'!L:L,MATCH($C385,'Policy Characteristics'!$C:$C,0))),"",INDEX('Policy Characteristics'!L:L,MATCH($C385,'Policy Characteristics'!$C:$C,0)))</f>
        <v>subsidy-for-electricity-production.html</v>
      </c>
      <c r="S385" s="299"/>
    </row>
    <row r="386" spans="1:19" x14ac:dyDescent="0.25">
      <c r="A386" s="293" t="str">
        <f>IF(ISBLANK(INDEX('Policy Characteristics'!A:A,MATCH($C386,'Policy Characteristics'!$C:$C,0))),"",INDEX('Policy Characteristics'!A:A,MATCH($C386,'Policy Characteristics'!$C:$C,0)))</f>
        <v>Electricity Supply</v>
      </c>
      <c r="B386" s="294" t="str">
        <f>IF(ISBLANK(INDEX('Policy Characteristics'!B:B,MATCH($C386,'Policy Characteristics'!$C:$C,0))),"",INDEX('Policy Characteristics'!B:B,MATCH($C386,'Policy Characteristics'!$C:$C,0)))</f>
        <v>Subsidy for Electricity Production</v>
      </c>
      <c r="C386" s="293" t="str">
        <f t="shared" si="27"/>
        <v>Subsidy for Elec Production by Fuel</v>
      </c>
      <c r="D386" s="299" t="s">
        <v>709</v>
      </c>
      <c r="E386" s="298" t="s">
        <v>711</v>
      </c>
      <c r="F386" s="299" t="s">
        <v>710</v>
      </c>
      <c r="G386" s="299" t="s">
        <v>714</v>
      </c>
      <c r="H386" s="20">
        <v>704</v>
      </c>
      <c r="I386" s="297" t="s">
        <v>634</v>
      </c>
      <c r="J386" s="296" t="str">
        <f>IF(ISBLANK(INDEX('Policy Characteristics'!D:D,MATCH($C386,'Policy Characteristics'!$C:$C,0))),"",INDEX('Policy Characteristics'!D:D,MATCH($C386,'Policy Characteristics'!$C:$C,0)))</f>
        <v>Subsidy for Electricity Production</v>
      </c>
      <c r="K386" s="293" t="str">
        <f>IF(ISBLANK(INDEX('Policy Characteristics'!E:E,MATCH($C386,'Policy Characteristics'!$C:$C,0))),"",INDEX('Policy Characteristics'!E:E,MATCH($C386,'Policy Characteristics'!$C:$C,0)))</f>
        <v>elec generation subsidy</v>
      </c>
      <c r="L386" s="293">
        <f>IF(ISBLANK(INDEX('Policy Characteristics'!F:F,MATCH($C386,'Policy Characteristics'!$C:$C,0))),"",INDEX('Policy Characteristics'!F:F,MATCH($C386,'Policy Characteristics'!$C:$C,0)))</f>
        <v>0</v>
      </c>
      <c r="M386" s="293">
        <f>IF(ISBLANK(INDEX('Policy Characteristics'!G:G,MATCH($C386,'Policy Characteristics'!$C:$C,0))),"",INDEX('Policy Characteristics'!G:G,MATCH($C386,'Policy Characteristics'!$C:$C,0)))</f>
        <v>60</v>
      </c>
      <c r="N386" s="293">
        <f>IF(ISBLANK(INDEX('Policy Characteristics'!H:H,MATCH($C386,'Policy Characteristics'!$C:$C,0))),"",INDEX('Policy Characteristics'!H:H,MATCH($C386,'Policy Characteristics'!$C:$C,0)))</f>
        <v>1</v>
      </c>
      <c r="O386" s="293" t="str">
        <f>IF(ISBLANK(INDEX('Policy Characteristics'!I:I,MATCH($C386,'Policy Characteristics'!$C:$C,0))),"",INDEX('Policy Characteristics'!I:I,MATCH($C386,'Policy Characteristics'!$C:$C,0)))</f>
        <v>$/MWh</v>
      </c>
      <c r="P386" s="293"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93" t="str">
        <f>IF(ISBLANK(INDEX('Policy Characteristics'!K:K,MATCH($C386,'Policy Characteristics'!$C:$C,0))),"",INDEX('Policy Characteristics'!K:K,MATCH($C386,'Policy Characteristics'!$C:$C,0)))</f>
        <v>electricity-sector-main.html#subsidies</v>
      </c>
      <c r="R386" s="293" t="str">
        <f>IF(ISBLANK(INDEX('Policy Characteristics'!L:L,MATCH($C386,'Policy Characteristics'!$C:$C,0))),"",INDEX('Policy Characteristics'!L:L,MATCH($C386,'Policy Characteristics'!$C:$C,0)))</f>
        <v>subsidy-for-electricity-production.html</v>
      </c>
      <c r="S386" s="299"/>
    </row>
    <row r="387" spans="1:19" x14ac:dyDescent="0.25">
      <c r="A387" s="293" t="str">
        <f>IF(ISBLANK(INDEX('Policy Characteristics'!A:A,MATCH($C387,'Policy Characteristics'!$C:$C,0))),"",INDEX('Policy Characteristics'!A:A,MATCH($C387,'Policy Characteristics'!$C:$C,0)))</f>
        <v>Electricity Supply</v>
      </c>
      <c r="B387" s="294" t="str">
        <f>IF(ISBLANK(INDEX('Policy Characteristics'!B:B,MATCH($C387,'Policy Characteristics'!$C:$C,0))),"",INDEX('Policy Characteristics'!B:B,MATCH($C387,'Policy Characteristics'!$C:$C,0)))</f>
        <v>Subsidy for Electricity Production</v>
      </c>
      <c r="C387" s="293" t="str">
        <f t="shared" si="27"/>
        <v>Subsidy for Elec Production by Fuel</v>
      </c>
      <c r="D387" s="299" t="s">
        <v>709</v>
      </c>
      <c r="E387" s="298" t="s">
        <v>712</v>
      </c>
      <c r="F387" s="299" t="s">
        <v>710</v>
      </c>
      <c r="G387" s="299"/>
      <c r="H387" s="20">
        <v>1587</v>
      </c>
      <c r="I387" s="297" t="s">
        <v>634</v>
      </c>
      <c r="J387" s="296" t="str">
        <f>IF(ISBLANK(INDEX('Policy Characteristics'!D:D,MATCH($C387,'Policy Characteristics'!$C:$C,0))),"",INDEX('Policy Characteristics'!D:D,MATCH($C387,'Policy Characteristics'!$C:$C,0)))</f>
        <v>Subsidy for Electricity Production</v>
      </c>
      <c r="K387" s="293" t="str">
        <f>IF(ISBLANK(INDEX('Policy Characteristics'!E:E,MATCH($C387,'Policy Characteristics'!$C:$C,0))),"",INDEX('Policy Characteristics'!E:E,MATCH($C387,'Policy Characteristics'!$C:$C,0)))</f>
        <v>elec generation subsidy</v>
      </c>
      <c r="L387" s="293">
        <f>IF(ISBLANK(INDEX('Policy Characteristics'!F:F,MATCH($C387,'Policy Characteristics'!$C:$C,0))),"",INDEX('Policy Characteristics'!F:F,MATCH($C387,'Policy Characteristics'!$C:$C,0)))</f>
        <v>0</v>
      </c>
      <c r="M387" s="293">
        <f>IF(ISBLANK(INDEX('Policy Characteristics'!G:G,MATCH($C387,'Policy Characteristics'!$C:$C,0))),"",INDEX('Policy Characteristics'!G:G,MATCH($C387,'Policy Characteristics'!$C:$C,0)))</f>
        <v>60</v>
      </c>
      <c r="N387" s="293">
        <f>IF(ISBLANK(INDEX('Policy Characteristics'!H:H,MATCH($C387,'Policy Characteristics'!$C:$C,0))),"",INDEX('Policy Characteristics'!H:H,MATCH($C387,'Policy Characteristics'!$C:$C,0)))</f>
        <v>1</v>
      </c>
      <c r="O387" s="293" t="str">
        <f>IF(ISBLANK(INDEX('Policy Characteristics'!I:I,MATCH($C387,'Policy Characteristics'!$C:$C,0))),"",INDEX('Policy Characteristics'!I:I,MATCH($C387,'Policy Characteristics'!$C:$C,0)))</f>
        <v>$/MWh</v>
      </c>
      <c r="P387" s="293"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93" t="str">
        <f>IF(ISBLANK(INDEX('Policy Characteristics'!K:K,MATCH($C387,'Policy Characteristics'!$C:$C,0))),"",INDEX('Policy Characteristics'!K:K,MATCH($C387,'Policy Characteristics'!$C:$C,0)))</f>
        <v>electricity-sector-main.html#subsidies</v>
      </c>
      <c r="R387" s="293" t="str">
        <f>IF(ISBLANK(INDEX('Policy Characteristics'!L:L,MATCH($C387,'Policy Characteristics'!$C:$C,0))),"",INDEX('Policy Characteristics'!L:L,MATCH($C387,'Policy Characteristics'!$C:$C,0)))</f>
        <v>subsidy-for-electricity-production.html</v>
      </c>
      <c r="S387" s="299"/>
    </row>
    <row r="388" spans="1:19" x14ac:dyDescent="0.25">
      <c r="A388" s="293" t="str">
        <f>IF(ISBLANK(INDEX('Policy Characteristics'!A:A,MATCH($C388,'Policy Characteristics'!$C:$C,0))),"",INDEX('Policy Characteristics'!A:A,MATCH($C388,'Policy Characteristics'!$C:$C,0)))</f>
        <v>Electricity Supply</v>
      </c>
      <c r="B388" s="294" t="str">
        <f>IF(ISBLANK(INDEX('Policy Characteristics'!B:B,MATCH($C388,'Policy Characteristics'!$C:$C,0))),"",INDEX('Policy Characteristics'!B:B,MATCH($C388,'Policy Characteristics'!$C:$C,0)))</f>
        <v>Subsidy for Electricity Production</v>
      </c>
      <c r="C388" s="293" t="str">
        <f t="shared" si="27"/>
        <v>Subsidy for Elec Production by Fuel</v>
      </c>
      <c r="D388" s="299" t="s">
        <v>709</v>
      </c>
      <c r="E388" s="298" t="s">
        <v>713</v>
      </c>
      <c r="F388" s="299" t="s">
        <v>710</v>
      </c>
      <c r="G388" s="299" t="s">
        <v>715</v>
      </c>
      <c r="H388" s="20">
        <v>1588</v>
      </c>
      <c r="I388" s="297" t="s">
        <v>634</v>
      </c>
      <c r="J388" s="296" t="str">
        <f>IF(ISBLANK(INDEX('Policy Characteristics'!D:D,MATCH($C388,'Policy Characteristics'!$C:$C,0))),"",INDEX('Policy Characteristics'!D:D,MATCH($C388,'Policy Characteristics'!$C:$C,0)))</f>
        <v>Subsidy for Electricity Production</v>
      </c>
      <c r="K388" s="293" t="str">
        <f>IF(ISBLANK(INDEX('Policy Characteristics'!E:E,MATCH($C388,'Policy Characteristics'!$C:$C,0))),"",INDEX('Policy Characteristics'!E:E,MATCH($C388,'Policy Characteristics'!$C:$C,0)))</f>
        <v>elec generation subsidy</v>
      </c>
      <c r="L388" s="293">
        <f>IF(ISBLANK(INDEX('Policy Characteristics'!F:F,MATCH($C388,'Policy Characteristics'!$C:$C,0))),"",INDEX('Policy Characteristics'!F:F,MATCH($C388,'Policy Characteristics'!$C:$C,0)))</f>
        <v>0</v>
      </c>
      <c r="M388" s="293">
        <f>IF(ISBLANK(INDEX('Policy Characteristics'!G:G,MATCH($C388,'Policy Characteristics'!$C:$C,0))),"",INDEX('Policy Characteristics'!G:G,MATCH($C388,'Policy Characteristics'!$C:$C,0)))</f>
        <v>60</v>
      </c>
      <c r="N388" s="293">
        <f>IF(ISBLANK(INDEX('Policy Characteristics'!H:H,MATCH($C388,'Policy Characteristics'!$C:$C,0))),"",INDEX('Policy Characteristics'!H:H,MATCH($C388,'Policy Characteristics'!$C:$C,0)))</f>
        <v>1</v>
      </c>
      <c r="O388" s="293" t="str">
        <f>IF(ISBLANK(INDEX('Policy Characteristics'!I:I,MATCH($C388,'Policy Characteristics'!$C:$C,0))),"",INDEX('Policy Characteristics'!I:I,MATCH($C388,'Policy Characteristics'!$C:$C,0)))</f>
        <v>$/MWh</v>
      </c>
      <c r="P388" s="293"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93" t="str">
        <f>IF(ISBLANK(INDEX('Policy Characteristics'!K:K,MATCH($C388,'Policy Characteristics'!$C:$C,0))),"",INDEX('Policy Characteristics'!K:K,MATCH($C388,'Policy Characteristics'!$C:$C,0)))</f>
        <v>electricity-sector-main.html#subsidies</v>
      </c>
      <c r="R388" s="293" t="str">
        <f>IF(ISBLANK(INDEX('Policy Characteristics'!L:L,MATCH($C388,'Policy Characteristics'!$C:$C,0))),"",INDEX('Policy Characteristics'!L:L,MATCH($C388,'Policy Characteristics'!$C:$C,0)))</f>
        <v>subsidy-for-electricity-production.html</v>
      </c>
      <c r="S388" s="299"/>
    </row>
    <row r="389" spans="1:19" x14ac:dyDescent="0.25">
      <c r="A389" s="293" t="str">
        <f>IF(ISBLANK(INDEX('Policy Characteristics'!A:A,MATCH($C389,'Policy Characteristics'!$C:$C,0))),"",INDEX('Policy Characteristics'!A:A,MATCH($C389,'Policy Characteristics'!$C:$C,0)))</f>
        <v>Industry</v>
      </c>
      <c r="B389" s="294" t="str">
        <f>IF(ISBLANK(INDEX('Policy Characteristics'!B:B,MATCH($C389,'Policy Characteristics'!$C:$C,0))),"",INDEX('Policy Characteristics'!B:B,MATCH($C389,'Policy Characteristics'!$C:$C,0)))</f>
        <v>Buy In-Region Products</v>
      </c>
      <c r="C389" t="s">
        <v>325</v>
      </c>
      <c r="D389" s="298" t="s">
        <v>716</v>
      </c>
      <c r="E389" s="299"/>
      <c r="F389" t="s">
        <v>717</v>
      </c>
      <c r="G389" s="298"/>
      <c r="H389" s="20">
        <v>1537</v>
      </c>
      <c r="I389" s="295" t="s">
        <v>624</v>
      </c>
      <c r="J389" s="296" t="str">
        <f>IF(ISBLANK(INDEX('Policy Characteristics'!D:D,MATCH($C389,'Policy Characteristics'!$C:$C,0))),"",INDEX('Policy Characteristics'!D:D,MATCH($C389,'Policy Characteristics'!$C:$C,0)))</f>
        <v>Buy In-Region Products</v>
      </c>
      <c r="K389" s="293" t="str">
        <f>IF(ISBLANK(INDEX('Policy Characteristics'!E:E,MATCH($C389,'Policy Characteristics'!$C:$C,0))),"",INDEX('Policy Characteristics'!E:E,MATCH($C389,'Policy Characteristics'!$C:$C,0)))</f>
        <v>indst buy in region outputs</v>
      </c>
      <c r="L389" s="237">
        <f>IF(ISBLANK(INDEX('Policy Characteristics'!F:F,MATCH($C389,'Policy Characteristics'!$C:$C,0))),"",INDEX('Policy Characteristics'!F:F,MATCH($C389,'Policy Characteristics'!$C:$C,0)))</f>
        <v>0</v>
      </c>
      <c r="M389" s="237">
        <f>IF(ISBLANK(INDEX('Policy Characteristics'!G:G,MATCH($C389,'Policy Characteristics'!$C:$C,0))),"",INDEX('Policy Characteristics'!G:G,MATCH($C389,'Policy Characteristics'!$C:$C,0)))</f>
        <v>0.5</v>
      </c>
      <c r="N389" s="237">
        <f>IF(ISBLANK(INDEX('Policy Characteristics'!H:H,MATCH($C389,'Policy Characteristics'!$C:$C,0))),"",INDEX('Policy Characteristics'!H:H,MATCH($C389,'Policy Characteristics'!$C:$C,0)))</f>
        <v>0.01</v>
      </c>
      <c r="O389" s="293" t="str">
        <f>IF(ISBLANK(INDEX('Policy Characteristics'!I:I,MATCH($C389,'Policy Characteristics'!$C:$C,0))),"",INDEX('Policy Characteristics'!I:I,MATCH($C389,'Policy Characteristics'!$C:$C,0)))</f>
        <v>% of imports shifted</v>
      </c>
      <c r="P389" s="293"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93" t="str">
        <f>IF(ISBLANK(INDEX('Policy Characteristics'!K:K,MATCH($C389,'Policy Characteristics'!$C:$C,0))),"",INDEX('Policy Characteristics'!K:K,MATCH($C389,'Policy Characteristics'!$C:$C,0)))</f>
        <v/>
      </c>
      <c r="R389" s="293" t="str">
        <f>IF(ISBLANK(INDEX('Policy Characteristics'!L:L,MATCH($C389,'Policy Characteristics'!$C:$C,0))),"",INDEX('Policy Characteristics'!L:L,MATCH($C389,'Policy Characteristics'!$C:$C,0)))</f>
        <v/>
      </c>
    </row>
    <row r="390" spans="1:19" x14ac:dyDescent="0.25">
      <c r="A390" s="293" t="str">
        <f>IF(ISBLANK(INDEX('Policy Characteristics'!A:A,MATCH($C390,'Policy Characteristics'!$C:$C,0))),"",INDEX('Policy Characteristics'!A:A,MATCH($C390,'Policy Characteristics'!$C:$C,0)))</f>
        <v>Industry</v>
      </c>
      <c r="B390" s="294" t="str">
        <f>IF(ISBLANK(INDEX('Policy Characteristics'!B:B,MATCH($C390,'Policy Characteristics'!$C:$C,0))),"",INDEX('Policy Characteristics'!B:B,MATCH($C390,'Policy Characteristics'!$C:$C,0)))</f>
        <v>Buy In-Region Products</v>
      </c>
      <c r="C390" s="293" t="str">
        <f>C$389</f>
        <v>Fraction of Imported Industrial Outputs Shifted to In Region Suppliers</v>
      </c>
      <c r="D390" s="299" t="s">
        <v>718</v>
      </c>
      <c r="E390" s="299"/>
      <c r="F390" t="s">
        <v>719</v>
      </c>
      <c r="G390" s="300"/>
      <c r="H390" s="20">
        <v>1538</v>
      </c>
      <c r="I390" s="295" t="s">
        <v>624</v>
      </c>
      <c r="J390" s="296" t="str">
        <f>IF(ISBLANK(INDEX('Policy Characteristics'!D:D,MATCH($C390,'Policy Characteristics'!$C:$C,0))),"",INDEX('Policy Characteristics'!D:D,MATCH($C390,'Policy Characteristics'!$C:$C,0)))</f>
        <v>Buy In-Region Products</v>
      </c>
      <c r="K390" s="293" t="str">
        <f>IF(ISBLANK(INDEX('Policy Characteristics'!E:E,MATCH($C390,'Policy Characteristics'!$C:$C,0))),"",INDEX('Policy Characteristics'!E:E,MATCH($C390,'Policy Characteristics'!$C:$C,0)))</f>
        <v>indst buy in region outputs</v>
      </c>
      <c r="L390" s="237">
        <f>IF(ISBLANK(INDEX('Policy Characteristics'!F:F,MATCH($C390,'Policy Characteristics'!$C:$C,0))),"",INDEX('Policy Characteristics'!F:F,MATCH($C390,'Policy Characteristics'!$C:$C,0)))</f>
        <v>0</v>
      </c>
      <c r="M390" s="237">
        <f>IF(ISBLANK(INDEX('Policy Characteristics'!G:G,MATCH($C390,'Policy Characteristics'!$C:$C,0))),"",INDEX('Policy Characteristics'!G:G,MATCH($C390,'Policy Characteristics'!$C:$C,0)))</f>
        <v>0.5</v>
      </c>
      <c r="N390" s="237">
        <f>IF(ISBLANK(INDEX('Policy Characteristics'!H:H,MATCH($C390,'Policy Characteristics'!$C:$C,0))),"",INDEX('Policy Characteristics'!H:H,MATCH($C390,'Policy Characteristics'!$C:$C,0)))</f>
        <v>0.01</v>
      </c>
      <c r="O390" s="293" t="str">
        <f>IF(ISBLANK(INDEX('Policy Characteristics'!I:I,MATCH($C390,'Policy Characteristics'!$C:$C,0))),"",INDEX('Policy Characteristics'!I:I,MATCH($C390,'Policy Characteristics'!$C:$C,0)))</f>
        <v>% of imports shifted</v>
      </c>
      <c r="P390" s="293"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93" t="str">
        <f>IF(ISBLANK(INDEX('Policy Characteristics'!K:K,MATCH($C390,'Policy Characteristics'!$C:$C,0))),"",INDEX('Policy Characteristics'!K:K,MATCH($C390,'Policy Characteristics'!$C:$C,0)))</f>
        <v/>
      </c>
      <c r="R390" s="293" t="str">
        <f>IF(ISBLANK(INDEX('Policy Characteristics'!L:L,MATCH($C390,'Policy Characteristics'!$C:$C,0))),"",INDEX('Policy Characteristics'!L:L,MATCH($C390,'Policy Characteristics'!$C:$C,0)))</f>
        <v/>
      </c>
    </row>
    <row r="391" spans="1:19" x14ac:dyDescent="0.25">
      <c r="A391" s="293" t="str">
        <f>IF(ISBLANK(INDEX('Policy Characteristics'!A:A,MATCH($C391,'Policy Characteristics'!$C:$C,0))),"",INDEX('Policy Characteristics'!A:A,MATCH($C391,'Policy Characteristics'!$C:$C,0)))</f>
        <v>Industry</v>
      </c>
      <c r="B391" s="294" t="str">
        <f>IF(ISBLANK(INDEX('Policy Characteristics'!B:B,MATCH($C391,'Policy Characteristics'!$C:$C,0))),"",INDEX('Policy Characteristics'!B:B,MATCH($C391,'Policy Characteristics'!$C:$C,0)))</f>
        <v>Buy In-Region Products</v>
      </c>
      <c r="C391" s="293" t="str">
        <f t="shared" ref="C391:C413" si="28">C$389</f>
        <v>Fraction of Imported Industrial Outputs Shifted to In Region Suppliers</v>
      </c>
      <c r="D391" s="299" t="s">
        <v>720</v>
      </c>
      <c r="E391" s="299"/>
      <c r="F391" t="s">
        <v>721</v>
      </c>
      <c r="G391" s="300"/>
      <c r="H391" s="20">
        <v>1539</v>
      </c>
      <c r="I391" s="295" t="s">
        <v>624</v>
      </c>
      <c r="J391" s="296" t="str">
        <f>IF(ISBLANK(INDEX('Policy Characteristics'!D:D,MATCH($C391,'Policy Characteristics'!$C:$C,0))),"",INDEX('Policy Characteristics'!D:D,MATCH($C391,'Policy Characteristics'!$C:$C,0)))</f>
        <v>Buy In-Region Products</v>
      </c>
      <c r="K391" s="293" t="str">
        <f>IF(ISBLANK(INDEX('Policy Characteristics'!E:E,MATCH($C391,'Policy Characteristics'!$C:$C,0))),"",INDEX('Policy Characteristics'!E:E,MATCH($C391,'Policy Characteristics'!$C:$C,0)))</f>
        <v>indst buy in region outputs</v>
      </c>
      <c r="L391" s="237">
        <f>IF(ISBLANK(INDEX('Policy Characteristics'!F:F,MATCH($C391,'Policy Characteristics'!$C:$C,0))),"",INDEX('Policy Characteristics'!F:F,MATCH($C391,'Policy Characteristics'!$C:$C,0)))</f>
        <v>0</v>
      </c>
      <c r="M391" s="237">
        <f>IF(ISBLANK(INDEX('Policy Characteristics'!G:G,MATCH($C391,'Policy Characteristics'!$C:$C,0))),"",INDEX('Policy Characteristics'!G:G,MATCH($C391,'Policy Characteristics'!$C:$C,0)))</f>
        <v>0.5</v>
      </c>
      <c r="N391" s="237">
        <f>IF(ISBLANK(INDEX('Policy Characteristics'!H:H,MATCH($C391,'Policy Characteristics'!$C:$C,0))),"",INDEX('Policy Characteristics'!H:H,MATCH($C391,'Policy Characteristics'!$C:$C,0)))</f>
        <v>0.01</v>
      </c>
      <c r="O391" s="293" t="str">
        <f>IF(ISBLANK(INDEX('Policy Characteristics'!I:I,MATCH($C391,'Policy Characteristics'!$C:$C,0))),"",INDEX('Policy Characteristics'!I:I,MATCH($C391,'Policy Characteristics'!$C:$C,0)))</f>
        <v>% of imports shifted</v>
      </c>
      <c r="P391" s="293"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93" t="str">
        <f>IF(ISBLANK(INDEX('Policy Characteristics'!K:K,MATCH($C391,'Policy Characteristics'!$C:$C,0))),"",INDEX('Policy Characteristics'!K:K,MATCH($C391,'Policy Characteristics'!$C:$C,0)))</f>
        <v/>
      </c>
      <c r="R391" s="293" t="str">
        <f>IF(ISBLANK(INDEX('Policy Characteristics'!L:L,MATCH($C391,'Policy Characteristics'!$C:$C,0))),"",INDEX('Policy Characteristics'!L:L,MATCH($C391,'Policy Characteristics'!$C:$C,0)))</f>
        <v/>
      </c>
    </row>
    <row r="392" spans="1:19" x14ac:dyDescent="0.25">
      <c r="A392" s="293" t="str">
        <f>IF(ISBLANK(INDEX('Policy Characteristics'!A:A,MATCH($C392,'Policy Characteristics'!$C:$C,0))),"",INDEX('Policy Characteristics'!A:A,MATCH($C392,'Policy Characteristics'!$C:$C,0)))</f>
        <v>Industry</v>
      </c>
      <c r="B392" s="294" t="str">
        <f>IF(ISBLANK(INDEX('Policy Characteristics'!B:B,MATCH($C392,'Policy Characteristics'!$C:$C,0))),"",INDEX('Policy Characteristics'!B:B,MATCH($C392,'Policy Characteristics'!$C:$C,0)))</f>
        <v>Buy In-Region Products</v>
      </c>
      <c r="C392" s="293" t="str">
        <f t="shared" si="28"/>
        <v>Fraction of Imported Industrial Outputs Shifted to In Region Suppliers</v>
      </c>
      <c r="D392" s="299" t="s">
        <v>722</v>
      </c>
      <c r="E392" s="299"/>
      <c r="F392" t="s">
        <v>723</v>
      </c>
      <c r="G392" s="300"/>
      <c r="H392" s="20">
        <v>1540</v>
      </c>
      <c r="I392" s="295" t="s">
        <v>624</v>
      </c>
      <c r="J392" s="296" t="str">
        <f>IF(ISBLANK(INDEX('Policy Characteristics'!D:D,MATCH($C392,'Policy Characteristics'!$C:$C,0))),"",INDEX('Policy Characteristics'!D:D,MATCH($C392,'Policy Characteristics'!$C:$C,0)))</f>
        <v>Buy In-Region Products</v>
      </c>
      <c r="K392" s="293" t="str">
        <f>IF(ISBLANK(INDEX('Policy Characteristics'!E:E,MATCH($C392,'Policy Characteristics'!$C:$C,0))),"",INDEX('Policy Characteristics'!E:E,MATCH($C392,'Policy Characteristics'!$C:$C,0)))</f>
        <v>indst buy in region outputs</v>
      </c>
      <c r="L392" s="237">
        <f>IF(ISBLANK(INDEX('Policy Characteristics'!F:F,MATCH($C392,'Policy Characteristics'!$C:$C,0))),"",INDEX('Policy Characteristics'!F:F,MATCH($C392,'Policy Characteristics'!$C:$C,0)))</f>
        <v>0</v>
      </c>
      <c r="M392" s="237">
        <f>IF(ISBLANK(INDEX('Policy Characteristics'!G:G,MATCH($C392,'Policy Characteristics'!$C:$C,0))),"",INDEX('Policy Characteristics'!G:G,MATCH($C392,'Policy Characteristics'!$C:$C,0)))</f>
        <v>0.5</v>
      </c>
      <c r="N392" s="237">
        <f>IF(ISBLANK(INDEX('Policy Characteristics'!H:H,MATCH($C392,'Policy Characteristics'!$C:$C,0))),"",INDEX('Policy Characteristics'!H:H,MATCH($C392,'Policy Characteristics'!$C:$C,0)))</f>
        <v>0.01</v>
      </c>
      <c r="O392" s="293" t="str">
        <f>IF(ISBLANK(INDEX('Policy Characteristics'!I:I,MATCH($C392,'Policy Characteristics'!$C:$C,0))),"",INDEX('Policy Characteristics'!I:I,MATCH($C392,'Policy Characteristics'!$C:$C,0)))</f>
        <v>% of imports shifted</v>
      </c>
      <c r="P392" s="293"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93" t="str">
        <f>IF(ISBLANK(INDEX('Policy Characteristics'!K:K,MATCH($C392,'Policy Characteristics'!$C:$C,0))),"",INDEX('Policy Characteristics'!K:K,MATCH($C392,'Policy Characteristics'!$C:$C,0)))</f>
        <v/>
      </c>
      <c r="R392" s="293" t="str">
        <f>IF(ISBLANK(INDEX('Policy Characteristics'!L:L,MATCH($C392,'Policy Characteristics'!$C:$C,0))),"",INDEX('Policy Characteristics'!L:L,MATCH($C392,'Policy Characteristics'!$C:$C,0)))</f>
        <v/>
      </c>
    </row>
    <row r="393" spans="1:19" x14ac:dyDescent="0.25">
      <c r="A393" s="293" t="str">
        <f>IF(ISBLANK(INDEX('Policy Characteristics'!A:A,MATCH($C393,'Policy Characteristics'!$C:$C,0))),"",INDEX('Policy Characteristics'!A:A,MATCH($C393,'Policy Characteristics'!$C:$C,0)))</f>
        <v>Industry</v>
      </c>
      <c r="B393" s="294" t="str">
        <f>IF(ISBLANK(INDEX('Policy Characteristics'!B:B,MATCH($C393,'Policy Characteristics'!$C:$C,0))),"",INDEX('Policy Characteristics'!B:B,MATCH($C393,'Policy Characteristics'!$C:$C,0)))</f>
        <v>Buy In-Region Products</v>
      </c>
      <c r="C393" s="293" t="str">
        <f t="shared" si="28"/>
        <v>Fraction of Imported Industrial Outputs Shifted to In Region Suppliers</v>
      </c>
      <c r="D393" s="299" t="s">
        <v>724</v>
      </c>
      <c r="E393" s="299"/>
      <c r="F393" t="s">
        <v>725</v>
      </c>
      <c r="G393" s="300"/>
      <c r="H393" s="20">
        <v>1541</v>
      </c>
      <c r="I393" s="295" t="s">
        <v>624</v>
      </c>
      <c r="J393" s="296" t="str">
        <f>IF(ISBLANK(INDEX('Policy Characteristics'!D:D,MATCH($C393,'Policy Characteristics'!$C:$C,0))),"",INDEX('Policy Characteristics'!D:D,MATCH($C393,'Policy Characteristics'!$C:$C,0)))</f>
        <v>Buy In-Region Products</v>
      </c>
      <c r="K393" s="293" t="str">
        <f>IF(ISBLANK(INDEX('Policy Characteristics'!E:E,MATCH($C393,'Policy Characteristics'!$C:$C,0))),"",INDEX('Policy Characteristics'!E:E,MATCH($C393,'Policy Characteristics'!$C:$C,0)))</f>
        <v>indst buy in region outputs</v>
      </c>
      <c r="L393" s="237">
        <f>IF(ISBLANK(INDEX('Policy Characteristics'!F:F,MATCH($C393,'Policy Characteristics'!$C:$C,0))),"",INDEX('Policy Characteristics'!F:F,MATCH($C393,'Policy Characteristics'!$C:$C,0)))</f>
        <v>0</v>
      </c>
      <c r="M393" s="237">
        <f>IF(ISBLANK(INDEX('Policy Characteristics'!G:G,MATCH($C393,'Policy Characteristics'!$C:$C,0))),"",INDEX('Policy Characteristics'!G:G,MATCH($C393,'Policy Characteristics'!$C:$C,0)))</f>
        <v>0.5</v>
      </c>
      <c r="N393" s="237">
        <f>IF(ISBLANK(INDEX('Policy Characteristics'!H:H,MATCH($C393,'Policy Characteristics'!$C:$C,0))),"",INDEX('Policy Characteristics'!H:H,MATCH($C393,'Policy Characteristics'!$C:$C,0)))</f>
        <v>0.01</v>
      </c>
      <c r="O393" s="293" t="str">
        <f>IF(ISBLANK(INDEX('Policy Characteristics'!I:I,MATCH($C393,'Policy Characteristics'!$C:$C,0))),"",INDEX('Policy Characteristics'!I:I,MATCH($C393,'Policy Characteristics'!$C:$C,0)))</f>
        <v>% of imports shifted</v>
      </c>
      <c r="P393" s="293"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93" t="str">
        <f>IF(ISBLANK(INDEX('Policy Characteristics'!K:K,MATCH($C393,'Policy Characteristics'!$C:$C,0))),"",INDEX('Policy Characteristics'!K:K,MATCH($C393,'Policy Characteristics'!$C:$C,0)))</f>
        <v/>
      </c>
      <c r="R393" s="293" t="str">
        <f>IF(ISBLANK(INDEX('Policy Characteristics'!L:L,MATCH($C393,'Policy Characteristics'!$C:$C,0))),"",INDEX('Policy Characteristics'!L:L,MATCH($C393,'Policy Characteristics'!$C:$C,0)))</f>
        <v/>
      </c>
    </row>
    <row r="394" spans="1:19" x14ac:dyDescent="0.25">
      <c r="A394" s="293" t="str">
        <f>IF(ISBLANK(INDEX('Policy Characteristics'!A:A,MATCH($C394,'Policy Characteristics'!$C:$C,0))),"",INDEX('Policy Characteristics'!A:A,MATCH($C394,'Policy Characteristics'!$C:$C,0)))</f>
        <v>Industry</v>
      </c>
      <c r="B394" s="294" t="str">
        <f>IF(ISBLANK(INDEX('Policy Characteristics'!B:B,MATCH($C394,'Policy Characteristics'!$C:$C,0))),"",INDEX('Policy Characteristics'!B:B,MATCH($C394,'Policy Characteristics'!$C:$C,0)))</f>
        <v>Buy In-Region Products</v>
      </c>
      <c r="C394" s="293" t="str">
        <f t="shared" si="28"/>
        <v>Fraction of Imported Industrial Outputs Shifted to In Region Suppliers</v>
      </c>
      <c r="D394" s="299" t="s">
        <v>726</v>
      </c>
      <c r="E394" s="299"/>
      <c r="F394" t="s">
        <v>727</v>
      </c>
      <c r="G394" s="300"/>
      <c r="H394" s="20">
        <v>1542</v>
      </c>
      <c r="I394" s="295" t="s">
        <v>624</v>
      </c>
      <c r="J394" s="296" t="str">
        <f>IF(ISBLANK(INDEX('Policy Characteristics'!D:D,MATCH($C394,'Policy Characteristics'!$C:$C,0))),"",INDEX('Policy Characteristics'!D:D,MATCH($C394,'Policy Characteristics'!$C:$C,0)))</f>
        <v>Buy In-Region Products</v>
      </c>
      <c r="K394" s="293" t="str">
        <f>IF(ISBLANK(INDEX('Policy Characteristics'!E:E,MATCH($C394,'Policy Characteristics'!$C:$C,0))),"",INDEX('Policy Characteristics'!E:E,MATCH($C394,'Policy Characteristics'!$C:$C,0)))</f>
        <v>indst buy in region outputs</v>
      </c>
      <c r="L394" s="237">
        <f>IF(ISBLANK(INDEX('Policy Characteristics'!F:F,MATCH($C394,'Policy Characteristics'!$C:$C,0))),"",INDEX('Policy Characteristics'!F:F,MATCH($C394,'Policy Characteristics'!$C:$C,0)))</f>
        <v>0</v>
      </c>
      <c r="M394" s="237">
        <f>IF(ISBLANK(INDEX('Policy Characteristics'!G:G,MATCH($C394,'Policy Characteristics'!$C:$C,0))),"",INDEX('Policy Characteristics'!G:G,MATCH($C394,'Policy Characteristics'!$C:$C,0)))</f>
        <v>0.5</v>
      </c>
      <c r="N394" s="237">
        <f>IF(ISBLANK(INDEX('Policy Characteristics'!H:H,MATCH($C394,'Policy Characteristics'!$C:$C,0))),"",INDEX('Policy Characteristics'!H:H,MATCH($C394,'Policy Characteristics'!$C:$C,0)))</f>
        <v>0.01</v>
      </c>
      <c r="O394" s="293" t="str">
        <f>IF(ISBLANK(INDEX('Policy Characteristics'!I:I,MATCH($C394,'Policy Characteristics'!$C:$C,0))),"",INDEX('Policy Characteristics'!I:I,MATCH($C394,'Policy Characteristics'!$C:$C,0)))</f>
        <v>% of imports shifted</v>
      </c>
      <c r="P394" s="293"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93" t="str">
        <f>IF(ISBLANK(INDEX('Policy Characteristics'!K:K,MATCH($C394,'Policy Characteristics'!$C:$C,0))),"",INDEX('Policy Characteristics'!K:K,MATCH($C394,'Policy Characteristics'!$C:$C,0)))</f>
        <v/>
      </c>
      <c r="R394" s="293" t="str">
        <f>IF(ISBLANK(INDEX('Policy Characteristics'!L:L,MATCH($C394,'Policy Characteristics'!$C:$C,0))),"",INDEX('Policy Characteristics'!L:L,MATCH($C394,'Policy Characteristics'!$C:$C,0)))</f>
        <v/>
      </c>
    </row>
    <row r="395" spans="1:19" x14ac:dyDescent="0.25">
      <c r="A395" s="293" t="str">
        <f>IF(ISBLANK(INDEX('Policy Characteristics'!A:A,MATCH($C395,'Policy Characteristics'!$C:$C,0))),"",INDEX('Policy Characteristics'!A:A,MATCH($C395,'Policy Characteristics'!$C:$C,0)))</f>
        <v>Industry</v>
      </c>
      <c r="B395" s="294" t="str">
        <f>IF(ISBLANK(INDEX('Policy Characteristics'!B:B,MATCH($C395,'Policy Characteristics'!$C:$C,0))),"",INDEX('Policy Characteristics'!B:B,MATCH($C395,'Policy Characteristics'!$C:$C,0)))</f>
        <v>Buy In-Region Products</v>
      </c>
      <c r="C395" s="293" t="str">
        <f t="shared" si="28"/>
        <v>Fraction of Imported Industrial Outputs Shifted to In Region Suppliers</v>
      </c>
      <c r="D395" s="299" t="s">
        <v>728</v>
      </c>
      <c r="E395" s="299"/>
      <c r="F395" t="s">
        <v>729</v>
      </c>
      <c r="G395" s="300"/>
      <c r="H395" s="20">
        <v>1543</v>
      </c>
      <c r="I395" s="295" t="s">
        <v>624</v>
      </c>
      <c r="J395" s="296" t="str">
        <f>IF(ISBLANK(INDEX('Policy Characteristics'!D:D,MATCH($C395,'Policy Characteristics'!$C:$C,0))),"",INDEX('Policy Characteristics'!D:D,MATCH($C395,'Policy Characteristics'!$C:$C,0)))</f>
        <v>Buy In-Region Products</v>
      </c>
      <c r="K395" s="293" t="str">
        <f>IF(ISBLANK(INDEX('Policy Characteristics'!E:E,MATCH($C395,'Policy Characteristics'!$C:$C,0))),"",INDEX('Policy Characteristics'!E:E,MATCH($C395,'Policy Characteristics'!$C:$C,0)))</f>
        <v>indst buy in region outputs</v>
      </c>
      <c r="L395" s="237">
        <f>IF(ISBLANK(INDEX('Policy Characteristics'!F:F,MATCH($C395,'Policy Characteristics'!$C:$C,0))),"",INDEX('Policy Characteristics'!F:F,MATCH($C395,'Policy Characteristics'!$C:$C,0)))</f>
        <v>0</v>
      </c>
      <c r="M395" s="237">
        <f>IF(ISBLANK(INDEX('Policy Characteristics'!G:G,MATCH($C395,'Policy Characteristics'!$C:$C,0))),"",INDEX('Policy Characteristics'!G:G,MATCH($C395,'Policy Characteristics'!$C:$C,0)))</f>
        <v>0.5</v>
      </c>
      <c r="N395" s="237">
        <f>IF(ISBLANK(INDEX('Policy Characteristics'!H:H,MATCH($C395,'Policy Characteristics'!$C:$C,0))),"",INDEX('Policy Characteristics'!H:H,MATCH($C395,'Policy Characteristics'!$C:$C,0)))</f>
        <v>0.01</v>
      </c>
      <c r="O395" s="293" t="str">
        <f>IF(ISBLANK(INDEX('Policy Characteristics'!I:I,MATCH($C395,'Policy Characteristics'!$C:$C,0))),"",INDEX('Policy Characteristics'!I:I,MATCH($C395,'Policy Characteristics'!$C:$C,0)))</f>
        <v>% of imports shifted</v>
      </c>
      <c r="P395" s="293"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93" t="str">
        <f>IF(ISBLANK(INDEX('Policy Characteristics'!K:K,MATCH($C395,'Policy Characteristics'!$C:$C,0))),"",INDEX('Policy Characteristics'!K:K,MATCH($C395,'Policy Characteristics'!$C:$C,0)))</f>
        <v/>
      </c>
      <c r="R395" s="293" t="str">
        <f>IF(ISBLANK(INDEX('Policy Characteristics'!L:L,MATCH($C395,'Policy Characteristics'!$C:$C,0))),"",INDEX('Policy Characteristics'!L:L,MATCH($C395,'Policy Characteristics'!$C:$C,0)))</f>
        <v/>
      </c>
    </row>
    <row r="396" spans="1:19" x14ac:dyDescent="0.25">
      <c r="A396" s="293" t="str">
        <f>IF(ISBLANK(INDEX('Policy Characteristics'!A:A,MATCH($C396,'Policy Characteristics'!$C:$C,0))),"",INDEX('Policy Characteristics'!A:A,MATCH($C396,'Policy Characteristics'!$C:$C,0)))</f>
        <v>Industry</v>
      </c>
      <c r="B396" s="294" t="str">
        <f>IF(ISBLANK(INDEX('Policy Characteristics'!B:B,MATCH($C396,'Policy Characteristics'!$C:$C,0))),"",INDEX('Policy Characteristics'!B:B,MATCH($C396,'Policy Characteristics'!$C:$C,0)))</f>
        <v>Buy In-Region Products</v>
      </c>
      <c r="C396" s="293" t="str">
        <f t="shared" si="28"/>
        <v>Fraction of Imported Industrial Outputs Shifted to In Region Suppliers</v>
      </c>
      <c r="D396" s="299" t="s">
        <v>730</v>
      </c>
      <c r="E396" s="299"/>
      <c r="F396" t="s">
        <v>731</v>
      </c>
      <c r="G396" s="300"/>
      <c r="H396" s="20">
        <v>1544</v>
      </c>
      <c r="I396" s="295" t="s">
        <v>624</v>
      </c>
      <c r="J396" s="296" t="str">
        <f>IF(ISBLANK(INDEX('Policy Characteristics'!D:D,MATCH($C396,'Policy Characteristics'!$C:$C,0))),"",INDEX('Policy Characteristics'!D:D,MATCH($C396,'Policy Characteristics'!$C:$C,0)))</f>
        <v>Buy In-Region Products</v>
      </c>
      <c r="K396" s="293" t="str">
        <f>IF(ISBLANK(INDEX('Policy Characteristics'!E:E,MATCH($C396,'Policy Characteristics'!$C:$C,0))),"",INDEX('Policy Characteristics'!E:E,MATCH($C396,'Policy Characteristics'!$C:$C,0)))</f>
        <v>indst buy in region outputs</v>
      </c>
      <c r="L396" s="237">
        <f>IF(ISBLANK(INDEX('Policy Characteristics'!F:F,MATCH($C396,'Policy Characteristics'!$C:$C,0))),"",INDEX('Policy Characteristics'!F:F,MATCH($C396,'Policy Characteristics'!$C:$C,0)))</f>
        <v>0</v>
      </c>
      <c r="M396" s="237">
        <f>IF(ISBLANK(INDEX('Policy Characteristics'!G:G,MATCH($C396,'Policy Characteristics'!$C:$C,0))),"",INDEX('Policy Characteristics'!G:G,MATCH($C396,'Policy Characteristics'!$C:$C,0)))</f>
        <v>0.5</v>
      </c>
      <c r="N396" s="237">
        <f>IF(ISBLANK(INDEX('Policy Characteristics'!H:H,MATCH($C396,'Policy Characteristics'!$C:$C,0))),"",INDEX('Policy Characteristics'!H:H,MATCH($C396,'Policy Characteristics'!$C:$C,0)))</f>
        <v>0.01</v>
      </c>
      <c r="O396" s="293" t="str">
        <f>IF(ISBLANK(INDEX('Policy Characteristics'!I:I,MATCH($C396,'Policy Characteristics'!$C:$C,0))),"",INDEX('Policy Characteristics'!I:I,MATCH($C396,'Policy Characteristics'!$C:$C,0)))</f>
        <v>% of imports shifted</v>
      </c>
      <c r="P396" s="293"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93" t="str">
        <f>IF(ISBLANK(INDEX('Policy Characteristics'!K:K,MATCH($C396,'Policy Characteristics'!$C:$C,0))),"",INDEX('Policy Characteristics'!K:K,MATCH($C396,'Policy Characteristics'!$C:$C,0)))</f>
        <v/>
      </c>
      <c r="R396" s="293" t="str">
        <f>IF(ISBLANK(INDEX('Policy Characteristics'!L:L,MATCH($C396,'Policy Characteristics'!$C:$C,0))),"",INDEX('Policy Characteristics'!L:L,MATCH($C396,'Policy Characteristics'!$C:$C,0)))</f>
        <v/>
      </c>
    </row>
    <row r="397" spans="1:19" x14ac:dyDescent="0.25">
      <c r="A397" s="293" t="str">
        <f>IF(ISBLANK(INDEX('Policy Characteristics'!A:A,MATCH($C397,'Policy Characteristics'!$C:$C,0))),"",INDEX('Policy Characteristics'!A:A,MATCH($C397,'Policy Characteristics'!$C:$C,0)))</f>
        <v>Industry</v>
      </c>
      <c r="B397" s="294" t="str">
        <f>IF(ISBLANK(INDEX('Policy Characteristics'!B:B,MATCH($C397,'Policy Characteristics'!$C:$C,0))),"",INDEX('Policy Characteristics'!B:B,MATCH($C397,'Policy Characteristics'!$C:$C,0)))</f>
        <v>Buy In-Region Products</v>
      </c>
      <c r="C397" s="293" t="str">
        <f t="shared" si="28"/>
        <v>Fraction of Imported Industrial Outputs Shifted to In Region Suppliers</v>
      </c>
      <c r="D397" s="299" t="s">
        <v>732</v>
      </c>
      <c r="E397" s="299"/>
      <c r="F397" t="s">
        <v>733</v>
      </c>
      <c r="G397" s="300"/>
      <c r="H397" s="20">
        <v>1545</v>
      </c>
      <c r="I397" s="295" t="s">
        <v>624</v>
      </c>
      <c r="J397" s="296" t="str">
        <f>IF(ISBLANK(INDEX('Policy Characteristics'!D:D,MATCH($C397,'Policy Characteristics'!$C:$C,0))),"",INDEX('Policy Characteristics'!D:D,MATCH($C397,'Policy Characteristics'!$C:$C,0)))</f>
        <v>Buy In-Region Products</v>
      </c>
      <c r="K397" s="293" t="str">
        <f>IF(ISBLANK(INDEX('Policy Characteristics'!E:E,MATCH($C397,'Policy Characteristics'!$C:$C,0))),"",INDEX('Policy Characteristics'!E:E,MATCH($C397,'Policy Characteristics'!$C:$C,0)))</f>
        <v>indst buy in region outputs</v>
      </c>
      <c r="L397" s="237">
        <f>IF(ISBLANK(INDEX('Policy Characteristics'!F:F,MATCH($C397,'Policy Characteristics'!$C:$C,0))),"",INDEX('Policy Characteristics'!F:F,MATCH($C397,'Policy Characteristics'!$C:$C,0)))</f>
        <v>0</v>
      </c>
      <c r="M397" s="237">
        <f>IF(ISBLANK(INDEX('Policy Characteristics'!G:G,MATCH($C397,'Policy Characteristics'!$C:$C,0))),"",INDEX('Policy Characteristics'!G:G,MATCH($C397,'Policy Characteristics'!$C:$C,0)))</f>
        <v>0.5</v>
      </c>
      <c r="N397" s="237">
        <f>IF(ISBLANK(INDEX('Policy Characteristics'!H:H,MATCH($C397,'Policy Characteristics'!$C:$C,0))),"",INDEX('Policy Characteristics'!H:H,MATCH($C397,'Policy Characteristics'!$C:$C,0)))</f>
        <v>0.01</v>
      </c>
      <c r="O397" s="293" t="str">
        <f>IF(ISBLANK(INDEX('Policy Characteristics'!I:I,MATCH($C397,'Policy Characteristics'!$C:$C,0))),"",INDEX('Policy Characteristics'!I:I,MATCH($C397,'Policy Characteristics'!$C:$C,0)))</f>
        <v>% of imports shifted</v>
      </c>
      <c r="P397" s="293"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93" t="str">
        <f>IF(ISBLANK(INDEX('Policy Characteristics'!K:K,MATCH($C397,'Policy Characteristics'!$C:$C,0))),"",INDEX('Policy Characteristics'!K:K,MATCH($C397,'Policy Characteristics'!$C:$C,0)))</f>
        <v/>
      </c>
      <c r="R397" s="293" t="str">
        <f>IF(ISBLANK(INDEX('Policy Characteristics'!L:L,MATCH($C397,'Policy Characteristics'!$C:$C,0))),"",INDEX('Policy Characteristics'!L:L,MATCH($C397,'Policy Characteristics'!$C:$C,0)))</f>
        <v/>
      </c>
    </row>
    <row r="398" spans="1:19" x14ac:dyDescent="0.25">
      <c r="A398" s="293" t="str">
        <f>IF(ISBLANK(INDEX('Policy Characteristics'!A:A,MATCH($C398,'Policy Characteristics'!$C:$C,0))),"",INDEX('Policy Characteristics'!A:A,MATCH($C398,'Policy Characteristics'!$C:$C,0)))</f>
        <v>Industry</v>
      </c>
      <c r="B398" s="294" t="str">
        <f>IF(ISBLANK(INDEX('Policy Characteristics'!B:B,MATCH($C398,'Policy Characteristics'!$C:$C,0))),"",INDEX('Policy Characteristics'!B:B,MATCH($C398,'Policy Characteristics'!$C:$C,0)))</f>
        <v>Buy In-Region Products</v>
      </c>
      <c r="C398" s="293" t="str">
        <f t="shared" si="28"/>
        <v>Fraction of Imported Industrial Outputs Shifted to In Region Suppliers</v>
      </c>
      <c r="D398" s="299" t="s">
        <v>734</v>
      </c>
      <c r="E398" s="299"/>
      <c r="F398" t="s">
        <v>735</v>
      </c>
      <c r="G398" s="300"/>
      <c r="H398" s="20">
        <v>1546</v>
      </c>
      <c r="I398" s="295" t="s">
        <v>624</v>
      </c>
      <c r="J398" s="296" t="str">
        <f>IF(ISBLANK(INDEX('Policy Characteristics'!D:D,MATCH($C398,'Policy Characteristics'!$C:$C,0))),"",INDEX('Policy Characteristics'!D:D,MATCH($C398,'Policy Characteristics'!$C:$C,0)))</f>
        <v>Buy In-Region Products</v>
      </c>
      <c r="K398" s="293" t="str">
        <f>IF(ISBLANK(INDEX('Policy Characteristics'!E:E,MATCH($C398,'Policy Characteristics'!$C:$C,0))),"",INDEX('Policy Characteristics'!E:E,MATCH($C398,'Policy Characteristics'!$C:$C,0)))</f>
        <v>indst buy in region outputs</v>
      </c>
      <c r="L398" s="237">
        <f>IF(ISBLANK(INDEX('Policy Characteristics'!F:F,MATCH($C398,'Policy Characteristics'!$C:$C,0))),"",INDEX('Policy Characteristics'!F:F,MATCH($C398,'Policy Characteristics'!$C:$C,0)))</f>
        <v>0</v>
      </c>
      <c r="M398" s="237">
        <f>IF(ISBLANK(INDEX('Policy Characteristics'!G:G,MATCH($C398,'Policy Characteristics'!$C:$C,0))),"",INDEX('Policy Characteristics'!G:G,MATCH($C398,'Policy Characteristics'!$C:$C,0)))</f>
        <v>0.5</v>
      </c>
      <c r="N398" s="237">
        <f>IF(ISBLANK(INDEX('Policy Characteristics'!H:H,MATCH($C398,'Policy Characteristics'!$C:$C,0))),"",INDEX('Policy Characteristics'!H:H,MATCH($C398,'Policy Characteristics'!$C:$C,0)))</f>
        <v>0.01</v>
      </c>
      <c r="O398" s="293" t="str">
        <f>IF(ISBLANK(INDEX('Policy Characteristics'!I:I,MATCH($C398,'Policy Characteristics'!$C:$C,0))),"",INDEX('Policy Characteristics'!I:I,MATCH($C398,'Policy Characteristics'!$C:$C,0)))</f>
        <v>% of imports shifted</v>
      </c>
      <c r="P398" s="293"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93" t="str">
        <f>IF(ISBLANK(INDEX('Policy Characteristics'!K:K,MATCH($C398,'Policy Characteristics'!$C:$C,0))),"",INDEX('Policy Characteristics'!K:K,MATCH($C398,'Policy Characteristics'!$C:$C,0)))</f>
        <v/>
      </c>
      <c r="R398" s="293" t="str">
        <f>IF(ISBLANK(INDEX('Policy Characteristics'!L:L,MATCH($C398,'Policy Characteristics'!$C:$C,0))),"",INDEX('Policy Characteristics'!L:L,MATCH($C398,'Policy Characteristics'!$C:$C,0)))</f>
        <v/>
      </c>
    </row>
    <row r="399" spans="1:19" x14ac:dyDescent="0.25">
      <c r="A399" s="293" t="str">
        <f>IF(ISBLANK(INDEX('Policy Characteristics'!A:A,MATCH($C399,'Policy Characteristics'!$C:$C,0))),"",INDEX('Policy Characteristics'!A:A,MATCH($C399,'Policy Characteristics'!$C:$C,0)))</f>
        <v>Industry</v>
      </c>
      <c r="B399" s="294" t="str">
        <f>IF(ISBLANK(INDEX('Policy Characteristics'!B:B,MATCH($C399,'Policy Characteristics'!$C:$C,0))),"",INDEX('Policy Characteristics'!B:B,MATCH($C399,'Policy Characteristics'!$C:$C,0)))</f>
        <v>Buy In-Region Products</v>
      </c>
      <c r="C399" s="293" t="str">
        <f t="shared" si="28"/>
        <v>Fraction of Imported Industrial Outputs Shifted to In Region Suppliers</v>
      </c>
      <c r="D399" s="299" t="s">
        <v>736</v>
      </c>
      <c r="E399" s="299"/>
      <c r="F399" t="s">
        <v>737</v>
      </c>
      <c r="G399" s="300"/>
      <c r="H399" s="20">
        <v>1547</v>
      </c>
      <c r="I399" s="295" t="s">
        <v>624</v>
      </c>
      <c r="J399" s="296" t="str">
        <f>IF(ISBLANK(INDEX('Policy Characteristics'!D:D,MATCH($C399,'Policy Characteristics'!$C:$C,0))),"",INDEX('Policy Characteristics'!D:D,MATCH($C399,'Policy Characteristics'!$C:$C,0)))</f>
        <v>Buy In-Region Products</v>
      </c>
      <c r="K399" s="293" t="str">
        <f>IF(ISBLANK(INDEX('Policy Characteristics'!E:E,MATCH($C399,'Policy Characteristics'!$C:$C,0))),"",INDEX('Policy Characteristics'!E:E,MATCH($C399,'Policy Characteristics'!$C:$C,0)))</f>
        <v>indst buy in region outputs</v>
      </c>
      <c r="L399" s="237">
        <f>IF(ISBLANK(INDEX('Policy Characteristics'!F:F,MATCH($C399,'Policy Characteristics'!$C:$C,0))),"",INDEX('Policy Characteristics'!F:F,MATCH($C399,'Policy Characteristics'!$C:$C,0)))</f>
        <v>0</v>
      </c>
      <c r="M399" s="237">
        <f>IF(ISBLANK(INDEX('Policy Characteristics'!G:G,MATCH($C399,'Policy Characteristics'!$C:$C,0))),"",INDEX('Policy Characteristics'!G:G,MATCH($C399,'Policy Characteristics'!$C:$C,0)))</f>
        <v>0.5</v>
      </c>
      <c r="N399" s="237">
        <f>IF(ISBLANK(INDEX('Policy Characteristics'!H:H,MATCH($C399,'Policy Characteristics'!$C:$C,0))),"",INDEX('Policy Characteristics'!H:H,MATCH($C399,'Policy Characteristics'!$C:$C,0)))</f>
        <v>0.01</v>
      </c>
      <c r="O399" s="293" t="str">
        <f>IF(ISBLANK(INDEX('Policy Characteristics'!I:I,MATCH($C399,'Policy Characteristics'!$C:$C,0))),"",INDEX('Policy Characteristics'!I:I,MATCH($C399,'Policy Characteristics'!$C:$C,0)))</f>
        <v>% of imports shifted</v>
      </c>
      <c r="P399" s="293"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93" t="str">
        <f>IF(ISBLANK(INDEX('Policy Characteristics'!K:K,MATCH($C399,'Policy Characteristics'!$C:$C,0))),"",INDEX('Policy Characteristics'!K:K,MATCH($C399,'Policy Characteristics'!$C:$C,0)))</f>
        <v/>
      </c>
      <c r="R399" s="293" t="str">
        <f>IF(ISBLANK(INDEX('Policy Characteristics'!L:L,MATCH($C399,'Policy Characteristics'!$C:$C,0))),"",INDEX('Policy Characteristics'!L:L,MATCH($C399,'Policy Characteristics'!$C:$C,0)))</f>
        <v/>
      </c>
    </row>
    <row r="400" spans="1:19" x14ac:dyDescent="0.25">
      <c r="A400" s="293" t="str">
        <f>IF(ISBLANK(INDEX('Policy Characteristics'!A:A,MATCH($C400,'Policy Characteristics'!$C:$C,0))),"",INDEX('Policy Characteristics'!A:A,MATCH($C400,'Policy Characteristics'!$C:$C,0)))</f>
        <v>Industry</v>
      </c>
      <c r="B400" s="294" t="str">
        <f>IF(ISBLANK(INDEX('Policy Characteristics'!B:B,MATCH($C400,'Policy Characteristics'!$C:$C,0))),"",INDEX('Policy Characteristics'!B:B,MATCH($C400,'Policy Characteristics'!$C:$C,0)))</f>
        <v>Buy In-Region Products</v>
      </c>
      <c r="C400" s="293" t="str">
        <f t="shared" si="28"/>
        <v>Fraction of Imported Industrial Outputs Shifted to In Region Suppliers</v>
      </c>
      <c r="D400" s="299" t="s">
        <v>738</v>
      </c>
      <c r="E400" s="299"/>
      <c r="F400" t="s">
        <v>739</v>
      </c>
      <c r="G400" s="300"/>
      <c r="H400" s="20">
        <v>1548</v>
      </c>
      <c r="I400" s="295" t="s">
        <v>624</v>
      </c>
      <c r="J400" s="296" t="str">
        <f>IF(ISBLANK(INDEX('Policy Characteristics'!D:D,MATCH($C400,'Policy Characteristics'!$C:$C,0))),"",INDEX('Policy Characteristics'!D:D,MATCH($C400,'Policy Characteristics'!$C:$C,0)))</f>
        <v>Buy In-Region Products</v>
      </c>
      <c r="K400" s="293" t="str">
        <f>IF(ISBLANK(INDEX('Policy Characteristics'!E:E,MATCH($C400,'Policy Characteristics'!$C:$C,0))),"",INDEX('Policy Characteristics'!E:E,MATCH($C400,'Policy Characteristics'!$C:$C,0)))</f>
        <v>indst buy in region outputs</v>
      </c>
      <c r="L400" s="237">
        <f>IF(ISBLANK(INDEX('Policy Characteristics'!F:F,MATCH($C400,'Policy Characteristics'!$C:$C,0))),"",INDEX('Policy Characteristics'!F:F,MATCH($C400,'Policy Characteristics'!$C:$C,0)))</f>
        <v>0</v>
      </c>
      <c r="M400" s="237">
        <f>IF(ISBLANK(INDEX('Policy Characteristics'!G:G,MATCH($C400,'Policy Characteristics'!$C:$C,0))),"",INDEX('Policy Characteristics'!G:G,MATCH($C400,'Policy Characteristics'!$C:$C,0)))</f>
        <v>0.5</v>
      </c>
      <c r="N400" s="237">
        <f>IF(ISBLANK(INDEX('Policy Characteristics'!H:H,MATCH($C400,'Policy Characteristics'!$C:$C,0))),"",INDEX('Policy Characteristics'!H:H,MATCH($C400,'Policy Characteristics'!$C:$C,0)))</f>
        <v>0.01</v>
      </c>
      <c r="O400" s="293" t="str">
        <f>IF(ISBLANK(INDEX('Policy Characteristics'!I:I,MATCH($C400,'Policy Characteristics'!$C:$C,0))),"",INDEX('Policy Characteristics'!I:I,MATCH($C400,'Policy Characteristics'!$C:$C,0)))</f>
        <v>% of imports shifted</v>
      </c>
      <c r="P400" s="293"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93" t="str">
        <f>IF(ISBLANK(INDEX('Policy Characteristics'!K:K,MATCH($C400,'Policy Characteristics'!$C:$C,0))),"",INDEX('Policy Characteristics'!K:K,MATCH($C400,'Policy Characteristics'!$C:$C,0)))</f>
        <v/>
      </c>
      <c r="R400" s="293" t="str">
        <f>IF(ISBLANK(INDEX('Policy Characteristics'!L:L,MATCH($C400,'Policy Characteristics'!$C:$C,0))),"",INDEX('Policy Characteristics'!L:L,MATCH($C400,'Policy Characteristics'!$C:$C,0)))</f>
        <v/>
      </c>
    </row>
    <row r="401" spans="1:18" x14ac:dyDescent="0.25">
      <c r="A401" s="293" t="str">
        <f>IF(ISBLANK(INDEX('Policy Characteristics'!A:A,MATCH($C401,'Policy Characteristics'!$C:$C,0))),"",INDEX('Policy Characteristics'!A:A,MATCH($C401,'Policy Characteristics'!$C:$C,0)))</f>
        <v>Industry</v>
      </c>
      <c r="B401" s="294" t="str">
        <f>IF(ISBLANK(INDEX('Policy Characteristics'!B:B,MATCH($C401,'Policy Characteristics'!$C:$C,0))),"",INDEX('Policy Characteristics'!B:B,MATCH($C401,'Policy Characteristics'!$C:$C,0)))</f>
        <v>Buy In-Region Products</v>
      </c>
      <c r="C401" s="293" t="str">
        <f t="shared" si="28"/>
        <v>Fraction of Imported Industrial Outputs Shifted to In Region Suppliers</v>
      </c>
      <c r="D401" s="299" t="s">
        <v>740</v>
      </c>
      <c r="E401" s="299"/>
      <c r="F401" t="s">
        <v>741</v>
      </c>
      <c r="G401" s="300"/>
      <c r="H401" s="20">
        <v>1549</v>
      </c>
      <c r="I401" s="295" t="s">
        <v>624</v>
      </c>
      <c r="J401" s="296" t="str">
        <f>IF(ISBLANK(INDEX('Policy Characteristics'!D:D,MATCH($C401,'Policy Characteristics'!$C:$C,0))),"",INDEX('Policy Characteristics'!D:D,MATCH($C401,'Policy Characteristics'!$C:$C,0)))</f>
        <v>Buy In-Region Products</v>
      </c>
      <c r="K401" s="293" t="str">
        <f>IF(ISBLANK(INDEX('Policy Characteristics'!E:E,MATCH($C401,'Policy Characteristics'!$C:$C,0))),"",INDEX('Policy Characteristics'!E:E,MATCH($C401,'Policy Characteristics'!$C:$C,0)))</f>
        <v>indst buy in region outputs</v>
      </c>
      <c r="L401" s="237">
        <f>IF(ISBLANK(INDEX('Policy Characteristics'!F:F,MATCH($C401,'Policy Characteristics'!$C:$C,0))),"",INDEX('Policy Characteristics'!F:F,MATCH($C401,'Policy Characteristics'!$C:$C,0)))</f>
        <v>0</v>
      </c>
      <c r="M401" s="237">
        <f>IF(ISBLANK(INDEX('Policy Characteristics'!G:G,MATCH($C401,'Policy Characteristics'!$C:$C,0))),"",INDEX('Policy Characteristics'!G:G,MATCH($C401,'Policy Characteristics'!$C:$C,0)))</f>
        <v>0.5</v>
      </c>
      <c r="N401" s="237">
        <f>IF(ISBLANK(INDEX('Policy Characteristics'!H:H,MATCH($C401,'Policy Characteristics'!$C:$C,0))),"",INDEX('Policy Characteristics'!H:H,MATCH($C401,'Policy Characteristics'!$C:$C,0)))</f>
        <v>0.01</v>
      </c>
      <c r="O401" s="293" t="str">
        <f>IF(ISBLANK(INDEX('Policy Characteristics'!I:I,MATCH($C401,'Policy Characteristics'!$C:$C,0))),"",INDEX('Policy Characteristics'!I:I,MATCH($C401,'Policy Characteristics'!$C:$C,0)))</f>
        <v>% of imports shifted</v>
      </c>
      <c r="P401" s="293"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93" t="str">
        <f>IF(ISBLANK(INDEX('Policy Characteristics'!K:K,MATCH($C401,'Policy Characteristics'!$C:$C,0))),"",INDEX('Policy Characteristics'!K:K,MATCH($C401,'Policy Characteristics'!$C:$C,0)))</f>
        <v/>
      </c>
      <c r="R401" s="293" t="str">
        <f>IF(ISBLANK(INDEX('Policy Characteristics'!L:L,MATCH($C401,'Policy Characteristics'!$C:$C,0))),"",INDEX('Policy Characteristics'!L:L,MATCH($C401,'Policy Characteristics'!$C:$C,0)))</f>
        <v/>
      </c>
    </row>
    <row r="402" spans="1:18" x14ac:dyDescent="0.25">
      <c r="A402" s="293" t="str">
        <f>IF(ISBLANK(INDEX('Policy Characteristics'!A:A,MATCH($C402,'Policy Characteristics'!$C:$C,0))),"",INDEX('Policy Characteristics'!A:A,MATCH($C402,'Policy Characteristics'!$C:$C,0)))</f>
        <v>Industry</v>
      </c>
      <c r="B402" s="294" t="str">
        <f>IF(ISBLANK(INDEX('Policy Characteristics'!B:B,MATCH($C402,'Policy Characteristics'!$C:$C,0))),"",INDEX('Policy Characteristics'!B:B,MATCH($C402,'Policy Characteristics'!$C:$C,0)))</f>
        <v>Buy In-Region Products</v>
      </c>
      <c r="C402" s="293" t="str">
        <f t="shared" si="28"/>
        <v>Fraction of Imported Industrial Outputs Shifted to In Region Suppliers</v>
      </c>
      <c r="D402" s="299" t="s">
        <v>742</v>
      </c>
      <c r="E402" s="299"/>
      <c r="F402" t="s">
        <v>743</v>
      </c>
      <c r="G402" s="300"/>
      <c r="H402" s="20">
        <v>1550</v>
      </c>
      <c r="I402" s="295" t="s">
        <v>624</v>
      </c>
      <c r="J402" s="296" t="str">
        <f>IF(ISBLANK(INDEX('Policy Characteristics'!D:D,MATCH($C402,'Policy Characteristics'!$C:$C,0))),"",INDEX('Policy Characteristics'!D:D,MATCH($C402,'Policy Characteristics'!$C:$C,0)))</f>
        <v>Buy In-Region Products</v>
      </c>
      <c r="K402" s="293" t="str">
        <f>IF(ISBLANK(INDEX('Policy Characteristics'!E:E,MATCH($C402,'Policy Characteristics'!$C:$C,0))),"",INDEX('Policy Characteristics'!E:E,MATCH($C402,'Policy Characteristics'!$C:$C,0)))</f>
        <v>indst buy in region outputs</v>
      </c>
      <c r="L402" s="237">
        <f>IF(ISBLANK(INDEX('Policy Characteristics'!F:F,MATCH($C402,'Policy Characteristics'!$C:$C,0))),"",INDEX('Policy Characteristics'!F:F,MATCH($C402,'Policy Characteristics'!$C:$C,0)))</f>
        <v>0</v>
      </c>
      <c r="M402" s="237">
        <f>IF(ISBLANK(INDEX('Policy Characteristics'!G:G,MATCH($C402,'Policy Characteristics'!$C:$C,0))),"",INDEX('Policy Characteristics'!G:G,MATCH($C402,'Policy Characteristics'!$C:$C,0)))</f>
        <v>0.5</v>
      </c>
      <c r="N402" s="237">
        <f>IF(ISBLANK(INDEX('Policy Characteristics'!H:H,MATCH($C402,'Policy Characteristics'!$C:$C,0))),"",INDEX('Policy Characteristics'!H:H,MATCH($C402,'Policy Characteristics'!$C:$C,0)))</f>
        <v>0.01</v>
      </c>
      <c r="O402" s="293" t="str">
        <f>IF(ISBLANK(INDEX('Policy Characteristics'!I:I,MATCH($C402,'Policy Characteristics'!$C:$C,0))),"",INDEX('Policy Characteristics'!I:I,MATCH($C402,'Policy Characteristics'!$C:$C,0)))</f>
        <v>% of imports shifted</v>
      </c>
      <c r="P402" s="293"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93" t="str">
        <f>IF(ISBLANK(INDEX('Policy Characteristics'!K:K,MATCH($C402,'Policy Characteristics'!$C:$C,0))),"",INDEX('Policy Characteristics'!K:K,MATCH($C402,'Policy Characteristics'!$C:$C,0)))</f>
        <v/>
      </c>
      <c r="R402" s="293" t="str">
        <f>IF(ISBLANK(INDEX('Policy Characteristics'!L:L,MATCH($C402,'Policy Characteristics'!$C:$C,0))),"",INDEX('Policy Characteristics'!L:L,MATCH($C402,'Policy Characteristics'!$C:$C,0)))</f>
        <v/>
      </c>
    </row>
    <row r="403" spans="1:18" x14ac:dyDescent="0.25">
      <c r="A403" s="293" t="str">
        <f>IF(ISBLANK(INDEX('Policy Characteristics'!A:A,MATCH($C403,'Policy Characteristics'!$C:$C,0))),"",INDEX('Policy Characteristics'!A:A,MATCH($C403,'Policy Characteristics'!$C:$C,0)))</f>
        <v>Industry</v>
      </c>
      <c r="B403" s="294" t="str">
        <f>IF(ISBLANK(INDEX('Policy Characteristics'!B:B,MATCH($C403,'Policy Characteristics'!$C:$C,0))),"",INDEX('Policy Characteristics'!B:B,MATCH($C403,'Policy Characteristics'!$C:$C,0)))</f>
        <v>Buy In-Region Products</v>
      </c>
      <c r="C403" s="293" t="str">
        <f t="shared" si="28"/>
        <v>Fraction of Imported Industrial Outputs Shifted to In Region Suppliers</v>
      </c>
      <c r="D403" s="299" t="s">
        <v>744</v>
      </c>
      <c r="E403" s="299"/>
      <c r="F403" t="s">
        <v>745</v>
      </c>
      <c r="G403" s="300"/>
      <c r="H403" s="20">
        <v>1551</v>
      </c>
      <c r="I403" s="295" t="s">
        <v>624</v>
      </c>
      <c r="J403" s="296" t="str">
        <f>IF(ISBLANK(INDEX('Policy Characteristics'!D:D,MATCH($C403,'Policy Characteristics'!$C:$C,0))),"",INDEX('Policy Characteristics'!D:D,MATCH($C403,'Policy Characteristics'!$C:$C,0)))</f>
        <v>Buy In-Region Products</v>
      </c>
      <c r="K403" s="293" t="str">
        <f>IF(ISBLANK(INDEX('Policy Characteristics'!E:E,MATCH($C403,'Policy Characteristics'!$C:$C,0))),"",INDEX('Policy Characteristics'!E:E,MATCH($C403,'Policy Characteristics'!$C:$C,0)))</f>
        <v>indst buy in region outputs</v>
      </c>
      <c r="L403" s="237">
        <f>IF(ISBLANK(INDEX('Policy Characteristics'!F:F,MATCH($C403,'Policy Characteristics'!$C:$C,0))),"",INDEX('Policy Characteristics'!F:F,MATCH($C403,'Policy Characteristics'!$C:$C,0)))</f>
        <v>0</v>
      </c>
      <c r="M403" s="237">
        <f>IF(ISBLANK(INDEX('Policy Characteristics'!G:G,MATCH($C403,'Policy Characteristics'!$C:$C,0))),"",INDEX('Policy Characteristics'!G:G,MATCH($C403,'Policy Characteristics'!$C:$C,0)))</f>
        <v>0.5</v>
      </c>
      <c r="N403" s="237">
        <f>IF(ISBLANK(INDEX('Policy Characteristics'!H:H,MATCH($C403,'Policy Characteristics'!$C:$C,0))),"",INDEX('Policy Characteristics'!H:H,MATCH($C403,'Policy Characteristics'!$C:$C,0)))</f>
        <v>0.01</v>
      </c>
      <c r="O403" s="293" t="str">
        <f>IF(ISBLANK(INDEX('Policy Characteristics'!I:I,MATCH($C403,'Policy Characteristics'!$C:$C,0))),"",INDEX('Policy Characteristics'!I:I,MATCH($C403,'Policy Characteristics'!$C:$C,0)))</f>
        <v>% of imports shifted</v>
      </c>
      <c r="P403" s="293"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93" t="str">
        <f>IF(ISBLANK(INDEX('Policy Characteristics'!K:K,MATCH($C403,'Policy Characteristics'!$C:$C,0))),"",INDEX('Policy Characteristics'!K:K,MATCH($C403,'Policy Characteristics'!$C:$C,0)))</f>
        <v/>
      </c>
      <c r="R403" s="293" t="str">
        <f>IF(ISBLANK(INDEX('Policy Characteristics'!L:L,MATCH($C403,'Policy Characteristics'!$C:$C,0))),"",INDEX('Policy Characteristics'!L:L,MATCH($C403,'Policy Characteristics'!$C:$C,0)))</f>
        <v/>
      </c>
    </row>
    <row r="404" spans="1:18" x14ac:dyDescent="0.25">
      <c r="A404" s="293" t="str">
        <f>IF(ISBLANK(INDEX('Policy Characteristics'!A:A,MATCH($C404,'Policy Characteristics'!$C:$C,0))),"",INDEX('Policy Characteristics'!A:A,MATCH($C404,'Policy Characteristics'!$C:$C,0)))</f>
        <v>Industry</v>
      </c>
      <c r="B404" s="294" t="str">
        <f>IF(ISBLANK(INDEX('Policy Characteristics'!B:B,MATCH($C404,'Policy Characteristics'!$C:$C,0))),"",INDEX('Policy Characteristics'!B:B,MATCH($C404,'Policy Characteristics'!$C:$C,0)))</f>
        <v>Buy In-Region Products</v>
      </c>
      <c r="C404" s="293" t="str">
        <f t="shared" si="28"/>
        <v>Fraction of Imported Industrial Outputs Shifted to In Region Suppliers</v>
      </c>
      <c r="D404" s="299" t="s">
        <v>746</v>
      </c>
      <c r="E404" s="299"/>
      <c r="F404" t="s">
        <v>747</v>
      </c>
      <c r="G404" s="300"/>
      <c r="H404" s="20">
        <v>1552</v>
      </c>
      <c r="I404" s="295" t="s">
        <v>624</v>
      </c>
      <c r="J404" s="296" t="str">
        <f>IF(ISBLANK(INDEX('Policy Characteristics'!D:D,MATCH($C404,'Policy Characteristics'!$C:$C,0))),"",INDEX('Policy Characteristics'!D:D,MATCH($C404,'Policy Characteristics'!$C:$C,0)))</f>
        <v>Buy In-Region Products</v>
      </c>
      <c r="K404" s="293" t="str">
        <f>IF(ISBLANK(INDEX('Policy Characteristics'!E:E,MATCH($C404,'Policy Characteristics'!$C:$C,0))),"",INDEX('Policy Characteristics'!E:E,MATCH($C404,'Policy Characteristics'!$C:$C,0)))</f>
        <v>indst buy in region outputs</v>
      </c>
      <c r="L404" s="237">
        <f>IF(ISBLANK(INDEX('Policy Characteristics'!F:F,MATCH($C404,'Policy Characteristics'!$C:$C,0))),"",INDEX('Policy Characteristics'!F:F,MATCH($C404,'Policy Characteristics'!$C:$C,0)))</f>
        <v>0</v>
      </c>
      <c r="M404" s="237">
        <f>IF(ISBLANK(INDEX('Policy Characteristics'!G:G,MATCH($C404,'Policy Characteristics'!$C:$C,0))),"",INDEX('Policy Characteristics'!G:G,MATCH($C404,'Policy Characteristics'!$C:$C,0)))</f>
        <v>0.5</v>
      </c>
      <c r="N404" s="237">
        <f>IF(ISBLANK(INDEX('Policy Characteristics'!H:H,MATCH($C404,'Policy Characteristics'!$C:$C,0))),"",INDEX('Policy Characteristics'!H:H,MATCH($C404,'Policy Characteristics'!$C:$C,0)))</f>
        <v>0.01</v>
      </c>
      <c r="O404" s="293" t="str">
        <f>IF(ISBLANK(INDEX('Policy Characteristics'!I:I,MATCH($C404,'Policy Characteristics'!$C:$C,0))),"",INDEX('Policy Characteristics'!I:I,MATCH($C404,'Policy Characteristics'!$C:$C,0)))</f>
        <v>% of imports shifted</v>
      </c>
      <c r="P404" s="293"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93" t="str">
        <f>IF(ISBLANK(INDEX('Policy Characteristics'!K:K,MATCH($C404,'Policy Characteristics'!$C:$C,0))),"",INDEX('Policy Characteristics'!K:K,MATCH($C404,'Policy Characteristics'!$C:$C,0)))</f>
        <v/>
      </c>
      <c r="R404" s="293" t="str">
        <f>IF(ISBLANK(INDEX('Policy Characteristics'!L:L,MATCH($C404,'Policy Characteristics'!$C:$C,0))),"",INDEX('Policy Characteristics'!L:L,MATCH($C404,'Policy Characteristics'!$C:$C,0)))</f>
        <v/>
      </c>
    </row>
    <row r="405" spans="1:18" x14ac:dyDescent="0.25">
      <c r="A405" s="293" t="str">
        <f>IF(ISBLANK(INDEX('Policy Characteristics'!A:A,MATCH($C405,'Policy Characteristics'!$C:$C,0))),"",INDEX('Policy Characteristics'!A:A,MATCH($C405,'Policy Characteristics'!$C:$C,0)))</f>
        <v>Industry</v>
      </c>
      <c r="B405" s="294" t="str">
        <f>IF(ISBLANK(INDEX('Policy Characteristics'!B:B,MATCH($C405,'Policy Characteristics'!$C:$C,0))),"",INDEX('Policy Characteristics'!B:B,MATCH($C405,'Policy Characteristics'!$C:$C,0)))</f>
        <v>Buy In-Region Products</v>
      </c>
      <c r="C405" s="293" t="str">
        <f t="shared" si="28"/>
        <v>Fraction of Imported Industrial Outputs Shifted to In Region Suppliers</v>
      </c>
      <c r="D405" s="299" t="s">
        <v>748</v>
      </c>
      <c r="E405" s="299"/>
      <c r="F405" t="s">
        <v>749</v>
      </c>
      <c r="G405" s="300"/>
      <c r="H405" s="20">
        <v>1553</v>
      </c>
      <c r="I405" s="295" t="s">
        <v>624</v>
      </c>
      <c r="J405" s="296" t="str">
        <f>IF(ISBLANK(INDEX('Policy Characteristics'!D:D,MATCH($C405,'Policy Characteristics'!$C:$C,0))),"",INDEX('Policy Characteristics'!D:D,MATCH($C405,'Policy Characteristics'!$C:$C,0)))</f>
        <v>Buy In-Region Products</v>
      </c>
      <c r="K405" s="293" t="str">
        <f>IF(ISBLANK(INDEX('Policy Characteristics'!E:E,MATCH($C405,'Policy Characteristics'!$C:$C,0))),"",INDEX('Policy Characteristics'!E:E,MATCH($C405,'Policy Characteristics'!$C:$C,0)))</f>
        <v>indst buy in region outputs</v>
      </c>
      <c r="L405" s="237">
        <f>IF(ISBLANK(INDEX('Policy Characteristics'!F:F,MATCH($C405,'Policy Characteristics'!$C:$C,0))),"",INDEX('Policy Characteristics'!F:F,MATCH($C405,'Policy Characteristics'!$C:$C,0)))</f>
        <v>0</v>
      </c>
      <c r="M405" s="237">
        <f>IF(ISBLANK(INDEX('Policy Characteristics'!G:G,MATCH($C405,'Policy Characteristics'!$C:$C,0))),"",INDEX('Policy Characteristics'!G:G,MATCH($C405,'Policy Characteristics'!$C:$C,0)))</f>
        <v>0.5</v>
      </c>
      <c r="N405" s="237">
        <f>IF(ISBLANK(INDEX('Policy Characteristics'!H:H,MATCH($C405,'Policy Characteristics'!$C:$C,0))),"",INDEX('Policy Characteristics'!H:H,MATCH($C405,'Policy Characteristics'!$C:$C,0)))</f>
        <v>0.01</v>
      </c>
      <c r="O405" s="293" t="str">
        <f>IF(ISBLANK(INDEX('Policy Characteristics'!I:I,MATCH($C405,'Policy Characteristics'!$C:$C,0))),"",INDEX('Policy Characteristics'!I:I,MATCH($C405,'Policy Characteristics'!$C:$C,0)))</f>
        <v>% of imports shifted</v>
      </c>
      <c r="P405" s="293"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93" t="str">
        <f>IF(ISBLANK(INDEX('Policy Characteristics'!K:K,MATCH($C405,'Policy Characteristics'!$C:$C,0))),"",INDEX('Policy Characteristics'!K:K,MATCH($C405,'Policy Characteristics'!$C:$C,0)))</f>
        <v/>
      </c>
      <c r="R405" s="293" t="str">
        <f>IF(ISBLANK(INDEX('Policy Characteristics'!L:L,MATCH($C405,'Policy Characteristics'!$C:$C,0))),"",INDEX('Policy Characteristics'!L:L,MATCH($C405,'Policy Characteristics'!$C:$C,0)))</f>
        <v/>
      </c>
    </row>
    <row r="406" spans="1:18" x14ac:dyDescent="0.25">
      <c r="A406" s="293" t="str">
        <f>IF(ISBLANK(INDEX('Policy Characteristics'!A:A,MATCH($C406,'Policy Characteristics'!$C:$C,0))),"",INDEX('Policy Characteristics'!A:A,MATCH($C406,'Policy Characteristics'!$C:$C,0)))</f>
        <v>Industry</v>
      </c>
      <c r="B406" s="294" t="str">
        <f>IF(ISBLANK(INDEX('Policy Characteristics'!B:B,MATCH($C406,'Policy Characteristics'!$C:$C,0))),"",INDEX('Policy Characteristics'!B:B,MATCH($C406,'Policy Characteristics'!$C:$C,0)))</f>
        <v>Buy In-Region Products</v>
      </c>
      <c r="C406" s="293" t="str">
        <f t="shared" si="28"/>
        <v>Fraction of Imported Industrial Outputs Shifted to In Region Suppliers</v>
      </c>
      <c r="D406" s="299" t="s">
        <v>750</v>
      </c>
      <c r="E406" s="299"/>
      <c r="F406" t="s">
        <v>751</v>
      </c>
      <c r="G406" s="300"/>
      <c r="H406" s="20">
        <v>1554</v>
      </c>
      <c r="I406" s="295" t="s">
        <v>624</v>
      </c>
      <c r="J406" s="296" t="str">
        <f>IF(ISBLANK(INDEX('Policy Characteristics'!D:D,MATCH($C406,'Policy Characteristics'!$C:$C,0))),"",INDEX('Policy Characteristics'!D:D,MATCH($C406,'Policy Characteristics'!$C:$C,0)))</f>
        <v>Buy In-Region Products</v>
      </c>
      <c r="K406" s="293" t="str">
        <f>IF(ISBLANK(INDEX('Policy Characteristics'!E:E,MATCH($C406,'Policy Characteristics'!$C:$C,0))),"",INDEX('Policy Characteristics'!E:E,MATCH($C406,'Policy Characteristics'!$C:$C,0)))</f>
        <v>indst buy in region outputs</v>
      </c>
      <c r="L406" s="237">
        <f>IF(ISBLANK(INDEX('Policy Characteristics'!F:F,MATCH($C406,'Policy Characteristics'!$C:$C,0))),"",INDEX('Policy Characteristics'!F:F,MATCH($C406,'Policy Characteristics'!$C:$C,0)))</f>
        <v>0</v>
      </c>
      <c r="M406" s="237">
        <f>IF(ISBLANK(INDEX('Policy Characteristics'!G:G,MATCH($C406,'Policy Characteristics'!$C:$C,0))),"",INDEX('Policy Characteristics'!G:G,MATCH($C406,'Policy Characteristics'!$C:$C,0)))</f>
        <v>0.5</v>
      </c>
      <c r="N406" s="237">
        <f>IF(ISBLANK(INDEX('Policy Characteristics'!H:H,MATCH($C406,'Policy Characteristics'!$C:$C,0))),"",INDEX('Policy Characteristics'!H:H,MATCH($C406,'Policy Characteristics'!$C:$C,0)))</f>
        <v>0.01</v>
      </c>
      <c r="O406" s="293" t="str">
        <f>IF(ISBLANK(INDEX('Policy Characteristics'!I:I,MATCH($C406,'Policy Characteristics'!$C:$C,0))),"",INDEX('Policy Characteristics'!I:I,MATCH($C406,'Policy Characteristics'!$C:$C,0)))</f>
        <v>% of imports shifted</v>
      </c>
      <c r="P406" s="293"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93" t="str">
        <f>IF(ISBLANK(INDEX('Policy Characteristics'!K:K,MATCH($C406,'Policy Characteristics'!$C:$C,0))),"",INDEX('Policy Characteristics'!K:K,MATCH($C406,'Policy Characteristics'!$C:$C,0)))</f>
        <v/>
      </c>
      <c r="R406" s="293" t="str">
        <f>IF(ISBLANK(INDEX('Policy Characteristics'!L:L,MATCH($C406,'Policy Characteristics'!$C:$C,0))),"",INDEX('Policy Characteristics'!L:L,MATCH($C406,'Policy Characteristics'!$C:$C,0)))</f>
        <v/>
      </c>
    </row>
    <row r="407" spans="1:18" x14ac:dyDescent="0.25">
      <c r="A407" s="293" t="str">
        <f>IF(ISBLANK(INDEX('Policy Characteristics'!A:A,MATCH($C407,'Policy Characteristics'!$C:$C,0))),"",INDEX('Policy Characteristics'!A:A,MATCH($C407,'Policy Characteristics'!$C:$C,0)))</f>
        <v>Industry</v>
      </c>
      <c r="B407" s="294" t="str">
        <f>IF(ISBLANK(INDEX('Policy Characteristics'!B:B,MATCH($C407,'Policy Characteristics'!$C:$C,0))),"",INDEX('Policy Characteristics'!B:B,MATCH($C407,'Policy Characteristics'!$C:$C,0)))</f>
        <v>Buy In-Region Products</v>
      </c>
      <c r="C407" s="293" t="str">
        <f t="shared" si="28"/>
        <v>Fraction of Imported Industrial Outputs Shifted to In Region Suppliers</v>
      </c>
      <c r="D407" s="299" t="s">
        <v>752</v>
      </c>
      <c r="E407" s="299"/>
      <c r="F407" t="s">
        <v>753</v>
      </c>
      <c r="G407" s="300"/>
      <c r="H407" s="20">
        <v>1555</v>
      </c>
      <c r="I407" s="295" t="s">
        <v>624</v>
      </c>
      <c r="J407" s="296" t="str">
        <f>IF(ISBLANK(INDEX('Policy Characteristics'!D:D,MATCH($C407,'Policy Characteristics'!$C:$C,0))),"",INDEX('Policy Characteristics'!D:D,MATCH($C407,'Policy Characteristics'!$C:$C,0)))</f>
        <v>Buy In-Region Products</v>
      </c>
      <c r="K407" s="293" t="str">
        <f>IF(ISBLANK(INDEX('Policy Characteristics'!E:E,MATCH($C407,'Policy Characteristics'!$C:$C,0))),"",INDEX('Policy Characteristics'!E:E,MATCH($C407,'Policy Characteristics'!$C:$C,0)))</f>
        <v>indst buy in region outputs</v>
      </c>
      <c r="L407" s="237">
        <f>IF(ISBLANK(INDEX('Policy Characteristics'!F:F,MATCH($C407,'Policy Characteristics'!$C:$C,0))),"",INDEX('Policy Characteristics'!F:F,MATCH($C407,'Policy Characteristics'!$C:$C,0)))</f>
        <v>0</v>
      </c>
      <c r="M407" s="237">
        <f>IF(ISBLANK(INDEX('Policy Characteristics'!G:G,MATCH($C407,'Policy Characteristics'!$C:$C,0))),"",INDEX('Policy Characteristics'!G:G,MATCH($C407,'Policy Characteristics'!$C:$C,0)))</f>
        <v>0.5</v>
      </c>
      <c r="N407" s="237">
        <f>IF(ISBLANK(INDEX('Policy Characteristics'!H:H,MATCH($C407,'Policy Characteristics'!$C:$C,0))),"",INDEX('Policy Characteristics'!H:H,MATCH($C407,'Policy Characteristics'!$C:$C,0)))</f>
        <v>0.01</v>
      </c>
      <c r="O407" s="293" t="str">
        <f>IF(ISBLANK(INDEX('Policy Characteristics'!I:I,MATCH($C407,'Policy Characteristics'!$C:$C,0))),"",INDEX('Policy Characteristics'!I:I,MATCH($C407,'Policy Characteristics'!$C:$C,0)))</f>
        <v>% of imports shifted</v>
      </c>
      <c r="P407" s="293"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93" t="str">
        <f>IF(ISBLANK(INDEX('Policy Characteristics'!K:K,MATCH($C407,'Policy Characteristics'!$C:$C,0))),"",INDEX('Policy Characteristics'!K:K,MATCH($C407,'Policy Characteristics'!$C:$C,0)))</f>
        <v/>
      </c>
      <c r="R407" s="293" t="str">
        <f>IF(ISBLANK(INDEX('Policy Characteristics'!L:L,MATCH($C407,'Policy Characteristics'!$C:$C,0))),"",INDEX('Policy Characteristics'!L:L,MATCH($C407,'Policy Characteristics'!$C:$C,0)))</f>
        <v/>
      </c>
    </row>
    <row r="408" spans="1:18" x14ac:dyDescent="0.25">
      <c r="A408" s="293" t="str">
        <f>IF(ISBLANK(INDEX('Policy Characteristics'!A:A,MATCH($C408,'Policy Characteristics'!$C:$C,0))),"",INDEX('Policy Characteristics'!A:A,MATCH($C408,'Policy Characteristics'!$C:$C,0)))</f>
        <v>Industry</v>
      </c>
      <c r="B408" s="294" t="str">
        <f>IF(ISBLANK(INDEX('Policy Characteristics'!B:B,MATCH($C408,'Policy Characteristics'!$C:$C,0))),"",INDEX('Policy Characteristics'!B:B,MATCH($C408,'Policy Characteristics'!$C:$C,0)))</f>
        <v>Buy In-Region Products</v>
      </c>
      <c r="C408" s="293" t="str">
        <f t="shared" si="28"/>
        <v>Fraction of Imported Industrial Outputs Shifted to In Region Suppliers</v>
      </c>
      <c r="D408" s="299" t="s">
        <v>754</v>
      </c>
      <c r="E408" s="299"/>
      <c r="F408" t="s">
        <v>755</v>
      </c>
      <c r="G408" s="300"/>
      <c r="H408" s="20">
        <v>1556</v>
      </c>
      <c r="I408" s="295" t="s">
        <v>624</v>
      </c>
      <c r="J408" s="296" t="str">
        <f>IF(ISBLANK(INDEX('Policy Characteristics'!D:D,MATCH($C408,'Policy Characteristics'!$C:$C,0))),"",INDEX('Policy Characteristics'!D:D,MATCH($C408,'Policy Characteristics'!$C:$C,0)))</f>
        <v>Buy In-Region Products</v>
      </c>
      <c r="K408" s="293" t="str">
        <f>IF(ISBLANK(INDEX('Policy Characteristics'!E:E,MATCH($C408,'Policy Characteristics'!$C:$C,0))),"",INDEX('Policy Characteristics'!E:E,MATCH($C408,'Policy Characteristics'!$C:$C,0)))</f>
        <v>indst buy in region outputs</v>
      </c>
      <c r="L408" s="237">
        <f>IF(ISBLANK(INDEX('Policy Characteristics'!F:F,MATCH($C408,'Policy Characteristics'!$C:$C,0))),"",INDEX('Policy Characteristics'!F:F,MATCH($C408,'Policy Characteristics'!$C:$C,0)))</f>
        <v>0</v>
      </c>
      <c r="M408" s="237">
        <f>IF(ISBLANK(INDEX('Policy Characteristics'!G:G,MATCH($C408,'Policy Characteristics'!$C:$C,0))),"",INDEX('Policy Characteristics'!G:G,MATCH($C408,'Policy Characteristics'!$C:$C,0)))</f>
        <v>0.5</v>
      </c>
      <c r="N408" s="237">
        <f>IF(ISBLANK(INDEX('Policy Characteristics'!H:H,MATCH($C408,'Policy Characteristics'!$C:$C,0))),"",INDEX('Policy Characteristics'!H:H,MATCH($C408,'Policy Characteristics'!$C:$C,0)))</f>
        <v>0.01</v>
      </c>
      <c r="O408" s="293" t="str">
        <f>IF(ISBLANK(INDEX('Policy Characteristics'!I:I,MATCH($C408,'Policy Characteristics'!$C:$C,0))),"",INDEX('Policy Characteristics'!I:I,MATCH($C408,'Policy Characteristics'!$C:$C,0)))</f>
        <v>% of imports shifted</v>
      </c>
      <c r="P408" s="293"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93" t="str">
        <f>IF(ISBLANK(INDEX('Policy Characteristics'!K:K,MATCH($C408,'Policy Characteristics'!$C:$C,0))),"",INDEX('Policy Characteristics'!K:K,MATCH($C408,'Policy Characteristics'!$C:$C,0)))</f>
        <v/>
      </c>
      <c r="R408" s="293" t="str">
        <f>IF(ISBLANK(INDEX('Policy Characteristics'!L:L,MATCH($C408,'Policy Characteristics'!$C:$C,0))),"",INDEX('Policy Characteristics'!L:L,MATCH($C408,'Policy Characteristics'!$C:$C,0)))</f>
        <v/>
      </c>
    </row>
    <row r="409" spans="1:18" x14ac:dyDescent="0.25">
      <c r="A409" s="293" t="str">
        <f>IF(ISBLANK(INDEX('Policy Characteristics'!A:A,MATCH($C409,'Policy Characteristics'!$C:$C,0))),"",INDEX('Policy Characteristics'!A:A,MATCH($C409,'Policy Characteristics'!$C:$C,0)))</f>
        <v>Industry</v>
      </c>
      <c r="B409" s="294" t="str">
        <f>IF(ISBLANK(INDEX('Policy Characteristics'!B:B,MATCH($C409,'Policy Characteristics'!$C:$C,0))),"",INDEX('Policy Characteristics'!B:B,MATCH($C409,'Policy Characteristics'!$C:$C,0)))</f>
        <v>Buy In-Region Products</v>
      </c>
      <c r="C409" s="293" t="str">
        <f t="shared" si="28"/>
        <v>Fraction of Imported Industrial Outputs Shifted to In Region Suppliers</v>
      </c>
      <c r="D409" s="299" t="s">
        <v>756</v>
      </c>
      <c r="E409" s="299"/>
      <c r="F409" t="s">
        <v>757</v>
      </c>
      <c r="G409" s="300"/>
      <c r="H409" s="20">
        <v>1557</v>
      </c>
      <c r="I409" s="295" t="s">
        <v>624</v>
      </c>
      <c r="J409" s="296" t="str">
        <f>IF(ISBLANK(INDEX('Policy Characteristics'!D:D,MATCH($C409,'Policy Characteristics'!$C:$C,0))),"",INDEX('Policy Characteristics'!D:D,MATCH($C409,'Policy Characteristics'!$C:$C,0)))</f>
        <v>Buy In-Region Products</v>
      </c>
      <c r="K409" s="293" t="str">
        <f>IF(ISBLANK(INDEX('Policy Characteristics'!E:E,MATCH($C409,'Policy Characteristics'!$C:$C,0))),"",INDEX('Policy Characteristics'!E:E,MATCH($C409,'Policy Characteristics'!$C:$C,0)))</f>
        <v>indst buy in region outputs</v>
      </c>
      <c r="L409" s="237">
        <f>IF(ISBLANK(INDEX('Policy Characteristics'!F:F,MATCH($C409,'Policy Characteristics'!$C:$C,0))),"",INDEX('Policy Characteristics'!F:F,MATCH($C409,'Policy Characteristics'!$C:$C,0)))</f>
        <v>0</v>
      </c>
      <c r="M409" s="237">
        <f>IF(ISBLANK(INDEX('Policy Characteristics'!G:G,MATCH($C409,'Policy Characteristics'!$C:$C,0))),"",INDEX('Policy Characteristics'!G:G,MATCH($C409,'Policy Characteristics'!$C:$C,0)))</f>
        <v>0.5</v>
      </c>
      <c r="N409" s="237">
        <f>IF(ISBLANK(INDEX('Policy Characteristics'!H:H,MATCH($C409,'Policy Characteristics'!$C:$C,0))),"",INDEX('Policy Characteristics'!H:H,MATCH($C409,'Policy Characteristics'!$C:$C,0)))</f>
        <v>0.01</v>
      </c>
      <c r="O409" s="293" t="str">
        <f>IF(ISBLANK(INDEX('Policy Characteristics'!I:I,MATCH($C409,'Policy Characteristics'!$C:$C,0))),"",INDEX('Policy Characteristics'!I:I,MATCH($C409,'Policy Characteristics'!$C:$C,0)))</f>
        <v>% of imports shifted</v>
      </c>
      <c r="P409" s="293"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93" t="str">
        <f>IF(ISBLANK(INDEX('Policy Characteristics'!K:K,MATCH($C409,'Policy Characteristics'!$C:$C,0))),"",INDEX('Policy Characteristics'!K:K,MATCH($C409,'Policy Characteristics'!$C:$C,0)))</f>
        <v/>
      </c>
      <c r="R409" s="293" t="str">
        <f>IF(ISBLANK(INDEX('Policy Characteristics'!L:L,MATCH($C409,'Policy Characteristics'!$C:$C,0))),"",INDEX('Policy Characteristics'!L:L,MATCH($C409,'Policy Characteristics'!$C:$C,0)))</f>
        <v/>
      </c>
    </row>
    <row r="410" spans="1:18" x14ac:dyDescent="0.25">
      <c r="A410" s="293" t="str">
        <f>IF(ISBLANK(INDEX('Policy Characteristics'!A:A,MATCH($C410,'Policy Characteristics'!$C:$C,0))),"",INDEX('Policy Characteristics'!A:A,MATCH($C410,'Policy Characteristics'!$C:$C,0)))</f>
        <v>Industry</v>
      </c>
      <c r="B410" s="294" t="str">
        <f>IF(ISBLANK(INDEX('Policy Characteristics'!B:B,MATCH($C410,'Policy Characteristics'!$C:$C,0))),"",INDEX('Policy Characteristics'!B:B,MATCH($C410,'Policy Characteristics'!$C:$C,0)))</f>
        <v>Buy In-Region Products</v>
      </c>
      <c r="C410" s="293" t="str">
        <f t="shared" si="28"/>
        <v>Fraction of Imported Industrial Outputs Shifted to In Region Suppliers</v>
      </c>
      <c r="D410" s="299" t="s">
        <v>758</v>
      </c>
      <c r="E410" s="299"/>
      <c r="F410" t="s">
        <v>759</v>
      </c>
      <c r="G410" s="300"/>
      <c r="H410" s="20">
        <v>1558</v>
      </c>
      <c r="I410" s="295" t="s">
        <v>624</v>
      </c>
      <c r="J410" s="296" t="str">
        <f>IF(ISBLANK(INDEX('Policy Characteristics'!D:D,MATCH($C410,'Policy Characteristics'!$C:$C,0))),"",INDEX('Policy Characteristics'!D:D,MATCH($C410,'Policy Characteristics'!$C:$C,0)))</f>
        <v>Buy In-Region Products</v>
      </c>
      <c r="K410" s="293" t="str">
        <f>IF(ISBLANK(INDEX('Policy Characteristics'!E:E,MATCH($C410,'Policy Characteristics'!$C:$C,0))),"",INDEX('Policy Characteristics'!E:E,MATCH($C410,'Policy Characteristics'!$C:$C,0)))</f>
        <v>indst buy in region outputs</v>
      </c>
      <c r="L410" s="237">
        <f>IF(ISBLANK(INDEX('Policy Characteristics'!F:F,MATCH($C410,'Policy Characteristics'!$C:$C,0))),"",INDEX('Policy Characteristics'!F:F,MATCH($C410,'Policy Characteristics'!$C:$C,0)))</f>
        <v>0</v>
      </c>
      <c r="M410" s="237">
        <f>IF(ISBLANK(INDEX('Policy Characteristics'!G:G,MATCH($C410,'Policy Characteristics'!$C:$C,0))),"",INDEX('Policy Characteristics'!G:G,MATCH($C410,'Policy Characteristics'!$C:$C,0)))</f>
        <v>0.5</v>
      </c>
      <c r="N410" s="237">
        <f>IF(ISBLANK(INDEX('Policy Characteristics'!H:H,MATCH($C410,'Policy Characteristics'!$C:$C,0))),"",INDEX('Policy Characteristics'!H:H,MATCH($C410,'Policy Characteristics'!$C:$C,0)))</f>
        <v>0.01</v>
      </c>
      <c r="O410" s="293" t="str">
        <f>IF(ISBLANK(INDEX('Policy Characteristics'!I:I,MATCH($C410,'Policy Characteristics'!$C:$C,0))),"",INDEX('Policy Characteristics'!I:I,MATCH($C410,'Policy Characteristics'!$C:$C,0)))</f>
        <v>% of imports shifted</v>
      </c>
      <c r="P410" s="293"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93" t="str">
        <f>IF(ISBLANK(INDEX('Policy Characteristics'!K:K,MATCH($C410,'Policy Characteristics'!$C:$C,0))),"",INDEX('Policy Characteristics'!K:K,MATCH($C410,'Policy Characteristics'!$C:$C,0)))</f>
        <v/>
      </c>
      <c r="R410" s="293" t="str">
        <f>IF(ISBLANK(INDEX('Policy Characteristics'!L:L,MATCH($C410,'Policy Characteristics'!$C:$C,0))),"",INDEX('Policy Characteristics'!L:L,MATCH($C410,'Policy Characteristics'!$C:$C,0)))</f>
        <v/>
      </c>
    </row>
    <row r="411" spans="1:18" x14ac:dyDescent="0.25">
      <c r="A411" s="293" t="str">
        <f>IF(ISBLANK(INDEX('Policy Characteristics'!A:A,MATCH($C411,'Policy Characteristics'!$C:$C,0))),"",INDEX('Policy Characteristics'!A:A,MATCH($C411,'Policy Characteristics'!$C:$C,0)))</f>
        <v>Industry</v>
      </c>
      <c r="B411" s="294" t="str">
        <f>IF(ISBLANK(INDEX('Policy Characteristics'!B:B,MATCH($C411,'Policy Characteristics'!$C:$C,0))),"",INDEX('Policy Characteristics'!B:B,MATCH($C411,'Policy Characteristics'!$C:$C,0)))</f>
        <v>Buy In-Region Products</v>
      </c>
      <c r="C411" s="293" t="str">
        <f t="shared" si="28"/>
        <v>Fraction of Imported Industrial Outputs Shifted to In Region Suppliers</v>
      </c>
      <c r="D411" s="299" t="s">
        <v>760</v>
      </c>
      <c r="E411" s="299"/>
      <c r="F411" t="s">
        <v>761</v>
      </c>
      <c r="G411" s="300"/>
      <c r="H411" s="20">
        <v>1559</v>
      </c>
      <c r="I411" s="295" t="s">
        <v>624</v>
      </c>
      <c r="J411" s="296" t="str">
        <f>IF(ISBLANK(INDEX('Policy Characteristics'!D:D,MATCH($C411,'Policy Characteristics'!$C:$C,0))),"",INDEX('Policy Characteristics'!D:D,MATCH($C411,'Policy Characteristics'!$C:$C,0)))</f>
        <v>Buy In-Region Products</v>
      </c>
      <c r="K411" s="293" t="str">
        <f>IF(ISBLANK(INDEX('Policy Characteristics'!E:E,MATCH($C411,'Policy Characteristics'!$C:$C,0))),"",INDEX('Policy Characteristics'!E:E,MATCH($C411,'Policy Characteristics'!$C:$C,0)))</f>
        <v>indst buy in region outputs</v>
      </c>
      <c r="L411" s="237">
        <f>IF(ISBLANK(INDEX('Policy Characteristics'!F:F,MATCH($C411,'Policy Characteristics'!$C:$C,0))),"",INDEX('Policy Characteristics'!F:F,MATCH($C411,'Policy Characteristics'!$C:$C,0)))</f>
        <v>0</v>
      </c>
      <c r="M411" s="237">
        <f>IF(ISBLANK(INDEX('Policy Characteristics'!G:G,MATCH($C411,'Policy Characteristics'!$C:$C,0))),"",INDEX('Policy Characteristics'!G:G,MATCH($C411,'Policy Characteristics'!$C:$C,0)))</f>
        <v>0.5</v>
      </c>
      <c r="N411" s="237">
        <f>IF(ISBLANK(INDEX('Policy Characteristics'!H:H,MATCH($C411,'Policy Characteristics'!$C:$C,0))),"",INDEX('Policy Characteristics'!H:H,MATCH($C411,'Policy Characteristics'!$C:$C,0)))</f>
        <v>0.01</v>
      </c>
      <c r="O411" s="293" t="str">
        <f>IF(ISBLANK(INDEX('Policy Characteristics'!I:I,MATCH($C411,'Policy Characteristics'!$C:$C,0))),"",INDEX('Policy Characteristics'!I:I,MATCH($C411,'Policy Characteristics'!$C:$C,0)))</f>
        <v>% of imports shifted</v>
      </c>
      <c r="P411" s="293"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93" t="str">
        <f>IF(ISBLANK(INDEX('Policy Characteristics'!K:K,MATCH($C411,'Policy Characteristics'!$C:$C,0))),"",INDEX('Policy Characteristics'!K:K,MATCH($C411,'Policy Characteristics'!$C:$C,0)))</f>
        <v/>
      </c>
      <c r="R411" s="293" t="str">
        <f>IF(ISBLANK(INDEX('Policy Characteristics'!L:L,MATCH($C411,'Policy Characteristics'!$C:$C,0))),"",INDEX('Policy Characteristics'!L:L,MATCH($C411,'Policy Characteristics'!$C:$C,0)))</f>
        <v/>
      </c>
    </row>
    <row r="412" spans="1:18" x14ac:dyDescent="0.25">
      <c r="A412" s="293" t="str">
        <f>IF(ISBLANK(INDEX('Policy Characteristics'!A:A,MATCH($C412,'Policy Characteristics'!$C:$C,0))),"",INDEX('Policy Characteristics'!A:A,MATCH($C412,'Policy Characteristics'!$C:$C,0)))</f>
        <v>Industry</v>
      </c>
      <c r="B412" s="294" t="str">
        <f>IF(ISBLANK(INDEX('Policy Characteristics'!B:B,MATCH($C412,'Policy Characteristics'!$C:$C,0))),"",INDEX('Policy Characteristics'!B:B,MATCH($C412,'Policy Characteristics'!$C:$C,0)))</f>
        <v>Buy In-Region Products</v>
      </c>
      <c r="C412" s="293" t="str">
        <f t="shared" si="28"/>
        <v>Fraction of Imported Industrial Outputs Shifted to In Region Suppliers</v>
      </c>
      <c r="D412" s="299" t="s">
        <v>762</v>
      </c>
      <c r="E412" s="299"/>
      <c r="F412" t="s">
        <v>763</v>
      </c>
      <c r="G412" s="300"/>
      <c r="H412" s="20">
        <v>1560</v>
      </c>
      <c r="I412" s="295" t="s">
        <v>624</v>
      </c>
      <c r="J412" s="296" t="str">
        <f>IF(ISBLANK(INDEX('Policy Characteristics'!D:D,MATCH($C412,'Policy Characteristics'!$C:$C,0))),"",INDEX('Policy Characteristics'!D:D,MATCH($C412,'Policy Characteristics'!$C:$C,0)))</f>
        <v>Buy In-Region Products</v>
      </c>
      <c r="K412" s="293" t="str">
        <f>IF(ISBLANK(INDEX('Policy Characteristics'!E:E,MATCH($C412,'Policy Characteristics'!$C:$C,0))),"",INDEX('Policy Characteristics'!E:E,MATCH($C412,'Policy Characteristics'!$C:$C,0)))</f>
        <v>indst buy in region outputs</v>
      </c>
      <c r="L412" s="237">
        <f>IF(ISBLANK(INDEX('Policy Characteristics'!F:F,MATCH($C412,'Policy Characteristics'!$C:$C,0))),"",INDEX('Policy Characteristics'!F:F,MATCH($C412,'Policy Characteristics'!$C:$C,0)))</f>
        <v>0</v>
      </c>
      <c r="M412" s="237">
        <f>IF(ISBLANK(INDEX('Policy Characteristics'!G:G,MATCH($C412,'Policy Characteristics'!$C:$C,0))),"",INDEX('Policy Characteristics'!G:G,MATCH($C412,'Policy Characteristics'!$C:$C,0)))</f>
        <v>0.5</v>
      </c>
      <c r="N412" s="237">
        <f>IF(ISBLANK(INDEX('Policy Characteristics'!H:H,MATCH($C412,'Policy Characteristics'!$C:$C,0))),"",INDEX('Policy Characteristics'!H:H,MATCH($C412,'Policy Characteristics'!$C:$C,0)))</f>
        <v>0.01</v>
      </c>
      <c r="O412" s="293" t="str">
        <f>IF(ISBLANK(INDEX('Policy Characteristics'!I:I,MATCH($C412,'Policy Characteristics'!$C:$C,0))),"",INDEX('Policy Characteristics'!I:I,MATCH($C412,'Policy Characteristics'!$C:$C,0)))</f>
        <v>% of imports shifted</v>
      </c>
      <c r="P412" s="293"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93" t="str">
        <f>IF(ISBLANK(INDEX('Policy Characteristics'!K:K,MATCH($C412,'Policy Characteristics'!$C:$C,0))),"",INDEX('Policy Characteristics'!K:K,MATCH($C412,'Policy Characteristics'!$C:$C,0)))</f>
        <v/>
      </c>
      <c r="R412" s="293" t="str">
        <f>IF(ISBLANK(INDEX('Policy Characteristics'!L:L,MATCH($C412,'Policy Characteristics'!$C:$C,0))),"",INDEX('Policy Characteristics'!L:L,MATCH($C412,'Policy Characteristics'!$C:$C,0)))</f>
        <v/>
      </c>
    </row>
    <row r="413" spans="1:18" x14ac:dyDescent="0.25">
      <c r="A413" s="293" t="str">
        <f>IF(ISBLANK(INDEX('Policy Characteristics'!A:A,MATCH($C413,'Policy Characteristics'!$C:$C,0))),"",INDEX('Policy Characteristics'!A:A,MATCH($C413,'Policy Characteristics'!$C:$C,0)))</f>
        <v>Industry</v>
      </c>
      <c r="B413" s="294" t="str">
        <f>IF(ISBLANK(INDEX('Policy Characteristics'!B:B,MATCH($C413,'Policy Characteristics'!$C:$C,0))),"",INDEX('Policy Characteristics'!B:B,MATCH($C413,'Policy Characteristics'!$C:$C,0)))</f>
        <v>Buy In-Region Products</v>
      </c>
      <c r="C413" s="293" t="str">
        <f t="shared" si="28"/>
        <v>Fraction of Imported Industrial Outputs Shifted to In Region Suppliers</v>
      </c>
      <c r="D413" s="299" t="s">
        <v>764</v>
      </c>
      <c r="E413" s="299"/>
      <c r="F413" t="s">
        <v>765</v>
      </c>
      <c r="G413" s="300"/>
      <c r="H413" s="20">
        <v>1561</v>
      </c>
      <c r="I413" s="295" t="s">
        <v>624</v>
      </c>
      <c r="J413" s="296" t="str">
        <f>IF(ISBLANK(INDEX('Policy Characteristics'!D:D,MATCH($C413,'Policy Characteristics'!$C:$C,0))),"",INDEX('Policy Characteristics'!D:D,MATCH($C413,'Policy Characteristics'!$C:$C,0)))</f>
        <v>Buy In-Region Products</v>
      </c>
      <c r="K413" s="293" t="str">
        <f>IF(ISBLANK(INDEX('Policy Characteristics'!E:E,MATCH($C413,'Policy Characteristics'!$C:$C,0))),"",INDEX('Policy Characteristics'!E:E,MATCH($C413,'Policy Characteristics'!$C:$C,0)))</f>
        <v>indst buy in region outputs</v>
      </c>
      <c r="L413" s="237">
        <f>IF(ISBLANK(INDEX('Policy Characteristics'!F:F,MATCH($C413,'Policy Characteristics'!$C:$C,0))),"",INDEX('Policy Characteristics'!F:F,MATCH($C413,'Policy Characteristics'!$C:$C,0)))</f>
        <v>0</v>
      </c>
      <c r="M413" s="237">
        <f>IF(ISBLANK(INDEX('Policy Characteristics'!G:G,MATCH($C413,'Policy Characteristics'!$C:$C,0))),"",INDEX('Policy Characteristics'!G:G,MATCH($C413,'Policy Characteristics'!$C:$C,0)))</f>
        <v>0.5</v>
      </c>
      <c r="N413" s="237">
        <f>IF(ISBLANK(INDEX('Policy Characteristics'!H:H,MATCH($C413,'Policy Characteristics'!$C:$C,0))),"",INDEX('Policy Characteristics'!H:H,MATCH($C413,'Policy Characteristics'!$C:$C,0)))</f>
        <v>0.01</v>
      </c>
      <c r="O413" s="293" t="str">
        <f>IF(ISBLANK(INDEX('Policy Characteristics'!I:I,MATCH($C413,'Policy Characteristics'!$C:$C,0))),"",INDEX('Policy Characteristics'!I:I,MATCH($C413,'Policy Characteristics'!$C:$C,0)))</f>
        <v>% of imports shifted</v>
      </c>
      <c r="P413" s="293"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93" t="str">
        <f>IF(ISBLANK(INDEX('Policy Characteristics'!K:K,MATCH($C413,'Policy Characteristics'!$C:$C,0))),"",INDEX('Policy Characteristics'!K:K,MATCH($C413,'Policy Characteristics'!$C:$C,0)))</f>
        <v/>
      </c>
      <c r="R413" s="293" t="str">
        <f>IF(ISBLANK(INDEX('Policy Characteristics'!L:L,MATCH($C413,'Policy Characteristics'!$C:$C,0))),"",INDEX('Policy Characteristics'!L:L,MATCH($C413,'Policy Characteristics'!$C:$C,0)))</f>
        <v/>
      </c>
    </row>
    <row r="414" spans="1:18" x14ac:dyDescent="0.25">
      <c r="A414" s="293" t="str">
        <f>IF(ISBLANK(INDEX('Policy Characteristics'!A:A,MATCH($C414,'Policy Characteristics'!$C:$C,0))),"",INDEX('Policy Characteristics'!A:A,MATCH($C414,'Policy Characteristics'!$C:$C,0)))</f>
        <v>Industry</v>
      </c>
      <c r="B414" s="294" t="str">
        <f>IF(ISBLANK(INDEX('Policy Characteristics'!B:B,MATCH($C414,'Policy Characteristics'!$C:$C,0))),"",INDEX('Policy Characteristics'!B:B,MATCH($C414,'Policy Characteristics'!$C:$C,0)))</f>
        <v>Carbon Capture and Sequestration</v>
      </c>
      <c r="C414" t="s">
        <v>328</v>
      </c>
      <c r="D414" s="298" t="s">
        <v>716</v>
      </c>
      <c r="E414" s="299" t="s">
        <v>766</v>
      </c>
      <c r="F414" t="s">
        <v>717</v>
      </c>
      <c r="G414" s="298" t="s">
        <v>767</v>
      </c>
      <c r="H414" s="20">
        <v>908</v>
      </c>
      <c r="I414" s="297" t="s">
        <v>634</v>
      </c>
      <c r="J414" s="296" t="str">
        <f>IF(ISBLANK(INDEX('Policy Characteristics'!D:D,MATCH($C414,'Policy Characteristics'!$C:$C,0))),"",INDEX('Policy Characteristics'!D:D,MATCH($C414,'Policy Characteristics'!$C:$C,0)))</f>
        <v>Industry CCS</v>
      </c>
      <c r="K414" s="293" t="str">
        <f>IF(ISBLANK(INDEX('Policy Characteristics'!E:E,MATCH($C414,'Policy Characteristics'!$C:$C,0))),"",INDEX('Policy Characteristics'!E:E,MATCH($C414,'Policy Characteristics'!$C:$C,0)))</f>
        <v>indst CCS</v>
      </c>
      <c r="L414" s="237">
        <f>IF(ISBLANK(INDEX('Policy Characteristics'!F:F,MATCH($C414,'Policy Characteristics'!$C:$C,0))),"",INDEX('Policy Characteristics'!F:F,MATCH($C414,'Policy Characteristics'!$C:$C,0)))</f>
        <v>0</v>
      </c>
      <c r="M414" s="237">
        <f>IF(ISBLANK(INDEX('Policy Characteristics'!G:G,MATCH($C414,'Policy Characteristics'!$C:$C,0))),"",INDEX('Policy Characteristics'!G:G,MATCH($C414,'Policy Characteristics'!$C:$C,0)))</f>
        <v>1</v>
      </c>
      <c r="N414" s="237">
        <f>IF(ISBLANK(INDEX('Policy Characteristics'!H:H,MATCH($C414,'Policy Characteristics'!$C:$C,0))),"",INDEX('Policy Characteristics'!H:H,MATCH($C414,'Policy Characteristics'!$C:$C,0)))</f>
        <v>0.01</v>
      </c>
      <c r="O414" s="293" t="str">
        <f>IF(ISBLANK(INDEX('Policy Characteristics'!I:I,MATCH($C414,'Policy Characteristics'!$C:$C,0))),"",INDEX('Policy Characteristics'!I:I,MATCH($C414,'Policy Characteristics'!$C:$C,0)))</f>
        <v>% of CO2 captured</v>
      </c>
      <c r="P414" s="293"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4" s="293" t="str">
        <f>IF(ISBLANK(INDEX('Policy Characteristics'!K:K,MATCH($C414,'Policy Characteristics'!$C:$C,0))),"",INDEX('Policy Characteristics'!K:K,MATCH($C414,'Policy Characteristics'!$C:$C,0)))</f>
        <v>ccs.html#ccs</v>
      </c>
      <c r="R414" s="293" t="str">
        <f>IF(ISBLANK(INDEX('Policy Characteristics'!L:L,MATCH($C414,'Policy Characteristics'!$C:$C,0))),"",INDEX('Policy Characteristics'!L:L,MATCH($C414,'Policy Characteristics'!$C:$C,0)))</f>
        <v>carbon-capture-and-sequestration.html</v>
      </c>
    </row>
    <row r="415" spans="1:18" x14ac:dyDescent="0.25">
      <c r="A415" s="293" t="str">
        <f>IF(ISBLANK(INDEX('Policy Characteristics'!A:A,MATCH($C415,'Policy Characteristics'!$C:$C,0))),"",INDEX('Policy Characteristics'!A:A,MATCH($C415,'Policy Characteristics'!$C:$C,0)))</f>
        <v>Industry</v>
      </c>
      <c r="B415" s="294" t="str">
        <f>IF(ISBLANK(INDEX('Policy Characteristics'!B:B,MATCH($C415,'Policy Characteristics'!$C:$C,0))),"",INDEX('Policy Characteristics'!B:B,MATCH($C415,'Policy Characteristics'!$C:$C,0)))</f>
        <v>Carbon Capture and Sequestration</v>
      </c>
      <c r="C415" s="293" t="str">
        <f t="shared" ref="C415:C430" si="29">C$414</f>
        <v>Industry Sector Fraction of Potential Additional CCS Achieved</v>
      </c>
      <c r="D415" s="298" t="s">
        <v>716</v>
      </c>
      <c r="E415" s="299" t="s">
        <v>768</v>
      </c>
      <c r="F415" t="s">
        <v>717</v>
      </c>
      <c r="G415" s="298" t="s">
        <v>769</v>
      </c>
      <c r="H415" s="20">
        <v>909</v>
      </c>
      <c r="I415" s="297" t="s">
        <v>634</v>
      </c>
      <c r="J415" s="296" t="str">
        <f>IF(ISBLANK(INDEX('Policy Characteristics'!D:D,MATCH($C415,'Policy Characteristics'!$C:$C,0))),"",INDEX('Policy Characteristics'!D:D,MATCH($C415,'Policy Characteristics'!$C:$C,0)))</f>
        <v>Industry CCS</v>
      </c>
      <c r="K415" s="293" t="str">
        <f>IF(ISBLANK(INDEX('Policy Characteristics'!E:E,MATCH($C415,'Policy Characteristics'!$C:$C,0))),"",INDEX('Policy Characteristics'!E:E,MATCH($C415,'Policy Characteristics'!$C:$C,0)))</f>
        <v>indst CCS</v>
      </c>
      <c r="L415" s="237">
        <f>IF(ISBLANK(INDEX('Policy Characteristics'!F:F,MATCH($C415,'Policy Characteristics'!$C:$C,0))),"",INDEX('Policy Characteristics'!F:F,MATCH($C415,'Policy Characteristics'!$C:$C,0)))</f>
        <v>0</v>
      </c>
      <c r="M415" s="237">
        <f>IF(ISBLANK(INDEX('Policy Characteristics'!G:G,MATCH($C415,'Policy Characteristics'!$C:$C,0))),"",INDEX('Policy Characteristics'!G:G,MATCH($C415,'Policy Characteristics'!$C:$C,0)))</f>
        <v>1</v>
      </c>
      <c r="N415" s="237">
        <f>IF(ISBLANK(INDEX('Policy Characteristics'!H:H,MATCH($C415,'Policy Characteristics'!$C:$C,0))),"",INDEX('Policy Characteristics'!H:H,MATCH($C415,'Policy Characteristics'!$C:$C,0)))</f>
        <v>0.01</v>
      </c>
      <c r="O415" s="293" t="str">
        <f>IF(ISBLANK(INDEX('Policy Characteristics'!I:I,MATCH($C415,'Policy Characteristics'!$C:$C,0))),"",INDEX('Policy Characteristics'!I:I,MATCH($C415,'Policy Characteristics'!$C:$C,0)))</f>
        <v>% of CO2 captured</v>
      </c>
      <c r="P415" s="293"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5" s="293" t="str">
        <f>IF(ISBLANK(INDEX('Policy Characteristics'!K:K,MATCH($C415,'Policy Characteristics'!$C:$C,0))),"",INDEX('Policy Characteristics'!K:K,MATCH($C415,'Policy Characteristics'!$C:$C,0)))</f>
        <v>ccs.html#ccs</v>
      </c>
      <c r="R415" s="293" t="str">
        <f>IF(ISBLANK(INDEX('Policy Characteristics'!L:L,MATCH($C415,'Policy Characteristics'!$C:$C,0))),"",INDEX('Policy Characteristics'!L:L,MATCH($C415,'Policy Characteristics'!$C:$C,0)))</f>
        <v>carbon-capture-and-sequestration.html</v>
      </c>
    </row>
    <row r="416" spans="1:18" x14ac:dyDescent="0.25">
      <c r="A416" s="293" t="str">
        <f>IF(ISBLANK(INDEX('Policy Characteristics'!A:A,MATCH($C416,'Policy Characteristics'!$C:$C,0))),"",INDEX('Policy Characteristics'!A:A,MATCH($C416,'Policy Characteristics'!$C:$C,0)))</f>
        <v>Industry</v>
      </c>
      <c r="B416" s="294" t="str">
        <f>IF(ISBLANK(INDEX('Policy Characteristics'!B:B,MATCH($C416,'Policy Characteristics'!$C:$C,0))),"",INDEX('Policy Characteristics'!B:B,MATCH($C416,'Policy Characteristics'!$C:$C,0)))</f>
        <v>Carbon Capture and Sequestration</v>
      </c>
      <c r="C416" s="293" t="str">
        <f t="shared" si="29"/>
        <v>Industry Sector Fraction of Potential Additional CCS Achieved</v>
      </c>
      <c r="D416" s="299" t="s">
        <v>718</v>
      </c>
      <c r="E416" s="299" t="s">
        <v>766</v>
      </c>
      <c r="F416" t="s">
        <v>719</v>
      </c>
      <c r="G416" s="298" t="s">
        <v>767</v>
      </c>
      <c r="H416" s="20">
        <v>910</v>
      </c>
      <c r="I416" s="297" t="s">
        <v>634</v>
      </c>
      <c r="J416" s="296" t="str">
        <f>IF(ISBLANK(INDEX('Policy Characteristics'!D:D,MATCH($C416,'Policy Characteristics'!$C:$C,0))),"",INDEX('Policy Characteristics'!D:D,MATCH($C416,'Policy Characteristics'!$C:$C,0)))</f>
        <v>Industry CCS</v>
      </c>
      <c r="K416" s="293" t="str">
        <f>IF(ISBLANK(INDEX('Policy Characteristics'!E:E,MATCH($C416,'Policy Characteristics'!$C:$C,0))),"",INDEX('Policy Characteristics'!E:E,MATCH($C416,'Policy Characteristics'!$C:$C,0)))</f>
        <v>indst CCS</v>
      </c>
      <c r="L416" s="237">
        <f>IF(ISBLANK(INDEX('Policy Characteristics'!F:F,MATCH($C416,'Policy Characteristics'!$C:$C,0))),"",INDEX('Policy Characteristics'!F:F,MATCH($C416,'Policy Characteristics'!$C:$C,0)))</f>
        <v>0</v>
      </c>
      <c r="M416" s="237">
        <f>IF(ISBLANK(INDEX('Policy Characteristics'!G:G,MATCH($C416,'Policy Characteristics'!$C:$C,0))),"",INDEX('Policy Characteristics'!G:G,MATCH($C416,'Policy Characteristics'!$C:$C,0)))</f>
        <v>1</v>
      </c>
      <c r="N416" s="237">
        <f>IF(ISBLANK(INDEX('Policy Characteristics'!H:H,MATCH($C416,'Policy Characteristics'!$C:$C,0))),"",INDEX('Policy Characteristics'!H:H,MATCH($C416,'Policy Characteristics'!$C:$C,0)))</f>
        <v>0.01</v>
      </c>
      <c r="O416" s="293" t="str">
        <f>IF(ISBLANK(INDEX('Policy Characteristics'!I:I,MATCH($C416,'Policy Characteristics'!$C:$C,0))),"",INDEX('Policy Characteristics'!I:I,MATCH($C416,'Policy Characteristics'!$C:$C,0)))</f>
        <v>% of CO2 captured</v>
      </c>
      <c r="P416" s="293"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6" s="293" t="str">
        <f>IF(ISBLANK(INDEX('Policy Characteristics'!K:K,MATCH($C416,'Policy Characteristics'!$C:$C,0))),"",INDEX('Policy Characteristics'!K:K,MATCH($C416,'Policy Characteristics'!$C:$C,0)))</f>
        <v>ccs.html#ccs</v>
      </c>
      <c r="R416" s="293" t="str">
        <f>IF(ISBLANK(INDEX('Policy Characteristics'!L:L,MATCH($C416,'Policy Characteristics'!$C:$C,0))),"",INDEX('Policy Characteristics'!L:L,MATCH($C416,'Policy Characteristics'!$C:$C,0)))</f>
        <v>carbon-capture-and-sequestration.html</v>
      </c>
    </row>
    <row r="417" spans="1:18" x14ac:dyDescent="0.25">
      <c r="A417" s="293" t="str">
        <f>IF(ISBLANK(INDEX('Policy Characteristics'!A:A,MATCH($C417,'Policy Characteristics'!$C:$C,0))),"",INDEX('Policy Characteristics'!A:A,MATCH($C417,'Policy Characteristics'!$C:$C,0)))</f>
        <v>Industry</v>
      </c>
      <c r="B417" s="294" t="str">
        <f>IF(ISBLANK(INDEX('Policy Characteristics'!B:B,MATCH($C417,'Policy Characteristics'!$C:$C,0))),"",INDEX('Policy Characteristics'!B:B,MATCH($C417,'Policy Characteristics'!$C:$C,0)))</f>
        <v>Carbon Capture and Sequestration</v>
      </c>
      <c r="C417" s="293" t="str">
        <f t="shared" si="29"/>
        <v>Industry Sector Fraction of Potential Additional CCS Achieved</v>
      </c>
      <c r="D417" s="299" t="s">
        <v>718</v>
      </c>
      <c r="E417" s="299" t="s">
        <v>768</v>
      </c>
      <c r="F417" t="s">
        <v>719</v>
      </c>
      <c r="G417" s="298" t="s">
        <v>769</v>
      </c>
      <c r="H417" s="20">
        <v>911</v>
      </c>
      <c r="I417" s="297" t="s">
        <v>634</v>
      </c>
      <c r="J417" s="296" t="str">
        <f>IF(ISBLANK(INDEX('Policy Characteristics'!D:D,MATCH($C417,'Policy Characteristics'!$C:$C,0))),"",INDEX('Policy Characteristics'!D:D,MATCH($C417,'Policy Characteristics'!$C:$C,0)))</f>
        <v>Industry CCS</v>
      </c>
      <c r="K417" s="293" t="str">
        <f>IF(ISBLANK(INDEX('Policy Characteristics'!E:E,MATCH($C417,'Policy Characteristics'!$C:$C,0))),"",INDEX('Policy Characteristics'!E:E,MATCH($C417,'Policy Characteristics'!$C:$C,0)))</f>
        <v>indst CCS</v>
      </c>
      <c r="L417" s="237">
        <f>IF(ISBLANK(INDEX('Policy Characteristics'!F:F,MATCH($C417,'Policy Characteristics'!$C:$C,0))),"",INDEX('Policy Characteristics'!F:F,MATCH($C417,'Policy Characteristics'!$C:$C,0)))</f>
        <v>0</v>
      </c>
      <c r="M417" s="237">
        <f>IF(ISBLANK(INDEX('Policy Characteristics'!G:G,MATCH($C417,'Policy Characteristics'!$C:$C,0))),"",INDEX('Policy Characteristics'!G:G,MATCH($C417,'Policy Characteristics'!$C:$C,0)))</f>
        <v>1</v>
      </c>
      <c r="N417" s="237">
        <f>IF(ISBLANK(INDEX('Policy Characteristics'!H:H,MATCH($C417,'Policy Characteristics'!$C:$C,0))),"",INDEX('Policy Characteristics'!H:H,MATCH($C417,'Policy Characteristics'!$C:$C,0)))</f>
        <v>0.01</v>
      </c>
      <c r="O417" s="293" t="str">
        <f>IF(ISBLANK(INDEX('Policy Characteristics'!I:I,MATCH($C417,'Policy Characteristics'!$C:$C,0))),"",INDEX('Policy Characteristics'!I:I,MATCH($C417,'Policy Characteristics'!$C:$C,0)))</f>
        <v>% of CO2 captured</v>
      </c>
      <c r="P417" s="293"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7" s="293" t="str">
        <f>IF(ISBLANK(INDEX('Policy Characteristics'!K:K,MATCH($C417,'Policy Characteristics'!$C:$C,0))),"",INDEX('Policy Characteristics'!K:K,MATCH($C417,'Policy Characteristics'!$C:$C,0)))</f>
        <v>ccs.html#ccs</v>
      </c>
      <c r="R417" s="293" t="str">
        <f>IF(ISBLANK(INDEX('Policy Characteristics'!L:L,MATCH($C417,'Policy Characteristics'!$C:$C,0))),"",INDEX('Policy Characteristics'!L:L,MATCH($C417,'Policy Characteristics'!$C:$C,0)))</f>
        <v>carbon-capture-and-sequestration.html</v>
      </c>
    </row>
    <row r="418" spans="1:18" x14ac:dyDescent="0.25">
      <c r="A418" s="293" t="str">
        <f>IF(ISBLANK(INDEX('Policy Characteristics'!A:A,MATCH($C418,'Policy Characteristics'!$C:$C,0))),"",INDEX('Policy Characteristics'!A:A,MATCH($C418,'Policy Characteristics'!$C:$C,0)))</f>
        <v>Industry</v>
      </c>
      <c r="B418" s="294" t="str">
        <f>IF(ISBLANK(INDEX('Policy Characteristics'!B:B,MATCH($C418,'Policy Characteristics'!$C:$C,0))),"",INDEX('Policy Characteristics'!B:B,MATCH($C418,'Policy Characteristics'!$C:$C,0)))</f>
        <v>Carbon Capture and Sequestration</v>
      </c>
      <c r="C418" s="293" t="str">
        <f t="shared" si="29"/>
        <v>Industry Sector Fraction of Potential Additional CCS Achieved</v>
      </c>
      <c r="D418" s="299" t="s">
        <v>720</v>
      </c>
      <c r="E418" s="299" t="s">
        <v>766</v>
      </c>
      <c r="F418" t="s">
        <v>721</v>
      </c>
      <c r="G418" s="298" t="s">
        <v>767</v>
      </c>
      <c r="H418" s="20">
        <v>912</v>
      </c>
      <c r="I418" s="297" t="s">
        <v>634</v>
      </c>
      <c r="J418" s="296" t="str">
        <f>IF(ISBLANK(INDEX('Policy Characteristics'!D:D,MATCH($C418,'Policy Characteristics'!$C:$C,0))),"",INDEX('Policy Characteristics'!D:D,MATCH($C418,'Policy Characteristics'!$C:$C,0)))</f>
        <v>Industry CCS</v>
      </c>
      <c r="K418" s="293" t="str">
        <f>IF(ISBLANK(INDEX('Policy Characteristics'!E:E,MATCH($C418,'Policy Characteristics'!$C:$C,0))),"",INDEX('Policy Characteristics'!E:E,MATCH($C418,'Policy Characteristics'!$C:$C,0)))</f>
        <v>indst CCS</v>
      </c>
      <c r="L418" s="237">
        <f>IF(ISBLANK(INDEX('Policy Characteristics'!F:F,MATCH($C418,'Policy Characteristics'!$C:$C,0))),"",INDEX('Policy Characteristics'!F:F,MATCH($C418,'Policy Characteristics'!$C:$C,0)))</f>
        <v>0</v>
      </c>
      <c r="M418" s="237">
        <f>IF(ISBLANK(INDEX('Policy Characteristics'!G:G,MATCH($C418,'Policy Characteristics'!$C:$C,0))),"",INDEX('Policy Characteristics'!G:G,MATCH($C418,'Policy Characteristics'!$C:$C,0)))</f>
        <v>1</v>
      </c>
      <c r="N418" s="237">
        <f>IF(ISBLANK(INDEX('Policy Characteristics'!H:H,MATCH($C418,'Policy Characteristics'!$C:$C,0))),"",INDEX('Policy Characteristics'!H:H,MATCH($C418,'Policy Characteristics'!$C:$C,0)))</f>
        <v>0.01</v>
      </c>
      <c r="O418" s="293" t="str">
        <f>IF(ISBLANK(INDEX('Policy Characteristics'!I:I,MATCH($C418,'Policy Characteristics'!$C:$C,0))),"",INDEX('Policy Characteristics'!I:I,MATCH($C418,'Policy Characteristics'!$C:$C,0)))</f>
        <v>% of CO2 captured</v>
      </c>
      <c r="P418" s="293"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8" s="293" t="str">
        <f>IF(ISBLANK(INDEX('Policy Characteristics'!K:K,MATCH($C418,'Policy Characteristics'!$C:$C,0))),"",INDEX('Policy Characteristics'!K:K,MATCH($C418,'Policy Characteristics'!$C:$C,0)))</f>
        <v>ccs.html#ccs</v>
      </c>
      <c r="R418" s="293" t="str">
        <f>IF(ISBLANK(INDEX('Policy Characteristics'!L:L,MATCH($C418,'Policy Characteristics'!$C:$C,0))),"",INDEX('Policy Characteristics'!L:L,MATCH($C418,'Policy Characteristics'!$C:$C,0)))</f>
        <v>carbon-capture-and-sequestration.html</v>
      </c>
    </row>
    <row r="419" spans="1:18" x14ac:dyDescent="0.25">
      <c r="A419" s="293" t="str">
        <f>IF(ISBLANK(INDEX('Policy Characteristics'!A:A,MATCH($C419,'Policy Characteristics'!$C:$C,0))),"",INDEX('Policy Characteristics'!A:A,MATCH($C419,'Policy Characteristics'!$C:$C,0)))</f>
        <v>Industry</v>
      </c>
      <c r="B419" s="294" t="str">
        <f>IF(ISBLANK(INDEX('Policy Characteristics'!B:B,MATCH($C419,'Policy Characteristics'!$C:$C,0))),"",INDEX('Policy Characteristics'!B:B,MATCH($C419,'Policy Characteristics'!$C:$C,0)))</f>
        <v>Carbon Capture and Sequestration</v>
      </c>
      <c r="C419" s="293" t="str">
        <f t="shared" si="29"/>
        <v>Industry Sector Fraction of Potential Additional CCS Achieved</v>
      </c>
      <c r="D419" s="299" t="s">
        <v>720</v>
      </c>
      <c r="E419" s="299" t="s">
        <v>768</v>
      </c>
      <c r="F419" t="s">
        <v>721</v>
      </c>
      <c r="G419" s="298" t="s">
        <v>769</v>
      </c>
      <c r="H419" s="20">
        <v>913</v>
      </c>
      <c r="I419" s="297" t="s">
        <v>634</v>
      </c>
      <c r="J419" s="296" t="str">
        <f>IF(ISBLANK(INDEX('Policy Characteristics'!D:D,MATCH($C419,'Policy Characteristics'!$C:$C,0))),"",INDEX('Policy Characteristics'!D:D,MATCH($C419,'Policy Characteristics'!$C:$C,0)))</f>
        <v>Industry CCS</v>
      </c>
      <c r="K419" s="293" t="str">
        <f>IF(ISBLANK(INDEX('Policy Characteristics'!E:E,MATCH($C419,'Policy Characteristics'!$C:$C,0))),"",INDEX('Policy Characteristics'!E:E,MATCH($C419,'Policy Characteristics'!$C:$C,0)))</f>
        <v>indst CCS</v>
      </c>
      <c r="L419" s="237">
        <f>IF(ISBLANK(INDEX('Policy Characteristics'!F:F,MATCH($C419,'Policy Characteristics'!$C:$C,0))),"",INDEX('Policy Characteristics'!F:F,MATCH($C419,'Policy Characteristics'!$C:$C,0)))</f>
        <v>0</v>
      </c>
      <c r="M419" s="237">
        <f>IF(ISBLANK(INDEX('Policy Characteristics'!G:G,MATCH($C419,'Policy Characteristics'!$C:$C,0))),"",INDEX('Policy Characteristics'!G:G,MATCH($C419,'Policy Characteristics'!$C:$C,0)))</f>
        <v>1</v>
      </c>
      <c r="N419" s="237">
        <f>IF(ISBLANK(INDEX('Policy Characteristics'!H:H,MATCH($C419,'Policy Characteristics'!$C:$C,0))),"",INDEX('Policy Characteristics'!H:H,MATCH($C419,'Policy Characteristics'!$C:$C,0)))</f>
        <v>0.01</v>
      </c>
      <c r="O419" s="293" t="str">
        <f>IF(ISBLANK(INDEX('Policy Characteristics'!I:I,MATCH($C419,'Policy Characteristics'!$C:$C,0))),"",INDEX('Policy Characteristics'!I:I,MATCH($C419,'Policy Characteristics'!$C:$C,0)))</f>
        <v>% of CO2 captured</v>
      </c>
      <c r="P419" s="293"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9" s="293" t="str">
        <f>IF(ISBLANK(INDEX('Policy Characteristics'!K:K,MATCH($C419,'Policy Characteristics'!$C:$C,0))),"",INDEX('Policy Characteristics'!K:K,MATCH($C419,'Policy Characteristics'!$C:$C,0)))</f>
        <v>ccs.html#ccs</v>
      </c>
      <c r="R419" s="293" t="str">
        <f>IF(ISBLANK(INDEX('Policy Characteristics'!L:L,MATCH($C419,'Policy Characteristics'!$C:$C,0))),"",INDEX('Policy Characteristics'!L:L,MATCH($C419,'Policy Characteristics'!$C:$C,0)))</f>
        <v>carbon-capture-and-sequestration.html</v>
      </c>
    </row>
    <row r="420" spans="1:18" x14ac:dyDescent="0.25">
      <c r="A420" s="293" t="str">
        <f>IF(ISBLANK(INDEX('Policy Characteristics'!A:A,MATCH($C420,'Policy Characteristics'!$C:$C,0))),"",INDEX('Policy Characteristics'!A:A,MATCH($C420,'Policy Characteristics'!$C:$C,0)))</f>
        <v>Industry</v>
      </c>
      <c r="B420" s="294" t="str">
        <f>IF(ISBLANK(INDEX('Policy Characteristics'!B:B,MATCH($C420,'Policy Characteristics'!$C:$C,0))),"",INDEX('Policy Characteristics'!B:B,MATCH($C420,'Policy Characteristics'!$C:$C,0)))</f>
        <v>Carbon Capture and Sequestration</v>
      </c>
      <c r="C420" s="293" t="str">
        <f t="shared" si="29"/>
        <v>Industry Sector Fraction of Potential Additional CCS Achieved</v>
      </c>
      <c r="D420" s="299" t="s">
        <v>722</v>
      </c>
      <c r="E420" s="299" t="s">
        <v>766</v>
      </c>
      <c r="F420" t="s">
        <v>723</v>
      </c>
      <c r="G420" s="298" t="s">
        <v>767</v>
      </c>
      <c r="H420" s="20">
        <v>914</v>
      </c>
      <c r="I420" s="297" t="s">
        <v>634</v>
      </c>
      <c r="J420" s="296" t="str">
        <f>IF(ISBLANK(INDEX('Policy Characteristics'!D:D,MATCH($C420,'Policy Characteristics'!$C:$C,0))),"",INDEX('Policy Characteristics'!D:D,MATCH($C420,'Policy Characteristics'!$C:$C,0)))</f>
        <v>Industry CCS</v>
      </c>
      <c r="K420" s="293" t="str">
        <f>IF(ISBLANK(INDEX('Policy Characteristics'!E:E,MATCH($C420,'Policy Characteristics'!$C:$C,0))),"",INDEX('Policy Characteristics'!E:E,MATCH($C420,'Policy Characteristics'!$C:$C,0)))</f>
        <v>indst CCS</v>
      </c>
      <c r="L420" s="237">
        <f>IF(ISBLANK(INDEX('Policy Characteristics'!F:F,MATCH($C420,'Policy Characteristics'!$C:$C,0))),"",INDEX('Policy Characteristics'!F:F,MATCH($C420,'Policy Characteristics'!$C:$C,0)))</f>
        <v>0</v>
      </c>
      <c r="M420" s="237">
        <f>IF(ISBLANK(INDEX('Policy Characteristics'!G:G,MATCH($C420,'Policy Characteristics'!$C:$C,0))),"",INDEX('Policy Characteristics'!G:G,MATCH($C420,'Policy Characteristics'!$C:$C,0)))</f>
        <v>1</v>
      </c>
      <c r="N420" s="237">
        <f>IF(ISBLANK(INDEX('Policy Characteristics'!H:H,MATCH($C420,'Policy Characteristics'!$C:$C,0))),"",INDEX('Policy Characteristics'!H:H,MATCH($C420,'Policy Characteristics'!$C:$C,0)))</f>
        <v>0.01</v>
      </c>
      <c r="O420" s="293" t="str">
        <f>IF(ISBLANK(INDEX('Policy Characteristics'!I:I,MATCH($C420,'Policy Characteristics'!$C:$C,0))),"",INDEX('Policy Characteristics'!I:I,MATCH($C420,'Policy Characteristics'!$C:$C,0)))</f>
        <v>% of CO2 captured</v>
      </c>
      <c r="P420" s="293"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0" s="293" t="str">
        <f>IF(ISBLANK(INDEX('Policy Characteristics'!K:K,MATCH($C420,'Policy Characteristics'!$C:$C,0))),"",INDEX('Policy Characteristics'!K:K,MATCH($C420,'Policy Characteristics'!$C:$C,0)))</f>
        <v>ccs.html#ccs</v>
      </c>
      <c r="R420" s="293" t="str">
        <f>IF(ISBLANK(INDEX('Policy Characteristics'!L:L,MATCH($C420,'Policy Characteristics'!$C:$C,0))),"",INDEX('Policy Characteristics'!L:L,MATCH($C420,'Policy Characteristics'!$C:$C,0)))</f>
        <v>carbon-capture-and-sequestration.html</v>
      </c>
    </row>
    <row r="421" spans="1:18" x14ac:dyDescent="0.25">
      <c r="A421" s="293" t="str">
        <f>IF(ISBLANK(INDEX('Policy Characteristics'!A:A,MATCH($C421,'Policy Characteristics'!$C:$C,0))),"",INDEX('Policy Characteristics'!A:A,MATCH($C421,'Policy Characteristics'!$C:$C,0)))</f>
        <v>Industry</v>
      </c>
      <c r="B421" s="294" t="str">
        <f>IF(ISBLANK(INDEX('Policy Characteristics'!B:B,MATCH($C421,'Policy Characteristics'!$C:$C,0))),"",INDEX('Policy Characteristics'!B:B,MATCH($C421,'Policy Characteristics'!$C:$C,0)))</f>
        <v>Carbon Capture and Sequestration</v>
      </c>
      <c r="C421" s="293" t="str">
        <f t="shared" si="29"/>
        <v>Industry Sector Fraction of Potential Additional CCS Achieved</v>
      </c>
      <c r="D421" s="299" t="s">
        <v>722</v>
      </c>
      <c r="E421" s="299" t="s">
        <v>768</v>
      </c>
      <c r="F421" t="s">
        <v>723</v>
      </c>
      <c r="G421" s="298" t="s">
        <v>769</v>
      </c>
      <c r="H421" s="20">
        <v>915</v>
      </c>
      <c r="I421" s="297" t="s">
        <v>634</v>
      </c>
      <c r="J421" s="296" t="str">
        <f>IF(ISBLANK(INDEX('Policy Characteristics'!D:D,MATCH($C421,'Policy Characteristics'!$C:$C,0))),"",INDEX('Policy Characteristics'!D:D,MATCH($C421,'Policy Characteristics'!$C:$C,0)))</f>
        <v>Industry CCS</v>
      </c>
      <c r="K421" s="293" t="str">
        <f>IF(ISBLANK(INDEX('Policy Characteristics'!E:E,MATCH($C421,'Policy Characteristics'!$C:$C,0))),"",INDEX('Policy Characteristics'!E:E,MATCH($C421,'Policy Characteristics'!$C:$C,0)))</f>
        <v>indst CCS</v>
      </c>
      <c r="L421" s="237">
        <f>IF(ISBLANK(INDEX('Policy Characteristics'!F:F,MATCH($C421,'Policy Characteristics'!$C:$C,0))),"",INDEX('Policy Characteristics'!F:F,MATCH($C421,'Policy Characteristics'!$C:$C,0)))</f>
        <v>0</v>
      </c>
      <c r="M421" s="237">
        <f>IF(ISBLANK(INDEX('Policy Characteristics'!G:G,MATCH($C421,'Policy Characteristics'!$C:$C,0))),"",INDEX('Policy Characteristics'!G:G,MATCH($C421,'Policy Characteristics'!$C:$C,0)))</f>
        <v>1</v>
      </c>
      <c r="N421" s="237">
        <f>IF(ISBLANK(INDEX('Policy Characteristics'!H:H,MATCH($C421,'Policy Characteristics'!$C:$C,0))),"",INDEX('Policy Characteristics'!H:H,MATCH($C421,'Policy Characteristics'!$C:$C,0)))</f>
        <v>0.01</v>
      </c>
      <c r="O421" s="293" t="str">
        <f>IF(ISBLANK(INDEX('Policy Characteristics'!I:I,MATCH($C421,'Policy Characteristics'!$C:$C,0))),"",INDEX('Policy Characteristics'!I:I,MATCH($C421,'Policy Characteristics'!$C:$C,0)))</f>
        <v>% of CO2 captured</v>
      </c>
      <c r="P421" s="293"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1" s="293" t="str">
        <f>IF(ISBLANK(INDEX('Policy Characteristics'!K:K,MATCH($C421,'Policy Characteristics'!$C:$C,0))),"",INDEX('Policy Characteristics'!K:K,MATCH($C421,'Policy Characteristics'!$C:$C,0)))</f>
        <v>ccs.html#ccs</v>
      </c>
      <c r="R421" s="293" t="str">
        <f>IF(ISBLANK(INDEX('Policy Characteristics'!L:L,MATCH($C421,'Policy Characteristics'!$C:$C,0))),"",INDEX('Policy Characteristics'!L:L,MATCH($C421,'Policy Characteristics'!$C:$C,0)))</f>
        <v>carbon-capture-and-sequestration.html</v>
      </c>
    </row>
    <row r="422" spans="1:18" x14ac:dyDescent="0.25">
      <c r="A422" s="293" t="str">
        <f>IF(ISBLANK(INDEX('Policy Characteristics'!A:A,MATCH($C422,'Policy Characteristics'!$C:$C,0))),"",INDEX('Policy Characteristics'!A:A,MATCH($C422,'Policy Characteristics'!$C:$C,0)))</f>
        <v>Industry</v>
      </c>
      <c r="B422" s="294" t="str">
        <f>IF(ISBLANK(INDEX('Policy Characteristics'!B:B,MATCH($C422,'Policy Characteristics'!$C:$C,0))),"",INDEX('Policy Characteristics'!B:B,MATCH($C422,'Policy Characteristics'!$C:$C,0)))</f>
        <v>Carbon Capture and Sequestration</v>
      </c>
      <c r="C422" s="293" t="str">
        <f t="shared" si="29"/>
        <v>Industry Sector Fraction of Potential Additional CCS Achieved</v>
      </c>
      <c r="D422" s="299" t="s">
        <v>724</v>
      </c>
      <c r="E422" s="299" t="s">
        <v>766</v>
      </c>
      <c r="F422" t="s">
        <v>725</v>
      </c>
      <c r="G422" s="298" t="s">
        <v>767</v>
      </c>
      <c r="H422" s="20">
        <v>916</v>
      </c>
      <c r="I422" s="295" t="s">
        <v>624</v>
      </c>
      <c r="J422" s="296" t="str">
        <f>IF(ISBLANK(INDEX('Policy Characteristics'!D:D,MATCH($C422,'Policy Characteristics'!$C:$C,0))),"",INDEX('Policy Characteristics'!D:D,MATCH($C422,'Policy Characteristics'!$C:$C,0)))</f>
        <v>Industry CCS</v>
      </c>
      <c r="K422" s="293" t="str">
        <f>IF(ISBLANK(INDEX('Policy Characteristics'!E:E,MATCH($C422,'Policy Characteristics'!$C:$C,0))),"",INDEX('Policy Characteristics'!E:E,MATCH($C422,'Policy Characteristics'!$C:$C,0)))</f>
        <v>indst CCS</v>
      </c>
      <c r="L422" s="237">
        <f>IF(ISBLANK(INDEX('Policy Characteristics'!F:F,MATCH($C422,'Policy Characteristics'!$C:$C,0))),"",INDEX('Policy Characteristics'!F:F,MATCH($C422,'Policy Characteristics'!$C:$C,0)))</f>
        <v>0</v>
      </c>
      <c r="M422" s="237">
        <f>IF(ISBLANK(INDEX('Policy Characteristics'!G:G,MATCH($C422,'Policy Characteristics'!$C:$C,0))),"",INDEX('Policy Characteristics'!G:G,MATCH($C422,'Policy Characteristics'!$C:$C,0)))</f>
        <v>1</v>
      </c>
      <c r="N422" s="237">
        <f>IF(ISBLANK(INDEX('Policy Characteristics'!H:H,MATCH($C422,'Policy Characteristics'!$C:$C,0))),"",INDEX('Policy Characteristics'!H:H,MATCH($C422,'Policy Characteristics'!$C:$C,0)))</f>
        <v>0.01</v>
      </c>
      <c r="O422" s="293" t="str">
        <f>IF(ISBLANK(INDEX('Policy Characteristics'!I:I,MATCH($C422,'Policy Characteristics'!$C:$C,0))),"",INDEX('Policy Characteristics'!I:I,MATCH($C422,'Policy Characteristics'!$C:$C,0)))</f>
        <v>% of CO2 captured</v>
      </c>
      <c r="P422" s="293"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2" s="293" t="str">
        <f>IF(ISBLANK(INDEX('Policy Characteristics'!K:K,MATCH($C422,'Policy Characteristics'!$C:$C,0))),"",INDEX('Policy Characteristics'!K:K,MATCH($C422,'Policy Characteristics'!$C:$C,0)))</f>
        <v>ccs.html#ccs</v>
      </c>
      <c r="R422" s="293" t="str">
        <f>IF(ISBLANK(INDEX('Policy Characteristics'!L:L,MATCH($C422,'Policy Characteristics'!$C:$C,0))),"",INDEX('Policy Characteristics'!L:L,MATCH($C422,'Policy Characteristics'!$C:$C,0)))</f>
        <v>carbon-capture-and-sequestration.html</v>
      </c>
    </row>
    <row r="423" spans="1:18" x14ac:dyDescent="0.25">
      <c r="A423" s="293" t="str">
        <f>IF(ISBLANK(INDEX('Policy Characteristics'!A:A,MATCH($C423,'Policy Characteristics'!$C:$C,0))),"",INDEX('Policy Characteristics'!A:A,MATCH($C423,'Policy Characteristics'!$C:$C,0)))</f>
        <v>Industry</v>
      </c>
      <c r="B423" s="294" t="str">
        <f>IF(ISBLANK(INDEX('Policy Characteristics'!B:B,MATCH($C423,'Policy Characteristics'!$C:$C,0))),"",INDEX('Policy Characteristics'!B:B,MATCH($C423,'Policy Characteristics'!$C:$C,0)))</f>
        <v>Carbon Capture and Sequestration</v>
      </c>
      <c r="C423" s="293" t="str">
        <f t="shared" si="29"/>
        <v>Industry Sector Fraction of Potential Additional CCS Achieved</v>
      </c>
      <c r="D423" s="299" t="s">
        <v>724</v>
      </c>
      <c r="E423" s="299" t="s">
        <v>768</v>
      </c>
      <c r="F423" t="s">
        <v>725</v>
      </c>
      <c r="G423" s="298" t="s">
        <v>769</v>
      </c>
      <c r="H423" s="20">
        <v>917</v>
      </c>
      <c r="I423" s="297" t="s">
        <v>634</v>
      </c>
      <c r="J423" s="296" t="str">
        <f>IF(ISBLANK(INDEX('Policy Characteristics'!D:D,MATCH($C423,'Policy Characteristics'!$C:$C,0))),"",INDEX('Policy Characteristics'!D:D,MATCH($C423,'Policy Characteristics'!$C:$C,0)))</f>
        <v>Industry CCS</v>
      </c>
      <c r="K423" s="293" t="str">
        <f>IF(ISBLANK(INDEX('Policy Characteristics'!E:E,MATCH($C423,'Policy Characteristics'!$C:$C,0))),"",INDEX('Policy Characteristics'!E:E,MATCH($C423,'Policy Characteristics'!$C:$C,0)))</f>
        <v>indst CCS</v>
      </c>
      <c r="L423" s="237">
        <f>IF(ISBLANK(INDEX('Policy Characteristics'!F:F,MATCH($C423,'Policy Characteristics'!$C:$C,0))),"",INDEX('Policy Characteristics'!F:F,MATCH($C423,'Policy Characteristics'!$C:$C,0)))</f>
        <v>0</v>
      </c>
      <c r="M423" s="237">
        <f>IF(ISBLANK(INDEX('Policy Characteristics'!G:G,MATCH($C423,'Policy Characteristics'!$C:$C,0))),"",INDEX('Policy Characteristics'!G:G,MATCH($C423,'Policy Characteristics'!$C:$C,0)))</f>
        <v>1</v>
      </c>
      <c r="N423" s="237">
        <f>IF(ISBLANK(INDEX('Policy Characteristics'!H:H,MATCH($C423,'Policy Characteristics'!$C:$C,0))),"",INDEX('Policy Characteristics'!H:H,MATCH($C423,'Policy Characteristics'!$C:$C,0)))</f>
        <v>0.01</v>
      </c>
      <c r="O423" s="293" t="str">
        <f>IF(ISBLANK(INDEX('Policy Characteristics'!I:I,MATCH($C423,'Policy Characteristics'!$C:$C,0))),"",INDEX('Policy Characteristics'!I:I,MATCH($C423,'Policy Characteristics'!$C:$C,0)))</f>
        <v>% of CO2 captured</v>
      </c>
      <c r="P423" s="293"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3" s="293" t="str">
        <f>IF(ISBLANK(INDEX('Policy Characteristics'!K:K,MATCH($C423,'Policy Characteristics'!$C:$C,0))),"",INDEX('Policy Characteristics'!K:K,MATCH($C423,'Policy Characteristics'!$C:$C,0)))</f>
        <v>ccs.html#ccs</v>
      </c>
      <c r="R423" s="293" t="str">
        <f>IF(ISBLANK(INDEX('Policy Characteristics'!L:L,MATCH($C423,'Policy Characteristics'!$C:$C,0))),"",INDEX('Policy Characteristics'!L:L,MATCH($C423,'Policy Characteristics'!$C:$C,0)))</f>
        <v>carbon-capture-and-sequestration.html</v>
      </c>
    </row>
    <row r="424" spans="1:18" x14ac:dyDescent="0.25">
      <c r="A424" s="293" t="str">
        <f>IF(ISBLANK(INDEX('Policy Characteristics'!A:A,MATCH($C424,'Policy Characteristics'!$C:$C,0))),"",INDEX('Policy Characteristics'!A:A,MATCH($C424,'Policy Characteristics'!$C:$C,0)))</f>
        <v>Industry</v>
      </c>
      <c r="B424" s="294" t="str">
        <f>IF(ISBLANK(INDEX('Policy Characteristics'!B:B,MATCH($C424,'Policy Characteristics'!$C:$C,0))),"",INDEX('Policy Characteristics'!B:B,MATCH($C424,'Policy Characteristics'!$C:$C,0)))</f>
        <v>Carbon Capture and Sequestration</v>
      </c>
      <c r="C424" s="293" t="str">
        <f t="shared" si="29"/>
        <v>Industry Sector Fraction of Potential Additional CCS Achieved</v>
      </c>
      <c r="D424" s="299" t="s">
        <v>726</v>
      </c>
      <c r="E424" s="299" t="s">
        <v>766</v>
      </c>
      <c r="F424" t="s">
        <v>727</v>
      </c>
      <c r="G424" s="298" t="s">
        <v>767</v>
      </c>
      <c r="H424" s="20">
        <v>918</v>
      </c>
      <c r="I424" s="295" t="s">
        <v>624</v>
      </c>
      <c r="J424" s="296" t="str">
        <f>IF(ISBLANK(INDEX('Policy Characteristics'!D:D,MATCH($C424,'Policy Characteristics'!$C:$C,0))),"",INDEX('Policy Characteristics'!D:D,MATCH($C424,'Policy Characteristics'!$C:$C,0)))</f>
        <v>Industry CCS</v>
      </c>
      <c r="K424" s="293" t="str">
        <f>IF(ISBLANK(INDEX('Policy Characteristics'!E:E,MATCH($C424,'Policy Characteristics'!$C:$C,0))),"",INDEX('Policy Characteristics'!E:E,MATCH($C424,'Policy Characteristics'!$C:$C,0)))</f>
        <v>indst CCS</v>
      </c>
      <c r="L424" s="237">
        <f>IF(ISBLANK(INDEX('Policy Characteristics'!F:F,MATCH($C424,'Policy Characteristics'!$C:$C,0))),"",INDEX('Policy Characteristics'!F:F,MATCH($C424,'Policy Characteristics'!$C:$C,0)))</f>
        <v>0</v>
      </c>
      <c r="M424" s="237">
        <f>IF(ISBLANK(INDEX('Policy Characteristics'!G:G,MATCH($C424,'Policy Characteristics'!$C:$C,0))),"",INDEX('Policy Characteristics'!G:G,MATCH($C424,'Policy Characteristics'!$C:$C,0)))</f>
        <v>1</v>
      </c>
      <c r="N424" s="237">
        <f>IF(ISBLANK(INDEX('Policy Characteristics'!H:H,MATCH($C424,'Policy Characteristics'!$C:$C,0))),"",INDEX('Policy Characteristics'!H:H,MATCH($C424,'Policy Characteristics'!$C:$C,0)))</f>
        <v>0.01</v>
      </c>
      <c r="O424" s="293" t="str">
        <f>IF(ISBLANK(INDEX('Policy Characteristics'!I:I,MATCH($C424,'Policy Characteristics'!$C:$C,0))),"",INDEX('Policy Characteristics'!I:I,MATCH($C424,'Policy Characteristics'!$C:$C,0)))</f>
        <v>% of CO2 captured</v>
      </c>
      <c r="P424" s="293"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4" s="293" t="str">
        <f>IF(ISBLANK(INDEX('Policy Characteristics'!K:K,MATCH($C424,'Policy Characteristics'!$C:$C,0))),"",INDEX('Policy Characteristics'!K:K,MATCH($C424,'Policy Characteristics'!$C:$C,0)))</f>
        <v>ccs.html#ccs</v>
      </c>
      <c r="R424" s="293" t="str">
        <f>IF(ISBLANK(INDEX('Policy Characteristics'!L:L,MATCH($C424,'Policy Characteristics'!$C:$C,0))),"",INDEX('Policy Characteristics'!L:L,MATCH($C424,'Policy Characteristics'!$C:$C,0)))</f>
        <v>carbon-capture-and-sequestration.html</v>
      </c>
    </row>
    <row r="425" spans="1:18" x14ac:dyDescent="0.25">
      <c r="A425" s="293" t="str">
        <f>IF(ISBLANK(INDEX('Policy Characteristics'!A:A,MATCH($C425,'Policy Characteristics'!$C:$C,0))),"",INDEX('Policy Characteristics'!A:A,MATCH($C425,'Policy Characteristics'!$C:$C,0)))</f>
        <v>Industry</v>
      </c>
      <c r="B425" s="294" t="str">
        <f>IF(ISBLANK(INDEX('Policy Characteristics'!B:B,MATCH($C425,'Policy Characteristics'!$C:$C,0))),"",INDEX('Policy Characteristics'!B:B,MATCH($C425,'Policy Characteristics'!$C:$C,0)))</f>
        <v>Carbon Capture and Sequestration</v>
      </c>
      <c r="C425" s="293" t="str">
        <f t="shared" si="29"/>
        <v>Industry Sector Fraction of Potential Additional CCS Achieved</v>
      </c>
      <c r="D425" s="299" t="s">
        <v>726</v>
      </c>
      <c r="E425" s="299" t="s">
        <v>768</v>
      </c>
      <c r="F425" t="s">
        <v>727</v>
      </c>
      <c r="G425" s="298" t="s">
        <v>769</v>
      </c>
      <c r="H425" s="20">
        <v>919</v>
      </c>
      <c r="I425" s="297" t="s">
        <v>634</v>
      </c>
      <c r="J425" s="296" t="str">
        <f>IF(ISBLANK(INDEX('Policy Characteristics'!D:D,MATCH($C425,'Policy Characteristics'!$C:$C,0))),"",INDEX('Policy Characteristics'!D:D,MATCH($C425,'Policy Characteristics'!$C:$C,0)))</f>
        <v>Industry CCS</v>
      </c>
      <c r="K425" s="293" t="str">
        <f>IF(ISBLANK(INDEX('Policy Characteristics'!E:E,MATCH($C425,'Policy Characteristics'!$C:$C,0))),"",INDEX('Policy Characteristics'!E:E,MATCH($C425,'Policy Characteristics'!$C:$C,0)))</f>
        <v>indst CCS</v>
      </c>
      <c r="L425" s="237">
        <f>IF(ISBLANK(INDEX('Policy Characteristics'!F:F,MATCH($C425,'Policy Characteristics'!$C:$C,0))),"",INDEX('Policy Characteristics'!F:F,MATCH($C425,'Policy Characteristics'!$C:$C,0)))</f>
        <v>0</v>
      </c>
      <c r="M425" s="237">
        <f>IF(ISBLANK(INDEX('Policy Characteristics'!G:G,MATCH($C425,'Policy Characteristics'!$C:$C,0))),"",INDEX('Policy Characteristics'!G:G,MATCH($C425,'Policy Characteristics'!$C:$C,0)))</f>
        <v>1</v>
      </c>
      <c r="N425" s="237">
        <f>IF(ISBLANK(INDEX('Policy Characteristics'!H:H,MATCH($C425,'Policy Characteristics'!$C:$C,0))),"",INDEX('Policy Characteristics'!H:H,MATCH($C425,'Policy Characteristics'!$C:$C,0)))</f>
        <v>0.01</v>
      </c>
      <c r="O425" s="293" t="str">
        <f>IF(ISBLANK(INDEX('Policy Characteristics'!I:I,MATCH($C425,'Policy Characteristics'!$C:$C,0))),"",INDEX('Policy Characteristics'!I:I,MATCH($C425,'Policy Characteristics'!$C:$C,0)))</f>
        <v>% of CO2 captured</v>
      </c>
      <c r="P425" s="293"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5" s="293" t="str">
        <f>IF(ISBLANK(INDEX('Policy Characteristics'!K:K,MATCH($C425,'Policy Characteristics'!$C:$C,0))),"",INDEX('Policy Characteristics'!K:K,MATCH($C425,'Policy Characteristics'!$C:$C,0)))</f>
        <v>ccs.html#ccs</v>
      </c>
      <c r="R425" s="293" t="str">
        <f>IF(ISBLANK(INDEX('Policy Characteristics'!L:L,MATCH($C425,'Policy Characteristics'!$C:$C,0))),"",INDEX('Policy Characteristics'!L:L,MATCH($C425,'Policy Characteristics'!$C:$C,0)))</f>
        <v>carbon-capture-and-sequestration.html</v>
      </c>
    </row>
    <row r="426" spans="1:18" x14ac:dyDescent="0.25">
      <c r="A426" s="293" t="str">
        <f>IF(ISBLANK(INDEX('Policy Characteristics'!A:A,MATCH($C426,'Policy Characteristics'!$C:$C,0))),"",INDEX('Policy Characteristics'!A:A,MATCH($C426,'Policy Characteristics'!$C:$C,0)))</f>
        <v>Industry</v>
      </c>
      <c r="B426" s="294" t="str">
        <f>IF(ISBLANK(INDEX('Policy Characteristics'!B:B,MATCH($C426,'Policy Characteristics'!$C:$C,0))),"",INDEX('Policy Characteristics'!B:B,MATCH($C426,'Policy Characteristics'!$C:$C,0)))</f>
        <v>Carbon Capture and Sequestration</v>
      </c>
      <c r="C426" s="293" t="str">
        <f t="shared" si="29"/>
        <v>Industry Sector Fraction of Potential Additional CCS Achieved</v>
      </c>
      <c r="D426" s="299" t="s">
        <v>728</v>
      </c>
      <c r="E426" s="299" t="s">
        <v>766</v>
      </c>
      <c r="F426" t="s">
        <v>729</v>
      </c>
      <c r="G426" s="298" t="s">
        <v>767</v>
      </c>
      <c r="H426" s="20">
        <v>920</v>
      </c>
      <c r="I426" s="295" t="s">
        <v>624</v>
      </c>
      <c r="J426" s="296" t="str">
        <f>IF(ISBLANK(INDEX('Policy Characteristics'!D:D,MATCH($C426,'Policy Characteristics'!$C:$C,0))),"",INDEX('Policy Characteristics'!D:D,MATCH($C426,'Policy Characteristics'!$C:$C,0)))</f>
        <v>Industry CCS</v>
      </c>
      <c r="K426" s="293" t="str">
        <f>IF(ISBLANK(INDEX('Policy Characteristics'!E:E,MATCH($C426,'Policy Characteristics'!$C:$C,0))),"",INDEX('Policy Characteristics'!E:E,MATCH($C426,'Policy Characteristics'!$C:$C,0)))</f>
        <v>indst CCS</v>
      </c>
      <c r="L426" s="237">
        <f>IF(ISBLANK(INDEX('Policy Characteristics'!F:F,MATCH($C426,'Policy Characteristics'!$C:$C,0))),"",INDEX('Policy Characteristics'!F:F,MATCH($C426,'Policy Characteristics'!$C:$C,0)))</f>
        <v>0</v>
      </c>
      <c r="M426" s="237">
        <f>IF(ISBLANK(INDEX('Policy Characteristics'!G:G,MATCH($C426,'Policy Characteristics'!$C:$C,0))),"",INDEX('Policy Characteristics'!G:G,MATCH($C426,'Policy Characteristics'!$C:$C,0)))</f>
        <v>1</v>
      </c>
      <c r="N426" s="237">
        <f>IF(ISBLANK(INDEX('Policy Characteristics'!H:H,MATCH($C426,'Policy Characteristics'!$C:$C,0))),"",INDEX('Policy Characteristics'!H:H,MATCH($C426,'Policy Characteristics'!$C:$C,0)))</f>
        <v>0.01</v>
      </c>
      <c r="O426" s="293" t="str">
        <f>IF(ISBLANK(INDEX('Policy Characteristics'!I:I,MATCH($C426,'Policy Characteristics'!$C:$C,0))),"",INDEX('Policy Characteristics'!I:I,MATCH($C426,'Policy Characteristics'!$C:$C,0)))</f>
        <v>% of CO2 captured</v>
      </c>
      <c r="P426" s="293"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6" s="293" t="str">
        <f>IF(ISBLANK(INDEX('Policy Characteristics'!K:K,MATCH($C426,'Policy Characteristics'!$C:$C,0))),"",INDEX('Policy Characteristics'!K:K,MATCH($C426,'Policy Characteristics'!$C:$C,0)))</f>
        <v>ccs.html#ccs</v>
      </c>
      <c r="R426" s="293" t="str">
        <f>IF(ISBLANK(INDEX('Policy Characteristics'!L:L,MATCH($C426,'Policy Characteristics'!$C:$C,0))),"",INDEX('Policy Characteristics'!L:L,MATCH($C426,'Policy Characteristics'!$C:$C,0)))</f>
        <v>carbon-capture-and-sequestration.html</v>
      </c>
    </row>
    <row r="427" spans="1:18" x14ac:dyDescent="0.25">
      <c r="A427" s="293" t="str">
        <f>IF(ISBLANK(INDEX('Policy Characteristics'!A:A,MATCH($C427,'Policy Characteristics'!$C:$C,0))),"",INDEX('Policy Characteristics'!A:A,MATCH($C427,'Policy Characteristics'!$C:$C,0)))</f>
        <v>Industry</v>
      </c>
      <c r="B427" s="294" t="str">
        <f>IF(ISBLANK(INDEX('Policy Characteristics'!B:B,MATCH($C427,'Policy Characteristics'!$C:$C,0))),"",INDEX('Policy Characteristics'!B:B,MATCH($C427,'Policy Characteristics'!$C:$C,0)))</f>
        <v>Carbon Capture and Sequestration</v>
      </c>
      <c r="C427" s="293" t="str">
        <f t="shared" si="29"/>
        <v>Industry Sector Fraction of Potential Additional CCS Achieved</v>
      </c>
      <c r="D427" s="299" t="s">
        <v>728</v>
      </c>
      <c r="E427" s="299" t="s">
        <v>768</v>
      </c>
      <c r="F427" t="s">
        <v>729</v>
      </c>
      <c r="G427" s="298" t="s">
        <v>769</v>
      </c>
      <c r="H427" s="20">
        <v>921</v>
      </c>
      <c r="I427" s="297" t="s">
        <v>634</v>
      </c>
      <c r="J427" s="296" t="str">
        <f>IF(ISBLANK(INDEX('Policy Characteristics'!D:D,MATCH($C427,'Policy Characteristics'!$C:$C,0))),"",INDEX('Policy Characteristics'!D:D,MATCH($C427,'Policy Characteristics'!$C:$C,0)))</f>
        <v>Industry CCS</v>
      </c>
      <c r="K427" s="293" t="str">
        <f>IF(ISBLANK(INDEX('Policy Characteristics'!E:E,MATCH($C427,'Policy Characteristics'!$C:$C,0))),"",INDEX('Policy Characteristics'!E:E,MATCH($C427,'Policy Characteristics'!$C:$C,0)))</f>
        <v>indst CCS</v>
      </c>
      <c r="L427" s="237">
        <f>IF(ISBLANK(INDEX('Policy Characteristics'!F:F,MATCH($C427,'Policy Characteristics'!$C:$C,0))),"",INDEX('Policy Characteristics'!F:F,MATCH($C427,'Policy Characteristics'!$C:$C,0)))</f>
        <v>0</v>
      </c>
      <c r="M427" s="237">
        <f>IF(ISBLANK(INDEX('Policy Characteristics'!G:G,MATCH($C427,'Policy Characteristics'!$C:$C,0))),"",INDEX('Policy Characteristics'!G:G,MATCH($C427,'Policy Characteristics'!$C:$C,0)))</f>
        <v>1</v>
      </c>
      <c r="N427" s="237">
        <f>IF(ISBLANK(INDEX('Policy Characteristics'!H:H,MATCH($C427,'Policy Characteristics'!$C:$C,0))),"",INDEX('Policy Characteristics'!H:H,MATCH($C427,'Policy Characteristics'!$C:$C,0)))</f>
        <v>0.01</v>
      </c>
      <c r="O427" s="293" t="str">
        <f>IF(ISBLANK(INDEX('Policy Characteristics'!I:I,MATCH($C427,'Policy Characteristics'!$C:$C,0))),"",INDEX('Policy Characteristics'!I:I,MATCH($C427,'Policy Characteristics'!$C:$C,0)))</f>
        <v>% of CO2 captured</v>
      </c>
      <c r="P427" s="293"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7" s="293" t="str">
        <f>IF(ISBLANK(INDEX('Policy Characteristics'!K:K,MATCH($C427,'Policy Characteristics'!$C:$C,0))),"",INDEX('Policy Characteristics'!K:K,MATCH($C427,'Policy Characteristics'!$C:$C,0)))</f>
        <v>ccs.html#ccs</v>
      </c>
      <c r="R427" s="293" t="str">
        <f>IF(ISBLANK(INDEX('Policy Characteristics'!L:L,MATCH($C427,'Policy Characteristics'!$C:$C,0))),"",INDEX('Policy Characteristics'!L:L,MATCH($C427,'Policy Characteristics'!$C:$C,0)))</f>
        <v>carbon-capture-and-sequestration.html</v>
      </c>
    </row>
    <row r="428" spans="1:18" x14ac:dyDescent="0.25">
      <c r="A428" s="293" t="str">
        <f>IF(ISBLANK(INDEX('Policy Characteristics'!A:A,MATCH($C428,'Policy Characteristics'!$C:$C,0))),"",INDEX('Policy Characteristics'!A:A,MATCH($C428,'Policy Characteristics'!$C:$C,0)))</f>
        <v>Industry</v>
      </c>
      <c r="B428" s="294" t="str">
        <f>IF(ISBLANK(INDEX('Policy Characteristics'!B:B,MATCH($C428,'Policy Characteristics'!$C:$C,0))),"",INDEX('Policy Characteristics'!B:B,MATCH($C428,'Policy Characteristics'!$C:$C,0)))</f>
        <v>Carbon Capture and Sequestration</v>
      </c>
      <c r="C428" s="293" t="str">
        <f t="shared" si="29"/>
        <v>Industry Sector Fraction of Potential Additional CCS Achieved</v>
      </c>
      <c r="D428" s="299" t="s">
        <v>730</v>
      </c>
      <c r="E428" s="299" t="s">
        <v>766</v>
      </c>
      <c r="F428" t="s">
        <v>731</v>
      </c>
      <c r="G428" s="298" t="s">
        <v>767</v>
      </c>
      <c r="H428" s="20">
        <v>922</v>
      </c>
      <c r="I428" s="295" t="s">
        <v>624</v>
      </c>
      <c r="J428" s="296" t="str">
        <f>IF(ISBLANK(INDEX('Policy Characteristics'!D:D,MATCH($C428,'Policy Characteristics'!$C:$C,0))),"",INDEX('Policy Characteristics'!D:D,MATCH($C428,'Policy Characteristics'!$C:$C,0)))</f>
        <v>Industry CCS</v>
      </c>
      <c r="K428" s="293" t="str">
        <f>IF(ISBLANK(INDEX('Policy Characteristics'!E:E,MATCH($C428,'Policy Characteristics'!$C:$C,0))),"",INDEX('Policy Characteristics'!E:E,MATCH($C428,'Policy Characteristics'!$C:$C,0)))</f>
        <v>indst CCS</v>
      </c>
      <c r="L428" s="237">
        <f>IF(ISBLANK(INDEX('Policy Characteristics'!F:F,MATCH($C428,'Policy Characteristics'!$C:$C,0))),"",INDEX('Policy Characteristics'!F:F,MATCH($C428,'Policy Characteristics'!$C:$C,0)))</f>
        <v>0</v>
      </c>
      <c r="M428" s="237">
        <f>IF(ISBLANK(INDEX('Policy Characteristics'!G:G,MATCH($C428,'Policy Characteristics'!$C:$C,0))),"",INDEX('Policy Characteristics'!G:G,MATCH($C428,'Policy Characteristics'!$C:$C,0)))</f>
        <v>1</v>
      </c>
      <c r="N428" s="237">
        <f>IF(ISBLANK(INDEX('Policy Characteristics'!H:H,MATCH($C428,'Policy Characteristics'!$C:$C,0))),"",INDEX('Policy Characteristics'!H:H,MATCH($C428,'Policy Characteristics'!$C:$C,0)))</f>
        <v>0.01</v>
      </c>
      <c r="O428" s="293" t="str">
        <f>IF(ISBLANK(INDEX('Policy Characteristics'!I:I,MATCH($C428,'Policy Characteristics'!$C:$C,0))),"",INDEX('Policy Characteristics'!I:I,MATCH($C428,'Policy Characteristics'!$C:$C,0)))</f>
        <v>% of CO2 captured</v>
      </c>
      <c r="P428" s="293"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8" s="293" t="str">
        <f>IF(ISBLANK(INDEX('Policy Characteristics'!K:K,MATCH($C428,'Policy Characteristics'!$C:$C,0))),"",INDEX('Policy Characteristics'!K:K,MATCH($C428,'Policy Characteristics'!$C:$C,0)))</f>
        <v>ccs.html#ccs</v>
      </c>
      <c r="R428" s="293" t="str">
        <f>IF(ISBLANK(INDEX('Policy Characteristics'!L:L,MATCH($C428,'Policy Characteristics'!$C:$C,0))),"",INDEX('Policy Characteristics'!L:L,MATCH($C428,'Policy Characteristics'!$C:$C,0)))</f>
        <v>carbon-capture-and-sequestration.html</v>
      </c>
    </row>
    <row r="429" spans="1:18" x14ac:dyDescent="0.25">
      <c r="A429" s="293" t="str">
        <f>IF(ISBLANK(INDEX('Policy Characteristics'!A:A,MATCH($C429,'Policy Characteristics'!$C:$C,0))),"",INDEX('Policy Characteristics'!A:A,MATCH($C429,'Policy Characteristics'!$C:$C,0)))</f>
        <v>Industry</v>
      </c>
      <c r="B429" s="294" t="str">
        <f>IF(ISBLANK(INDEX('Policy Characteristics'!B:B,MATCH($C429,'Policy Characteristics'!$C:$C,0))),"",INDEX('Policy Characteristics'!B:B,MATCH($C429,'Policy Characteristics'!$C:$C,0)))</f>
        <v>Carbon Capture and Sequestration</v>
      </c>
      <c r="C429" s="293" t="str">
        <f t="shared" si="29"/>
        <v>Industry Sector Fraction of Potential Additional CCS Achieved</v>
      </c>
      <c r="D429" s="299" t="s">
        <v>730</v>
      </c>
      <c r="E429" s="299" t="s">
        <v>768</v>
      </c>
      <c r="F429" t="s">
        <v>731</v>
      </c>
      <c r="G429" s="298" t="s">
        <v>769</v>
      </c>
      <c r="H429" s="20">
        <v>923</v>
      </c>
      <c r="I429" s="297" t="s">
        <v>634</v>
      </c>
      <c r="J429" s="296" t="str">
        <f>IF(ISBLANK(INDEX('Policy Characteristics'!D:D,MATCH($C429,'Policy Characteristics'!$C:$C,0))),"",INDEX('Policy Characteristics'!D:D,MATCH($C429,'Policy Characteristics'!$C:$C,0)))</f>
        <v>Industry CCS</v>
      </c>
      <c r="K429" s="293" t="str">
        <f>IF(ISBLANK(INDEX('Policy Characteristics'!E:E,MATCH($C429,'Policy Characteristics'!$C:$C,0))),"",INDEX('Policy Characteristics'!E:E,MATCH($C429,'Policy Characteristics'!$C:$C,0)))</f>
        <v>indst CCS</v>
      </c>
      <c r="L429" s="237">
        <f>IF(ISBLANK(INDEX('Policy Characteristics'!F:F,MATCH($C429,'Policy Characteristics'!$C:$C,0))),"",INDEX('Policy Characteristics'!F:F,MATCH($C429,'Policy Characteristics'!$C:$C,0)))</f>
        <v>0</v>
      </c>
      <c r="M429" s="237">
        <f>IF(ISBLANK(INDEX('Policy Characteristics'!G:G,MATCH($C429,'Policy Characteristics'!$C:$C,0))),"",INDEX('Policy Characteristics'!G:G,MATCH($C429,'Policy Characteristics'!$C:$C,0)))</f>
        <v>1</v>
      </c>
      <c r="N429" s="237">
        <f>IF(ISBLANK(INDEX('Policy Characteristics'!H:H,MATCH($C429,'Policy Characteristics'!$C:$C,0))),"",INDEX('Policy Characteristics'!H:H,MATCH($C429,'Policy Characteristics'!$C:$C,0)))</f>
        <v>0.01</v>
      </c>
      <c r="O429" s="293" t="str">
        <f>IF(ISBLANK(INDEX('Policy Characteristics'!I:I,MATCH($C429,'Policy Characteristics'!$C:$C,0))),"",INDEX('Policy Characteristics'!I:I,MATCH($C429,'Policy Characteristics'!$C:$C,0)))</f>
        <v>% of CO2 captured</v>
      </c>
      <c r="P429" s="293"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9" s="293" t="str">
        <f>IF(ISBLANK(INDEX('Policy Characteristics'!K:K,MATCH($C429,'Policy Characteristics'!$C:$C,0))),"",INDEX('Policy Characteristics'!K:K,MATCH($C429,'Policy Characteristics'!$C:$C,0)))</f>
        <v>ccs.html#ccs</v>
      </c>
      <c r="R429" s="293" t="str">
        <f>IF(ISBLANK(INDEX('Policy Characteristics'!L:L,MATCH($C429,'Policy Characteristics'!$C:$C,0))),"",INDEX('Policy Characteristics'!L:L,MATCH($C429,'Policy Characteristics'!$C:$C,0)))</f>
        <v>carbon-capture-and-sequestration.html</v>
      </c>
    </row>
    <row r="430" spans="1:18" x14ac:dyDescent="0.25">
      <c r="A430" s="293" t="str">
        <f>IF(ISBLANK(INDEX('Policy Characteristics'!A:A,MATCH($C430,'Policy Characteristics'!$C:$C,0))),"",INDEX('Policy Characteristics'!A:A,MATCH($C430,'Policy Characteristics'!$C:$C,0)))</f>
        <v>Industry</v>
      </c>
      <c r="B430" s="294" t="str">
        <f>IF(ISBLANK(INDEX('Policy Characteristics'!B:B,MATCH($C430,'Policy Characteristics'!$C:$C,0))),"",INDEX('Policy Characteristics'!B:B,MATCH($C430,'Policy Characteristics'!$C:$C,0)))</f>
        <v>Carbon Capture and Sequestration</v>
      </c>
      <c r="C430" s="293" t="str">
        <f t="shared" si="29"/>
        <v>Industry Sector Fraction of Potential Additional CCS Achieved</v>
      </c>
      <c r="D430" s="299" t="s">
        <v>732</v>
      </c>
      <c r="E430" s="299" t="s">
        <v>766</v>
      </c>
      <c r="F430" t="s">
        <v>733</v>
      </c>
      <c r="G430" s="298" t="s">
        <v>767</v>
      </c>
      <c r="H430" s="20">
        <v>924</v>
      </c>
      <c r="I430" s="295" t="s">
        <v>624</v>
      </c>
      <c r="J430" s="296" t="str">
        <f>IF(ISBLANK(INDEX('Policy Characteristics'!D:D,MATCH($C430,'Policy Characteristics'!$C:$C,0))),"",INDEX('Policy Characteristics'!D:D,MATCH($C430,'Policy Characteristics'!$C:$C,0)))</f>
        <v>Industry CCS</v>
      </c>
      <c r="K430" s="293" t="str">
        <f>IF(ISBLANK(INDEX('Policy Characteristics'!E:E,MATCH($C430,'Policy Characteristics'!$C:$C,0))),"",INDEX('Policy Characteristics'!E:E,MATCH($C430,'Policy Characteristics'!$C:$C,0)))</f>
        <v>indst CCS</v>
      </c>
      <c r="L430" s="237">
        <f>IF(ISBLANK(INDEX('Policy Characteristics'!F:F,MATCH($C430,'Policy Characteristics'!$C:$C,0))),"",INDEX('Policy Characteristics'!F:F,MATCH($C430,'Policy Characteristics'!$C:$C,0)))</f>
        <v>0</v>
      </c>
      <c r="M430" s="237">
        <f>IF(ISBLANK(INDEX('Policy Characteristics'!G:G,MATCH($C430,'Policy Characteristics'!$C:$C,0))),"",INDEX('Policy Characteristics'!G:G,MATCH($C430,'Policy Characteristics'!$C:$C,0)))</f>
        <v>1</v>
      </c>
      <c r="N430" s="237">
        <f>IF(ISBLANK(INDEX('Policy Characteristics'!H:H,MATCH($C430,'Policy Characteristics'!$C:$C,0))),"",INDEX('Policy Characteristics'!H:H,MATCH($C430,'Policy Characteristics'!$C:$C,0)))</f>
        <v>0.01</v>
      </c>
      <c r="O430" s="293" t="str">
        <f>IF(ISBLANK(INDEX('Policy Characteristics'!I:I,MATCH($C430,'Policy Characteristics'!$C:$C,0))),"",INDEX('Policy Characteristics'!I:I,MATCH($C430,'Policy Characteristics'!$C:$C,0)))</f>
        <v>% of CO2 captured</v>
      </c>
      <c r="P430" s="293"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0" s="293" t="str">
        <f>IF(ISBLANK(INDEX('Policy Characteristics'!K:K,MATCH($C430,'Policy Characteristics'!$C:$C,0))),"",INDEX('Policy Characteristics'!K:K,MATCH($C430,'Policy Characteristics'!$C:$C,0)))</f>
        <v>ccs.html#ccs</v>
      </c>
      <c r="R430" s="293" t="str">
        <f>IF(ISBLANK(INDEX('Policy Characteristics'!L:L,MATCH($C430,'Policy Characteristics'!$C:$C,0))),"",INDEX('Policy Characteristics'!L:L,MATCH($C430,'Policy Characteristics'!$C:$C,0)))</f>
        <v>carbon-capture-and-sequestration.html</v>
      </c>
    </row>
    <row r="431" spans="1:18" x14ac:dyDescent="0.25">
      <c r="A431" s="293" t="str">
        <f>IF(ISBLANK(INDEX('Policy Characteristics'!A:A,MATCH($C431,'Policy Characteristics'!$C:$C,0))),"",INDEX('Policy Characteristics'!A:A,MATCH($C431,'Policy Characteristics'!$C:$C,0)))</f>
        <v>Industry</v>
      </c>
      <c r="B431" s="294" t="str">
        <f>IF(ISBLANK(INDEX('Policy Characteristics'!B:B,MATCH($C431,'Policy Characteristics'!$C:$C,0))),"",INDEX('Policy Characteristics'!B:B,MATCH($C431,'Policy Characteristics'!$C:$C,0)))</f>
        <v>Carbon Capture and Sequestration</v>
      </c>
      <c r="C431" s="293" t="str">
        <f t="shared" ref="C431:C463" si="30">C$414</f>
        <v>Industry Sector Fraction of Potential Additional CCS Achieved</v>
      </c>
      <c r="D431" s="299" t="s">
        <v>732</v>
      </c>
      <c r="E431" s="299" t="s">
        <v>768</v>
      </c>
      <c r="F431" t="s">
        <v>733</v>
      </c>
      <c r="G431" s="298" t="s">
        <v>769</v>
      </c>
      <c r="H431" s="20">
        <v>925</v>
      </c>
      <c r="I431" s="297" t="s">
        <v>624</v>
      </c>
      <c r="J431" s="296" t="str">
        <f>IF(ISBLANK(INDEX('Policy Characteristics'!D:D,MATCH($C431,'Policy Characteristics'!$C:$C,0))),"",INDEX('Policy Characteristics'!D:D,MATCH($C431,'Policy Characteristics'!$C:$C,0)))</f>
        <v>Industry CCS</v>
      </c>
      <c r="K431" s="293" t="str">
        <f>IF(ISBLANK(INDEX('Policy Characteristics'!E:E,MATCH($C431,'Policy Characteristics'!$C:$C,0))),"",INDEX('Policy Characteristics'!E:E,MATCH($C431,'Policy Characteristics'!$C:$C,0)))</f>
        <v>indst CCS</v>
      </c>
      <c r="L431" s="237">
        <f>IF(ISBLANK(INDEX('Policy Characteristics'!F:F,MATCH($C431,'Policy Characteristics'!$C:$C,0))),"",INDEX('Policy Characteristics'!F:F,MATCH($C431,'Policy Characteristics'!$C:$C,0)))</f>
        <v>0</v>
      </c>
      <c r="M431" s="237">
        <f>IF(ISBLANK(INDEX('Policy Characteristics'!G:G,MATCH($C431,'Policy Characteristics'!$C:$C,0))),"",INDEX('Policy Characteristics'!G:G,MATCH($C431,'Policy Characteristics'!$C:$C,0)))</f>
        <v>1</v>
      </c>
      <c r="N431" s="237">
        <f>IF(ISBLANK(INDEX('Policy Characteristics'!H:H,MATCH($C431,'Policy Characteristics'!$C:$C,0))),"",INDEX('Policy Characteristics'!H:H,MATCH($C431,'Policy Characteristics'!$C:$C,0)))</f>
        <v>0.01</v>
      </c>
      <c r="O431" s="293" t="str">
        <f>IF(ISBLANK(INDEX('Policy Characteristics'!I:I,MATCH($C431,'Policy Characteristics'!$C:$C,0))),"",INDEX('Policy Characteristics'!I:I,MATCH($C431,'Policy Characteristics'!$C:$C,0)))</f>
        <v>% of CO2 captured</v>
      </c>
      <c r="P431" s="293"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1" s="293" t="str">
        <f>IF(ISBLANK(INDEX('Policy Characteristics'!K:K,MATCH($C431,'Policy Characteristics'!$C:$C,0))),"",INDEX('Policy Characteristics'!K:K,MATCH($C431,'Policy Characteristics'!$C:$C,0)))</f>
        <v>ccs.html#ccs</v>
      </c>
      <c r="R431" s="293" t="str">
        <f>IF(ISBLANK(INDEX('Policy Characteristics'!L:L,MATCH($C431,'Policy Characteristics'!$C:$C,0))),"",INDEX('Policy Characteristics'!L:L,MATCH($C431,'Policy Characteristics'!$C:$C,0)))</f>
        <v>carbon-capture-and-sequestration.html</v>
      </c>
    </row>
    <row r="432" spans="1:18" x14ac:dyDescent="0.25">
      <c r="A432" s="293" t="str">
        <f>IF(ISBLANK(INDEX('Policy Characteristics'!A:A,MATCH($C432,'Policy Characteristics'!$C:$C,0))),"",INDEX('Policy Characteristics'!A:A,MATCH($C432,'Policy Characteristics'!$C:$C,0)))</f>
        <v>Industry</v>
      </c>
      <c r="B432" s="294" t="str">
        <f>IF(ISBLANK(INDEX('Policy Characteristics'!B:B,MATCH($C432,'Policy Characteristics'!$C:$C,0))),"",INDEX('Policy Characteristics'!B:B,MATCH($C432,'Policy Characteristics'!$C:$C,0)))</f>
        <v>Carbon Capture and Sequestration</v>
      </c>
      <c r="C432" s="293" t="str">
        <f t="shared" si="30"/>
        <v>Industry Sector Fraction of Potential Additional CCS Achieved</v>
      </c>
      <c r="D432" s="299" t="s">
        <v>734</v>
      </c>
      <c r="E432" s="299" t="s">
        <v>766</v>
      </c>
      <c r="F432" t="s">
        <v>735</v>
      </c>
      <c r="G432" s="298" t="s">
        <v>767</v>
      </c>
      <c r="H432" s="20">
        <v>926</v>
      </c>
      <c r="I432" s="295" t="s">
        <v>624</v>
      </c>
      <c r="J432" s="296" t="str">
        <f>IF(ISBLANK(INDEX('Policy Characteristics'!D:D,MATCH($C432,'Policy Characteristics'!$C:$C,0))),"",INDEX('Policy Characteristics'!D:D,MATCH($C432,'Policy Characteristics'!$C:$C,0)))</f>
        <v>Industry CCS</v>
      </c>
      <c r="K432" s="293" t="str">
        <f>IF(ISBLANK(INDEX('Policy Characteristics'!E:E,MATCH($C432,'Policy Characteristics'!$C:$C,0))),"",INDEX('Policy Characteristics'!E:E,MATCH($C432,'Policy Characteristics'!$C:$C,0)))</f>
        <v>indst CCS</v>
      </c>
      <c r="L432" s="237">
        <f>IF(ISBLANK(INDEX('Policy Characteristics'!F:F,MATCH($C432,'Policy Characteristics'!$C:$C,0))),"",INDEX('Policy Characteristics'!F:F,MATCH($C432,'Policy Characteristics'!$C:$C,0)))</f>
        <v>0</v>
      </c>
      <c r="M432" s="237">
        <f>IF(ISBLANK(INDEX('Policy Characteristics'!G:G,MATCH($C432,'Policy Characteristics'!$C:$C,0))),"",INDEX('Policy Characteristics'!G:G,MATCH($C432,'Policy Characteristics'!$C:$C,0)))</f>
        <v>1</v>
      </c>
      <c r="N432" s="237">
        <f>IF(ISBLANK(INDEX('Policy Characteristics'!H:H,MATCH($C432,'Policy Characteristics'!$C:$C,0))),"",INDEX('Policy Characteristics'!H:H,MATCH($C432,'Policy Characteristics'!$C:$C,0)))</f>
        <v>0.01</v>
      </c>
      <c r="O432" s="293" t="str">
        <f>IF(ISBLANK(INDEX('Policy Characteristics'!I:I,MATCH($C432,'Policy Characteristics'!$C:$C,0))),"",INDEX('Policy Characteristics'!I:I,MATCH($C432,'Policy Characteristics'!$C:$C,0)))</f>
        <v>% of CO2 captured</v>
      </c>
      <c r="P432" s="293"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2" s="293" t="str">
        <f>IF(ISBLANK(INDEX('Policy Characteristics'!K:K,MATCH($C432,'Policy Characteristics'!$C:$C,0))),"",INDEX('Policy Characteristics'!K:K,MATCH($C432,'Policy Characteristics'!$C:$C,0)))</f>
        <v>ccs.html#ccs</v>
      </c>
      <c r="R432" s="293" t="str">
        <f>IF(ISBLANK(INDEX('Policy Characteristics'!L:L,MATCH($C432,'Policy Characteristics'!$C:$C,0))),"",INDEX('Policy Characteristics'!L:L,MATCH($C432,'Policy Characteristics'!$C:$C,0)))</f>
        <v>carbon-capture-and-sequestration.html</v>
      </c>
    </row>
    <row r="433" spans="1:18" x14ac:dyDescent="0.25">
      <c r="A433" s="293" t="str">
        <f>IF(ISBLANK(INDEX('Policy Characteristics'!A:A,MATCH($C433,'Policy Characteristics'!$C:$C,0))),"",INDEX('Policy Characteristics'!A:A,MATCH($C433,'Policy Characteristics'!$C:$C,0)))</f>
        <v>Industry</v>
      </c>
      <c r="B433" s="294" t="str">
        <f>IF(ISBLANK(INDEX('Policy Characteristics'!B:B,MATCH($C433,'Policy Characteristics'!$C:$C,0))),"",INDEX('Policy Characteristics'!B:B,MATCH($C433,'Policy Characteristics'!$C:$C,0)))</f>
        <v>Carbon Capture and Sequestration</v>
      </c>
      <c r="C433" s="293" t="str">
        <f t="shared" si="30"/>
        <v>Industry Sector Fraction of Potential Additional CCS Achieved</v>
      </c>
      <c r="D433" s="299" t="s">
        <v>734</v>
      </c>
      <c r="E433" s="299" t="s">
        <v>768</v>
      </c>
      <c r="F433" t="s">
        <v>735</v>
      </c>
      <c r="G433" s="298" t="s">
        <v>769</v>
      </c>
      <c r="H433" s="20">
        <v>927</v>
      </c>
      <c r="I433" s="295" t="s">
        <v>624</v>
      </c>
      <c r="J433" s="296" t="str">
        <f>IF(ISBLANK(INDEX('Policy Characteristics'!D:D,MATCH($C433,'Policy Characteristics'!$C:$C,0))),"",INDEX('Policy Characteristics'!D:D,MATCH($C433,'Policy Characteristics'!$C:$C,0)))</f>
        <v>Industry CCS</v>
      </c>
      <c r="K433" s="293" t="str">
        <f>IF(ISBLANK(INDEX('Policy Characteristics'!E:E,MATCH($C433,'Policy Characteristics'!$C:$C,0))),"",INDEX('Policy Characteristics'!E:E,MATCH($C433,'Policy Characteristics'!$C:$C,0)))</f>
        <v>indst CCS</v>
      </c>
      <c r="L433" s="237">
        <f>IF(ISBLANK(INDEX('Policy Characteristics'!F:F,MATCH($C433,'Policy Characteristics'!$C:$C,0))),"",INDEX('Policy Characteristics'!F:F,MATCH($C433,'Policy Characteristics'!$C:$C,0)))</f>
        <v>0</v>
      </c>
      <c r="M433" s="237">
        <f>IF(ISBLANK(INDEX('Policy Characteristics'!G:G,MATCH($C433,'Policy Characteristics'!$C:$C,0))),"",INDEX('Policy Characteristics'!G:G,MATCH($C433,'Policy Characteristics'!$C:$C,0)))</f>
        <v>1</v>
      </c>
      <c r="N433" s="237">
        <f>IF(ISBLANK(INDEX('Policy Characteristics'!H:H,MATCH($C433,'Policy Characteristics'!$C:$C,0))),"",INDEX('Policy Characteristics'!H:H,MATCH($C433,'Policy Characteristics'!$C:$C,0)))</f>
        <v>0.01</v>
      </c>
      <c r="O433" s="293" t="str">
        <f>IF(ISBLANK(INDEX('Policy Characteristics'!I:I,MATCH($C433,'Policy Characteristics'!$C:$C,0))),"",INDEX('Policy Characteristics'!I:I,MATCH($C433,'Policy Characteristics'!$C:$C,0)))</f>
        <v>% of CO2 captured</v>
      </c>
      <c r="P433" s="293"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3" s="293" t="str">
        <f>IF(ISBLANK(INDEX('Policy Characteristics'!K:K,MATCH($C433,'Policy Characteristics'!$C:$C,0))),"",INDEX('Policy Characteristics'!K:K,MATCH($C433,'Policy Characteristics'!$C:$C,0)))</f>
        <v>ccs.html#ccs</v>
      </c>
      <c r="R433" s="293" t="str">
        <f>IF(ISBLANK(INDEX('Policy Characteristics'!L:L,MATCH($C433,'Policy Characteristics'!$C:$C,0))),"",INDEX('Policy Characteristics'!L:L,MATCH($C433,'Policy Characteristics'!$C:$C,0)))</f>
        <v>carbon-capture-and-sequestration.html</v>
      </c>
    </row>
    <row r="434" spans="1:18" x14ac:dyDescent="0.25">
      <c r="A434" s="293" t="str">
        <f>IF(ISBLANK(INDEX('Policy Characteristics'!A:A,MATCH($C434,'Policy Characteristics'!$C:$C,0))),"",INDEX('Policy Characteristics'!A:A,MATCH($C434,'Policy Characteristics'!$C:$C,0)))</f>
        <v>Industry</v>
      </c>
      <c r="B434" s="294" t="str">
        <f>IF(ISBLANK(INDEX('Policy Characteristics'!B:B,MATCH($C434,'Policy Characteristics'!$C:$C,0))),"",INDEX('Policy Characteristics'!B:B,MATCH($C434,'Policy Characteristics'!$C:$C,0)))</f>
        <v>Carbon Capture and Sequestration</v>
      </c>
      <c r="C434" s="293" t="str">
        <f t="shared" si="30"/>
        <v>Industry Sector Fraction of Potential Additional CCS Achieved</v>
      </c>
      <c r="D434" s="299" t="s">
        <v>736</v>
      </c>
      <c r="E434" s="299" t="s">
        <v>766</v>
      </c>
      <c r="F434" t="s">
        <v>737</v>
      </c>
      <c r="G434" s="298" t="s">
        <v>767</v>
      </c>
      <c r="H434" s="20">
        <v>928</v>
      </c>
      <c r="I434" s="295" t="s">
        <v>624</v>
      </c>
      <c r="J434" s="296" t="str">
        <f>IF(ISBLANK(INDEX('Policy Characteristics'!D:D,MATCH($C434,'Policy Characteristics'!$C:$C,0))),"",INDEX('Policy Characteristics'!D:D,MATCH($C434,'Policy Characteristics'!$C:$C,0)))</f>
        <v>Industry CCS</v>
      </c>
      <c r="K434" s="293" t="str">
        <f>IF(ISBLANK(INDEX('Policy Characteristics'!E:E,MATCH($C434,'Policy Characteristics'!$C:$C,0))),"",INDEX('Policy Characteristics'!E:E,MATCH($C434,'Policy Characteristics'!$C:$C,0)))</f>
        <v>indst CCS</v>
      </c>
      <c r="L434" s="237">
        <f>IF(ISBLANK(INDEX('Policy Characteristics'!F:F,MATCH($C434,'Policy Characteristics'!$C:$C,0))),"",INDEX('Policy Characteristics'!F:F,MATCH($C434,'Policy Characteristics'!$C:$C,0)))</f>
        <v>0</v>
      </c>
      <c r="M434" s="237">
        <f>IF(ISBLANK(INDEX('Policy Characteristics'!G:G,MATCH($C434,'Policy Characteristics'!$C:$C,0))),"",INDEX('Policy Characteristics'!G:G,MATCH($C434,'Policy Characteristics'!$C:$C,0)))</f>
        <v>1</v>
      </c>
      <c r="N434" s="237">
        <f>IF(ISBLANK(INDEX('Policy Characteristics'!H:H,MATCH($C434,'Policy Characteristics'!$C:$C,0))),"",INDEX('Policy Characteristics'!H:H,MATCH($C434,'Policy Characteristics'!$C:$C,0)))</f>
        <v>0.01</v>
      </c>
      <c r="O434" s="293" t="str">
        <f>IF(ISBLANK(INDEX('Policy Characteristics'!I:I,MATCH($C434,'Policy Characteristics'!$C:$C,0))),"",INDEX('Policy Characteristics'!I:I,MATCH($C434,'Policy Characteristics'!$C:$C,0)))</f>
        <v>% of CO2 captured</v>
      </c>
      <c r="P434" s="293"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4" s="293" t="str">
        <f>IF(ISBLANK(INDEX('Policy Characteristics'!K:K,MATCH($C434,'Policy Characteristics'!$C:$C,0))),"",INDEX('Policy Characteristics'!K:K,MATCH($C434,'Policy Characteristics'!$C:$C,0)))</f>
        <v>ccs.html#ccs</v>
      </c>
      <c r="R434" s="293" t="str">
        <f>IF(ISBLANK(INDEX('Policy Characteristics'!L:L,MATCH($C434,'Policy Characteristics'!$C:$C,0))),"",INDEX('Policy Characteristics'!L:L,MATCH($C434,'Policy Characteristics'!$C:$C,0)))</f>
        <v>carbon-capture-and-sequestration.html</v>
      </c>
    </row>
    <row r="435" spans="1:18" x14ac:dyDescent="0.25">
      <c r="A435" s="293" t="str">
        <f>IF(ISBLANK(INDEX('Policy Characteristics'!A:A,MATCH($C435,'Policy Characteristics'!$C:$C,0))),"",INDEX('Policy Characteristics'!A:A,MATCH($C435,'Policy Characteristics'!$C:$C,0)))</f>
        <v>Industry</v>
      </c>
      <c r="B435" s="294" t="str">
        <f>IF(ISBLANK(INDEX('Policy Characteristics'!B:B,MATCH($C435,'Policy Characteristics'!$C:$C,0))),"",INDEX('Policy Characteristics'!B:B,MATCH($C435,'Policy Characteristics'!$C:$C,0)))</f>
        <v>Carbon Capture and Sequestration</v>
      </c>
      <c r="C435" s="293" t="str">
        <f t="shared" si="30"/>
        <v>Industry Sector Fraction of Potential Additional CCS Achieved</v>
      </c>
      <c r="D435" s="299" t="s">
        <v>736</v>
      </c>
      <c r="E435" s="299" t="s">
        <v>768</v>
      </c>
      <c r="F435" t="s">
        <v>737</v>
      </c>
      <c r="G435" s="298" t="s">
        <v>769</v>
      </c>
      <c r="H435" s="20">
        <v>929</v>
      </c>
      <c r="I435" s="297" t="s">
        <v>634</v>
      </c>
      <c r="J435" s="296" t="str">
        <f>IF(ISBLANK(INDEX('Policy Characteristics'!D:D,MATCH($C435,'Policy Characteristics'!$C:$C,0))),"",INDEX('Policy Characteristics'!D:D,MATCH($C435,'Policy Characteristics'!$C:$C,0)))</f>
        <v>Industry CCS</v>
      </c>
      <c r="K435" s="293" t="str">
        <f>IF(ISBLANK(INDEX('Policy Characteristics'!E:E,MATCH($C435,'Policy Characteristics'!$C:$C,0))),"",INDEX('Policy Characteristics'!E:E,MATCH($C435,'Policy Characteristics'!$C:$C,0)))</f>
        <v>indst CCS</v>
      </c>
      <c r="L435" s="237">
        <f>IF(ISBLANK(INDEX('Policy Characteristics'!F:F,MATCH($C435,'Policy Characteristics'!$C:$C,0))),"",INDEX('Policy Characteristics'!F:F,MATCH($C435,'Policy Characteristics'!$C:$C,0)))</f>
        <v>0</v>
      </c>
      <c r="M435" s="237">
        <f>IF(ISBLANK(INDEX('Policy Characteristics'!G:G,MATCH($C435,'Policy Characteristics'!$C:$C,0))),"",INDEX('Policy Characteristics'!G:G,MATCH($C435,'Policy Characteristics'!$C:$C,0)))</f>
        <v>1</v>
      </c>
      <c r="N435" s="237">
        <f>IF(ISBLANK(INDEX('Policy Characteristics'!H:H,MATCH($C435,'Policy Characteristics'!$C:$C,0))),"",INDEX('Policy Characteristics'!H:H,MATCH($C435,'Policy Characteristics'!$C:$C,0)))</f>
        <v>0.01</v>
      </c>
      <c r="O435" s="293" t="str">
        <f>IF(ISBLANK(INDEX('Policy Characteristics'!I:I,MATCH($C435,'Policy Characteristics'!$C:$C,0))),"",INDEX('Policy Characteristics'!I:I,MATCH($C435,'Policy Characteristics'!$C:$C,0)))</f>
        <v>% of CO2 captured</v>
      </c>
      <c r="P435" s="293"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5" s="293" t="str">
        <f>IF(ISBLANK(INDEX('Policy Characteristics'!K:K,MATCH($C435,'Policy Characteristics'!$C:$C,0))),"",INDEX('Policy Characteristics'!K:K,MATCH($C435,'Policy Characteristics'!$C:$C,0)))</f>
        <v>ccs.html#ccs</v>
      </c>
      <c r="R435" s="293" t="str">
        <f>IF(ISBLANK(INDEX('Policy Characteristics'!L:L,MATCH($C435,'Policy Characteristics'!$C:$C,0))),"",INDEX('Policy Characteristics'!L:L,MATCH($C435,'Policy Characteristics'!$C:$C,0)))</f>
        <v>carbon-capture-and-sequestration.html</v>
      </c>
    </row>
    <row r="436" spans="1:18" x14ac:dyDescent="0.25">
      <c r="A436" s="293" t="str">
        <f>IF(ISBLANK(INDEX('Policy Characteristics'!A:A,MATCH($C436,'Policy Characteristics'!$C:$C,0))),"",INDEX('Policy Characteristics'!A:A,MATCH($C436,'Policy Characteristics'!$C:$C,0)))</f>
        <v>Industry</v>
      </c>
      <c r="B436" s="294" t="str">
        <f>IF(ISBLANK(INDEX('Policy Characteristics'!B:B,MATCH($C436,'Policy Characteristics'!$C:$C,0))),"",INDEX('Policy Characteristics'!B:B,MATCH($C436,'Policy Characteristics'!$C:$C,0)))</f>
        <v>Carbon Capture and Sequestration</v>
      </c>
      <c r="C436" s="293" t="str">
        <f t="shared" si="30"/>
        <v>Industry Sector Fraction of Potential Additional CCS Achieved</v>
      </c>
      <c r="D436" s="299" t="s">
        <v>738</v>
      </c>
      <c r="E436" s="299" t="s">
        <v>766</v>
      </c>
      <c r="F436" t="s">
        <v>739</v>
      </c>
      <c r="G436" s="298" t="s">
        <v>767</v>
      </c>
      <c r="H436" s="20">
        <v>930</v>
      </c>
      <c r="I436" s="295" t="s">
        <v>624</v>
      </c>
      <c r="J436" s="296" t="str">
        <f>IF(ISBLANK(INDEX('Policy Characteristics'!D:D,MATCH($C436,'Policy Characteristics'!$C:$C,0))),"",INDEX('Policy Characteristics'!D:D,MATCH($C436,'Policy Characteristics'!$C:$C,0)))</f>
        <v>Industry CCS</v>
      </c>
      <c r="K436" s="293" t="str">
        <f>IF(ISBLANK(INDEX('Policy Characteristics'!E:E,MATCH($C436,'Policy Characteristics'!$C:$C,0))),"",INDEX('Policy Characteristics'!E:E,MATCH($C436,'Policy Characteristics'!$C:$C,0)))</f>
        <v>indst CCS</v>
      </c>
      <c r="L436" s="237">
        <f>IF(ISBLANK(INDEX('Policy Characteristics'!F:F,MATCH($C436,'Policy Characteristics'!$C:$C,0))),"",INDEX('Policy Characteristics'!F:F,MATCH($C436,'Policy Characteristics'!$C:$C,0)))</f>
        <v>0</v>
      </c>
      <c r="M436" s="237">
        <f>IF(ISBLANK(INDEX('Policy Characteristics'!G:G,MATCH($C436,'Policy Characteristics'!$C:$C,0))),"",INDEX('Policy Characteristics'!G:G,MATCH($C436,'Policy Characteristics'!$C:$C,0)))</f>
        <v>1</v>
      </c>
      <c r="N436" s="237">
        <f>IF(ISBLANK(INDEX('Policy Characteristics'!H:H,MATCH($C436,'Policy Characteristics'!$C:$C,0))),"",INDEX('Policy Characteristics'!H:H,MATCH($C436,'Policy Characteristics'!$C:$C,0)))</f>
        <v>0.01</v>
      </c>
      <c r="O436" s="293" t="str">
        <f>IF(ISBLANK(INDEX('Policy Characteristics'!I:I,MATCH($C436,'Policy Characteristics'!$C:$C,0))),"",INDEX('Policy Characteristics'!I:I,MATCH($C436,'Policy Characteristics'!$C:$C,0)))</f>
        <v>% of CO2 captured</v>
      </c>
      <c r="P436" s="293"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6" s="293" t="str">
        <f>IF(ISBLANK(INDEX('Policy Characteristics'!K:K,MATCH($C436,'Policy Characteristics'!$C:$C,0))),"",INDEX('Policy Characteristics'!K:K,MATCH($C436,'Policy Characteristics'!$C:$C,0)))</f>
        <v>ccs.html#ccs</v>
      </c>
      <c r="R436" s="293" t="str">
        <f>IF(ISBLANK(INDEX('Policy Characteristics'!L:L,MATCH($C436,'Policy Characteristics'!$C:$C,0))),"",INDEX('Policy Characteristics'!L:L,MATCH($C436,'Policy Characteristics'!$C:$C,0)))</f>
        <v>carbon-capture-and-sequestration.html</v>
      </c>
    </row>
    <row r="437" spans="1:18" x14ac:dyDescent="0.25">
      <c r="A437" s="293" t="str">
        <f>IF(ISBLANK(INDEX('Policy Characteristics'!A:A,MATCH($C437,'Policy Characteristics'!$C:$C,0))),"",INDEX('Policy Characteristics'!A:A,MATCH($C437,'Policy Characteristics'!$C:$C,0)))</f>
        <v>Industry</v>
      </c>
      <c r="B437" s="294" t="str">
        <f>IF(ISBLANK(INDEX('Policy Characteristics'!B:B,MATCH($C437,'Policy Characteristics'!$C:$C,0))),"",INDEX('Policy Characteristics'!B:B,MATCH($C437,'Policy Characteristics'!$C:$C,0)))</f>
        <v>Carbon Capture and Sequestration</v>
      </c>
      <c r="C437" s="293" t="str">
        <f t="shared" si="30"/>
        <v>Industry Sector Fraction of Potential Additional CCS Achieved</v>
      </c>
      <c r="D437" s="299" t="s">
        <v>738</v>
      </c>
      <c r="E437" s="299" t="s">
        <v>768</v>
      </c>
      <c r="F437" t="s">
        <v>739</v>
      </c>
      <c r="G437" s="298" t="s">
        <v>769</v>
      </c>
      <c r="H437" s="20">
        <v>931</v>
      </c>
      <c r="I437" s="297" t="s">
        <v>634</v>
      </c>
      <c r="J437" s="296" t="str">
        <f>IF(ISBLANK(INDEX('Policy Characteristics'!D:D,MATCH($C437,'Policy Characteristics'!$C:$C,0))),"",INDEX('Policy Characteristics'!D:D,MATCH($C437,'Policy Characteristics'!$C:$C,0)))</f>
        <v>Industry CCS</v>
      </c>
      <c r="K437" s="293" t="str">
        <f>IF(ISBLANK(INDEX('Policy Characteristics'!E:E,MATCH($C437,'Policy Characteristics'!$C:$C,0))),"",INDEX('Policy Characteristics'!E:E,MATCH($C437,'Policy Characteristics'!$C:$C,0)))</f>
        <v>indst CCS</v>
      </c>
      <c r="L437" s="237">
        <f>IF(ISBLANK(INDEX('Policy Characteristics'!F:F,MATCH($C437,'Policy Characteristics'!$C:$C,0))),"",INDEX('Policy Characteristics'!F:F,MATCH($C437,'Policy Characteristics'!$C:$C,0)))</f>
        <v>0</v>
      </c>
      <c r="M437" s="237">
        <f>IF(ISBLANK(INDEX('Policy Characteristics'!G:G,MATCH($C437,'Policy Characteristics'!$C:$C,0))),"",INDEX('Policy Characteristics'!G:G,MATCH($C437,'Policy Characteristics'!$C:$C,0)))</f>
        <v>1</v>
      </c>
      <c r="N437" s="237">
        <f>IF(ISBLANK(INDEX('Policy Characteristics'!H:H,MATCH($C437,'Policy Characteristics'!$C:$C,0))),"",INDEX('Policy Characteristics'!H:H,MATCH($C437,'Policy Characteristics'!$C:$C,0)))</f>
        <v>0.01</v>
      </c>
      <c r="O437" s="293" t="str">
        <f>IF(ISBLANK(INDEX('Policy Characteristics'!I:I,MATCH($C437,'Policy Characteristics'!$C:$C,0))),"",INDEX('Policy Characteristics'!I:I,MATCH($C437,'Policy Characteristics'!$C:$C,0)))</f>
        <v>% of CO2 captured</v>
      </c>
      <c r="P437" s="293"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7" s="293" t="str">
        <f>IF(ISBLANK(INDEX('Policy Characteristics'!K:K,MATCH($C437,'Policy Characteristics'!$C:$C,0))),"",INDEX('Policy Characteristics'!K:K,MATCH($C437,'Policy Characteristics'!$C:$C,0)))</f>
        <v>ccs.html#ccs</v>
      </c>
      <c r="R437" s="293" t="str">
        <f>IF(ISBLANK(INDEX('Policy Characteristics'!L:L,MATCH($C437,'Policy Characteristics'!$C:$C,0))),"",INDEX('Policy Characteristics'!L:L,MATCH($C437,'Policy Characteristics'!$C:$C,0)))</f>
        <v>carbon-capture-and-sequestration.html</v>
      </c>
    </row>
    <row r="438" spans="1:18" x14ac:dyDescent="0.25">
      <c r="A438" s="293" t="str">
        <f>IF(ISBLANK(INDEX('Policy Characteristics'!A:A,MATCH($C438,'Policy Characteristics'!$C:$C,0))),"",INDEX('Policy Characteristics'!A:A,MATCH($C438,'Policy Characteristics'!$C:$C,0)))</f>
        <v>Industry</v>
      </c>
      <c r="B438" s="294" t="str">
        <f>IF(ISBLANK(INDEX('Policy Characteristics'!B:B,MATCH($C438,'Policy Characteristics'!$C:$C,0))),"",INDEX('Policy Characteristics'!B:B,MATCH($C438,'Policy Characteristics'!$C:$C,0)))</f>
        <v>Carbon Capture and Sequestration</v>
      </c>
      <c r="C438" s="293" t="str">
        <f t="shared" si="30"/>
        <v>Industry Sector Fraction of Potential Additional CCS Achieved</v>
      </c>
      <c r="D438" s="299" t="s">
        <v>740</v>
      </c>
      <c r="E438" s="299" t="s">
        <v>766</v>
      </c>
      <c r="F438" t="s">
        <v>741</v>
      </c>
      <c r="G438" s="298" t="s">
        <v>767</v>
      </c>
      <c r="H438" s="20">
        <v>932</v>
      </c>
      <c r="I438" s="295" t="s">
        <v>624</v>
      </c>
      <c r="J438" s="296" t="str">
        <f>IF(ISBLANK(INDEX('Policy Characteristics'!D:D,MATCH($C438,'Policy Characteristics'!$C:$C,0))),"",INDEX('Policy Characteristics'!D:D,MATCH($C438,'Policy Characteristics'!$C:$C,0)))</f>
        <v>Industry CCS</v>
      </c>
      <c r="K438" s="293" t="str">
        <f>IF(ISBLANK(INDEX('Policy Characteristics'!E:E,MATCH($C438,'Policy Characteristics'!$C:$C,0))),"",INDEX('Policy Characteristics'!E:E,MATCH($C438,'Policy Characteristics'!$C:$C,0)))</f>
        <v>indst CCS</v>
      </c>
      <c r="L438" s="237">
        <f>IF(ISBLANK(INDEX('Policy Characteristics'!F:F,MATCH($C438,'Policy Characteristics'!$C:$C,0))),"",INDEX('Policy Characteristics'!F:F,MATCH($C438,'Policy Characteristics'!$C:$C,0)))</f>
        <v>0</v>
      </c>
      <c r="M438" s="237">
        <f>IF(ISBLANK(INDEX('Policy Characteristics'!G:G,MATCH($C438,'Policy Characteristics'!$C:$C,0))),"",INDEX('Policy Characteristics'!G:G,MATCH($C438,'Policy Characteristics'!$C:$C,0)))</f>
        <v>1</v>
      </c>
      <c r="N438" s="237">
        <f>IF(ISBLANK(INDEX('Policy Characteristics'!H:H,MATCH($C438,'Policy Characteristics'!$C:$C,0))),"",INDEX('Policy Characteristics'!H:H,MATCH($C438,'Policy Characteristics'!$C:$C,0)))</f>
        <v>0.01</v>
      </c>
      <c r="O438" s="293" t="str">
        <f>IF(ISBLANK(INDEX('Policy Characteristics'!I:I,MATCH($C438,'Policy Characteristics'!$C:$C,0))),"",INDEX('Policy Characteristics'!I:I,MATCH($C438,'Policy Characteristics'!$C:$C,0)))</f>
        <v>% of CO2 captured</v>
      </c>
      <c r="P438" s="293"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8" s="293" t="str">
        <f>IF(ISBLANK(INDEX('Policy Characteristics'!K:K,MATCH($C438,'Policy Characteristics'!$C:$C,0))),"",INDEX('Policy Characteristics'!K:K,MATCH($C438,'Policy Characteristics'!$C:$C,0)))</f>
        <v>ccs.html#ccs</v>
      </c>
      <c r="R438" s="293" t="str">
        <f>IF(ISBLANK(INDEX('Policy Characteristics'!L:L,MATCH($C438,'Policy Characteristics'!$C:$C,0))),"",INDEX('Policy Characteristics'!L:L,MATCH($C438,'Policy Characteristics'!$C:$C,0)))</f>
        <v>carbon-capture-and-sequestration.html</v>
      </c>
    </row>
    <row r="439" spans="1:18" x14ac:dyDescent="0.25">
      <c r="A439" s="293" t="str">
        <f>IF(ISBLANK(INDEX('Policy Characteristics'!A:A,MATCH($C439,'Policy Characteristics'!$C:$C,0))),"",INDEX('Policy Characteristics'!A:A,MATCH($C439,'Policy Characteristics'!$C:$C,0)))</f>
        <v>Industry</v>
      </c>
      <c r="B439" s="294" t="str">
        <f>IF(ISBLANK(INDEX('Policy Characteristics'!B:B,MATCH($C439,'Policy Characteristics'!$C:$C,0))),"",INDEX('Policy Characteristics'!B:B,MATCH($C439,'Policy Characteristics'!$C:$C,0)))</f>
        <v>Carbon Capture and Sequestration</v>
      </c>
      <c r="C439" s="293" t="str">
        <f t="shared" si="30"/>
        <v>Industry Sector Fraction of Potential Additional CCS Achieved</v>
      </c>
      <c r="D439" s="299" t="s">
        <v>740</v>
      </c>
      <c r="E439" s="299" t="s">
        <v>768</v>
      </c>
      <c r="F439" t="s">
        <v>741</v>
      </c>
      <c r="G439" s="298" t="s">
        <v>769</v>
      </c>
      <c r="H439" s="20">
        <v>933</v>
      </c>
      <c r="I439" s="295" t="s">
        <v>624</v>
      </c>
      <c r="J439" s="296" t="str">
        <f>IF(ISBLANK(INDEX('Policy Characteristics'!D:D,MATCH($C439,'Policy Characteristics'!$C:$C,0))),"",INDEX('Policy Characteristics'!D:D,MATCH($C439,'Policy Characteristics'!$C:$C,0)))</f>
        <v>Industry CCS</v>
      </c>
      <c r="K439" s="293" t="str">
        <f>IF(ISBLANK(INDEX('Policy Characteristics'!E:E,MATCH($C439,'Policy Characteristics'!$C:$C,0))),"",INDEX('Policy Characteristics'!E:E,MATCH($C439,'Policy Characteristics'!$C:$C,0)))</f>
        <v>indst CCS</v>
      </c>
      <c r="L439" s="237">
        <f>IF(ISBLANK(INDEX('Policy Characteristics'!F:F,MATCH($C439,'Policy Characteristics'!$C:$C,0))),"",INDEX('Policy Characteristics'!F:F,MATCH($C439,'Policy Characteristics'!$C:$C,0)))</f>
        <v>0</v>
      </c>
      <c r="M439" s="237">
        <f>IF(ISBLANK(INDEX('Policy Characteristics'!G:G,MATCH($C439,'Policy Characteristics'!$C:$C,0))),"",INDEX('Policy Characteristics'!G:G,MATCH($C439,'Policy Characteristics'!$C:$C,0)))</f>
        <v>1</v>
      </c>
      <c r="N439" s="237">
        <f>IF(ISBLANK(INDEX('Policy Characteristics'!H:H,MATCH($C439,'Policy Characteristics'!$C:$C,0))),"",INDEX('Policy Characteristics'!H:H,MATCH($C439,'Policy Characteristics'!$C:$C,0)))</f>
        <v>0.01</v>
      </c>
      <c r="O439" s="293" t="str">
        <f>IF(ISBLANK(INDEX('Policy Characteristics'!I:I,MATCH($C439,'Policy Characteristics'!$C:$C,0))),"",INDEX('Policy Characteristics'!I:I,MATCH($C439,'Policy Characteristics'!$C:$C,0)))</f>
        <v>% of CO2 captured</v>
      </c>
      <c r="P439" s="293"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9" s="293" t="str">
        <f>IF(ISBLANK(INDEX('Policy Characteristics'!K:K,MATCH($C439,'Policy Characteristics'!$C:$C,0))),"",INDEX('Policy Characteristics'!K:K,MATCH($C439,'Policy Characteristics'!$C:$C,0)))</f>
        <v>ccs.html#ccs</v>
      </c>
      <c r="R439" s="293" t="str">
        <f>IF(ISBLANK(INDEX('Policy Characteristics'!L:L,MATCH($C439,'Policy Characteristics'!$C:$C,0))),"",INDEX('Policy Characteristics'!L:L,MATCH($C439,'Policy Characteristics'!$C:$C,0)))</f>
        <v>carbon-capture-and-sequestration.html</v>
      </c>
    </row>
    <row r="440" spans="1:18" x14ac:dyDescent="0.25">
      <c r="A440" s="293" t="str">
        <f>IF(ISBLANK(INDEX('Policy Characteristics'!A:A,MATCH($C440,'Policy Characteristics'!$C:$C,0))),"",INDEX('Policy Characteristics'!A:A,MATCH($C440,'Policy Characteristics'!$C:$C,0)))</f>
        <v>Industry</v>
      </c>
      <c r="B440" s="294" t="str">
        <f>IF(ISBLANK(INDEX('Policy Characteristics'!B:B,MATCH($C440,'Policy Characteristics'!$C:$C,0))),"",INDEX('Policy Characteristics'!B:B,MATCH($C440,'Policy Characteristics'!$C:$C,0)))</f>
        <v>Carbon Capture and Sequestration</v>
      </c>
      <c r="C440" s="293" t="str">
        <f t="shared" si="30"/>
        <v>Industry Sector Fraction of Potential Additional CCS Achieved</v>
      </c>
      <c r="D440" s="299" t="s">
        <v>742</v>
      </c>
      <c r="E440" s="299" t="s">
        <v>766</v>
      </c>
      <c r="F440" t="s">
        <v>743</v>
      </c>
      <c r="G440" s="298" t="s">
        <v>767</v>
      </c>
      <c r="H440" s="20">
        <v>934</v>
      </c>
      <c r="I440" s="295" t="s">
        <v>624</v>
      </c>
      <c r="J440" s="296" t="str">
        <f>IF(ISBLANK(INDEX('Policy Characteristics'!D:D,MATCH($C440,'Policy Characteristics'!$C:$C,0))),"",INDEX('Policy Characteristics'!D:D,MATCH($C440,'Policy Characteristics'!$C:$C,0)))</f>
        <v>Industry CCS</v>
      </c>
      <c r="K440" s="293" t="str">
        <f>IF(ISBLANK(INDEX('Policy Characteristics'!E:E,MATCH($C440,'Policy Characteristics'!$C:$C,0))),"",INDEX('Policy Characteristics'!E:E,MATCH($C440,'Policy Characteristics'!$C:$C,0)))</f>
        <v>indst CCS</v>
      </c>
      <c r="L440" s="237">
        <f>IF(ISBLANK(INDEX('Policy Characteristics'!F:F,MATCH($C440,'Policy Characteristics'!$C:$C,0))),"",INDEX('Policy Characteristics'!F:F,MATCH($C440,'Policy Characteristics'!$C:$C,0)))</f>
        <v>0</v>
      </c>
      <c r="M440" s="237">
        <f>IF(ISBLANK(INDEX('Policy Characteristics'!G:G,MATCH($C440,'Policy Characteristics'!$C:$C,0))),"",INDEX('Policy Characteristics'!G:G,MATCH($C440,'Policy Characteristics'!$C:$C,0)))</f>
        <v>1</v>
      </c>
      <c r="N440" s="237">
        <f>IF(ISBLANK(INDEX('Policy Characteristics'!H:H,MATCH($C440,'Policy Characteristics'!$C:$C,0))),"",INDEX('Policy Characteristics'!H:H,MATCH($C440,'Policy Characteristics'!$C:$C,0)))</f>
        <v>0.01</v>
      </c>
      <c r="O440" s="293" t="str">
        <f>IF(ISBLANK(INDEX('Policy Characteristics'!I:I,MATCH($C440,'Policy Characteristics'!$C:$C,0))),"",INDEX('Policy Characteristics'!I:I,MATCH($C440,'Policy Characteristics'!$C:$C,0)))</f>
        <v>% of CO2 captured</v>
      </c>
      <c r="P440" s="293"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0" s="293" t="str">
        <f>IF(ISBLANK(INDEX('Policy Characteristics'!K:K,MATCH($C440,'Policy Characteristics'!$C:$C,0))),"",INDEX('Policy Characteristics'!K:K,MATCH($C440,'Policy Characteristics'!$C:$C,0)))</f>
        <v>ccs.html#ccs</v>
      </c>
      <c r="R440" s="293" t="str">
        <f>IF(ISBLANK(INDEX('Policy Characteristics'!L:L,MATCH($C440,'Policy Characteristics'!$C:$C,0))),"",INDEX('Policy Characteristics'!L:L,MATCH($C440,'Policy Characteristics'!$C:$C,0)))</f>
        <v>carbon-capture-and-sequestration.html</v>
      </c>
    </row>
    <row r="441" spans="1:18" x14ac:dyDescent="0.25">
      <c r="A441" s="293" t="str">
        <f>IF(ISBLANK(INDEX('Policy Characteristics'!A:A,MATCH($C441,'Policy Characteristics'!$C:$C,0))),"",INDEX('Policy Characteristics'!A:A,MATCH($C441,'Policy Characteristics'!$C:$C,0)))</f>
        <v>Industry</v>
      </c>
      <c r="B441" s="294" t="str">
        <f>IF(ISBLANK(INDEX('Policy Characteristics'!B:B,MATCH($C441,'Policy Characteristics'!$C:$C,0))),"",INDEX('Policy Characteristics'!B:B,MATCH($C441,'Policy Characteristics'!$C:$C,0)))</f>
        <v>Carbon Capture and Sequestration</v>
      </c>
      <c r="C441" s="293" t="str">
        <f t="shared" si="30"/>
        <v>Industry Sector Fraction of Potential Additional CCS Achieved</v>
      </c>
      <c r="D441" s="299" t="s">
        <v>742</v>
      </c>
      <c r="E441" s="299" t="s">
        <v>768</v>
      </c>
      <c r="F441" t="s">
        <v>743</v>
      </c>
      <c r="G441" s="298" t="s">
        <v>769</v>
      </c>
      <c r="H441" s="20">
        <v>935</v>
      </c>
      <c r="I441" s="295" t="s">
        <v>624</v>
      </c>
      <c r="J441" s="296" t="str">
        <f>IF(ISBLANK(INDEX('Policy Characteristics'!D:D,MATCH($C441,'Policy Characteristics'!$C:$C,0))),"",INDEX('Policy Characteristics'!D:D,MATCH($C441,'Policy Characteristics'!$C:$C,0)))</f>
        <v>Industry CCS</v>
      </c>
      <c r="K441" s="293" t="str">
        <f>IF(ISBLANK(INDEX('Policy Characteristics'!E:E,MATCH($C441,'Policy Characteristics'!$C:$C,0))),"",INDEX('Policy Characteristics'!E:E,MATCH($C441,'Policy Characteristics'!$C:$C,0)))</f>
        <v>indst CCS</v>
      </c>
      <c r="L441" s="237">
        <f>IF(ISBLANK(INDEX('Policy Characteristics'!F:F,MATCH($C441,'Policy Characteristics'!$C:$C,0))),"",INDEX('Policy Characteristics'!F:F,MATCH($C441,'Policy Characteristics'!$C:$C,0)))</f>
        <v>0</v>
      </c>
      <c r="M441" s="237">
        <f>IF(ISBLANK(INDEX('Policy Characteristics'!G:G,MATCH($C441,'Policy Characteristics'!$C:$C,0))),"",INDEX('Policy Characteristics'!G:G,MATCH($C441,'Policy Characteristics'!$C:$C,0)))</f>
        <v>1</v>
      </c>
      <c r="N441" s="237">
        <f>IF(ISBLANK(INDEX('Policy Characteristics'!H:H,MATCH($C441,'Policy Characteristics'!$C:$C,0))),"",INDEX('Policy Characteristics'!H:H,MATCH($C441,'Policy Characteristics'!$C:$C,0)))</f>
        <v>0.01</v>
      </c>
      <c r="O441" s="293" t="str">
        <f>IF(ISBLANK(INDEX('Policy Characteristics'!I:I,MATCH($C441,'Policy Characteristics'!$C:$C,0))),"",INDEX('Policy Characteristics'!I:I,MATCH($C441,'Policy Characteristics'!$C:$C,0)))</f>
        <v>% of CO2 captured</v>
      </c>
      <c r="P441" s="293"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1" s="293" t="str">
        <f>IF(ISBLANK(INDEX('Policy Characteristics'!K:K,MATCH($C441,'Policy Characteristics'!$C:$C,0))),"",INDEX('Policy Characteristics'!K:K,MATCH($C441,'Policy Characteristics'!$C:$C,0)))</f>
        <v>ccs.html#ccs</v>
      </c>
      <c r="R441" s="293" t="str">
        <f>IF(ISBLANK(INDEX('Policy Characteristics'!L:L,MATCH($C441,'Policy Characteristics'!$C:$C,0))),"",INDEX('Policy Characteristics'!L:L,MATCH($C441,'Policy Characteristics'!$C:$C,0)))</f>
        <v>carbon-capture-and-sequestration.html</v>
      </c>
    </row>
    <row r="442" spans="1:18" x14ac:dyDescent="0.25">
      <c r="A442" s="293" t="str">
        <f>IF(ISBLANK(INDEX('Policy Characteristics'!A:A,MATCH($C442,'Policy Characteristics'!$C:$C,0))),"",INDEX('Policy Characteristics'!A:A,MATCH($C442,'Policy Characteristics'!$C:$C,0)))</f>
        <v>Industry</v>
      </c>
      <c r="B442" s="294" t="str">
        <f>IF(ISBLANK(INDEX('Policy Characteristics'!B:B,MATCH($C442,'Policy Characteristics'!$C:$C,0))),"",INDEX('Policy Characteristics'!B:B,MATCH($C442,'Policy Characteristics'!$C:$C,0)))</f>
        <v>Carbon Capture and Sequestration</v>
      </c>
      <c r="C442" s="293" t="str">
        <f t="shared" si="30"/>
        <v>Industry Sector Fraction of Potential Additional CCS Achieved</v>
      </c>
      <c r="D442" s="299" t="s">
        <v>744</v>
      </c>
      <c r="E442" s="299" t="s">
        <v>766</v>
      </c>
      <c r="F442" t="s">
        <v>745</v>
      </c>
      <c r="G442" s="298" t="s">
        <v>767</v>
      </c>
      <c r="H442" s="20">
        <v>936</v>
      </c>
      <c r="I442" s="295" t="s">
        <v>624</v>
      </c>
      <c r="J442" s="296" t="str">
        <f>IF(ISBLANK(INDEX('Policy Characteristics'!D:D,MATCH($C442,'Policy Characteristics'!$C:$C,0))),"",INDEX('Policy Characteristics'!D:D,MATCH($C442,'Policy Characteristics'!$C:$C,0)))</f>
        <v>Industry CCS</v>
      </c>
      <c r="K442" s="293" t="str">
        <f>IF(ISBLANK(INDEX('Policy Characteristics'!E:E,MATCH($C442,'Policy Characteristics'!$C:$C,0))),"",INDEX('Policy Characteristics'!E:E,MATCH($C442,'Policy Characteristics'!$C:$C,0)))</f>
        <v>indst CCS</v>
      </c>
      <c r="L442" s="237">
        <f>IF(ISBLANK(INDEX('Policy Characteristics'!F:F,MATCH($C442,'Policy Characteristics'!$C:$C,0))),"",INDEX('Policy Characteristics'!F:F,MATCH($C442,'Policy Characteristics'!$C:$C,0)))</f>
        <v>0</v>
      </c>
      <c r="M442" s="237">
        <f>IF(ISBLANK(INDEX('Policy Characteristics'!G:G,MATCH($C442,'Policy Characteristics'!$C:$C,0))),"",INDEX('Policy Characteristics'!G:G,MATCH($C442,'Policy Characteristics'!$C:$C,0)))</f>
        <v>1</v>
      </c>
      <c r="N442" s="237">
        <f>IF(ISBLANK(INDEX('Policy Characteristics'!H:H,MATCH($C442,'Policy Characteristics'!$C:$C,0))),"",INDEX('Policy Characteristics'!H:H,MATCH($C442,'Policy Characteristics'!$C:$C,0)))</f>
        <v>0.01</v>
      </c>
      <c r="O442" s="293" t="str">
        <f>IF(ISBLANK(INDEX('Policy Characteristics'!I:I,MATCH($C442,'Policy Characteristics'!$C:$C,0))),"",INDEX('Policy Characteristics'!I:I,MATCH($C442,'Policy Characteristics'!$C:$C,0)))</f>
        <v>% of CO2 captured</v>
      </c>
      <c r="P442" s="293"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2" s="293" t="str">
        <f>IF(ISBLANK(INDEX('Policy Characteristics'!K:K,MATCH($C442,'Policy Characteristics'!$C:$C,0))),"",INDEX('Policy Characteristics'!K:K,MATCH($C442,'Policy Characteristics'!$C:$C,0)))</f>
        <v>ccs.html#ccs</v>
      </c>
      <c r="R442" s="293" t="str">
        <f>IF(ISBLANK(INDEX('Policy Characteristics'!L:L,MATCH($C442,'Policy Characteristics'!$C:$C,0))),"",INDEX('Policy Characteristics'!L:L,MATCH($C442,'Policy Characteristics'!$C:$C,0)))</f>
        <v>carbon-capture-and-sequestration.html</v>
      </c>
    </row>
    <row r="443" spans="1:18" x14ac:dyDescent="0.25">
      <c r="A443" s="293" t="str">
        <f>IF(ISBLANK(INDEX('Policy Characteristics'!A:A,MATCH($C443,'Policy Characteristics'!$C:$C,0))),"",INDEX('Policy Characteristics'!A:A,MATCH($C443,'Policy Characteristics'!$C:$C,0)))</f>
        <v>Industry</v>
      </c>
      <c r="B443" s="294" t="str">
        <f>IF(ISBLANK(INDEX('Policy Characteristics'!B:B,MATCH($C443,'Policy Characteristics'!$C:$C,0))),"",INDEX('Policy Characteristics'!B:B,MATCH($C443,'Policy Characteristics'!$C:$C,0)))</f>
        <v>Carbon Capture and Sequestration</v>
      </c>
      <c r="C443" s="293" t="str">
        <f t="shared" si="30"/>
        <v>Industry Sector Fraction of Potential Additional CCS Achieved</v>
      </c>
      <c r="D443" s="299" t="s">
        <v>744</v>
      </c>
      <c r="E443" s="299" t="s">
        <v>768</v>
      </c>
      <c r="F443" t="s">
        <v>745</v>
      </c>
      <c r="G443" s="298" t="s">
        <v>769</v>
      </c>
      <c r="H443" s="20">
        <v>937</v>
      </c>
      <c r="I443" s="297" t="s">
        <v>634</v>
      </c>
      <c r="J443" s="296" t="str">
        <f>IF(ISBLANK(INDEX('Policy Characteristics'!D:D,MATCH($C443,'Policy Characteristics'!$C:$C,0))),"",INDEX('Policy Characteristics'!D:D,MATCH($C443,'Policy Characteristics'!$C:$C,0)))</f>
        <v>Industry CCS</v>
      </c>
      <c r="K443" s="293" t="str">
        <f>IF(ISBLANK(INDEX('Policy Characteristics'!E:E,MATCH($C443,'Policy Characteristics'!$C:$C,0))),"",INDEX('Policy Characteristics'!E:E,MATCH($C443,'Policy Characteristics'!$C:$C,0)))</f>
        <v>indst CCS</v>
      </c>
      <c r="L443" s="237">
        <f>IF(ISBLANK(INDEX('Policy Characteristics'!F:F,MATCH($C443,'Policy Characteristics'!$C:$C,0))),"",INDEX('Policy Characteristics'!F:F,MATCH($C443,'Policy Characteristics'!$C:$C,0)))</f>
        <v>0</v>
      </c>
      <c r="M443" s="237">
        <f>IF(ISBLANK(INDEX('Policy Characteristics'!G:G,MATCH($C443,'Policy Characteristics'!$C:$C,0))),"",INDEX('Policy Characteristics'!G:G,MATCH($C443,'Policy Characteristics'!$C:$C,0)))</f>
        <v>1</v>
      </c>
      <c r="N443" s="237">
        <f>IF(ISBLANK(INDEX('Policy Characteristics'!H:H,MATCH($C443,'Policy Characteristics'!$C:$C,0))),"",INDEX('Policy Characteristics'!H:H,MATCH($C443,'Policy Characteristics'!$C:$C,0)))</f>
        <v>0.01</v>
      </c>
      <c r="O443" s="293" t="str">
        <f>IF(ISBLANK(INDEX('Policy Characteristics'!I:I,MATCH($C443,'Policy Characteristics'!$C:$C,0))),"",INDEX('Policy Characteristics'!I:I,MATCH($C443,'Policy Characteristics'!$C:$C,0)))</f>
        <v>% of CO2 captured</v>
      </c>
      <c r="P443" s="293"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3" s="293" t="str">
        <f>IF(ISBLANK(INDEX('Policy Characteristics'!K:K,MATCH($C443,'Policy Characteristics'!$C:$C,0))),"",INDEX('Policy Characteristics'!K:K,MATCH($C443,'Policy Characteristics'!$C:$C,0)))</f>
        <v>ccs.html#ccs</v>
      </c>
      <c r="R443" s="293" t="str">
        <f>IF(ISBLANK(INDEX('Policy Characteristics'!L:L,MATCH($C443,'Policy Characteristics'!$C:$C,0))),"",INDEX('Policy Characteristics'!L:L,MATCH($C443,'Policy Characteristics'!$C:$C,0)))</f>
        <v>carbon-capture-and-sequestration.html</v>
      </c>
    </row>
    <row r="444" spans="1:18" x14ac:dyDescent="0.25">
      <c r="A444" s="293" t="str">
        <f>IF(ISBLANK(INDEX('Policy Characteristics'!A:A,MATCH($C444,'Policy Characteristics'!$C:$C,0))),"",INDEX('Policy Characteristics'!A:A,MATCH($C444,'Policy Characteristics'!$C:$C,0)))</f>
        <v>Industry</v>
      </c>
      <c r="B444" s="294" t="str">
        <f>IF(ISBLANK(INDEX('Policy Characteristics'!B:B,MATCH($C444,'Policy Characteristics'!$C:$C,0))),"",INDEX('Policy Characteristics'!B:B,MATCH($C444,'Policy Characteristics'!$C:$C,0)))</f>
        <v>Carbon Capture and Sequestration</v>
      </c>
      <c r="C444" s="293" t="str">
        <f t="shared" si="30"/>
        <v>Industry Sector Fraction of Potential Additional CCS Achieved</v>
      </c>
      <c r="D444" s="299" t="s">
        <v>746</v>
      </c>
      <c r="E444" s="299" t="s">
        <v>766</v>
      </c>
      <c r="F444" t="s">
        <v>747</v>
      </c>
      <c r="G444" s="298" t="s">
        <v>767</v>
      </c>
      <c r="H444" s="20">
        <v>938</v>
      </c>
      <c r="I444" s="295" t="s">
        <v>624</v>
      </c>
      <c r="J444" s="296" t="str">
        <f>IF(ISBLANK(INDEX('Policy Characteristics'!D:D,MATCH($C444,'Policy Characteristics'!$C:$C,0))),"",INDEX('Policy Characteristics'!D:D,MATCH($C444,'Policy Characteristics'!$C:$C,0)))</f>
        <v>Industry CCS</v>
      </c>
      <c r="K444" s="293" t="str">
        <f>IF(ISBLANK(INDEX('Policy Characteristics'!E:E,MATCH($C444,'Policy Characteristics'!$C:$C,0))),"",INDEX('Policy Characteristics'!E:E,MATCH($C444,'Policy Characteristics'!$C:$C,0)))</f>
        <v>indst CCS</v>
      </c>
      <c r="L444" s="237">
        <f>IF(ISBLANK(INDEX('Policy Characteristics'!F:F,MATCH($C444,'Policy Characteristics'!$C:$C,0))),"",INDEX('Policy Characteristics'!F:F,MATCH($C444,'Policy Characteristics'!$C:$C,0)))</f>
        <v>0</v>
      </c>
      <c r="M444" s="237">
        <f>IF(ISBLANK(INDEX('Policy Characteristics'!G:G,MATCH($C444,'Policy Characteristics'!$C:$C,0))),"",INDEX('Policy Characteristics'!G:G,MATCH($C444,'Policy Characteristics'!$C:$C,0)))</f>
        <v>1</v>
      </c>
      <c r="N444" s="237">
        <f>IF(ISBLANK(INDEX('Policy Characteristics'!H:H,MATCH($C444,'Policy Characteristics'!$C:$C,0))),"",INDEX('Policy Characteristics'!H:H,MATCH($C444,'Policy Characteristics'!$C:$C,0)))</f>
        <v>0.01</v>
      </c>
      <c r="O444" s="293" t="str">
        <f>IF(ISBLANK(INDEX('Policy Characteristics'!I:I,MATCH($C444,'Policy Characteristics'!$C:$C,0))),"",INDEX('Policy Characteristics'!I:I,MATCH($C444,'Policy Characteristics'!$C:$C,0)))</f>
        <v>% of CO2 captured</v>
      </c>
      <c r="P444" s="293"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4" s="293" t="str">
        <f>IF(ISBLANK(INDEX('Policy Characteristics'!K:K,MATCH($C444,'Policy Characteristics'!$C:$C,0))),"",INDEX('Policy Characteristics'!K:K,MATCH($C444,'Policy Characteristics'!$C:$C,0)))</f>
        <v>ccs.html#ccs</v>
      </c>
      <c r="R444" s="293" t="str">
        <f>IF(ISBLANK(INDEX('Policy Characteristics'!L:L,MATCH($C444,'Policy Characteristics'!$C:$C,0))),"",INDEX('Policy Characteristics'!L:L,MATCH($C444,'Policy Characteristics'!$C:$C,0)))</f>
        <v>carbon-capture-and-sequestration.html</v>
      </c>
    </row>
    <row r="445" spans="1:18" x14ac:dyDescent="0.25">
      <c r="A445" s="293" t="str">
        <f>IF(ISBLANK(INDEX('Policy Characteristics'!A:A,MATCH($C445,'Policy Characteristics'!$C:$C,0))),"",INDEX('Policy Characteristics'!A:A,MATCH($C445,'Policy Characteristics'!$C:$C,0)))</f>
        <v>Industry</v>
      </c>
      <c r="B445" s="294" t="str">
        <f>IF(ISBLANK(INDEX('Policy Characteristics'!B:B,MATCH($C445,'Policy Characteristics'!$C:$C,0))),"",INDEX('Policy Characteristics'!B:B,MATCH($C445,'Policy Characteristics'!$C:$C,0)))</f>
        <v>Carbon Capture and Sequestration</v>
      </c>
      <c r="C445" s="293" t="str">
        <f t="shared" si="30"/>
        <v>Industry Sector Fraction of Potential Additional CCS Achieved</v>
      </c>
      <c r="D445" s="299" t="s">
        <v>746</v>
      </c>
      <c r="E445" s="299" t="s">
        <v>768</v>
      </c>
      <c r="F445" t="s">
        <v>747</v>
      </c>
      <c r="G445" s="298" t="s">
        <v>769</v>
      </c>
      <c r="H445" s="20">
        <v>939</v>
      </c>
      <c r="I445" s="297" t="s">
        <v>634</v>
      </c>
      <c r="J445" s="296" t="str">
        <f>IF(ISBLANK(INDEX('Policy Characteristics'!D:D,MATCH($C445,'Policy Characteristics'!$C:$C,0))),"",INDEX('Policy Characteristics'!D:D,MATCH($C445,'Policy Characteristics'!$C:$C,0)))</f>
        <v>Industry CCS</v>
      </c>
      <c r="K445" s="293" t="str">
        <f>IF(ISBLANK(INDEX('Policy Characteristics'!E:E,MATCH($C445,'Policy Characteristics'!$C:$C,0))),"",INDEX('Policy Characteristics'!E:E,MATCH($C445,'Policy Characteristics'!$C:$C,0)))</f>
        <v>indst CCS</v>
      </c>
      <c r="L445" s="237">
        <f>IF(ISBLANK(INDEX('Policy Characteristics'!F:F,MATCH($C445,'Policy Characteristics'!$C:$C,0))),"",INDEX('Policy Characteristics'!F:F,MATCH($C445,'Policy Characteristics'!$C:$C,0)))</f>
        <v>0</v>
      </c>
      <c r="M445" s="237">
        <f>IF(ISBLANK(INDEX('Policy Characteristics'!G:G,MATCH($C445,'Policy Characteristics'!$C:$C,0))),"",INDEX('Policy Characteristics'!G:G,MATCH($C445,'Policy Characteristics'!$C:$C,0)))</f>
        <v>1</v>
      </c>
      <c r="N445" s="237">
        <f>IF(ISBLANK(INDEX('Policy Characteristics'!H:H,MATCH($C445,'Policy Characteristics'!$C:$C,0))),"",INDEX('Policy Characteristics'!H:H,MATCH($C445,'Policy Characteristics'!$C:$C,0)))</f>
        <v>0.01</v>
      </c>
      <c r="O445" s="293" t="str">
        <f>IF(ISBLANK(INDEX('Policy Characteristics'!I:I,MATCH($C445,'Policy Characteristics'!$C:$C,0))),"",INDEX('Policy Characteristics'!I:I,MATCH($C445,'Policy Characteristics'!$C:$C,0)))</f>
        <v>% of CO2 captured</v>
      </c>
      <c r="P445" s="293"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5" s="293" t="str">
        <f>IF(ISBLANK(INDEX('Policy Characteristics'!K:K,MATCH($C445,'Policy Characteristics'!$C:$C,0))),"",INDEX('Policy Characteristics'!K:K,MATCH($C445,'Policy Characteristics'!$C:$C,0)))</f>
        <v>ccs.html#ccs</v>
      </c>
      <c r="R445" s="293" t="str">
        <f>IF(ISBLANK(INDEX('Policy Characteristics'!L:L,MATCH($C445,'Policy Characteristics'!$C:$C,0))),"",INDEX('Policy Characteristics'!L:L,MATCH($C445,'Policy Characteristics'!$C:$C,0)))</f>
        <v>carbon-capture-and-sequestration.html</v>
      </c>
    </row>
    <row r="446" spans="1:18" x14ac:dyDescent="0.25">
      <c r="A446" s="293" t="str">
        <f>IF(ISBLANK(INDEX('Policy Characteristics'!A:A,MATCH($C446,'Policy Characteristics'!$C:$C,0))),"",INDEX('Policy Characteristics'!A:A,MATCH($C446,'Policy Characteristics'!$C:$C,0)))</f>
        <v>Industry</v>
      </c>
      <c r="B446" s="294" t="str">
        <f>IF(ISBLANK(INDEX('Policy Characteristics'!B:B,MATCH($C446,'Policy Characteristics'!$C:$C,0))),"",INDEX('Policy Characteristics'!B:B,MATCH($C446,'Policy Characteristics'!$C:$C,0)))</f>
        <v>Carbon Capture and Sequestration</v>
      </c>
      <c r="C446" s="293" t="str">
        <f t="shared" si="30"/>
        <v>Industry Sector Fraction of Potential Additional CCS Achieved</v>
      </c>
      <c r="D446" s="299" t="s">
        <v>748</v>
      </c>
      <c r="E446" s="299" t="s">
        <v>766</v>
      </c>
      <c r="F446" t="s">
        <v>749</v>
      </c>
      <c r="G446" s="298" t="s">
        <v>767</v>
      </c>
      <c r="H446" s="20">
        <v>940</v>
      </c>
      <c r="I446" s="295" t="s">
        <v>624</v>
      </c>
      <c r="J446" s="296" t="str">
        <f>IF(ISBLANK(INDEX('Policy Characteristics'!D:D,MATCH($C446,'Policy Characteristics'!$C:$C,0))),"",INDEX('Policy Characteristics'!D:D,MATCH($C446,'Policy Characteristics'!$C:$C,0)))</f>
        <v>Industry CCS</v>
      </c>
      <c r="K446" s="293" t="str">
        <f>IF(ISBLANK(INDEX('Policy Characteristics'!E:E,MATCH($C446,'Policy Characteristics'!$C:$C,0))),"",INDEX('Policy Characteristics'!E:E,MATCH($C446,'Policy Characteristics'!$C:$C,0)))</f>
        <v>indst CCS</v>
      </c>
      <c r="L446" s="237">
        <f>IF(ISBLANK(INDEX('Policy Characteristics'!F:F,MATCH($C446,'Policy Characteristics'!$C:$C,0))),"",INDEX('Policy Characteristics'!F:F,MATCH($C446,'Policy Characteristics'!$C:$C,0)))</f>
        <v>0</v>
      </c>
      <c r="M446" s="237">
        <f>IF(ISBLANK(INDEX('Policy Characteristics'!G:G,MATCH($C446,'Policy Characteristics'!$C:$C,0))),"",INDEX('Policy Characteristics'!G:G,MATCH($C446,'Policy Characteristics'!$C:$C,0)))</f>
        <v>1</v>
      </c>
      <c r="N446" s="237">
        <f>IF(ISBLANK(INDEX('Policy Characteristics'!H:H,MATCH($C446,'Policy Characteristics'!$C:$C,0))),"",INDEX('Policy Characteristics'!H:H,MATCH($C446,'Policy Characteristics'!$C:$C,0)))</f>
        <v>0.01</v>
      </c>
      <c r="O446" s="293" t="str">
        <f>IF(ISBLANK(INDEX('Policy Characteristics'!I:I,MATCH($C446,'Policy Characteristics'!$C:$C,0))),"",INDEX('Policy Characteristics'!I:I,MATCH($C446,'Policy Characteristics'!$C:$C,0)))</f>
        <v>% of CO2 captured</v>
      </c>
      <c r="P446" s="293"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6" s="293" t="str">
        <f>IF(ISBLANK(INDEX('Policy Characteristics'!K:K,MATCH($C446,'Policy Characteristics'!$C:$C,0))),"",INDEX('Policy Characteristics'!K:K,MATCH($C446,'Policy Characteristics'!$C:$C,0)))</f>
        <v>ccs.html#ccs</v>
      </c>
      <c r="R446" s="293" t="str">
        <f>IF(ISBLANK(INDEX('Policy Characteristics'!L:L,MATCH($C446,'Policy Characteristics'!$C:$C,0))),"",INDEX('Policy Characteristics'!L:L,MATCH($C446,'Policy Characteristics'!$C:$C,0)))</f>
        <v>carbon-capture-and-sequestration.html</v>
      </c>
    </row>
    <row r="447" spans="1:18" x14ac:dyDescent="0.25">
      <c r="A447" s="293" t="str">
        <f>IF(ISBLANK(INDEX('Policy Characteristics'!A:A,MATCH($C447,'Policy Characteristics'!$C:$C,0))),"",INDEX('Policy Characteristics'!A:A,MATCH($C447,'Policy Characteristics'!$C:$C,0)))</f>
        <v>Industry</v>
      </c>
      <c r="B447" s="294" t="str">
        <f>IF(ISBLANK(INDEX('Policy Characteristics'!B:B,MATCH($C447,'Policy Characteristics'!$C:$C,0))),"",INDEX('Policy Characteristics'!B:B,MATCH($C447,'Policy Characteristics'!$C:$C,0)))</f>
        <v>Carbon Capture and Sequestration</v>
      </c>
      <c r="C447" s="293" t="str">
        <f t="shared" si="30"/>
        <v>Industry Sector Fraction of Potential Additional CCS Achieved</v>
      </c>
      <c r="D447" s="299" t="s">
        <v>748</v>
      </c>
      <c r="E447" s="299" t="s">
        <v>768</v>
      </c>
      <c r="F447" t="s">
        <v>749</v>
      </c>
      <c r="G447" s="298" t="s">
        <v>769</v>
      </c>
      <c r="H447" s="20">
        <v>941</v>
      </c>
      <c r="I447" s="297" t="s">
        <v>634</v>
      </c>
      <c r="J447" s="296" t="str">
        <f>IF(ISBLANK(INDEX('Policy Characteristics'!D:D,MATCH($C447,'Policy Characteristics'!$C:$C,0))),"",INDEX('Policy Characteristics'!D:D,MATCH($C447,'Policy Characteristics'!$C:$C,0)))</f>
        <v>Industry CCS</v>
      </c>
      <c r="K447" s="293" t="str">
        <f>IF(ISBLANK(INDEX('Policy Characteristics'!E:E,MATCH($C447,'Policy Characteristics'!$C:$C,0))),"",INDEX('Policy Characteristics'!E:E,MATCH($C447,'Policy Characteristics'!$C:$C,0)))</f>
        <v>indst CCS</v>
      </c>
      <c r="L447" s="237">
        <f>IF(ISBLANK(INDEX('Policy Characteristics'!F:F,MATCH($C447,'Policy Characteristics'!$C:$C,0))),"",INDEX('Policy Characteristics'!F:F,MATCH($C447,'Policy Characteristics'!$C:$C,0)))</f>
        <v>0</v>
      </c>
      <c r="M447" s="237">
        <f>IF(ISBLANK(INDEX('Policy Characteristics'!G:G,MATCH($C447,'Policy Characteristics'!$C:$C,0))),"",INDEX('Policy Characteristics'!G:G,MATCH($C447,'Policy Characteristics'!$C:$C,0)))</f>
        <v>1</v>
      </c>
      <c r="N447" s="237">
        <f>IF(ISBLANK(INDEX('Policy Characteristics'!H:H,MATCH($C447,'Policy Characteristics'!$C:$C,0))),"",INDEX('Policy Characteristics'!H:H,MATCH($C447,'Policy Characteristics'!$C:$C,0)))</f>
        <v>0.01</v>
      </c>
      <c r="O447" s="293" t="str">
        <f>IF(ISBLANK(INDEX('Policy Characteristics'!I:I,MATCH($C447,'Policy Characteristics'!$C:$C,0))),"",INDEX('Policy Characteristics'!I:I,MATCH($C447,'Policy Characteristics'!$C:$C,0)))</f>
        <v>% of CO2 captured</v>
      </c>
      <c r="P447" s="293"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7" s="293" t="str">
        <f>IF(ISBLANK(INDEX('Policy Characteristics'!K:K,MATCH($C447,'Policy Characteristics'!$C:$C,0))),"",INDEX('Policy Characteristics'!K:K,MATCH($C447,'Policy Characteristics'!$C:$C,0)))</f>
        <v>ccs.html#ccs</v>
      </c>
      <c r="R447" s="293" t="str">
        <f>IF(ISBLANK(INDEX('Policy Characteristics'!L:L,MATCH($C447,'Policy Characteristics'!$C:$C,0))),"",INDEX('Policy Characteristics'!L:L,MATCH($C447,'Policy Characteristics'!$C:$C,0)))</f>
        <v>carbon-capture-and-sequestration.html</v>
      </c>
    </row>
    <row r="448" spans="1:18" x14ac:dyDescent="0.25">
      <c r="A448" s="293" t="str">
        <f>IF(ISBLANK(INDEX('Policy Characteristics'!A:A,MATCH($C448,'Policy Characteristics'!$C:$C,0))),"",INDEX('Policy Characteristics'!A:A,MATCH($C448,'Policy Characteristics'!$C:$C,0)))</f>
        <v>Industry</v>
      </c>
      <c r="B448" s="294" t="str">
        <f>IF(ISBLANK(INDEX('Policy Characteristics'!B:B,MATCH($C448,'Policy Characteristics'!$C:$C,0))),"",INDEX('Policy Characteristics'!B:B,MATCH($C448,'Policy Characteristics'!$C:$C,0)))</f>
        <v>Carbon Capture and Sequestration</v>
      </c>
      <c r="C448" s="293" t="str">
        <f t="shared" si="30"/>
        <v>Industry Sector Fraction of Potential Additional CCS Achieved</v>
      </c>
      <c r="D448" s="299" t="s">
        <v>750</v>
      </c>
      <c r="E448" s="299" t="s">
        <v>766</v>
      </c>
      <c r="F448" t="s">
        <v>751</v>
      </c>
      <c r="G448" s="298" t="s">
        <v>767</v>
      </c>
      <c r="H448" s="20">
        <v>942</v>
      </c>
      <c r="I448" s="295" t="s">
        <v>624</v>
      </c>
      <c r="J448" s="296" t="str">
        <f>IF(ISBLANK(INDEX('Policy Characteristics'!D:D,MATCH($C448,'Policy Characteristics'!$C:$C,0))),"",INDEX('Policy Characteristics'!D:D,MATCH($C448,'Policy Characteristics'!$C:$C,0)))</f>
        <v>Industry CCS</v>
      </c>
      <c r="K448" s="293" t="str">
        <f>IF(ISBLANK(INDEX('Policy Characteristics'!E:E,MATCH($C448,'Policy Characteristics'!$C:$C,0))),"",INDEX('Policy Characteristics'!E:E,MATCH($C448,'Policy Characteristics'!$C:$C,0)))</f>
        <v>indst CCS</v>
      </c>
      <c r="L448" s="237">
        <f>IF(ISBLANK(INDEX('Policy Characteristics'!F:F,MATCH($C448,'Policy Characteristics'!$C:$C,0))),"",INDEX('Policy Characteristics'!F:F,MATCH($C448,'Policy Characteristics'!$C:$C,0)))</f>
        <v>0</v>
      </c>
      <c r="M448" s="237">
        <f>IF(ISBLANK(INDEX('Policy Characteristics'!G:G,MATCH($C448,'Policy Characteristics'!$C:$C,0))),"",INDEX('Policy Characteristics'!G:G,MATCH($C448,'Policy Characteristics'!$C:$C,0)))</f>
        <v>1</v>
      </c>
      <c r="N448" s="237">
        <f>IF(ISBLANK(INDEX('Policy Characteristics'!H:H,MATCH($C448,'Policy Characteristics'!$C:$C,0))),"",INDEX('Policy Characteristics'!H:H,MATCH($C448,'Policy Characteristics'!$C:$C,0)))</f>
        <v>0.01</v>
      </c>
      <c r="O448" s="293" t="str">
        <f>IF(ISBLANK(INDEX('Policy Characteristics'!I:I,MATCH($C448,'Policy Characteristics'!$C:$C,0))),"",INDEX('Policy Characteristics'!I:I,MATCH($C448,'Policy Characteristics'!$C:$C,0)))</f>
        <v>% of CO2 captured</v>
      </c>
      <c r="P448" s="293"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8" s="293" t="str">
        <f>IF(ISBLANK(INDEX('Policy Characteristics'!K:K,MATCH($C448,'Policy Characteristics'!$C:$C,0))),"",INDEX('Policy Characteristics'!K:K,MATCH($C448,'Policy Characteristics'!$C:$C,0)))</f>
        <v>ccs.html#ccs</v>
      </c>
      <c r="R448" s="293" t="str">
        <f>IF(ISBLANK(INDEX('Policy Characteristics'!L:L,MATCH($C448,'Policy Characteristics'!$C:$C,0))),"",INDEX('Policy Characteristics'!L:L,MATCH($C448,'Policy Characteristics'!$C:$C,0)))</f>
        <v>carbon-capture-and-sequestration.html</v>
      </c>
    </row>
    <row r="449" spans="1:18" x14ac:dyDescent="0.25">
      <c r="A449" s="293" t="str">
        <f>IF(ISBLANK(INDEX('Policy Characteristics'!A:A,MATCH($C449,'Policy Characteristics'!$C:$C,0))),"",INDEX('Policy Characteristics'!A:A,MATCH($C449,'Policy Characteristics'!$C:$C,0)))</f>
        <v>Industry</v>
      </c>
      <c r="B449" s="294" t="str">
        <f>IF(ISBLANK(INDEX('Policy Characteristics'!B:B,MATCH($C449,'Policy Characteristics'!$C:$C,0))),"",INDEX('Policy Characteristics'!B:B,MATCH($C449,'Policy Characteristics'!$C:$C,0)))</f>
        <v>Carbon Capture and Sequestration</v>
      </c>
      <c r="C449" s="293" t="str">
        <f t="shared" si="30"/>
        <v>Industry Sector Fraction of Potential Additional CCS Achieved</v>
      </c>
      <c r="D449" s="299" t="s">
        <v>750</v>
      </c>
      <c r="E449" s="299" t="s">
        <v>768</v>
      </c>
      <c r="F449" t="s">
        <v>751</v>
      </c>
      <c r="G449" s="298" t="s">
        <v>769</v>
      </c>
      <c r="H449" s="20">
        <v>943</v>
      </c>
      <c r="I449" s="297" t="s">
        <v>634</v>
      </c>
      <c r="J449" s="296" t="str">
        <f>IF(ISBLANK(INDEX('Policy Characteristics'!D:D,MATCH($C449,'Policy Characteristics'!$C:$C,0))),"",INDEX('Policy Characteristics'!D:D,MATCH($C449,'Policy Characteristics'!$C:$C,0)))</f>
        <v>Industry CCS</v>
      </c>
      <c r="K449" s="293" t="str">
        <f>IF(ISBLANK(INDEX('Policy Characteristics'!E:E,MATCH($C449,'Policy Characteristics'!$C:$C,0))),"",INDEX('Policy Characteristics'!E:E,MATCH($C449,'Policy Characteristics'!$C:$C,0)))</f>
        <v>indst CCS</v>
      </c>
      <c r="L449" s="237">
        <f>IF(ISBLANK(INDEX('Policy Characteristics'!F:F,MATCH($C449,'Policy Characteristics'!$C:$C,0))),"",INDEX('Policy Characteristics'!F:F,MATCH($C449,'Policy Characteristics'!$C:$C,0)))</f>
        <v>0</v>
      </c>
      <c r="M449" s="237">
        <f>IF(ISBLANK(INDEX('Policy Characteristics'!G:G,MATCH($C449,'Policy Characteristics'!$C:$C,0))),"",INDEX('Policy Characteristics'!G:G,MATCH($C449,'Policy Characteristics'!$C:$C,0)))</f>
        <v>1</v>
      </c>
      <c r="N449" s="237">
        <f>IF(ISBLANK(INDEX('Policy Characteristics'!H:H,MATCH($C449,'Policy Characteristics'!$C:$C,0))),"",INDEX('Policy Characteristics'!H:H,MATCH($C449,'Policy Characteristics'!$C:$C,0)))</f>
        <v>0.01</v>
      </c>
      <c r="O449" s="293" t="str">
        <f>IF(ISBLANK(INDEX('Policy Characteristics'!I:I,MATCH($C449,'Policy Characteristics'!$C:$C,0))),"",INDEX('Policy Characteristics'!I:I,MATCH($C449,'Policy Characteristics'!$C:$C,0)))</f>
        <v>% of CO2 captured</v>
      </c>
      <c r="P449" s="293"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9" s="293" t="str">
        <f>IF(ISBLANK(INDEX('Policy Characteristics'!K:K,MATCH($C449,'Policy Characteristics'!$C:$C,0))),"",INDEX('Policy Characteristics'!K:K,MATCH($C449,'Policy Characteristics'!$C:$C,0)))</f>
        <v>ccs.html#ccs</v>
      </c>
      <c r="R449" s="293" t="str">
        <f>IF(ISBLANK(INDEX('Policy Characteristics'!L:L,MATCH($C449,'Policy Characteristics'!$C:$C,0))),"",INDEX('Policy Characteristics'!L:L,MATCH($C449,'Policy Characteristics'!$C:$C,0)))</f>
        <v>carbon-capture-and-sequestration.html</v>
      </c>
    </row>
    <row r="450" spans="1:18" x14ac:dyDescent="0.25">
      <c r="A450" s="293" t="str">
        <f>IF(ISBLANK(INDEX('Policy Characteristics'!A:A,MATCH($C450,'Policy Characteristics'!$C:$C,0))),"",INDEX('Policy Characteristics'!A:A,MATCH($C450,'Policy Characteristics'!$C:$C,0)))</f>
        <v>Industry</v>
      </c>
      <c r="B450" s="294" t="str">
        <f>IF(ISBLANK(INDEX('Policy Characteristics'!B:B,MATCH($C450,'Policy Characteristics'!$C:$C,0))),"",INDEX('Policy Characteristics'!B:B,MATCH($C450,'Policy Characteristics'!$C:$C,0)))</f>
        <v>Carbon Capture and Sequestration</v>
      </c>
      <c r="C450" s="293" t="str">
        <f t="shared" si="30"/>
        <v>Industry Sector Fraction of Potential Additional CCS Achieved</v>
      </c>
      <c r="D450" s="299" t="s">
        <v>752</v>
      </c>
      <c r="E450" s="299" t="s">
        <v>766</v>
      </c>
      <c r="F450" t="s">
        <v>753</v>
      </c>
      <c r="G450" s="298" t="s">
        <v>767</v>
      </c>
      <c r="H450" s="20">
        <v>944</v>
      </c>
      <c r="I450" s="295" t="s">
        <v>624</v>
      </c>
      <c r="J450" s="296" t="str">
        <f>IF(ISBLANK(INDEX('Policy Characteristics'!D:D,MATCH($C450,'Policy Characteristics'!$C:$C,0))),"",INDEX('Policy Characteristics'!D:D,MATCH($C450,'Policy Characteristics'!$C:$C,0)))</f>
        <v>Industry CCS</v>
      </c>
      <c r="K450" s="293" t="str">
        <f>IF(ISBLANK(INDEX('Policy Characteristics'!E:E,MATCH($C450,'Policy Characteristics'!$C:$C,0))),"",INDEX('Policy Characteristics'!E:E,MATCH($C450,'Policy Characteristics'!$C:$C,0)))</f>
        <v>indst CCS</v>
      </c>
      <c r="L450" s="237">
        <f>IF(ISBLANK(INDEX('Policy Characteristics'!F:F,MATCH($C450,'Policy Characteristics'!$C:$C,0))),"",INDEX('Policy Characteristics'!F:F,MATCH($C450,'Policy Characteristics'!$C:$C,0)))</f>
        <v>0</v>
      </c>
      <c r="M450" s="237">
        <f>IF(ISBLANK(INDEX('Policy Characteristics'!G:G,MATCH($C450,'Policy Characteristics'!$C:$C,0))),"",INDEX('Policy Characteristics'!G:G,MATCH($C450,'Policy Characteristics'!$C:$C,0)))</f>
        <v>1</v>
      </c>
      <c r="N450" s="237">
        <f>IF(ISBLANK(INDEX('Policy Characteristics'!H:H,MATCH($C450,'Policy Characteristics'!$C:$C,0))),"",INDEX('Policy Characteristics'!H:H,MATCH($C450,'Policy Characteristics'!$C:$C,0)))</f>
        <v>0.01</v>
      </c>
      <c r="O450" s="293" t="str">
        <f>IF(ISBLANK(INDEX('Policy Characteristics'!I:I,MATCH($C450,'Policy Characteristics'!$C:$C,0))),"",INDEX('Policy Characteristics'!I:I,MATCH($C450,'Policy Characteristics'!$C:$C,0)))</f>
        <v>% of CO2 captured</v>
      </c>
      <c r="P450" s="293"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0" s="293" t="str">
        <f>IF(ISBLANK(INDEX('Policy Characteristics'!K:K,MATCH($C450,'Policy Characteristics'!$C:$C,0))),"",INDEX('Policy Characteristics'!K:K,MATCH($C450,'Policy Characteristics'!$C:$C,0)))</f>
        <v>ccs.html#ccs</v>
      </c>
      <c r="R450" s="293" t="str">
        <f>IF(ISBLANK(INDEX('Policy Characteristics'!L:L,MATCH($C450,'Policy Characteristics'!$C:$C,0))),"",INDEX('Policy Characteristics'!L:L,MATCH($C450,'Policy Characteristics'!$C:$C,0)))</f>
        <v>carbon-capture-and-sequestration.html</v>
      </c>
    </row>
    <row r="451" spans="1:18" x14ac:dyDescent="0.25">
      <c r="A451" s="293" t="str">
        <f>IF(ISBLANK(INDEX('Policy Characteristics'!A:A,MATCH($C451,'Policy Characteristics'!$C:$C,0))),"",INDEX('Policy Characteristics'!A:A,MATCH($C451,'Policy Characteristics'!$C:$C,0)))</f>
        <v>Industry</v>
      </c>
      <c r="B451" s="294" t="str">
        <f>IF(ISBLANK(INDEX('Policy Characteristics'!B:B,MATCH($C451,'Policy Characteristics'!$C:$C,0))),"",INDEX('Policy Characteristics'!B:B,MATCH($C451,'Policy Characteristics'!$C:$C,0)))</f>
        <v>Carbon Capture and Sequestration</v>
      </c>
      <c r="C451" s="293" t="str">
        <f t="shared" si="30"/>
        <v>Industry Sector Fraction of Potential Additional CCS Achieved</v>
      </c>
      <c r="D451" s="299" t="s">
        <v>752</v>
      </c>
      <c r="E451" s="299" t="s">
        <v>768</v>
      </c>
      <c r="F451" t="s">
        <v>753</v>
      </c>
      <c r="G451" s="298" t="s">
        <v>769</v>
      </c>
      <c r="H451" s="20">
        <v>945</v>
      </c>
      <c r="I451" s="297" t="s">
        <v>634</v>
      </c>
      <c r="J451" s="296" t="str">
        <f>IF(ISBLANK(INDEX('Policy Characteristics'!D:D,MATCH($C451,'Policy Characteristics'!$C:$C,0))),"",INDEX('Policy Characteristics'!D:D,MATCH($C451,'Policy Characteristics'!$C:$C,0)))</f>
        <v>Industry CCS</v>
      </c>
      <c r="K451" s="293" t="str">
        <f>IF(ISBLANK(INDEX('Policy Characteristics'!E:E,MATCH($C451,'Policy Characteristics'!$C:$C,0))),"",INDEX('Policy Characteristics'!E:E,MATCH($C451,'Policy Characteristics'!$C:$C,0)))</f>
        <v>indst CCS</v>
      </c>
      <c r="L451" s="237">
        <f>IF(ISBLANK(INDEX('Policy Characteristics'!F:F,MATCH($C451,'Policy Characteristics'!$C:$C,0))),"",INDEX('Policy Characteristics'!F:F,MATCH($C451,'Policy Characteristics'!$C:$C,0)))</f>
        <v>0</v>
      </c>
      <c r="M451" s="237">
        <f>IF(ISBLANK(INDEX('Policy Characteristics'!G:G,MATCH($C451,'Policy Characteristics'!$C:$C,0))),"",INDEX('Policy Characteristics'!G:G,MATCH($C451,'Policy Characteristics'!$C:$C,0)))</f>
        <v>1</v>
      </c>
      <c r="N451" s="237">
        <f>IF(ISBLANK(INDEX('Policy Characteristics'!H:H,MATCH($C451,'Policy Characteristics'!$C:$C,0))),"",INDEX('Policy Characteristics'!H:H,MATCH($C451,'Policy Characteristics'!$C:$C,0)))</f>
        <v>0.01</v>
      </c>
      <c r="O451" s="293" t="str">
        <f>IF(ISBLANK(INDEX('Policy Characteristics'!I:I,MATCH($C451,'Policy Characteristics'!$C:$C,0))),"",INDEX('Policy Characteristics'!I:I,MATCH($C451,'Policy Characteristics'!$C:$C,0)))</f>
        <v>% of CO2 captured</v>
      </c>
      <c r="P451" s="293"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1" s="293" t="str">
        <f>IF(ISBLANK(INDEX('Policy Characteristics'!K:K,MATCH($C451,'Policy Characteristics'!$C:$C,0))),"",INDEX('Policy Characteristics'!K:K,MATCH($C451,'Policy Characteristics'!$C:$C,0)))</f>
        <v>ccs.html#ccs</v>
      </c>
      <c r="R451" s="293" t="str">
        <f>IF(ISBLANK(INDEX('Policy Characteristics'!L:L,MATCH($C451,'Policy Characteristics'!$C:$C,0))),"",INDEX('Policy Characteristics'!L:L,MATCH($C451,'Policy Characteristics'!$C:$C,0)))</f>
        <v>carbon-capture-and-sequestration.html</v>
      </c>
    </row>
    <row r="452" spans="1:18" x14ac:dyDescent="0.25">
      <c r="A452" s="293" t="str">
        <f>IF(ISBLANK(INDEX('Policy Characteristics'!A:A,MATCH($C452,'Policy Characteristics'!$C:$C,0))),"",INDEX('Policy Characteristics'!A:A,MATCH($C452,'Policy Characteristics'!$C:$C,0)))</f>
        <v>Industry</v>
      </c>
      <c r="B452" s="294" t="str">
        <f>IF(ISBLANK(INDEX('Policy Characteristics'!B:B,MATCH($C452,'Policy Characteristics'!$C:$C,0))),"",INDEX('Policy Characteristics'!B:B,MATCH($C452,'Policy Characteristics'!$C:$C,0)))</f>
        <v>Carbon Capture and Sequestration</v>
      </c>
      <c r="C452" s="293" t="str">
        <f t="shared" si="30"/>
        <v>Industry Sector Fraction of Potential Additional CCS Achieved</v>
      </c>
      <c r="D452" s="299" t="s">
        <v>754</v>
      </c>
      <c r="E452" s="299" t="s">
        <v>766</v>
      </c>
      <c r="F452" t="s">
        <v>755</v>
      </c>
      <c r="G452" s="298" t="s">
        <v>767</v>
      </c>
      <c r="H452" s="20">
        <v>946</v>
      </c>
      <c r="I452" s="295" t="s">
        <v>624</v>
      </c>
      <c r="J452" s="296" t="str">
        <f>IF(ISBLANK(INDEX('Policy Characteristics'!D:D,MATCH($C452,'Policy Characteristics'!$C:$C,0))),"",INDEX('Policy Characteristics'!D:D,MATCH($C452,'Policy Characteristics'!$C:$C,0)))</f>
        <v>Industry CCS</v>
      </c>
      <c r="K452" s="293" t="str">
        <f>IF(ISBLANK(INDEX('Policy Characteristics'!E:E,MATCH($C452,'Policy Characteristics'!$C:$C,0))),"",INDEX('Policy Characteristics'!E:E,MATCH($C452,'Policy Characteristics'!$C:$C,0)))</f>
        <v>indst CCS</v>
      </c>
      <c r="L452" s="237">
        <f>IF(ISBLANK(INDEX('Policy Characteristics'!F:F,MATCH($C452,'Policy Characteristics'!$C:$C,0))),"",INDEX('Policy Characteristics'!F:F,MATCH($C452,'Policy Characteristics'!$C:$C,0)))</f>
        <v>0</v>
      </c>
      <c r="M452" s="237">
        <f>IF(ISBLANK(INDEX('Policy Characteristics'!G:G,MATCH($C452,'Policy Characteristics'!$C:$C,0))),"",INDEX('Policy Characteristics'!G:G,MATCH($C452,'Policy Characteristics'!$C:$C,0)))</f>
        <v>1</v>
      </c>
      <c r="N452" s="237">
        <f>IF(ISBLANK(INDEX('Policy Characteristics'!H:H,MATCH($C452,'Policy Characteristics'!$C:$C,0))),"",INDEX('Policy Characteristics'!H:H,MATCH($C452,'Policy Characteristics'!$C:$C,0)))</f>
        <v>0.01</v>
      </c>
      <c r="O452" s="293" t="str">
        <f>IF(ISBLANK(INDEX('Policy Characteristics'!I:I,MATCH($C452,'Policy Characteristics'!$C:$C,0))),"",INDEX('Policy Characteristics'!I:I,MATCH($C452,'Policy Characteristics'!$C:$C,0)))</f>
        <v>% of CO2 captured</v>
      </c>
      <c r="P452" s="293"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2" s="293" t="str">
        <f>IF(ISBLANK(INDEX('Policy Characteristics'!K:K,MATCH($C452,'Policy Characteristics'!$C:$C,0))),"",INDEX('Policy Characteristics'!K:K,MATCH($C452,'Policy Characteristics'!$C:$C,0)))</f>
        <v>ccs.html#ccs</v>
      </c>
      <c r="R452" s="293" t="str">
        <f>IF(ISBLANK(INDEX('Policy Characteristics'!L:L,MATCH($C452,'Policy Characteristics'!$C:$C,0))),"",INDEX('Policy Characteristics'!L:L,MATCH($C452,'Policy Characteristics'!$C:$C,0)))</f>
        <v>carbon-capture-and-sequestration.html</v>
      </c>
    </row>
    <row r="453" spans="1:18" x14ac:dyDescent="0.25">
      <c r="A453" s="293" t="str">
        <f>IF(ISBLANK(INDEX('Policy Characteristics'!A:A,MATCH($C453,'Policy Characteristics'!$C:$C,0))),"",INDEX('Policy Characteristics'!A:A,MATCH($C453,'Policy Characteristics'!$C:$C,0)))</f>
        <v>Industry</v>
      </c>
      <c r="B453" s="294" t="str">
        <f>IF(ISBLANK(INDEX('Policy Characteristics'!B:B,MATCH($C453,'Policy Characteristics'!$C:$C,0))),"",INDEX('Policy Characteristics'!B:B,MATCH($C453,'Policy Characteristics'!$C:$C,0)))</f>
        <v>Carbon Capture and Sequestration</v>
      </c>
      <c r="C453" s="293" t="str">
        <f t="shared" si="30"/>
        <v>Industry Sector Fraction of Potential Additional CCS Achieved</v>
      </c>
      <c r="D453" s="299" t="s">
        <v>754</v>
      </c>
      <c r="E453" s="299" t="s">
        <v>768</v>
      </c>
      <c r="F453" t="s">
        <v>755</v>
      </c>
      <c r="G453" s="298" t="s">
        <v>769</v>
      </c>
      <c r="H453" s="20">
        <v>947</v>
      </c>
      <c r="I453" s="297" t="s">
        <v>634</v>
      </c>
      <c r="J453" s="296" t="str">
        <f>IF(ISBLANK(INDEX('Policy Characteristics'!D:D,MATCH($C453,'Policy Characteristics'!$C:$C,0))),"",INDEX('Policy Characteristics'!D:D,MATCH($C453,'Policy Characteristics'!$C:$C,0)))</f>
        <v>Industry CCS</v>
      </c>
      <c r="K453" s="293" t="str">
        <f>IF(ISBLANK(INDEX('Policy Characteristics'!E:E,MATCH($C453,'Policy Characteristics'!$C:$C,0))),"",INDEX('Policy Characteristics'!E:E,MATCH($C453,'Policy Characteristics'!$C:$C,0)))</f>
        <v>indst CCS</v>
      </c>
      <c r="L453" s="237">
        <f>IF(ISBLANK(INDEX('Policy Characteristics'!F:F,MATCH($C453,'Policy Characteristics'!$C:$C,0))),"",INDEX('Policy Characteristics'!F:F,MATCH($C453,'Policy Characteristics'!$C:$C,0)))</f>
        <v>0</v>
      </c>
      <c r="M453" s="237">
        <f>IF(ISBLANK(INDEX('Policy Characteristics'!G:G,MATCH($C453,'Policy Characteristics'!$C:$C,0))),"",INDEX('Policy Characteristics'!G:G,MATCH($C453,'Policy Characteristics'!$C:$C,0)))</f>
        <v>1</v>
      </c>
      <c r="N453" s="237">
        <f>IF(ISBLANK(INDEX('Policy Characteristics'!H:H,MATCH($C453,'Policy Characteristics'!$C:$C,0))),"",INDEX('Policy Characteristics'!H:H,MATCH($C453,'Policy Characteristics'!$C:$C,0)))</f>
        <v>0.01</v>
      </c>
      <c r="O453" s="293" t="str">
        <f>IF(ISBLANK(INDEX('Policy Characteristics'!I:I,MATCH($C453,'Policy Characteristics'!$C:$C,0))),"",INDEX('Policy Characteristics'!I:I,MATCH($C453,'Policy Characteristics'!$C:$C,0)))</f>
        <v>% of CO2 captured</v>
      </c>
      <c r="P453" s="293"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3" s="293" t="str">
        <f>IF(ISBLANK(INDEX('Policy Characteristics'!K:K,MATCH($C453,'Policy Characteristics'!$C:$C,0))),"",INDEX('Policy Characteristics'!K:K,MATCH($C453,'Policy Characteristics'!$C:$C,0)))</f>
        <v>ccs.html#ccs</v>
      </c>
      <c r="R453" s="293" t="str">
        <f>IF(ISBLANK(INDEX('Policy Characteristics'!L:L,MATCH($C453,'Policy Characteristics'!$C:$C,0))),"",INDEX('Policy Characteristics'!L:L,MATCH($C453,'Policy Characteristics'!$C:$C,0)))</f>
        <v>carbon-capture-and-sequestration.html</v>
      </c>
    </row>
    <row r="454" spans="1:18" x14ac:dyDescent="0.25">
      <c r="A454" s="293" t="str">
        <f>IF(ISBLANK(INDEX('Policy Characteristics'!A:A,MATCH($C454,'Policy Characteristics'!$C:$C,0))),"",INDEX('Policy Characteristics'!A:A,MATCH($C454,'Policy Characteristics'!$C:$C,0)))</f>
        <v>Industry</v>
      </c>
      <c r="B454" s="294" t="str">
        <f>IF(ISBLANK(INDEX('Policy Characteristics'!B:B,MATCH($C454,'Policy Characteristics'!$C:$C,0))),"",INDEX('Policy Characteristics'!B:B,MATCH($C454,'Policy Characteristics'!$C:$C,0)))</f>
        <v>Carbon Capture and Sequestration</v>
      </c>
      <c r="C454" s="293" t="str">
        <f t="shared" si="30"/>
        <v>Industry Sector Fraction of Potential Additional CCS Achieved</v>
      </c>
      <c r="D454" s="299" t="s">
        <v>756</v>
      </c>
      <c r="E454" s="299" t="s">
        <v>766</v>
      </c>
      <c r="F454" t="s">
        <v>757</v>
      </c>
      <c r="G454" s="298" t="s">
        <v>767</v>
      </c>
      <c r="H454" s="20">
        <v>948</v>
      </c>
      <c r="I454" s="295" t="s">
        <v>624</v>
      </c>
      <c r="J454" s="296" t="str">
        <f>IF(ISBLANK(INDEX('Policy Characteristics'!D:D,MATCH($C454,'Policy Characteristics'!$C:$C,0))),"",INDEX('Policy Characteristics'!D:D,MATCH($C454,'Policy Characteristics'!$C:$C,0)))</f>
        <v>Industry CCS</v>
      </c>
      <c r="K454" s="293" t="str">
        <f>IF(ISBLANK(INDEX('Policy Characteristics'!E:E,MATCH($C454,'Policy Characteristics'!$C:$C,0))),"",INDEX('Policy Characteristics'!E:E,MATCH($C454,'Policy Characteristics'!$C:$C,0)))</f>
        <v>indst CCS</v>
      </c>
      <c r="L454" s="237">
        <f>IF(ISBLANK(INDEX('Policy Characteristics'!F:F,MATCH($C454,'Policy Characteristics'!$C:$C,0))),"",INDEX('Policy Characteristics'!F:F,MATCH($C454,'Policy Characteristics'!$C:$C,0)))</f>
        <v>0</v>
      </c>
      <c r="M454" s="237">
        <f>IF(ISBLANK(INDEX('Policy Characteristics'!G:G,MATCH($C454,'Policy Characteristics'!$C:$C,0))),"",INDEX('Policy Characteristics'!G:G,MATCH($C454,'Policy Characteristics'!$C:$C,0)))</f>
        <v>1</v>
      </c>
      <c r="N454" s="237">
        <f>IF(ISBLANK(INDEX('Policy Characteristics'!H:H,MATCH($C454,'Policy Characteristics'!$C:$C,0))),"",INDEX('Policy Characteristics'!H:H,MATCH($C454,'Policy Characteristics'!$C:$C,0)))</f>
        <v>0.01</v>
      </c>
      <c r="O454" s="293" t="str">
        <f>IF(ISBLANK(INDEX('Policy Characteristics'!I:I,MATCH($C454,'Policy Characteristics'!$C:$C,0))),"",INDEX('Policy Characteristics'!I:I,MATCH($C454,'Policy Characteristics'!$C:$C,0)))</f>
        <v>% of CO2 captured</v>
      </c>
      <c r="P454" s="293"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4" s="293" t="str">
        <f>IF(ISBLANK(INDEX('Policy Characteristics'!K:K,MATCH($C454,'Policy Characteristics'!$C:$C,0))),"",INDEX('Policy Characteristics'!K:K,MATCH($C454,'Policy Characteristics'!$C:$C,0)))</f>
        <v>ccs.html#ccs</v>
      </c>
      <c r="R454" s="293" t="str">
        <f>IF(ISBLANK(INDEX('Policy Characteristics'!L:L,MATCH($C454,'Policy Characteristics'!$C:$C,0))),"",INDEX('Policy Characteristics'!L:L,MATCH($C454,'Policy Characteristics'!$C:$C,0)))</f>
        <v>carbon-capture-and-sequestration.html</v>
      </c>
    </row>
    <row r="455" spans="1:18" x14ac:dyDescent="0.25">
      <c r="A455" s="293" t="str">
        <f>IF(ISBLANK(INDEX('Policy Characteristics'!A:A,MATCH($C455,'Policy Characteristics'!$C:$C,0))),"",INDEX('Policy Characteristics'!A:A,MATCH($C455,'Policy Characteristics'!$C:$C,0)))</f>
        <v>Industry</v>
      </c>
      <c r="B455" s="294" t="str">
        <f>IF(ISBLANK(INDEX('Policy Characteristics'!B:B,MATCH($C455,'Policy Characteristics'!$C:$C,0))),"",INDEX('Policy Characteristics'!B:B,MATCH($C455,'Policy Characteristics'!$C:$C,0)))</f>
        <v>Carbon Capture and Sequestration</v>
      </c>
      <c r="C455" s="293" t="str">
        <f t="shared" si="30"/>
        <v>Industry Sector Fraction of Potential Additional CCS Achieved</v>
      </c>
      <c r="D455" s="299" t="s">
        <v>756</v>
      </c>
      <c r="E455" s="299" t="s">
        <v>768</v>
      </c>
      <c r="F455" t="s">
        <v>757</v>
      </c>
      <c r="G455" s="298" t="s">
        <v>769</v>
      </c>
      <c r="H455" s="20">
        <v>949</v>
      </c>
      <c r="I455" s="297" t="s">
        <v>634</v>
      </c>
      <c r="J455" s="296" t="str">
        <f>IF(ISBLANK(INDEX('Policy Characteristics'!D:D,MATCH($C455,'Policy Characteristics'!$C:$C,0))),"",INDEX('Policy Characteristics'!D:D,MATCH($C455,'Policy Characteristics'!$C:$C,0)))</f>
        <v>Industry CCS</v>
      </c>
      <c r="K455" s="293" t="str">
        <f>IF(ISBLANK(INDEX('Policy Characteristics'!E:E,MATCH($C455,'Policy Characteristics'!$C:$C,0))),"",INDEX('Policy Characteristics'!E:E,MATCH($C455,'Policy Characteristics'!$C:$C,0)))</f>
        <v>indst CCS</v>
      </c>
      <c r="L455" s="237">
        <f>IF(ISBLANK(INDEX('Policy Characteristics'!F:F,MATCH($C455,'Policy Characteristics'!$C:$C,0))),"",INDEX('Policy Characteristics'!F:F,MATCH($C455,'Policy Characteristics'!$C:$C,0)))</f>
        <v>0</v>
      </c>
      <c r="M455" s="237">
        <f>IF(ISBLANK(INDEX('Policy Characteristics'!G:G,MATCH($C455,'Policy Characteristics'!$C:$C,0))),"",INDEX('Policy Characteristics'!G:G,MATCH($C455,'Policy Characteristics'!$C:$C,0)))</f>
        <v>1</v>
      </c>
      <c r="N455" s="237">
        <f>IF(ISBLANK(INDEX('Policy Characteristics'!H:H,MATCH($C455,'Policy Characteristics'!$C:$C,0))),"",INDEX('Policy Characteristics'!H:H,MATCH($C455,'Policy Characteristics'!$C:$C,0)))</f>
        <v>0.01</v>
      </c>
      <c r="O455" s="293" t="str">
        <f>IF(ISBLANK(INDEX('Policy Characteristics'!I:I,MATCH($C455,'Policy Characteristics'!$C:$C,0))),"",INDEX('Policy Characteristics'!I:I,MATCH($C455,'Policy Characteristics'!$C:$C,0)))</f>
        <v>% of CO2 captured</v>
      </c>
      <c r="P455" s="293"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5" s="293" t="str">
        <f>IF(ISBLANK(INDEX('Policy Characteristics'!K:K,MATCH($C455,'Policy Characteristics'!$C:$C,0))),"",INDEX('Policy Characteristics'!K:K,MATCH($C455,'Policy Characteristics'!$C:$C,0)))</f>
        <v>ccs.html#ccs</v>
      </c>
      <c r="R455" s="293" t="str">
        <f>IF(ISBLANK(INDEX('Policy Characteristics'!L:L,MATCH($C455,'Policy Characteristics'!$C:$C,0))),"",INDEX('Policy Characteristics'!L:L,MATCH($C455,'Policy Characteristics'!$C:$C,0)))</f>
        <v>carbon-capture-and-sequestration.html</v>
      </c>
    </row>
    <row r="456" spans="1:18" x14ac:dyDescent="0.25">
      <c r="A456" s="293" t="str">
        <f>IF(ISBLANK(INDEX('Policy Characteristics'!A:A,MATCH($C456,'Policy Characteristics'!$C:$C,0))),"",INDEX('Policy Characteristics'!A:A,MATCH($C456,'Policy Characteristics'!$C:$C,0)))</f>
        <v>Industry</v>
      </c>
      <c r="B456" s="294" t="str">
        <f>IF(ISBLANK(INDEX('Policy Characteristics'!B:B,MATCH($C456,'Policy Characteristics'!$C:$C,0))),"",INDEX('Policy Characteristics'!B:B,MATCH($C456,'Policy Characteristics'!$C:$C,0)))</f>
        <v>Carbon Capture and Sequestration</v>
      </c>
      <c r="C456" s="293" t="str">
        <f t="shared" si="30"/>
        <v>Industry Sector Fraction of Potential Additional CCS Achieved</v>
      </c>
      <c r="D456" s="299" t="s">
        <v>758</v>
      </c>
      <c r="E456" s="299" t="s">
        <v>766</v>
      </c>
      <c r="F456" t="s">
        <v>759</v>
      </c>
      <c r="G456" s="298" t="s">
        <v>767</v>
      </c>
      <c r="H456" s="20">
        <v>950</v>
      </c>
      <c r="I456" s="295" t="s">
        <v>624</v>
      </c>
      <c r="J456" s="296" t="str">
        <f>IF(ISBLANK(INDEX('Policy Characteristics'!D:D,MATCH($C456,'Policy Characteristics'!$C:$C,0))),"",INDEX('Policy Characteristics'!D:D,MATCH($C456,'Policy Characteristics'!$C:$C,0)))</f>
        <v>Industry CCS</v>
      </c>
      <c r="K456" s="293" t="str">
        <f>IF(ISBLANK(INDEX('Policy Characteristics'!E:E,MATCH($C456,'Policy Characteristics'!$C:$C,0))),"",INDEX('Policy Characteristics'!E:E,MATCH($C456,'Policy Characteristics'!$C:$C,0)))</f>
        <v>indst CCS</v>
      </c>
      <c r="L456" s="237">
        <f>IF(ISBLANK(INDEX('Policy Characteristics'!F:F,MATCH($C456,'Policy Characteristics'!$C:$C,0))),"",INDEX('Policy Characteristics'!F:F,MATCH($C456,'Policy Characteristics'!$C:$C,0)))</f>
        <v>0</v>
      </c>
      <c r="M456" s="237">
        <f>IF(ISBLANK(INDEX('Policy Characteristics'!G:G,MATCH($C456,'Policy Characteristics'!$C:$C,0))),"",INDEX('Policy Characteristics'!G:G,MATCH($C456,'Policy Characteristics'!$C:$C,0)))</f>
        <v>1</v>
      </c>
      <c r="N456" s="237">
        <f>IF(ISBLANK(INDEX('Policy Characteristics'!H:H,MATCH($C456,'Policy Characteristics'!$C:$C,0))),"",INDEX('Policy Characteristics'!H:H,MATCH($C456,'Policy Characteristics'!$C:$C,0)))</f>
        <v>0.01</v>
      </c>
      <c r="O456" s="293" t="str">
        <f>IF(ISBLANK(INDEX('Policy Characteristics'!I:I,MATCH($C456,'Policy Characteristics'!$C:$C,0))),"",INDEX('Policy Characteristics'!I:I,MATCH($C456,'Policy Characteristics'!$C:$C,0)))</f>
        <v>% of CO2 captured</v>
      </c>
      <c r="P456" s="293"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6" s="293" t="str">
        <f>IF(ISBLANK(INDEX('Policy Characteristics'!K:K,MATCH($C456,'Policy Characteristics'!$C:$C,0))),"",INDEX('Policy Characteristics'!K:K,MATCH($C456,'Policy Characteristics'!$C:$C,0)))</f>
        <v>ccs.html#ccs</v>
      </c>
      <c r="R456" s="293" t="str">
        <f>IF(ISBLANK(INDEX('Policy Characteristics'!L:L,MATCH($C456,'Policy Characteristics'!$C:$C,0))),"",INDEX('Policy Characteristics'!L:L,MATCH($C456,'Policy Characteristics'!$C:$C,0)))</f>
        <v>carbon-capture-and-sequestration.html</v>
      </c>
    </row>
    <row r="457" spans="1:18" x14ac:dyDescent="0.25">
      <c r="A457" s="293" t="str">
        <f>IF(ISBLANK(INDEX('Policy Characteristics'!A:A,MATCH($C457,'Policy Characteristics'!$C:$C,0))),"",INDEX('Policy Characteristics'!A:A,MATCH($C457,'Policy Characteristics'!$C:$C,0)))</f>
        <v>Industry</v>
      </c>
      <c r="B457" s="294" t="str">
        <f>IF(ISBLANK(INDEX('Policy Characteristics'!B:B,MATCH($C457,'Policy Characteristics'!$C:$C,0))),"",INDEX('Policy Characteristics'!B:B,MATCH($C457,'Policy Characteristics'!$C:$C,0)))</f>
        <v>Carbon Capture and Sequestration</v>
      </c>
      <c r="C457" s="293" t="str">
        <f t="shared" si="30"/>
        <v>Industry Sector Fraction of Potential Additional CCS Achieved</v>
      </c>
      <c r="D457" s="299" t="s">
        <v>758</v>
      </c>
      <c r="E457" s="299" t="s">
        <v>768</v>
      </c>
      <c r="F457" t="s">
        <v>759</v>
      </c>
      <c r="G457" s="298" t="s">
        <v>769</v>
      </c>
      <c r="H457" s="20">
        <v>951</v>
      </c>
      <c r="I457" s="297" t="s">
        <v>634</v>
      </c>
      <c r="J457" s="296" t="str">
        <f>IF(ISBLANK(INDEX('Policy Characteristics'!D:D,MATCH($C457,'Policy Characteristics'!$C:$C,0))),"",INDEX('Policy Characteristics'!D:D,MATCH($C457,'Policy Characteristics'!$C:$C,0)))</f>
        <v>Industry CCS</v>
      </c>
      <c r="K457" s="293" t="str">
        <f>IF(ISBLANK(INDEX('Policy Characteristics'!E:E,MATCH($C457,'Policy Characteristics'!$C:$C,0))),"",INDEX('Policy Characteristics'!E:E,MATCH($C457,'Policy Characteristics'!$C:$C,0)))</f>
        <v>indst CCS</v>
      </c>
      <c r="L457" s="237">
        <f>IF(ISBLANK(INDEX('Policy Characteristics'!F:F,MATCH($C457,'Policy Characteristics'!$C:$C,0))),"",INDEX('Policy Characteristics'!F:F,MATCH($C457,'Policy Characteristics'!$C:$C,0)))</f>
        <v>0</v>
      </c>
      <c r="M457" s="237">
        <f>IF(ISBLANK(INDEX('Policy Characteristics'!G:G,MATCH($C457,'Policy Characteristics'!$C:$C,0))),"",INDEX('Policy Characteristics'!G:G,MATCH($C457,'Policy Characteristics'!$C:$C,0)))</f>
        <v>1</v>
      </c>
      <c r="N457" s="237">
        <f>IF(ISBLANK(INDEX('Policy Characteristics'!H:H,MATCH($C457,'Policy Characteristics'!$C:$C,0))),"",INDEX('Policy Characteristics'!H:H,MATCH($C457,'Policy Characteristics'!$C:$C,0)))</f>
        <v>0.01</v>
      </c>
      <c r="O457" s="293" t="str">
        <f>IF(ISBLANK(INDEX('Policy Characteristics'!I:I,MATCH($C457,'Policy Characteristics'!$C:$C,0))),"",INDEX('Policy Characteristics'!I:I,MATCH($C457,'Policy Characteristics'!$C:$C,0)))</f>
        <v>% of CO2 captured</v>
      </c>
      <c r="P457" s="293"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7" s="293" t="str">
        <f>IF(ISBLANK(INDEX('Policy Characteristics'!K:K,MATCH($C457,'Policy Characteristics'!$C:$C,0))),"",INDEX('Policy Characteristics'!K:K,MATCH($C457,'Policy Characteristics'!$C:$C,0)))</f>
        <v>ccs.html#ccs</v>
      </c>
      <c r="R457" s="293" t="str">
        <f>IF(ISBLANK(INDEX('Policy Characteristics'!L:L,MATCH($C457,'Policy Characteristics'!$C:$C,0))),"",INDEX('Policy Characteristics'!L:L,MATCH($C457,'Policy Characteristics'!$C:$C,0)))</f>
        <v>carbon-capture-and-sequestration.html</v>
      </c>
    </row>
    <row r="458" spans="1:18" x14ac:dyDescent="0.25">
      <c r="A458" s="293" t="str">
        <f>IF(ISBLANK(INDEX('Policy Characteristics'!A:A,MATCH($C458,'Policy Characteristics'!$C:$C,0))),"",INDEX('Policy Characteristics'!A:A,MATCH($C458,'Policy Characteristics'!$C:$C,0)))</f>
        <v>Industry</v>
      </c>
      <c r="B458" s="294" t="str">
        <f>IF(ISBLANK(INDEX('Policy Characteristics'!B:B,MATCH($C458,'Policy Characteristics'!$C:$C,0))),"",INDEX('Policy Characteristics'!B:B,MATCH($C458,'Policy Characteristics'!$C:$C,0)))</f>
        <v>Carbon Capture and Sequestration</v>
      </c>
      <c r="C458" s="293" t="str">
        <f t="shared" si="30"/>
        <v>Industry Sector Fraction of Potential Additional CCS Achieved</v>
      </c>
      <c r="D458" s="299" t="s">
        <v>760</v>
      </c>
      <c r="E458" s="299" t="s">
        <v>766</v>
      </c>
      <c r="F458" t="s">
        <v>761</v>
      </c>
      <c r="G458" s="298" t="s">
        <v>767</v>
      </c>
      <c r="H458" s="20">
        <v>952</v>
      </c>
      <c r="I458" s="295" t="s">
        <v>624</v>
      </c>
      <c r="J458" s="296" t="str">
        <f>IF(ISBLANK(INDEX('Policy Characteristics'!D:D,MATCH($C458,'Policy Characteristics'!$C:$C,0))),"",INDEX('Policy Characteristics'!D:D,MATCH($C458,'Policy Characteristics'!$C:$C,0)))</f>
        <v>Industry CCS</v>
      </c>
      <c r="K458" s="293" t="str">
        <f>IF(ISBLANK(INDEX('Policy Characteristics'!E:E,MATCH($C458,'Policy Characteristics'!$C:$C,0))),"",INDEX('Policy Characteristics'!E:E,MATCH($C458,'Policy Characteristics'!$C:$C,0)))</f>
        <v>indst CCS</v>
      </c>
      <c r="L458" s="237">
        <f>IF(ISBLANK(INDEX('Policy Characteristics'!F:F,MATCH($C458,'Policy Characteristics'!$C:$C,0))),"",INDEX('Policy Characteristics'!F:F,MATCH($C458,'Policy Characteristics'!$C:$C,0)))</f>
        <v>0</v>
      </c>
      <c r="M458" s="237">
        <f>IF(ISBLANK(INDEX('Policy Characteristics'!G:G,MATCH($C458,'Policy Characteristics'!$C:$C,0))),"",INDEX('Policy Characteristics'!G:G,MATCH($C458,'Policy Characteristics'!$C:$C,0)))</f>
        <v>1</v>
      </c>
      <c r="N458" s="237">
        <f>IF(ISBLANK(INDEX('Policy Characteristics'!H:H,MATCH($C458,'Policy Characteristics'!$C:$C,0))),"",INDEX('Policy Characteristics'!H:H,MATCH($C458,'Policy Characteristics'!$C:$C,0)))</f>
        <v>0.01</v>
      </c>
      <c r="O458" s="293" t="str">
        <f>IF(ISBLANK(INDEX('Policy Characteristics'!I:I,MATCH($C458,'Policy Characteristics'!$C:$C,0))),"",INDEX('Policy Characteristics'!I:I,MATCH($C458,'Policy Characteristics'!$C:$C,0)))</f>
        <v>% of CO2 captured</v>
      </c>
      <c r="P458" s="293"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8" s="293" t="str">
        <f>IF(ISBLANK(INDEX('Policy Characteristics'!K:K,MATCH($C458,'Policy Characteristics'!$C:$C,0))),"",INDEX('Policy Characteristics'!K:K,MATCH($C458,'Policy Characteristics'!$C:$C,0)))</f>
        <v>ccs.html#ccs</v>
      </c>
      <c r="R458" s="293" t="str">
        <f>IF(ISBLANK(INDEX('Policy Characteristics'!L:L,MATCH($C458,'Policy Characteristics'!$C:$C,0))),"",INDEX('Policy Characteristics'!L:L,MATCH($C458,'Policy Characteristics'!$C:$C,0)))</f>
        <v>carbon-capture-and-sequestration.html</v>
      </c>
    </row>
    <row r="459" spans="1:18" x14ac:dyDescent="0.25">
      <c r="A459" s="293" t="str">
        <f>IF(ISBLANK(INDEX('Policy Characteristics'!A:A,MATCH($C459,'Policy Characteristics'!$C:$C,0))),"",INDEX('Policy Characteristics'!A:A,MATCH($C459,'Policy Characteristics'!$C:$C,0)))</f>
        <v>Industry</v>
      </c>
      <c r="B459" s="294" t="str">
        <f>IF(ISBLANK(INDEX('Policy Characteristics'!B:B,MATCH($C459,'Policy Characteristics'!$C:$C,0))),"",INDEX('Policy Characteristics'!B:B,MATCH($C459,'Policy Characteristics'!$C:$C,0)))</f>
        <v>Carbon Capture and Sequestration</v>
      </c>
      <c r="C459" s="293" t="str">
        <f t="shared" si="30"/>
        <v>Industry Sector Fraction of Potential Additional CCS Achieved</v>
      </c>
      <c r="D459" s="299" t="s">
        <v>760</v>
      </c>
      <c r="E459" s="299" t="s">
        <v>768</v>
      </c>
      <c r="F459" t="s">
        <v>761</v>
      </c>
      <c r="G459" s="298" t="s">
        <v>769</v>
      </c>
      <c r="H459" s="20">
        <v>953</v>
      </c>
      <c r="I459" s="297" t="s">
        <v>624</v>
      </c>
      <c r="J459" s="296" t="str">
        <f>IF(ISBLANK(INDEX('Policy Characteristics'!D:D,MATCH($C459,'Policy Characteristics'!$C:$C,0))),"",INDEX('Policy Characteristics'!D:D,MATCH($C459,'Policy Characteristics'!$C:$C,0)))</f>
        <v>Industry CCS</v>
      </c>
      <c r="K459" s="293" t="str">
        <f>IF(ISBLANK(INDEX('Policy Characteristics'!E:E,MATCH($C459,'Policy Characteristics'!$C:$C,0))),"",INDEX('Policy Characteristics'!E:E,MATCH($C459,'Policy Characteristics'!$C:$C,0)))</f>
        <v>indst CCS</v>
      </c>
      <c r="L459" s="237">
        <f>IF(ISBLANK(INDEX('Policy Characteristics'!F:F,MATCH($C459,'Policy Characteristics'!$C:$C,0))),"",INDEX('Policy Characteristics'!F:F,MATCH($C459,'Policy Characteristics'!$C:$C,0)))</f>
        <v>0</v>
      </c>
      <c r="M459" s="237">
        <f>IF(ISBLANK(INDEX('Policy Characteristics'!G:G,MATCH($C459,'Policy Characteristics'!$C:$C,0))),"",INDEX('Policy Characteristics'!G:G,MATCH($C459,'Policy Characteristics'!$C:$C,0)))</f>
        <v>1</v>
      </c>
      <c r="N459" s="237">
        <f>IF(ISBLANK(INDEX('Policy Characteristics'!H:H,MATCH($C459,'Policy Characteristics'!$C:$C,0))),"",INDEX('Policy Characteristics'!H:H,MATCH($C459,'Policy Characteristics'!$C:$C,0)))</f>
        <v>0.01</v>
      </c>
      <c r="O459" s="293" t="str">
        <f>IF(ISBLANK(INDEX('Policy Characteristics'!I:I,MATCH($C459,'Policy Characteristics'!$C:$C,0))),"",INDEX('Policy Characteristics'!I:I,MATCH($C459,'Policy Characteristics'!$C:$C,0)))</f>
        <v>% of CO2 captured</v>
      </c>
      <c r="P459" s="293"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9" s="293" t="str">
        <f>IF(ISBLANK(INDEX('Policy Characteristics'!K:K,MATCH($C459,'Policy Characteristics'!$C:$C,0))),"",INDEX('Policy Characteristics'!K:K,MATCH($C459,'Policy Characteristics'!$C:$C,0)))</f>
        <v>ccs.html#ccs</v>
      </c>
      <c r="R459" s="293" t="str">
        <f>IF(ISBLANK(INDEX('Policy Characteristics'!L:L,MATCH($C459,'Policy Characteristics'!$C:$C,0))),"",INDEX('Policy Characteristics'!L:L,MATCH($C459,'Policy Characteristics'!$C:$C,0)))</f>
        <v>carbon-capture-and-sequestration.html</v>
      </c>
    </row>
    <row r="460" spans="1:18" x14ac:dyDescent="0.25">
      <c r="A460" s="293" t="str">
        <f>IF(ISBLANK(INDEX('Policy Characteristics'!A:A,MATCH($C460,'Policy Characteristics'!$C:$C,0))),"",INDEX('Policy Characteristics'!A:A,MATCH($C460,'Policy Characteristics'!$C:$C,0)))</f>
        <v>Industry</v>
      </c>
      <c r="B460" s="294" t="str">
        <f>IF(ISBLANK(INDEX('Policy Characteristics'!B:B,MATCH($C460,'Policy Characteristics'!$C:$C,0))),"",INDEX('Policy Characteristics'!B:B,MATCH($C460,'Policy Characteristics'!$C:$C,0)))</f>
        <v>Carbon Capture and Sequestration</v>
      </c>
      <c r="C460" s="293" t="str">
        <f t="shared" si="30"/>
        <v>Industry Sector Fraction of Potential Additional CCS Achieved</v>
      </c>
      <c r="D460" s="299" t="s">
        <v>762</v>
      </c>
      <c r="E460" s="299" t="s">
        <v>766</v>
      </c>
      <c r="F460" t="s">
        <v>763</v>
      </c>
      <c r="G460" s="298" t="s">
        <v>767</v>
      </c>
      <c r="H460" s="20">
        <v>954</v>
      </c>
      <c r="I460" s="297" t="s">
        <v>634</v>
      </c>
      <c r="J460" s="296" t="str">
        <f>IF(ISBLANK(INDEX('Policy Characteristics'!D:D,MATCH($C460,'Policy Characteristics'!$C:$C,0))),"",INDEX('Policy Characteristics'!D:D,MATCH($C460,'Policy Characteristics'!$C:$C,0)))</f>
        <v>Industry CCS</v>
      </c>
      <c r="K460" s="293" t="str">
        <f>IF(ISBLANK(INDEX('Policy Characteristics'!E:E,MATCH($C460,'Policy Characteristics'!$C:$C,0))),"",INDEX('Policy Characteristics'!E:E,MATCH($C460,'Policy Characteristics'!$C:$C,0)))</f>
        <v>indst CCS</v>
      </c>
      <c r="L460" s="237">
        <f>IF(ISBLANK(INDEX('Policy Characteristics'!F:F,MATCH($C460,'Policy Characteristics'!$C:$C,0))),"",INDEX('Policy Characteristics'!F:F,MATCH($C460,'Policy Characteristics'!$C:$C,0)))</f>
        <v>0</v>
      </c>
      <c r="M460" s="237">
        <f>IF(ISBLANK(INDEX('Policy Characteristics'!G:G,MATCH($C460,'Policy Characteristics'!$C:$C,0))),"",INDEX('Policy Characteristics'!G:G,MATCH($C460,'Policy Characteristics'!$C:$C,0)))</f>
        <v>1</v>
      </c>
      <c r="N460" s="237">
        <f>IF(ISBLANK(INDEX('Policy Characteristics'!H:H,MATCH($C460,'Policy Characteristics'!$C:$C,0))),"",INDEX('Policy Characteristics'!H:H,MATCH($C460,'Policy Characteristics'!$C:$C,0)))</f>
        <v>0.01</v>
      </c>
      <c r="O460" s="293" t="str">
        <f>IF(ISBLANK(INDEX('Policy Characteristics'!I:I,MATCH($C460,'Policy Characteristics'!$C:$C,0))),"",INDEX('Policy Characteristics'!I:I,MATCH($C460,'Policy Characteristics'!$C:$C,0)))</f>
        <v>% of CO2 captured</v>
      </c>
      <c r="P460" s="293"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0" s="293" t="str">
        <f>IF(ISBLANK(INDEX('Policy Characteristics'!K:K,MATCH($C460,'Policy Characteristics'!$C:$C,0))),"",INDEX('Policy Characteristics'!K:K,MATCH($C460,'Policy Characteristics'!$C:$C,0)))</f>
        <v>ccs.html#ccs</v>
      </c>
      <c r="R460" s="293" t="str">
        <f>IF(ISBLANK(INDEX('Policy Characteristics'!L:L,MATCH($C460,'Policy Characteristics'!$C:$C,0))),"",INDEX('Policy Characteristics'!L:L,MATCH($C460,'Policy Characteristics'!$C:$C,0)))</f>
        <v>carbon-capture-and-sequestration.html</v>
      </c>
    </row>
    <row r="461" spans="1:18" x14ac:dyDescent="0.25">
      <c r="A461" s="293" t="str">
        <f>IF(ISBLANK(INDEX('Policy Characteristics'!A:A,MATCH($C461,'Policy Characteristics'!$C:$C,0))),"",INDEX('Policy Characteristics'!A:A,MATCH($C461,'Policy Characteristics'!$C:$C,0)))</f>
        <v>Industry</v>
      </c>
      <c r="B461" s="294" t="str">
        <f>IF(ISBLANK(INDEX('Policy Characteristics'!B:B,MATCH($C461,'Policy Characteristics'!$C:$C,0))),"",INDEX('Policy Characteristics'!B:B,MATCH($C461,'Policy Characteristics'!$C:$C,0)))</f>
        <v>Carbon Capture and Sequestration</v>
      </c>
      <c r="C461" s="293" t="str">
        <f t="shared" si="30"/>
        <v>Industry Sector Fraction of Potential Additional CCS Achieved</v>
      </c>
      <c r="D461" s="299" t="s">
        <v>762</v>
      </c>
      <c r="E461" s="299" t="s">
        <v>768</v>
      </c>
      <c r="F461" t="s">
        <v>763</v>
      </c>
      <c r="G461" s="298" t="s">
        <v>769</v>
      </c>
      <c r="H461" s="20">
        <v>955</v>
      </c>
      <c r="I461" s="297" t="s">
        <v>634</v>
      </c>
      <c r="J461" s="296" t="str">
        <f>IF(ISBLANK(INDEX('Policy Characteristics'!D:D,MATCH($C461,'Policy Characteristics'!$C:$C,0))),"",INDEX('Policy Characteristics'!D:D,MATCH($C461,'Policy Characteristics'!$C:$C,0)))</f>
        <v>Industry CCS</v>
      </c>
      <c r="K461" s="293" t="str">
        <f>IF(ISBLANK(INDEX('Policy Characteristics'!E:E,MATCH($C461,'Policy Characteristics'!$C:$C,0))),"",INDEX('Policy Characteristics'!E:E,MATCH($C461,'Policy Characteristics'!$C:$C,0)))</f>
        <v>indst CCS</v>
      </c>
      <c r="L461" s="237">
        <f>IF(ISBLANK(INDEX('Policy Characteristics'!F:F,MATCH($C461,'Policy Characteristics'!$C:$C,0))),"",INDEX('Policy Characteristics'!F:F,MATCH($C461,'Policy Characteristics'!$C:$C,0)))</f>
        <v>0</v>
      </c>
      <c r="M461" s="237">
        <f>IF(ISBLANK(INDEX('Policy Characteristics'!G:G,MATCH($C461,'Policy Characteristics'!$C:$C,0))),"",INDEX('Policy Characteristics'!G:G,MATCH($C461,'Policy Characteristics'!$C:$C,0)))</f>
        <v>1</v>
      </c>
      <c r="N461" s="237">
        <f>IF(ISBLANK(INDEX('Policy Characteristics'!H:H,MATCH($C461,'Policy Characteristics'!$C:$C,0))),"",INDEX('Policy Characteristics'!H:H,MATCH($C461,'Policy Characteristics'!$C:$C,0)))</f>
        <v>0.01</v>
      </c>
      <c r="O461" s="293" t="str">
        <f>IF(ISBLANK(INDEX('Policy Characteristics'!I:I,MATCH($C461,'Policy Characteristics'!$C:$C,0))),"",INDEX('Policy Characteristics'!I:I,MATCH($C461,'Policy Characteristics'!$C:$C,0)))</f>
        <v>% of CO2 captured</v>
      </c>
      <c r="P461" s="293"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1" s="293" t="str">
        <f>IF(ISBLANK(INDEX('Policy Characteristics'!K:K,MATCH($C461,'Policy Characteristics'!$C:$C,0))),"",INDEX('Policy Characteristics'!K:K,MATCH($C461,'Policy Characteristics'!$C:$C,0)))</f>
        <v>ccs.html#ccs</v>
      </c>
      <c r="R461" s="293" t="str">
        <f>IF(ISBLANK(INDEX('Policy Characteristics'!L:L,MATCH($C461,'Policy Characteristics'!$C:$C,0))),"",INDEX('Policy Characteristics'!L:L,MATCH($C461,'Policy Characteristics'!$C:$C,0)))</f>
        <v>carbon-capture-and-sequestration.html</v>
      </c>
    </row>
    <row r="462" spans="1:18" x14ac:dyDescent="0.25">
      <c r="A462" s="293" t="str">
        <f>IF(ISBLANK(INDEX('Policy Characteristics'!A:A,MATCH($C462,'Policy Characteristics'!$C:$C,0))),"",INDEX('Policy Characteristics'!A:A,MATCH($C462,'Policy Characteristics'!$C:$C,0)))</f>
        <v>Industry</v>
      </c>
      <c r="B462" s="294" t="str">
        <f>IF(ISBLANK(INDEX('Policy Characteristics'!B:B,MATCH($C462,'Policy Characteristics'!$C:$C,0))),"",INDEX('Policy Characteristics'!B:B,MATCH($C462,'Policy Characteristics'!$C:$C,0)))</f>
        <v>Carbon Capture and Sequestration</v>
      </c>
      <c r="C462" s="293" t="str">
        <f t="shared" si="30"/>
        <v>Industry Sector Fraction of Potential Additional CCS Achieved</v>
      </c>
      <c r="D462" s="299" t="s">
        <v>764</v>
      </c>
      <c r="E462" s="299" t="s">
        <v>766</v>
      </c>
      <c r="F462" t="s">
        <v>765</v>
      </c>
      <c r="G462" s="298" t="s">
        <v>767</v>
      </c>
      <c r="H462" s="20">
        <v>956</v>
      </c>
      <c r="I462" s="297" t="s">
        <v>634</v>
      </c>
      <c r="J462" s="296" t="str">
        <f>IF(ISBLANK(INDEX('Policy Characteristics'!D:D,MATCH($C462,'Policy Characteristics'!$C:$C,0))),"",INDEX('Policy Characteristics'!D:D,MATCH($C462,'Policy Characteristics'!$C:$C,0)))</f>
        <v>Industry CCS</v>
      </c>
      <c r="K462" s="293" t="str">
        <f>IF(ISBLANK(INDEX('Policy Characteristics'!E:E,MATCH($C462,'Policy Characteristics'!$C:$C,0))),"",INDEX('Policy Characteristics'!E:E,MATCH($C462,'Policy Characteristics'!$C:$C,0)))</f>
        <v>indst CCS</v>
      </c>
      <c r="L462" s="237">
        <f>IF(ISBLANK(INDEX('Policy Characteristics'!F:F,MATCH($C462,'Policy Characteristics'!$C:$C,0))),"",INDEX('Policy Characteristics'!F:F,MATCH($C462,'Policy Characteristics'!$C:$C,0)))</f>
        <v>0</v>
      </c>
      <c r="M462" s="237">
        <f>IF(ISBLANK(INDEX('Policy Characteristics'!G:G,MATCH($C462,'Policy Characteristics'!$C:$C,0))),"",INDEX('Policy Characteristics'!G:G,MATCH($C462,'Policy Characteristics'!$C:$C,0)))</f>
        <v>1</v>
      </c>
      <c r="N462" s="237">
        <f>IF(ISBLANK(INDEX('Policy Characteristics'!H:H,MATCH($C462,'Policy Characteristics'!$C:$C,0))),"",INDEX('Policy Characteristics'!H:H,MATCH($C462,'Policy Characteristics'!$C:$C,0)))</f>
        <v>0.01</v>
      </c>
      <c r="O462" s="293" t="str">
        <f>IF(ISBLANK(INDEX('Policy Characteristics'!I:I,MATCH($C462,'Policy Characteristics'!$C:$C,0))),"",INDEX('Policy Characteristics'!I:I,MATCH($C462,'Policy Characteristics'!$C:$C,0)))</f>
        <v>% of CO2 captured</v>
      </c>
      <c r="P462" s="293"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2" s="293" t="str">
        <f>IF(ISBLANK(INDEX('Policy Characteristics'!K:K,MATCH($C462,'Policy Characteristics'!$C:$C,0))),"",INDEX('Policy Characteristics'!K:K,MATCH($C462,'Policy Characteristics'!$C:$C,0)))</f>
        <v>ccs.html#ccs</v>
      </c>
      <c r="R462" s="293" t="str">
        <f>IF(ISBLANK(INDEX('Policy Characteristics'!L:L,MATCH($C462,'Policy Characteristics'!$C:$C,0))),"",INDEX('Policy Characteristics'!L:L,MATCH($C462,'Policy Characteristics'!$C:$C,0)))</f>
        <v>carbon-capture-and-sequestration.html</v>
      </c>
    </row>
    <row r="463" spans="1:18" x14ac:dyDescent="0.25">
      <c r="A463" s="293" t="str">
        <f>IF(ISBLANK(INDEX('Policy Characteristics'!A:A,MATCH($C463,'Policy Characteristics'!$C:$C,0))),"",INDEX('Policy Characteristics'!A:A,MATCH($C463,'Policy Characteristics'!$C:$C,0)))</f>
        <v>Industry</v>
      </c>
      <c r="B463" s="294" t="str">
        <f>IF(ISBLANK(INDEX('Policy Characteristics'!B:B,MATCH($C463,'Policy Characteristics'!$C:$C,0))),"",INDEX('Policy Characteristics'!B:B,MATCH($C463,'Policy Characteristics'!$C:$C,0)))</f>
        <v>Carbon Capture and Sequestration</v>
      </c>
      <c r="C463" s="293" t="str">
        <f t="shared" si="30"/>
        <v>Industry Sector Fraction of Potential Additional CCS Achieved</v>
      </c>
      <c r="D463" s="299" t="s">
        <v>764</v>
      </c>
      <c r="E463" s="299" t="s">
        <v>768</v>
      </c>
      <c r="F463" t="s">
        <v>765</v>
      </c>
      <c r="G463" s="298" t="s">
        <v>769</v>
      </c>
      <c r="H463" s="20">
        <v>957</v>
      </c>
      <c r="I463" s="297" t="s">
        <v>634</v>
      </c>
      <c r="J463" s="296" t="str">
        <f>IF(ISBLANK(INDEX('Policy Characteristics'!D:D,MATCH($C463,'Policy Characteristics'!$C:$C,0))),"",INDEX('Policy Characteristics'!D:D,MATCH($C463,'Policy Characteristics'!$C:$C,0)))</f>
        <v>Industry CCS</v>
      </c>
      <c r="K463" s="293" t="str">
        <f>IF(ISBLANK(INDEX('Policy Characteristics'!E:E,MATCH($C463,'Policy Characteristics'!$C:$C,0))),"",INDEX('Policy Characteristics'!E:E,MATCH($C463,'Policy Characteristics'!$C:$C,0)))</f>
        <v>indst CCS</v>
      </c>
      <c r="L463" s="237">
        <f>IF(ISBLANK(INDEX('Policy Characteristics'!F:F,MATCH($C463,'Policy Characteristics'!$C:$C,0))),"",INDEX('Policy Characteristics'!F:F,MATCH($C463,'Policy Characteristics'!$C:$C,0)))</f>
        <v>0</v>
      </c>
      <c r="M463" s="237">
        <f>IF(ISBLANK(INDEX('Policy Characteristics'!G:G,MATCH($C463,'Policy Characteristics'!$C:$C,0))),"",INDEX('Policy Characteristics'!G:G,MATCH($C463,'Policy Characteristics'!$C:$C,0)))</f>
        <v>1</v>
      </c>
      <c r="N463" s="237">
        <f>IF(ISBLANK(INDEX('Policy Characteristics'!H:H,MATCH($C463,'Policy Characteristics'!$C:$C,0))),"",INDEX('Policy Characteristics'!H:H,MATCH($C463,'Policy Characteristics'!$C:$C,0)))</f>
        <v>0.01</v>
      </c>
      <c r="O463" s="293" t="str">
        <f>IF(ISBLANK(INDEX('Policy Characteristics'!I:I,MATCH($C463,'Policy Characteristics'!$C:$C,0))),"",INDEX('Policy Characteristics'!I:I,MATCH($C463,'Policy Characteristics'!$C:$C,0)))</f>
        <v>% of CO2 captured</v>
      </c>
      <c r="P463" s="293"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3" s="293" t="str">
        <f>IF(ISBLANK(INDEX('Policy Characteristics'!K:K,MATCH($C463,'Policy Characteristics'!$C:$C,0))),"",INDEX('Policy Characteristics'!K:K,MATCH($C463,'Policy Characteristics'!$C:$C,0)))</f>
        <v>ccs.html#ccs</v>
      </c>
      <c r="R463" s="293" t="str">
        <f>IF(ISBLANK(INDEX('Policy Characteristics'!L:L,MATCH($C463,'Policy Characteristics'!$C:$C,0))),"",INDEX('Policy Characteristics'!L:L,MATCH($C463,'Policy Characteristics'!$C:$C,0)))</f>
        <v>carbon-capture-and-sequestration.html</v>
      </c>
    </row>
    <row r="464" spans="1:18" x14ac:dyDescent="0.25">
      <c r="A464" s="293" t="str">
        <f>IF(ISBLANK(INDEX('Policy Characteristics'!A:A,MATCH($C464,'Policy Characteristics'!$C:$C,0))),"",INDEX('Policy Characteristics'!A:A,MATCH($C464,'Policy Characteristics'!$C:$C,0)))</f>
        <v>Industry</v>
      </c>
      <c r="B464" s="294" t="str">
        <f>IF(ISBLANK(INDEX('Policy Characteristics'!B:B,MATCH($C464,'Policy Characteristics'!$C:$C,0))),"",INDEX('Policy Characteristics'!B:B,MATCH($C464,'Policy Characteristics'!$C:$C,0)))</f>
        <v>Cement Clinker Substitution</v>
      </c>
      <c r="C464" t="s">
        <v>334</v>
      </c>
      <c r="D464" s="298"/>
      <c r="E464" s="298"/>
      <c r="F464" s="298"/>
      <c r="G464" s="298"/>
      <c r="H464" s="20">
        <v>43</v>
      </c>
      <c r="I464" s="295" t="s">
        <v>624</v>
      </c>
      <c r="J464" s="296" t="str">
        <f>IF(ISBLANK(INDEX('Policy Characteristics'!D:D,MATCH($C464,'Policy Characteristics'!$C:$C,0))),"",INDEX('Policy Characteristics'!D:D,MATCH($C464,'Policy Characteristics'!$C:$C,0)))</f>
        <v>Cement Clinker Substitution</v>
      </c>
      <c r="K464" s="293" t="str">
        <f>IF(ISBLANK(INDEX('Policy Characteristics'!E:E,MATCH($C464,'Policy Characteristics'!$C:$C,0))),"",INDEX('Policy Characteristics'!E:E,MATCH($C464,'Policy Characteristics'!$C:$C,0)))</f>
        <v>indst cement measures</v>
      </c>
      <c r="L464" s="237">
        <f>IF(ISBLANK(INDEX('Policy Characteristics'!F:F,MATCH($C464,'Policy Characteristics'!$C:$C,0))),"",INDEX('Policy Characteristics'!F:F,MATCH($C464,'Policy Characteristics'!$C:$C,0)))</f>
        <v>0</v>
      </c>
      <c r="M464" s="237">
        <f>IF(ISBLANK(INDEX('Policy Characteristics'!G:G,MATCH($C464,'Policy Characteristics'!$C:$C,0))),"",INDEX('Policy Characteristics'!G:G,MATCH($C464,'Policy Characteristics'!$C:$C,0)))</f>
        <v>1</v>
      </c>
      <c r="N464" s="237">
        <f>IF(ISBLANK(INDEX('Policy Characteristics'!H:H,MATCH($C464,'Policy Characteristics'!$C:$C,0))),"",INDEX('Policy Characteristics'!H:H,MATCH($C464,'Policy Characteristics'!$C:$C,0)))</f>
        <v>0.01</v>
      </c>
      <c r="O464" s="293" t="str">
        <f>IF(ISBLANK(INDEX('Policy Characteristics'!I:I,MATCH($C464,'Policy Characteristics'!$C:$C,0))),"",INDEX('Policy Characteristics'!I:I,MATCH($C464,'Policy Characteristics'!$C:$C,0)))</f>
        <v>% of potential achieved</v>
      </c>
      <c r="P464" s="293"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93" t="str">
        <f>IF(ISBLANK(INDEX('Policy Characteristics'!K:K,MATCH($C464,'Policy Characteristics'!$C:$C,0))),"",INDEX('Policy Characteristics'!K:K,MATCH($C464,'Policy Characteristics'!$C:$C,0)))</f>
        <v>industry-ag-main.html#clinker</v>
      </c>
      <c r="R464" s="293" t="str">
        <f>IF(ISBLANK(INDEX('Policy Characteristics'!L:L,MATCH($C464,'Policy Characteristics'!$C:$C,0))),"",INDEX('Policy Characteristics'!L:L,MATCH($C464,'Policy Characteristics'!$C:$C,0)))</f>
        <v>cement-clinker-substitution.html</v>
      </c>
    </row>
    <row r="465" spans="1:18" s="293" customFormat="1" x14ac:dyDescent="0.25">
      <c r="A465" s="293" t="str">
        <f>IF(ISBLANK(INDEX('Policy Characteristics'!A:A,MATCH($C465,'Policy Characteristics'!$C:$C,0))),"",INDEX('Policy Characteristics'!A:A,MATCH($C465,'Policy Characteristics'!$C:$C,0)))</f>
        <v>Industry</v>
      </c>
      <c r="B465" s="294" t="str">
        <f>IF(ISBLANK(INDEX('Policy Characteristics'!B:B,MATCH($C465,'Policy Characteristics'!$C:$C,0))),"",INDEX('Policy Characteristics'!B:B,MATCH($C465,'Policy Characteristics'!$C:$C,0)))</f>
        <v>Cogeneration and Waste Heat Recovery</v>
      </c>
      <c r="C465" t="s">
        <v>341</v>
      </c>
      <c r="D465" s="298"/>
      <c r="E465" s="298"/>
      <c r="F465" s="298"/>
      <c r="G465" s="298"/>
      <c r="H465" s="20">
        <v>44</v>
      </c>
      <c r="I465" s="295" t="s">
        <v>624</v>
      </c>
      <c r="J465" s="296" t="str">
        <f>IF(ISBLANK(INDEX('Policy Characteristics'!D:D,MATCH($C465,'Policy Characteristics'!$C:$C,0))),"",INDEX('Policy Characteristics'!D:D,MATCH($C465,'Policy Characteristics'!$C:$C,0)))</f>
        <v>Cogeneration and Waste Heat Recovery</v>
      </c>
      <c r="K465" s="293" t="str">
        <f>IF(ISBLANK(INDEX('Policy Characteristics'!E:E,MATCH($C465,'Policy Characteristics'!$C:$C,0))),"",INDEX('Policy Characteristics'!E:E,MATCH($C465,'Policy Characteristics'!$C:$C,0)))</f>
        <v>indst CHP</v>
      </c>
      <c r="L465" s="237">
        <f>IF(ISBLANK(INDEX('Policy Characteristics'!F:F,MATCH($C465,'Policy Characteristics'!$C:$C,0))),"",INDEX('Policy Characteristics'!F:F,MATCH($C465,'Policy Characteristics'!$C:$C,0)))</f>
        <v>0</v>
      </c>
      <c r="M465" s="237">
        <f>IF(ISBLANK(INDEX('Policy Characteristics'!G:G,MATCH($C465,'Policy Characteristics'!$C:$C,0))),"",INDEX('Policy Characteristics'!G:G,MATCH($C465,'Policy Characteristics'!$C:$C,0)))</f>
        <v>1</v>
      </c>
      <c r="N465" s="237">
        <f>IF(ISBLANK(INDEX('Policy Characteristics'!H:H,MATCH($C465,'Policy Characteristics'!$C:$C,0))),"",INDEX('Policy Characteristics'!H:H,MATCH($C465,'Policy Characteristics'!$C:$C,0)))</f>
        <v>0.01</v>
      </c>
      <c r="O465" s="293" t="str">
        <f>IF(ISBLANK(INDEX('Policy Characteristics'!I:I,MATCH($C465,'Policy Characteristics'!$C:$C,0))),"",INDEX('Policy Characteristics'!I:I,MATCH($C465,'Policy Characteristics'!$C:$C,0)))</f>
        <v>% of potential achieved</v>
      </c>
      <c r="P465" s="293"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v>
      </c>
      <c r="Q465" s="293" t="str">
        <f>IF(ISBLANK(INDEX('Policy Characteristics'!K:K,MATCH($C465,'Policy Characteristics'!$C:$C,0))),"",INDEX('Policy Characteristics'!K:K,MATCH($C465,'Policy Characteristics'!$C:$C,0)))</f>
        <v>industry-ag-main.html#cogen</v>
      </c>
      <c r="R465" s="293" t="str">
        <f>IF(ISBLANK(INDEX('Policy Characteristics'!L:L,MATCH($C465,'Policy Characteristics'!$C:$C,0))),"",INDEX('Policy Characteristics'!L:L,MATCH($C465,'Policy Characteristics'!$C:$C,0)))</f>
        <v>cogeneration-and-waste-heat-recovery.html</v>
      </c>
    </row>
    <row r="466" spans="1:18" s="293" customFormat="1" x14ac:dyDescent="0.25">
      <c r="A466" s="293" t="str">
        <f>IF(ISBLANK(INDEX('Policy Characteristics'!A:A,MATCH($C466,'Policy Characteristics'!$C:$C,0))),"",INDEX('Policy Characteristics'!A:A,MATCH($C466,'Policy Characteristics'!$C:$C,0)))</f>
        <v>Industry</v>
      </c>
      <c r="B466" s="294" t="str">
        <f>IF(ISBLANK(INDEX('Policy Characteristics'!B:B,MATCH($C466,'Policy Characteristics'!$C:$C,0))),"",INDEX('Policy Characteristics'!B:B,MATCH($C466,'Policy Characteristics'!$C:$C,0)))</f>
        <v>Early Retirement of Industrial Facilities</v>
      </c>
      <c r="C466" t="s">
        <v>347</v>
      </c>
      <c r="D466" s="298"/>
      <c r="E466" s="298"/>
      <c r="F466" s="298"/>
      <c r="G466" s="298"/>
      <c r="H466" s="20">
        <v>45</v>
      </c>
      <c r="I466" s="295" t="s">
        <v>624</v>
      </c>
      <c r="J466" s="296" t="str">
        <f>IF(ISBLANK(INDEX('Policy Characteristics'!D:D,MATCH($C466,'Policy Characteristics'!$C:$C,0))),"",INDEX('Policy Characteristics'!D:D,MATCH($C466,'Policy Characteristics'!$C:$C,0)))</f>
        <v>Early Retirement of Industrial Facilities</v>
      </c>
      <c r="K466" s="293" t="str">
        <f>IF(ISBLANK(INDEX('Policy Characteristics'!E:E,MATCH($C466,'Policy Characteristics'!$C:$C,0))),"",INDEX('Policy Characteristics'!E:E,MATCH($C466,'Policy Characteristics'!$C:$C,0)))</f>
        <v>indst early retirement</v>
      </c>
      <c r="L466" s="237">
        <f>IF(ISBLANK(INDEX('Policy Characteristics'!F:F,MATCH($C466,'Policy Characteristics'!$C:$C,0))),"",INDEX('Policy Characteristics'!F:F,MATCH($C466,'Policy Characteristics'!$C:$C,0)))</f>
        <v>0</v>
      </c>
      <c r="M466" s="237">
        <f>IF(ISBLANK(INDEX('Policy Characteristics'!G:G,MATCH($C466,'Policy Characteristics'!$C:$C,0))),"",INDEX('Policy Characteristics'!G:G,MATCH($C466,'Policy Characteristics'!$C:$C,0)))</f>
        <v>1</v>
      </c>
      <c r="N466" s="237">
        <f>IF(ISBLANK(INDEX('Policy Characteristics'!H:H,MATCH($C466,'Policy Characteristics'!$C:$C,0))),"",INDEX('Policy Characteristics'!H:H,MATCH($C466,'Policy Characteristics'!$C:$C,0)))</f>
        <v>0.01</v>
      </c>
      <c r="O466" s="293" t="str">
        <f>IF(ISBLANK(INDEX('Policy Characteristics'!I:I,MATCH($C466,'Policy Characteristics'!$C:$C,0))),"",INDEX('Policy Characteristics'!I:I,MATCH($C466,'Policy Characteristics'!$C:$C,0)))</f>
        <v>% of potential achieved</v>
      </c>
      <c r="P466" s="293"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v>
      </c>
      <c r="Q466" s="293" t="str">
        <f>IF(ISBLANK(INDEX('Policy Characteristics'!K:K,MATCH($C466,'Policy Characteristics'!$C:$C,0))),"",INDEX('Policy Characteristics'!K:K,MATCH($C466,'Policy Characteristics'!$C:$C,0)))</f>
        <v>industry-ag-main.html#early-ret</v>
      </c>
      <c r="R466" s="293" t="str">
        <f>IF(ISBLANK(INDEX('Policy Characteristics'!L:L,MATCH($C466,'Policy Characteristics'!$C:$C,0))),"",INDEX('Policy Characteristics'!L:L,MATCH($C466,'Policy Characteristics'!$C:$C,0)))</f>
        <v>early-retirement-of-industrial-facilities.html</v>
      </c>
    </row>
    <row r="467" spans="1:18" x14ac:dyDescent="0.25">
      <c r="A467" s="293" t="str">
        <f>IF(ISBLANK(INDEX('Policy Characteristics'!A:A,MATCH($C467,'Policy Characteristics'!$C:$C,0))),"",INDEX('Policy Characteristics'!A:A,MATCH($C467,'Policy Characteristics'!$C:$C,0)))</f>
        <v>Industry</v>
      </c>
      <c r="B467" s="294" t="str">
        <f>IF(ISBLANK(INDEX('Policy Characteristics'!B:B,MATCH($C467,'Policy Characteristics'!$C:$C,0))),"",INDEX('Policy Characteristics'!B:B,MATCH($C467,'Policy Characteristics'!$C:$C,0)))</f>
        <v>Electrification + Hydrogen (Med &amp; High Temp)</v>
      </c>
      <c r="C467" t="s">
        <v>365</v>
      </c>
      <c r="D467" s="298" t="s">
        <v>716</v>
      </c>
      <c r="E467" s="298" t="s">
        <v>770</v>
      </c>
      <c r="F467" t="s">
        <v>717</v>
      </c>
      <c r="G467" s="298" t="s">
        <v>771</v>
      </c>
      <c r="H467" s="20">
        <v>1208</v>
      </c>
      <c r="I467" s="295" t="s">
        <v>634</v>
      </c>
      <c r="J467" s="296" t="str">
        <f>IF(ISBLANK(INDEX('Policy Characteristics'!D:D,MATCH($C467,'Policy Characteristics'!$C:$C,0))),"",INDEX('Policy Characteristics'!D:D,MATCH($C467,'Policy Characteristics'!$C:$C,0)))</f>
        <v>Electrification + Hydrogen</v>
      </c>
      <c r="K467" s="293" t="str">
        <f>IF(ISBLANK(INDEX('Policy Characteristics'!E:E,MATCH($C467,'Policy Characteristics'!$C:$C,0))),"",INDEX('Policy Characteristics'!E:E,MATCH($C467,'Policy Characteristics'!$C:$C,0)))</f>
        <v>indst med and high temp fuel type shifting</v>
      </c>
      <c r="L467" s="237">
        <f>IF(ISBLANK(INDEX('Policy Characteristics'!F:F,MATCH($C467,'Policy Characteristics'!$C:$C,0))),"",INDEX('Policy Characteristics'!F:F,MATCH($C467,'Policy Characteristics'!$C:$C,0)))</f>
        <v>0</v>
      </c>
      <c r="M467" s="237">
        <f>IF(ISBLANK(INDEX('Policy Characteristics'!G:G,MATCH($C467,'Policy Characteristics'!$C:$C,0))),"",INDEX('Policy Characteristics'!G:G,MATCH($C467,'Policy Characteristics'!$C:$C,0)))</f>
        <v>1</v>
      </c>
      <c r="N467" s="237">
        <f>IF(ISBLANK(INDEX('Policy Characteristics'!H:H,MATCH($C467,'Policy Characteristics'!$C:$C,0))),"",INDEX('Policy Characteristics'!H:H,MATCH($C467,'Policy Characteristics'!$C:$C,0)))</f>
        <v>0.01</v>
      </c>
      <c r="O467" s="293" t="str">
        <f>IF(ISBLANK(INDEX('Policy Characteristics'!I:I,MATCH($C467,'Policy Characteristics'!$C:$C,0))),"",INDEX('Policy Characteristics'!I:I,MATCH($C467,'Policy Characteristics'!$C:$C,0)))</f>
        <v>% of fuel shifted</v>
      </c>
      <c r="P467" s="293"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7" s="293" t="str">
        <f>IF(ISBLANK(INDEX('Policy Characteristics'!K:K,MATCH($C467,'Policy Characteristics'!$C:$C,0))),"",INDEX('Policy Characteristics'!K:K,MATCH($C467,'Policy Characteristics'!$C:$C,0)))</f>
        <v>industry-ag-main.html#fuel-switching</v>
      </c>
      <c r="R467" s="293" t="str">
        <f>IF(ISBLANK(INDEX('Policy Characteristics'!L:L,MATCH($C467,'Policy Characteristics'!$C:$C,0))),"",INDEX('Policy Characteristics'!L:L,MATCH($C467,'Policy Characteristics'!$C:$C,0)))</f>
        <v>industry-elec-and-hydrogen.html</v>
      </c>
    </row>
    <row r="468" spans="1:18" x14ac:dyDescent="0.25">
      <c r="A468" s="293" t="str">
        <f>IF(ISBLANK(INDEX('Policy Characteristics'!A:A,MATCH($C468,'Policy Characteristics'!$C:$C,0))),"",INDEX('Policy Characteristics'!A:A,MATCH($C468,'Policy Characteristics'!$C:$C,0)))</f>
        <v>Industry</v>
      </c>
      <c r="B468" s="294" t="str">
        <f>IF(ISBLANK(INDEX('Policy Characteristics'!B:B,MATCH($C468,'Policy Characteristics'!$C:$C,0))),"",INDEX('Policy Characteristics'!B:B,MATCH($C468,'Policy Characteristics'!$C:$C,0)))</f>
        <v>Electrification + Hydrogen (Med &amp; High Temp)</v>
      </c>
      <c r="C468" s="293" t="str">
        <f t="shared" ref="C468:C499" si="31">C$467</f>
        <v>Fraction of Med and High Temp Industrial Heat Shifted to Other Fuels</v>
      </c>
      <c r="D468" s="298" t="s">
        <v>716</v>
      </c>
      <c r="E468" s="298" t="s">
        <v>772</v>
      </c>
      <c r="F468" t="s">
        <v>717</v>
      </c>
      <c r="G468" s="298" t="s">
        <v>773</v>
      </c>
      <c r="H468" s="20">
        <v>1209</v>
      </c>
      <c r="I468" s="295" t="s">
        <v>634</v>
      </c>
      <c r="J468" s="296" t="str">
        <f>IF(ISBLANK(INDEX('Policy Characteristics'!D:D,MATCH($C468,'Policy Characteristics'!$C:$C,0))),"",INDEX('Policy Characteristics'!D:D,MATCH($C468,'Policy Characteristics'!$C:$C,0)))</f>
        <v>Electrification + Hydrogen</v>
      </c>
      <c r="K468" s="293" t="str">
        <f>IF(ISBLANK(INDEX('Policy Characteristics'!E:E,MATCH($C468,'Policy Characteristics'!$C:$C,0))),"",INDEX('Policy Characteristics'!E:E,MATCH($C468,'Policy Characteristics'!$C:$C,0)))</f>
        <v>indst med and high temp fuel type shifting</v>
      </c>
      <c r="L468" s="237">
        <f>IF(ISBLANK(INDEX('Policy Characteristics'!F:F,MATCH($C468,'Policy Characteristics'!$C:$C,0))),"",INDEX('Policy Characteristics'!F:F,MATCH($C468,'Policy Characteristics'!$C:$C,0)))</f>
        <v>0</v>
      </c>
      <c r="M468" s="237">
        <f>IF(ISBLANK(INDEX('Policy Characteristics'!G:G,MATCH($C468,'Policy Characteristics'!$C:$C,0))),"",INDEX('Policy Characteristics'!G:G,MATCH($C468,'Policy Characteristics'!$C:$C,0)))</f>
        <v>1</v>
      </c>
      <c r="N468" s="237">
        <f>IF(ISBLANK(INDEX('Policy Characteristics'!H:H,MATCH($C468,'Policy Characteristics'!$C:$C,0))),"",INDEX('Policy Characteristics'!H:H,MATCH($C468,'Policy Characteristics'!$C:$C,0)))</f>
        <v>0.01</v>
      </c>
      <c r="O468" s="293" t="str">
        <f>IF(ISBLANK(INDEX('Policy Characteristics'!I:I,MATCH($C468,'Policy Characteristics'!$C:$C,0))),"",INDEX('Policy Characteristics'!I:I,MATCH($C468,'Policy Characteristics'!$C:$C,0)))</f>
        <v>% of fuel shifted</v>
      </c>
      <c r="P468" s="293"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8" s="293" t="str">
        <f>IF(ISBLANK(INDEX('Policy Characteristics'!K:K,MATCH($C468,'Policy Characteristics'!$C:$C,0))),"",INDEX('Policy Characteristics'!K:K,MATCH($C468,'Policy Characteristics'!$C:$C,0)))</f>
        <v>industry-ag-main.html#fuel-switching</v>
      </c>
      <c r="R468" s="293" t="str">
        <f>IF(ISBLANK(INDEX('Policy Characteristics'!L:L,MATCH($C468,'Policy Characteristics'!$C:$C,0))),"",INDEX('Policy Characteristics'!L:L,MATCH($C468,'Policy Characteristics'!$C:$C,0)))</f>
        <v>industry-elec-and-hydrogen.html</v>
      </c>
    </row>
    <row r="469" spans="1:18" x14ac:dyDescent="0.25">
      <c r="A469" s="293" t="str">
        <f>IF(ISBLANK(INDEX('Policy Characteristics'!A:A,MATCH($C469,'Policy Characteristics'!$C:$C,0))),"",INDEX('Policy Characteristics'!A:A,MATCH($C469,'Policy Characteristics'!$C:$C,0)))</f>
        <v>Industry</v>
      </c>
      <c r="B469" s="294" t="str">
        <f>IF(ISBLANK(INDEX('Policy Characteristics'!B:B,MATCH($C469,'Policy Characteristics'!$C:$C,0))),"",INDEX('Policy Characteristics'!B:B,MATCH($C469,'Policy Characteristics'!$C:$C,0)))</f>
        <v>Electrification + Hydrogen (Med &amp; High Temp)</v>
      </c>
      <c r="C469" s="293" t="str">
        <f t="shared" si="31"/>
        <v>Fraction of Med and High Temp Industrial Heat Shifted to Other Fuels</v>
      </c>
      <c r="D469" s="298" t="s">
        <v>716</v>
      </c>
      <c r="E469" s="298" t="s">
        <v>774</v>
      </c>
      <c r="F469" t="s">
        <v>717</v>
      </c>
      <c r="G469" s="298" t="s">
        <v>775</v>
      </c>
      <c r="H469" s="20">
        <v>1210</v>
      </c>
      <c r="I469" s="295" t="s">
        <v>634</v>
      </c>
      <c r="J469" s="296" t="str">
        <f>IF(ISBLANK(INDEX('Policy Characteristics'!D:D,MATCH($C469,'Policy Characteristics'!$C:$C,0))),"",INDEX('Policy Characteristics'!D:D,MATCH($C469,'Policy Characteristics'!$C:$C,0)))</f>
        <v>Electrification + Hydrogen</v>
      </c>
      <c r="K469" s="293" t="str">
        <f>IF(ISBLANK(INDEX('Policy Characteristics'!E:E,MATCH($C469,'Policy Characteristics'!$C:$C,0))),"",INDEX('Policy Characteristics'!E:E,MATCH($C469,'Policy Characteristics'!$C:$C,0)))</f>
        <v>indst med and high temp fuel type shifting</v>
      </c>
      <c r="L469" s="237">
        <f>IF(ISBLANK(INDEX('Policy Characteristics'!F:F,MATCH($C469,'Policy Characteristics'!$C:$C,0))),"",INDEX('Policy Characteristics'!F:F,MATCH($C469,'Policy Characteristics'!$C:$C,0)))</f>
        <v>0</v>
      </c>
      <c r="M469" s="237">
        <f>IF(ISBLANK(INDEX('Policy Characteristics'!G:G,MATCH($C469,'Policy Characteristics'!$C:$C,0))),"",INDEX('Policy Characteristics'!G:G,MATCH($C469,'Policy Characteristics'!$C:$C,0)))</f>
        <v>1</v>
      </c>
      <c r="N469" s="237">
        <f>IF(ISBLANK(INDEX('Policy Characteristics'!H:H,MATCH($C469,'Policy Characteristics'!$C:$C,0))),"",INDEX('Policy Characteristics'!H:H,MATCH($C469,'Policy Characteristics'!$C:$C,0)))</f>
        <v>0.01</v>
      </c>
      <c r="O469" s="293" t="str">
        <f>IF(ISBLANK(INDEX('Policy Characteristics'!I:I,MATCH($C469,'Policy Characteristics'!$C:$C,0))),"",INDEX('Policy Characteristics'!I:I,MATCH($C469,'Policy Characteristics'!$C:$C,0)))</f>
        <v>% of fuel shifted</v>
      </c>
      <c r="P469" s="293"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9" s="293" t="str">
        <f>IF(ISBLANK(INDEX('Policy Characteristics'!K:K,MATCH($C469,'Policy Characteristics'!$C:$C,0))),"",INDEX('Policy Characteristics'!K:K,MATCH($C469,'Policy Characteristics'!$C:$C,0)))</f>
        <v>industry-ag-main.html#fuel-switching</v>
      </c>
      <c r="R469" s="293" t="str">
        <f>IF(ISBLANK(INDEX('Policy Characteristics'!L:L,MATCH($C469,'Policy Characteristics'!$C:$C,0))),"",INDEX('Policy Characteristics'!L:L,MATCH($C469,'Policy Characteristics'!$C:$C,0)))</f>
        <v>industry-elec-and-hydrogen.html</v>
      </c>
    </row>
    <row r="470" spans="1:18" x14ac:dyDescent="0.25">
      <c r="A470" s="293" t="str">
        <f>IF(ISBLANK(INDEX('Policy Characteristics'!A:A,MATCH($C470,'Policy Characteristics'!$C:$C,0))),"",INDEX('Policy Characteristics'!A:A,MATCH($C470,'Policy Characteristics'!$C:$C,0)))</f>
        <v>Industry</v>
      </c>
      <c r="B470" s="294" t="str">
        <f>IF(ISBLANK(INDEX('Policy Characteristics'!B:B,MATCH($C470,'Policy Characteristics'!$C:$C,0))),"",INDEX('Policy Characteristics'!B:B,MATCH($C470,'Policy Characteristics'!$C:$C,0)))</f>
        <v>Electrification + Hydrogen (Med &amp; High Temp)</v>
      </c>
      <c r="C470" s="293" t="str">
        <f t="shared" si="31"/>
        <v>Fraction of Med and High Temp Industrial Heat Shifted to Other Fuels</v>
      </c>
      <c r="D470" s="298" t="s">
        <v>716</v>
      </c>
      <c r="E470" s="298" t="s">
        <v>776</v>
      </c>
      <c r="F470" t="s">
        <v>717</v>
      </c>
      <c r="G470" s="298" t="s">
        <v>777</v>
      </c>
      <c r="H470" s="20">
        <v>1211</v>
      </c>
      <c r="I470" s="295" t="s">
        <v>634</v>
      </c>
      <c r="J470" s="296" t="str">
        <f>IF(ISBLANK(INDEX('Policy Characteristics'!D:D,MATCH($C470,'Policy Characteristics'!$C:$C,0))),"",INDEX('Policy Characteristics'!D:D,MATCH($C470,'Policy Characteristics'!$C:$C,0)))</f>
        <v>Electrification + Hydrogen</v>
      </c>
      <c r="K470" s="293" t="str">
        <f>IF(ISBLANK(INDEX('Policy Characteristics'!E:E,MATCH($C470,'Policy Characteristics'!$C:$C,0))),"",INDEX('Policy Characteristics'!E:E,MATCH($C470,'Policy Characteristics'!$C:$C,0)))</f>
        <v>indst med and high temp fuel type shifting</v>
      </c>
      <c r="L470" s="237">
        <f>IF(ISBLANK(INDEX('Policy Characteristics'!F:F,MATCH($C470,'Policy Characteristics'!$C:$C,0))),"",INDEX('Policy Characteristics'!F:F,MATCH($C470,'Policy Characteristics'!$C:$C,0)))</f>
        <v>0</v>
      </c>
      <c r="M470" s="237">
        <f>IF(ISBLANK(INDEX('Policy Characteristics'!G:G,MATCH($C470,'Policy Characteristics'!$C:$C,0))),"",INDEX('Policy Characteristics'!G:G,MATCH($C470,'Policy Characteristics'!$C:$C,0)))</f>
        <v>1</v>
      </c>
      <c r="N470" s="237">
        <f>IF(ISBLANK(INDEX('Policy Characteristics'!H:H,MATCH($C470,'Policy Characteristics'!$C:$C,0))),"",INDEX('Policy Characteristics'!H:H,MATCH($C470,'Policy Characteristics'!$C:$C,0)))</f>
        <v>0.01</v>
      </c>
      <c r="O470" s="293" t="str">
        <f>IF(ISBLANK(INDEX('Policy Characteristics'!I:I,MATCH($C470,'Policy Characteristics'!$C:$C,0))),"",INDEX('Policy Characteristics'!I:I,MATCH($C470,'Policy Characteristics'!$C:$C,0)))</f>
        <v>% of fuel shifted</v>
      </c>
      <c r="P470" s="293"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0" s="293" t="str">
        <f>IF(ISBLANK(INDEX('Policy Characteristics'!K:K,MATCH($C470,'Policy Characteristics'!$C:$C,0))),"",INDEX('Policy Characteristics'!K:K,MATCH($C470,'Policy Characteristics'!$C:$C,0)))</f>
        <v>industry-ag-main.html#fuel-switching</v>
      </c>
      <c r="R470" s="293" t="str">
        <f>IF(ISBLANK(INDEX('Policy Characteristics'!L:L,MATCH($C470,'Policy Characteristics'!$C:$C,0))),"",INDEX('Policy Characteristics'!L:L,MATCH($C470,'Policy Characteristics'!$C:$C,0)))</f>
        <v>industry-elec-and-hydrogen.html</v>
      </c>
    </row>
    <row r="471" spans="1:18" x14ac:dyDescent="0.25">
      <c r="A471" s="293" t="str">
        <f>IF(ISBLANK(INDEX('Policy Characteristics'!A:A,MATCH($C471,'Policy Characteristics'!$C:$C,0))),"",INDEX('Policy Characteristics'!A:A,MATCH($C471,'Policy Characteristics'!$C:$C,0)))</f>
        <v>Industry</v>
      </c>
      <c r="B471" s="294" t="str">
        <f>IF(ISBLANK(INDEX('Policy Characteristics'!B:B,MATCH($C471,'Policy Characteristics'!$C:$C,0))),"",INDEX('Policy Characteristics'!B:B,MATCH($C471,'Policy Characteristics'!$C:$C,0)))</f>
        <v>Electrification + Hydrogen (Med &amp; High Temp)</v>
      </c>
      <c r="C471" s="293" t="str">
        <f t="shared" si="31"/>
        <v>Fraction of Med and High Temp Industrial Heat Shifted to Other Fuels</v>
      </c>
      <c r="D471" s="298" t="s">
        <v>716</v>
      </c>
      <c r="E471" s="298" t="s">
        <v>778</v>
      </c>
      <c r="F471" t="s">
        <v>717</v>
      </c>
      <c r="G471" s="298" t="s">
        <v>779</v>
      </c>
      <c r="H471" s="20">
        <v>1212</v>
      </c>
      <c r="I471" s="295" t="s">
        <v>634</v>
      </c>
      <c r="J471" s="296" t="str">
        <f>IF(ISBLANK(INDEX('Policy Characteristics'!D:D,MATCH($C471,'Policy Characteristics'!$C:$C,0))),"",INDEX('Policy Characteristics'!D:D,MATCH($C471,'Policy Characteristics'!$C:$C,0)))</f>
        <v>Electrification + Hydrogen</v>
      </c>
      <c r="K471" s="293" t="str">
        <f>IF(ISBLANK(INDEX('Policy Characteristics'!E:E,MATCH($C471,'Policy Characteristics'!$C:$C,0))),"",INDEX('Policy Characteristics'!E:E,MATCH($C471,'Policy Characteristics'!$C:$C,0)))</f>
        <v>indst med and high temp fuel type shifting</v>
      </c>
      <c r="L471" s="237">
        <f>IF(ISBLANK(INDEX('Policy Characteristics'!F:F,MATCH($C471,'Policy Characteristics'!$C:$C,0))),"",INDEX('Policy Characteristics'!F:F,MATCH($C471,'Policy Characteristics'!$C:$C,0)))</f>
        <v>0</v>
      </c>
      <c r="M471" s="237">
        <f>IF(ISBLANK(INDEX('Policy Characteristics'!G:G,MATCH($C471,'Policy Characteristics'!$C:$C,0))),"",INDEX('Policy Characteristics'!G:G,MATCH($C471,'Policy Characteristics'!$C:$C,0)))</f>
        <v>1</v>
      </c>
      <c r="N471" s="237">
        <f>IF(ISBLANK(INDEX('Policy Characteristics'!H:H,MATCH($C471,'Policy Characteristics'!$C:$C,0))),"",INDEX('Policy Characteristics'!H:H,MATCH($C471,'Policy Characteristics'!$C:$C,0)))</f>
        <v>0.01</v>
      </c>
      <c r="O471" s="293" t="str">
        <f>IF(ISBLANK(INDEX('Policy Characteristics'!I:I,MATCH($C471,'Policy Characteristics'!$C:$C,0))),"",INDEX('Policy Characteristics'!I:I,MATCH($C471,'Policy Characteristics'!$C:$C,0)))</f>
        <v>% of fuel shifted</v>
      </c>
      <c r="P471" s="293"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1" s="293" t="str">
        <f>IF(ISBLANK(INDEX('Policy Characteristics'!K:K,MATCH($C471,'Policy Characteristics'!$C:$C,0))),"",INDEX('Policy Characteristics'!K:K,MATCH($C471,'Policy Characteristics'!$C:$C,0)))</f>
        <v>industry-ag-main.html#fuel-switching</v>
      </c>
      <c r="R471" s="293" t="str">
        <f>IF(ISBLANK(INDEX('Policy Characteristics'!L:L,MATCH($C471,'Policy Characteristics'!$C:$C,0))),"",INDEX('Policy Characteristics'!L:L,MATCH($C471,'Policy Characteristics'!$C:$C,0)))</f>
        <v>industry-elec-and-hydrogen.html</v>
      </c>
    </row>
    <row r="472" spans="1:18" x14ac:dyDescent="0.25">
      <c r="A472" s="293" t="str">
        <f>IF(ISBLANK(INDEX('Policy Characteristics'!A:A,MATCH($C472,'Policy Characteristics'!$C:$C,0))),"",INDEX('Policy Characteristics'!A:A,MATCH($C472,'Policy Characteristics'!$C:$C,0)))</f>
        <v>Industry</v>
      </c>
      <c r="B472" s="294" t="str">
        <f>IF(ISBLANK(INDEX('Policy Characteristics'!B:B,MATCH($C472,'Policy Characteristics'!$C:$C,0))),"",INDEX('Policy Characteristics'!B:B,MATCH($C472,'Policy Characteristics'!$C:$C,0)))</f>
        <v>Electrification + Hydrogen (Med &amp; High Temp)</v>
      </c>
      <c r="C472" s="293" t="str">
        <f t="shared" si="31"/>
        <v>Fraction of Med and High Temp Industrial Heat Shifted to Other Fuels</v>
      </c>
      <c r="D472" s="298" t="s">
        <v>716</v>
      </c>
      <c r="E472" s="298" t="s">
        <v>780</v>
      </c>
      <c r="F472" t="s">
        <v>717</v>
      </c>
      <c r="G472" s="298" t="s">
        <v>781</v>
      </c>
      <c r="H472" s="20">
        <v>1213</v>
      </c>
      <c r="I472" s="295" t="s">
        <v>634</v>
      </c>
      <c r="J472" s="296" t="str">
        <f>IF(ISBLANK(INDEX('Policy Characteristics'!D:D,MATCH($C472,'Policy Characteristics'!$C:$C,0))),"",INDEX('Policy Characteristics'!D:D,MATCH($C472,'Policy Characteristics'!$C:$C,0)))</f>
        <v>Electrification + Hydrogen</v>
      </c>
      <c r="K472" s="293" t="str">
        <f>IF(ISBLANK(INDEX('Policy Characteristics'!E:E,MATCH($C472,'Policy Characteristics'!$C:$C,0))),"",INDEX('Policy Characteristics'!E:E,MATCH($C472,'Policy Characteristics'!$C:$C,0)))</f>
        <v>indst med and high temp fuel type shifting</v>
      </c>
      <c r="L472" s="237">
        <f>IF(ISBLANK(INDEX('Policy Characteristics'!F:F,MATCH($C472,'Policy Characteristics'!$C:$C,0))),"",INDEX('Policy Characteristics'!F:F,MATCH($C472,'Policy Characteristics'!$C:$C,0)))</f>
        <v>0</v>
      </c>
      <c r="M472" s="237">
        <f>IF(ISBLANK(INDEX('Policy Characteristics'!G:G,MATCH($C472,'Policy Characteristics'!$C:$C,0))),"",INDEX('Policy Characteristics'!G:G,MATCH($C472,'Policy Characteristics'!$C:$C,0)))</f>
        <v>1</v>
      </c>
      <c r="N472" s="237">
        <f>IF(ISBLANK(INDEX('Policy Characteristics'!H:H,MATCH($C472,'Policy Characteristics'!$C:$C,0))),"",INDEX('Policy Characteristics'!H:H,MATCH($C472,'Policy Characteristics'!$C:$C,0)))</f>
        <v>0.01</v>
      </c>
      <c r="O472" s="293" t="str">
        <f>IF(ISBLANK(INDEX('Policy Characteristics'!I:I,MATCH($C472,'Policy Characteristics'!$C:$C,0))),"",INDEX('Policy Characteristics'!I:I,MATCH($C472,'Policy Characteristics'!$C:$C,0)))</f>
        <v>% of fuel shifted</v>
      </c>
      <c r="P472" s="293"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2" s="293" t="str">
        <f>IF(ISBLANK(INDEX('Policy Characteristics'!K:K,MATCH($C472,'Policy Characteristics'!$C:$C,0))),"",INDEX('Policy Characteristics'!K:K,MATCH($C472,'Policy Characteristics'!$C:$C,0)))</f>
        <v>industry-ag-main.html#fuel-switching</v>
      </c>
      <c r="R472" s="293" t="str">
        <f>IF(ISBLANK(INDEX('Policy Characteristics'!L:L,MATCH($C472,'Policy Characteristics'!$C:$C,0))),"",INDEX('Policy Characteristics'!L:L,MATCH($C472,'Policy Characteristics'!$C:$C,0)))</f>
        <v>industry-elec-and-hydrogen.html</v>
      </c>
    </row>
    <row r="473" spans="1:18" x14ac:dyDescent="0.25">
      <c r="A473" s="293" t="str">
        <f>IF(ISBLANK(INDEX('Policy Characteristics'!A:A,MATCH($C473,'Policy Characteristics'!$C:$C,0))),"",INDEX('Policy Characteristics'!A:A,MATCH($C473,'Policy Characteristics'!$C:$C,0)))</f>
        <v>Industry</v>
      </c>
      <c r="B473" s="294" t="str">
        <f>IF(ISBLANK(INDEX('Policy Characteristics'!B:B,MATCH($C473,'Policy Characteristics'!$C:$C,0))),"",INDEX('Policy Characteristics'!B:B,MATCH($C473,'Policy Characteristics'!$C:$C,0)))</f>
        <v>Electrification + Hydrogen (Med &amp; High Temp)</v>
      </c>
      <c r="C473" s="293" t="str">
        <f t="shared" si="31"/>
        <v>Fraction of Med and High Temp Industrial Heat Shifted to Other Fuels</v>
      </c>
      <c r="D473" s="298" t="s">
        <v>716</v>
      </c>
      <c r="E473" s="298" t="s">
        <v>782</v>
      </c>
      <c r="F473" t="s">
        <v>717</v>
      </c>
      <c r="G473" s="298" t="s">
        <v>783</v>
      </c>
      <c r="H473" s="20">
        <v>1214</v>
      </c>
      <c r="I473" s="295" t="s">
        <v>634</v>
      </c>
      <c r="J473" s="296" t="str">
        <f>IF(ISBLANK(INDEX('Policy Characteristics'!D:D,MATCH($C473,'Policy Characteristics'!$C:$C,0))),"",INDEX('Policy Characteristics'!D:D,MATCH($C473,'Policy Characteristics'!$C:$C,0)))</f>
        <v>Electrification + Hydrogen</v>
      </c>
      <c r="K473" s="293" t="str">
        <f>IF(ISBLANK(INDEX('Policy Characteristics'!E:E,MATCH($C473,'Policy Characteristics'!$C:$C,0))),"",INDEX('Policy Characteristics'!E:E,MATCH($C473,'Policy Characteristics'!$C:$C,0)))</f>
        <v>indst med and high temp fuel type shifting</v>
      </c>
      <c r="L473" s="237">
        <f>IF(ISBLANK(INDEX('Policy Characteristics'!F:F,MATCH($C473,'Policy Characteristics'!$C:$C,0))),"",INDEX('Policy Characteristics'!F:F,MATCH($C473,'Policy Characteristics'!$C:$C,0)))</f>
        <v>0</v>
      </c>
      <c r="M473" s="237">
        <f>IF(ISBLANK(INDEX('Policy Characteristics'!G:G,MATCH($C473,'Policy Characteristics'!$C:$C,0))),"",INDEX('Policy Characteristics'!G:G,MATCH($C473,'Policy Characteristics'!$C:$C,0)))</f>
        <v>1</v>
      </c>
      <c r="N473" s="237">
        <f>IF(ISBLANK(INDEX('Policy Characteristics'!H:H,MATCH($C473,'Policy Characteristics'!$C:$C,0))),"",INDEX('Policy Characteristics'!H:H,MATCH($C473,'Policy Characteristics'!$C:$C,0)))</f>
        <v>0.01</v>
      </c>
      <c r="O473" s="293" t="str">
        <f>IF(ISBLANK(INDEX('Policy Characteristics'!I:I,MATCH($C473,'Policy Characteristics'!$C:$C,0))),"",INDEX('Policy Characteristics'!I:I,MATCH($C473,'Policy Characteristics'!$C:$C,0)))</f>
        <v>% of fuel shifted</v>
      </c>
      <c r="P473" s="293"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3" s="293" t="str">
        <f>IF(ISBLANK(INDEX('Policy Characteristics'!K:K,MATCH($C473,'Policy Characteristics'!$C:$C,0))),"",INDEX('Policy Characteristics'!K:K,MATCH($C473,'Policy Characteristics'!$C:$C,0)))</f>
        <v>industry-ag-main.html#fuel-switching</v>
      </c>
      <c r="R473" s="293" t="str">
        <f>IF(ISBLANK(INDEX('Policy Characteristics'!L:L,MATCH($C473,'Policy Characteristics'!$C:$C,0))),"",INDEX('Policy Characteristics'!L:L,MATCH($C473,'Policy Characteristics'!$C:$C,0)))</f>
        <v>industry-elec-and-hydrogen.html</v>
      </c>
    </row>
    <row r="474" spans="1:18" x14ac:dyDescent="0.25">
      <c r="A474" s="293" t="str">
        <f>IF(ISBLANK(INDEX('Policy Characteristics'!A:A,MATCH($C474,'Policy Characteristics'!$C:$C,0))),"",INDEX('Policy Characteristics'!A:A,MATCH($C474,'Policy Characteristics'!$C:$C,0)))</f>
        <v>Industry</v>
      </c>
      <c r="B474" s="294" t="str">
        <f>IF(ISBLANK(INDEX('Policy Characteristics'!B:B,MATCH($C474,'Policy Characteristics'!$C:$C,0))),"",INDEX('Policy Characteristics'!B:B,MATCH($C474,'Policy Characteristics'!$C:$C,0)))</f>
        <v>Electrification + Hydrogen (Med &amp; High Temp)</v>
      </c>
      <c r="C474" s="293" t="str">
        <f t="shared" si="31"/>
        <v>Fraction of Med and High Temp Industrial Heat Shifted to Other Fuels</v>
      </c>
      <c r="D474" s="298" t="s">
        <v>716</v>
      </c>
      <c r="E474" s="298" t="s">
        <v>784</v>
      </c>
      <c r="F474" t="s">
        <v>717</v>
      </c>
      <c r="G474" s="298" t="s">
        <v>785</v>
      </c>
      <c r="H474" s="20">
        <v>1215</v>
      </c>
      <c r="I474" s="295" t="s">
        <v>634</v>
      </c>
      <c r="J474" s="296" t="str">
        <f>IF(ISBLANK(INDEX('Policy Characteristics'!D:D,MATCH($C474,'Policy Characteristics'!$C:$C,0))),"",INDEX('Policy Characteristics'!D:D,MATCH($C474,'Policy Characteristics'!$C:$C,0)))</f>
        <v>Electrification + Hydrogen</v>
      </c>
      <c r="K474" s="293" t="str">
        <f>IF(ISBLANK(INDEX('Policy Characteristics'!E:E,MATCH($C474,'Policy Characteristics'!$C:$C,0))),"",INDEX('Policy Characteristics'!E:E,MATCH($C474,'Policy Characteristics'!$C:$C,0)))</f>
        <v>indst med and high temp fuel type shifting</v>
      </c>
      <c r="L474" s="237">
        <f>IF(ISBLANK(INDEX('Policy Characteristics'!F:F,MATCH($C474,'Policy Characteristics'!$C:$C,0))),"",INDEX('Policy Characteristics'!F:F,MATCH($C474,'Policy Characteristics'!$C:$C,0)))</f>
        <v>0</v>
      </c>
      <c r="M474" s="237">
        <f>IF(ISBLANK(INDEX('Policy Characteristics'!G:G,MATCH($C474,'Policy Characteristics'!$C:$C,0))),"",INDEX('Policy Characteristics'!G:G,MATCH($C474,'Policy Characteristics'!$C:$C,0)))</f>
        <v>1</v>
      </c>
      <c r="N474" s="237">
        <f>IF(ISBLANK(INDEX('Policy Characteristics'!H:H,MATCH($C474,'Policy Characteristics'!$C:$C,0))),"",INDEX('Policy Characteristics'!H:H,MATCH($C474,'Policy Characteristics'!$C:$C,0)))</f>
        <v>0.01</v>
      </c>
      <c r="O474" s="293" t="str">
        <f>IF(ISBLANK(INDEX('Policy Characteristics'!I:I,MATCH($C474,'Policy Characteristics'!$C:$C,0))),"",INDEX('Policy Characteristics'!I:I,MATCH($C474,'Policy Characteristics'!$C:$C,0)))</f>
        <v>% of fuel shifted</v>
      </c>
      <c r="P474" s="293"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4" s="293" t="str">
        <f>IF(ISBLANK(INDEX('Policy Characteristics'!K:K,MATCH($C474,'Policy Characteristics'!$C:$C,0))),"",INDEX('Policy Characteristics'!K:K,MATCH($C474,'Policy Characteristics'!$C:$C,0)))</f>
        <v>industry-ag-main.html#fuel-switching</v>
      </c>
      <c r="R474" s="293" t="str">
        <f>IF(ISBLANK(INDEX('Policy Characteristics'!L:L,MATCH($C474,'Policy Characteristics'!$C:$C,0))),"",INDEX('Policy Characteristics'!L:L,MATCH($C474,'Policy Characteristics'!$C:$C,0)))</f>
        <v>industry-elec-and-hydrogen.html</v>
      </c>
    </row>
    <row r="475" spans="1:18" x14ac:dyDescent="0.25">
      <c r="A475" s="293" t="str">
        <f>IF(ISBLANK(INDEX('Policy Characteristics'!A:A,MATCH($C475,'Policy Characteristics'!$C:$C,0))),"",INDEX('Policy Characteristics'!A:A,MATCH($C475,'Policy Characteristics'!$C:$C,0)))</f>
        <v>Industry</v>
      </c>
      <c r="B475" s="294" t="str">
        <f>IF(ISBLANK(INDEX('Policy Characteristics'!B:B,MATCH($C475,'Policy Characteristics'!$C:$C,0))),"",INDEX('Policy Characteristics'!B:B,MATCH($C475,'Policy Characteristics'!$C:$C,0)))</f>
        <v>Electrification + Hydrogen (Med &amp; High Temp)</v>
      </c>
      <c r="C475" s="293" t="str">
        <f t="shared" si="31"/>
        <v>Fraction of Med and High Temp Industrial Heat Shifted to Other Fuels</v>
      </c>
      <c r="D475" s="298" t="s">
        <v>716</v>
      </c>
      <c r="E475" s="298" t="s">
        <v>786</v>
      </c>
      <c r="F475" t="s">
        <v>717</v>
      </c>
      <c r="G475" s="298" t="s">
        <v>787</v>
      </c>
      <c r="H475" s="20">
        <v>1216</v>
      </c>
      <c r="I475" s="295" t="s">
        <v>634</v>
      </c>
      <c r="J475" s="296" t="str">
        <f>IF(ISBLANK(INDEX('Policy Characteristics'!D:D,MATCH($C475,'Policy Characteristics'!$C:$C,0))),"",INDEX('Policy Characteristics'!D:D,MATCH($C475,'Policy Characteristics'!$C:$C,0)))</f>
        <v>Electrification + Hydrogen</v>
      </c>
      <c r="K475" s="293" t="str">
        <f>IF(ISBLANK(INDEX('Policy Characteristics'!E:E,MATCH($C475,'Policy Characteristics'!$C:$C,0))),"",INDEX('Policy Characteristics'!E:E,MATCH($C475,'Policy Characteristics'!$C:$C,0)))</f>
        <v>indst med and high temp fuel type shifting</v>
      </c>
      <c r="L475" s="237">
        <f>IF(ISBLANK(INDEX('Policy Characteristics'!F:F,MATCH($C475,'Policy Characteristics'!$C:$C,0))),"",INDEX('Policy Characteristics'!F:F,MATCH($C475,'Policy Characteristics'!$C:$C,0)))</f>
        <v>0</v>
      </c>
      <c r="M475" s="237">
        <f>IF(ISBLANK(INDEX('Policy Characteristics'!G:G,MATCH($C475,'Policy Characteristics'!$C:$C,0))),"",INDEX('Policy Characteristics'!G:G,MATCH($C475,'Policy Characteristics'!$C:$C,0)))</f>
        <v>1</v>
      </c>
      <c r="N475" s="237">
        <f>IF(ISBLANK(INDEX('Policy Characteristics'!H:H,MATCH($C475,'Policy Characteristics'!$C:$C,0))),"",INDEX('Policy Characteristics'!H:H,MATCH($C475,'Policy Characteristics'!$C:$C,0)))</f>
        <v>0.01</v>
      </c>
      <c r="O475" s="293" t="str">
        <f>IF(ISBLANK(INDEX('Policy Characteristics'!I:I,MATCH($C475,'Policy Characteristics'!$C:$C,0))),"",INDEX('Policy Characteristics'!I:I,MATCH($C475,'Policy Characteristics'!$C:$C,0)))</f>
        <v>% of fuel shifted</v>
      </c>
      <c r="P475" s="293"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5" s="293" t="str">
        <f>IF(ISBLANK(INDEX('Policy Characteristics'!K:K,MATCH($C475,'Policy Characteristics'!$C:$C,0))),"",INDEX('Policy Characteristics'!K:K,MATCH($C475,'Policy Characteristics'!$C:$C,0)))</f>
        <v>industry-ag-main.html#fuel-switching</v>
      </c>
      <c r="R475" s="293" t="str">
        <f>IF(ISBLANK(INDEX('Policy Characteristics'!L:L,MATCH($C475,'Policy Characteristics'!$C:$C,0))),"",INDEX('Policy Characteristics'!L:L,MATCH($C475,'Policy Characteristics'!$C:$C,0)))</f>
        <v>industry-elec-and-hydrogen.html</v>
      </c>
    </row>
    <row r="476" spans="1:18" x14ac:dyDescent="0.25">
      <c r="A476" s="293" t="str">
        <f>IF(ISBLANK(INDEX('Policy Characteristics'!A:A,MATCH($C476,'Policy Characteristics'!$C:$C,0))),"",INDEX('Policy Characteristics'!A:A,MATCH($C476,'Policy Characteristics'!$C:$C,0)))</f>
        <v>Industry</v>
      </c>
      <c r="B476" s="294" t="str">
        <f>IF(ISBLANK(INDEX('Policy Characteristics'!B:B,MATCH($C476,'Policy Characteristics'!$C:$C,0))),"",INDEX('Policy Characteristics'!B:B,MATCH($C476,'Policy Characteristics'!$C:$C,0)))</f>
        <v>Electrification + Hydrogen (Med &amp; High Temp)</v>
      </c>
      <c r="C476" s="293" t="str">
        <f t="shared" si="31"/>
        <v>Fraction of Med and High Temp Industrial Heat Shifted to Other Fuels</v>
      </c>
      <c r="D476" s="298" t="s">
        <v>716</v>
      </c>
      <c r="E476" s="298" t="s">
        <v>788</v>
      </c>
      <c r="F476" t="s">
        <v>717</v>
      </c>
      <c r="G476" s="298" t="s">
        <v>789</v>
      </c>
      <c r="H476" s="20">
        <v>1217</v>
      </c>
      <c r="I476" s="295" t="s">
        <v>634</v>
      </c>
      <c r="J476" s="296" t="str">
        <f>IF(ISBLANK(INDEX('Policy Characteristics'!D:D,MATCH($C476,'Policy Characteristics'!$C:$C,0))),"",INDEX('Policy Characteristics'!D:D,MATCH($C476,'Policy Characteristics'!$C:$C,0)))</f>
        <v>Electrification + Hydrogen</v>
      </c>
      <c r="K476" s="293" t="str">
        <f>IF(ISBLANK(INDEX('Policy Characteristics'!E:E,MATCH($C476,'Policy Characteristics'!$C:$C,0))),"",INDEX('Policy Characteristics'!E:E,MATCH($C476,'Policy Characteristics'!$C:$C,0)))</f>
        <v>indst med and high temp fuel type shifting</v>
      </c>
      <c r="L476" s="237">
        <f>IF(ISBLANK(INDEX('Policy Characteristics'!F:F,MATCH($C476,'Policy Characteristics'!$C:$C,0))),"",INDEX('Policy Characteristics'!F:F,MATCH($C476,'Policy Characteristics'!$C:$C,0)))</f>
        <v>0</v>
      </c>
      <c r="M476" s="237">
        <f>IF(ISBLANK(INDEX('Policy Characteristics'!G:G,MATCH($C476,'Policy Characteristics'!$C:$C,0))),"",INDEX('Policy Characteristics'!G:G,MATCH($C476,'Policy Characteristics'!$C:$C,0)))</f>
        <v>1</v>
      </c>
      <c r="N476" s="237">
        <f>IF(ISBLANK(INDEX('Policy Characteristics'!H:H,MATCH($C476,'Policy Characteristics'!$C:$C,0))),"",INDEX('Policy Characteristics'!H:H,MATCH($C476,'Policy Characteristics'!$C:$C,0)))</f>
        <v>0.01</v>
      </c>
      <c r="O476" s="293" t="str">
        <f>IF(ISBLANK(INDEX('Policy Characteristics'!I:I,MATCH($C476,'Policy Characteristics'!$C:$C,0))),"",INDEX('Policy Characteristics'!I:I,MATCH($C476,'Policy Characteristics'!$C:$C,0)))</f>
        <v>% of fuel shifted</v>
      </c>
      <c r="P476" s="293"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6" s="293" t="str">
        <f>IF(ISBLANK(INDEX('Policy Characteristics'!K:K,MATCH($C476,'Policy Characteristics'!$C:$C,0))),"",INDEX('Policy Characteristics'!K:K,MATCH($C476,'Policy Characteristics'!$C:$C,0)))</f>
        <v>industry-ag-main.html#fuel-switching</v>
      </c>
      <c r="R476" s="293" t="str">
        <f>IF(ISBLANK(INDEX('Policy Characteristics'!L:L,MATCH($C476,'Policy Characteristics'!$C:$C,0))),"",INDEX('Policy Characteristics'!L:L,MATCH($C476,'Policy Characteristics'!$C:$C,0)))</f>
        <v>industry-elec-and-hydrogen.html</v>
      </c>
    </row>
    <row r="477" spans="1:18" x14ac:dyDescent="0.25">
      <c r="A477" s="293" t="str">
        <f>IF(ISBLANK(INDEX('Policy Characteristics'!A:A,MATCH($C477,'Policy Characteristics'!$C:$C,0))),"",INDEX('Policy Characteristics'!A:A,MATCH($C477,'Policy Characteristics'!$C:$C,0)))</f>
        <v>Industry</v>
      </c>
      <c r="B477" s="294" t="str">
        <f>IF(ISBLANK(INDEX('Policy Characteristics'!B:B,MATCH($C477,'Policy Characteristics'!$C:$C,0))),"",INDEX('Policy Characteristics'!B:B,MATCH($C477,'Policy Characteristics'!$C:$C,0)))</f>
        <v>Electrification + Hydrogen (Med &amp; High Temp)</v>
      </c>
      <c r="C477" s="293" t="str">
        <f t="shared" si="31"/>
        <v>Fraction of Med and High Temp Industrial Heat Shifted to Other Fuels</v>
      </c>
      <c r="D477" s="299" t="s">
        <v>718</v>
      </c>
      <c r="E477" s="298" t="s">
        <v>770</v>
      </c>
      <c r="F477" t="s">
        <v>719</v>
      </c>
      <c r="G477" s="298" t="s">
        <v>771</v>
      </c>
      <c r="H477" s="20">
        <v>1218</v>
      </c>
      <c r="I477" s="295" t="s">
        <v>624</v>
      </c>
      <c r="J477" s="296" t="str">
        <f>IF(ISBLANK(INDEX('Policy Characteristics'!D:D,MATCH($C477,'Policy Characteristics'!$C:$C,0))),"",INDEX('Policy Characteristics'!D:D,MATCH($C477,'Policy Characteristics'!$C:$C,0)))</f>
        <v>Electrification + Hydrogen</v>
      </c>
      <c r="K477" s="293" t="str">
        <f>IF(ISBLANK(INDEX('Policy Characteristics'!E:E,MATCH($C477,'Policy Characteristics'!$C:$C,0))),"",INDEX('Policy Characteristics'!E:E,MATCH($C477,'Policy Characteristics'!$C:$C,0)))</f>
        <v>indst med and high temp fuel type shifting</v>
      </c>
      <c r="L477" s="237">
        <f>IF(ISBLANK(INDEX('Policy Characteristics'!F:F,MATCH($C477,'Policy Characteristics'!$C:$C,0))),"",INDEX('Policy Characteristics'!F:F,MATCH($C477,'Policy Characteristics'!$C:$C,0)))</f>
        <v>0</v>
      </c>
      <c r="M477" s="237">
        <f>IF(ISBLANK(INDEX('Policy Characteristics'!G:G,MATCH($C477,'Policy Characteristics'!$C:$C,0))),"",INDEX('Policy Characteristics'!G:G,MATCH($C477,'Policy Characteristics'!$C:$C,0)))</f>
        <v>1</v>
      </c>
      <c r="N477" s="237">
        <f>IF(ISBLANK(INDEX('Policy Characteristics'!H:H,MATCH($C477,'Policy Characteristics'!$C:$C,0))),"",INDEX('Policy Characteristics'!H:H,MATCH($C477,'Policy Characteristics'!$C:$C,0)))</f>
        <v>0.01</v>
      </c>
      <c r="O477" s="293" t="str">
        <f>IF(ISBLANK(INDEX('Policy Characteristics'!I:I,MATCH($C477,'Policy Characteristics'!$C:$C,0))),"",INDEX('Policy Characteristics'!I:I,MATCH($C477,'Policy Characteristics'!$C:$C,0)))</f>
        <v>% of fuel shifted</v>
      </c>
      <c r="P477" s="293"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7" s="293" t="str">
        <f>IF(ISBLANK(INDEX('Policy Characteristics'!K:K,MATCH($C477,'Policy Characteristics'!$C:$C,0))),"",INDEX('Policy Characteristics'!K:K,MATCH($C477,'Policy Characteristics'!$C:$C,0)))</f>
        <v>industry-ag-main.html#fuel-switching</v>
      </c>
      <c r="R477" s="293" t="str">
        <f>IF(ISBLANK(INDEX('Policy Characteristics'!L:L,MATCH($C477,'Policy Characteristics'!$C:$C,0))),"",INDEX('Policy Characteristics'!L:L,MATCH($C477,'Policy Characteristics'!$C:$C,0)))</f>
        <v>industry-elec-and-hydrogen.html</v>
      </c>
    </row>
    <row r="478" spans="1:18" x14ac:dyDescent="0.25">
      <c r="A478" s="293" t="str">
        <f>IF(ISBLANK(INDEX('Policy Characteristics'!A:A,MATCH($C478,'Policy Characteristics'!$C:$C,0))),"",INDEX('Policy Characteristics'!A:A,MATCH($C478,'Policy Characteristics'!$C:$C,0)))</f>
        <v>Industry</v>
      </c>
      <c r="B478" s="294" t="str">
        <f>IF(ISBLANK(INDEX('Policy Characteristics'!B:B,MATCH($C478,'Policy Characteristics'!$C:$C,0))),"",INDEX('Policy Characteristics'!B:B,MATCH($C478,'Policy Characteristics'!$C:$C,0)))</f>
        <v>Electrification + Hydrogen (Med &amp; High Temp)</v>
      </c>
      <c r="C478" s="293" t="str">
        <f t="shared" si="31"/>
        <v>Fraction of Med and High Temp Industrial Heat Shifted to Other Fuels</v>
      </c>
      <c r="D478" s="299" t="s">
        <v>718</v>
      </c>
      <c r="E478" s="298" t="s">
        <v>772</v>
      </c>
      <c r="F478" t="s">
        <v>719</v>
      </c>
      <c r="G478" s="298" t="s">
        <v>773</v>
      </c>
      <c r="H478" s="20">
        <v>1219</v>
      </c>
      <c r="I478" s="295" t="s">
        <v>634</v>
      </c>
      <c r="J478" s="296" t="str">
        <f>IF(ISBLANK(INDEX('Policy Characteristics'!D:D,MATCH($C478,'Policy Characteristics'!$C:$C,0))),"",INDEX('Policy Characteristics'!D:D,MATCH($C478,'Policy Characteristics'!$C:$C,0)))</f>
        <v>Electrification + Hydrogen</v>
      </c>
      <c r="K478" s="293" t="str">
        <f>IF(ISBLANK(INDEX('Policy Characteristics'!E:E,MATCH($C478,'Policy Characteristics'!$C:$C,0))),"",INDEX('Policy Characteristics'!E:E,MATCH($C478,'Policy Characteristics'!$C:$C,0)))</f>
        <v>indst med and high temp fuel type shifting</v>
      </c>
      <c r="L478" s="237">
        <f>IF(ISBLANK(INDEX('Policy Characteristics'!F:F,MATCH($C478,'Policy Characteristics'!$C:$C,0))),"",INDEX('Policy Characteristics'!F:F,MATCH($C478,'Policy Characteristics'!$C:$C,0)))</f>
        <v>0</v>
      </c>
      <c r="M478" s="237">
        <f>IF(ISBLANK(INDEX('Policy Characteristics'!G:G,MATCH($C478,'Policy Characteristics'!$C:$C,0))),"",INDEX('Policy Characteristics'!G:G,MATCH($C478,'Policy Characteristics'!$C:$C,0)))</f>
        <v>1</v>
      </c>
      <c r="N478" s="237">
        <f>IF(ISBLANK(INDEX('Policy Characteristics'!H:H,MATCH($C478,'Policy Characteristics'!$C:$C,0))),"",INDEX('Policy Characteristics'!H:H,MATCH($C478,'Policy Characteristics'!$C:$C,0)))</f>
        <v>0.01</v>
      </c>
      <c r="O478" s="293" t="str">
        <f>IF(ISBLANK(INDEX('Policy Characteristics'!I:I,MATCH($C478,'Policy Characteristics'!$C:$C,0))),"",INDEX('Policy Characteristics'!I:I,MATCH($C478,'Policy Characteristics'!$C:$C,0)))</f>
        <v>% of fuel shifted</v>
      </c>
      <c r="P478" s="293"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8" s="293" t="str">
        <f>IF(ISBLANK(INDEX('Policy Characteristics'!K:K,MATCH($C478,'Policy Characteristics'!$C:$C,0))),"",INDEX('Policy Characteristics'!K:K,MATCH($C478,'Policy Characteristics'!$C:$C,0)))</f>
        <v>industry-ag-main.html#fuel-switching</v>
      </c>
      <c r="R478" s="293" t="str">
        <f>IF(ISBLANK(INDEX('Policy Characteristics'!L:L,MATCH($C478,'Policy Characteristics'!$C:$C,0))),"",INDEX('Policy Characteristics'!L:L,MATCH($C478,'Policy Characteristics'!$C:$C,0)))</f>
        <v>industry-elec-and-hydrogen.html</v>
      </c>
    </row>
    <row r="479" spans="1:18" x14ac:dyDescent="0.25">
      <c r="A479" s="293" t="str">
        <f>IF(ISBLANK(INDEX('Policy Characteristics'!A:A,MATCH($C479,'Policy Characteristics'!$C:$C,0))),"",INDEX('Policy Characteristics'!A:A,MATCH($C479,'Policy Characteristics'!$C:$C,0)))</f>
        <v>Industry</v>
      </c>
      <c r="B479" s="294" t="str">
        <f>IF(ISBLANK(INDEX('Policy Characteristics'!B:B,MATCH($C479,'Policy Characteristics'!$C:$C,0))),"",INDEX('Policy Characteristics'!B:B,MATCH($C479,'Policy Characteristics'!$C:$C,0)))</f>
        <v>Electrification + Hydrogen (Med &amp; High Temp)</v>
      </c>
      <c r="C479" s="293" t="str">
        <f t="shared" si="31"/>
        <v>Fraction of Med and High Temp Industrial Heat Shifted to Other Fuels</v>
      </c>
      <c r="D479" s="299" t="s">
        <v>718</v>
      </c>
      <c r="E479" s="298" t="s">
        <v>774</v>
      </c>
      <c r="F479" t="s">
        <v>719</v>
      </c>
      <c r="G479" s="298" t="s">
        <v>775</v>
      </c>
      <c r="H479" s="20">
        <v>1220</v>
      </c>
      <c r="I479" s="295" t="s">
        <v>634</v>
      </c>
      <c r="J479" s="296" t="str">
        <f>IF(ISBLANK(INDEX('Policy Characteristics'!D:D,MATCH($C479,'Policy Characteristics'!$C:$C,0))),"",INDEX('Policy Characteristics'!D:D,MATCH($C479,'Policy Characteristics'!$C:$C,0)))</f>
        <v>Electrification + Hydrogen</v>
      </c>
      <c r="K479" s="293" t="str">
        <f>IF(ISBLANK(INDEX('Policy Characteristics'!E:E,MATCH($C479,'Policy Characteristics'!$C:$C,0))),"",INDEX('Policy Characteristics'!E:E,MATCH($C479,'Policy Characteristics'!$C:$C,0)))</f>
        <v>indst med and high temp fuel type shifting</v>
      </c>
      <c r="L479" s="237">
        <f>IF(ISBLANK(INDEX('Policy Characteristics'!F:F,MATCH($C479,'Policy Characteristics'!$C:$C,0))),"",INDEX('Policy Characteristics'!F:F,MATCH($C479,'Policy Characteristics'!$C:$C,0)))</f>
        <v>0</v>
      </c>
      <c r="M479" s="237">
        <f>IF(ISBLANK(INDEX('Policy Characteristics'!G:G,MATCH($C479,'Policy Characteristics'!$C:$C,0))),"",INDEX('Policy Characteristics'!G:G,MATCH($C479,'Policy Characteristics'!$C:$C,0)))</f>
        <v>1</v>
      </c>
      <c r="N479" s="237">
        <f>IF(ISBLANK(INDEX('Policy Characteristics'!H:H,MATCH($C479,'Policy Characteristics'!$C:$C,0))),"",INDEX('Policy Characteristics'!H:H,MATCH($C479,'Policy Characteristics'!$C:$C,0)))</f>
        <v>0.01</v>
      </c>
      <c r="O479" s="293" t="str">
        <f>IF(ISBLANK(INDEX('Policy Characteristics'!I:I,MATCH($C479,'Policy Characteristics'!$C:$C,0))),"",INDEX('Policy Characteristics'!I:I,MATCH($C479,'Policy Characteristics'!$C:$C,0)))</f>
        <v>% of fuel shifted</v>
      </c>
      <c r="P479" s="293"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9" s="293" t="str">
        <f>IF(ISBLANK(INDEX('Policy Characteristics'!K:K,MATCH($C479,'Policy Characteristics'!$C:$C,0))),"",INDEX('Policy Characteristics'!K:K,MATCH($C479,'Policy Characteristics'!$C:$C,0)))</f>
        <v>industry-ag-main.html#fuel-switching</v>
      </c>
      <c r="R479" s="293" t="str">
        <f>IF(ISBLANK(INDEX('Policy Characteristics'!L:L,MATCH($C479,'Policy Characteristics'!$C:$C,0))),"",INDEX('Policy Characteristics'!L:L,MATCH($C479,'Policy Characteristics'!$C:$C,0)))</f>
        <v>industry-elec-and-hydrogen.html</v>
      </c>
    </row>
    <row r="480" spans="1:18" x14ac:dyDescent="0.25">
      <c r="A480" s="293" t="str">
        <f>IF(ISBLANK(INDEX('Policy Characteristics'!A:A,MATCH($C480,'Policy Characteristics'!$C:$C,0))),"",INDEX('Policy Characteristics'!A:A,MATCH($C480,'Policy Characteristics'!$C:$C,0)))</f>
        <v>Industry</v>
      </c>
      <c r="B480" s="294" t="str">
        <f>IF(ISBLANK(INDEX('Policy Characteristics'!B:B,MATCH($C480,'Policy Characteristics'!$C:$C,0))),"",INDEX('Policy Characteristics'!B:B,MATCH($C480,'Policy Characteristics'!$C:$C,0)))</f>
        <v>Electrification + Hydrogen (Med &amp; High Temp)</v>
      </c>
      <c r="C480" s="293" t="str">
        <f t="shared" si="31"/>
        <v>Fraction of Med and High Temp Industrial Heat Shifted to Other Fuels</v>
      </c>
      <c r="D480" s="299" t="s">
        <v>718</v>
      </c>
      <c r="E480" s="298" t="s">
        <v>776</v>
      </c>
      <c r="F480" t="s">
        <v>719</v>
      </c>
      <c r="G480" s="298" t="s">
        <v>777</v>
      </c>
      <c r="H480" s="20">
        <v>1221</v>
      </c>
      <c r="I480" s="295" t="s">
        <v>634</v>
      </c>
      <c r="J480" s="296" t="str">
        <f>IF(ISBLANK(INDEX('Policy Characteristics'!D:D,MATCH($C480,'Policy Characteristics'!$C:$C,0))),"",INDEX('Policy Characteristics'!D:D,MATCH($C480,'Policy Characteristics'!$C:$C,0)))</f>
        <v>Electrification + Hydrogen</v>
      </c>
      <c r="K480" s="293" t="str">
        <f>IF(ISBLANK(INDEX('Policy Characteristics'!E:E,MATCH($C480,'Policy Characteristics'!$C:$C,0))),"",INDEX('Policy Characteristics'!E:E,MATCH($C480,'Policy Characteristics'!$C:$C,0)))</f>
        <v>indst med and high temp fuel type shifting</v>
      </c>
      <c r="L480" s="237">
        <f>IF(ISBLANK(INDEX('Policy Characteristics'!F:F,MATCH($C480,'Policy Characteristics'!$C:$C,0))),"",INDEX('Policy Characteristics'!F:F,MATCH($C480,'Policy Characteristics'!$C:$C,0)))</f>
        <v>0</v>
      </c>
      <c r="M480" s="237">
        <f>IF(ISBLANK(INDEX('Policy Characteristics'!G:G,MATCH($C480,'Policy Characteristics'!$C:$C,0))),"",INDEX('Policy Characteristics'!G:G,MATCH($C480,'Policy Characteristics'!$C:$C,0)))</f>
        <v>1</v>
      </c>
      <c r="N480" s="237">
        <f>IF(ISBLANK(INDEX('Policy Characteristics'!H:H,MATCH($C480,'Policy Characteristics'!$C:$C,0))),"",INDEX('Policy Characteristics'!H:H,MATCH($C480,'Policy Characteristics'!$C:$C,0)))</f>
        <v>0.01</v>
      </c>
      <c r="O480" s="293" t="str">
        <f>IF(ISBLANK(INDEX('Policy Characteristics'!I:I,MATCH($C480,'Policy Characteristics'!$C:$C,0))),"",INDEX('Policy Characteristics'!I:I,MATCH($C480,'Policy Characteristics'!$C:$C,0)))</f>
        <v>% of fuel shifted</v>
      </c>
      <c r="P480" s="293"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0" s="293" t="str">
        <f>IF(ISBLANK(INDEX('Policy Characteristics'!K:K,MATCH($C480,'Policy Characteristics'!$C:$C,0))),"",INDEX('Policy Characteristics'!K:K,MATCH($C480,'Policy Characteristics'!$C:$C,0)))</f>
        <v>industry-ag-main.html#fuel-switching</v>
      </c>
      <c r="R480" s="293" t="str">
        <f>IF(ISBLANK(INDEX('Policy Characteristics'!L:L,MATCH($C480,'Policy Characteristics'!$C:$C,0))),"",INDEX('Policy Characteristics'!L:L,MATCH($C480,'Policy Characteristics'!$C:$C,0)))</f>
        <v>industry-elec-and-hydrogen.html</v>
      </c>
    </row>
    <row r="481" spans="1:18" x14ac:dyDescent="0.25">
      <c r="A481" s="293" t="str">
        <f>IF(ISBLANK(INDEX('Policy Characteristics'!A:A,MATCH($C481,'Policy Characteristics'!$C:$C,0))),"",INDEX('Policy Characteristics'!A:A,MATCH($C481,'Policy Characteristics'!$C:$C,0)))</f>
        <v>Industry</v>
      </c>
      <c r="B481" s="294" t="str">
        <f>IF(ISBLANK(INDEX('Policy Characteristics'!B:B,MATCH($C481,'Policy Characteristics'!$C:$C,0))),"",INDEX('Policy Characteristics'!B:B,MATCH($C481,'Policy Characteristics'!$C:$C,0)))</f>
        <v>Electrification + Hydrogen (Med &amp; High Temp)</v>
      </c>
      <c r="C481" s="293" t="str">
        <f t="shared" si="31"/>
        <v>Fraction of Med and High Temp Industrial Heat Shifted to Other Fuels</v>
      </c>
      <c r="D481" s="299" t="s">
        <v>718</v>
      </c>
      <c r="E481" s="298" t="s">
        <v>778</v>
      </c>
      <c r="F481" t="s">
        <v>719</v>
      </c>
      <c r="G481" s="298" t="s">
        <v>779</v>
      </c>
      <c r="H481" s="20">
        <v>1222</v>
      </c>
      <c r="I481" s="295" t="s">
        <v>634</v>
      </c>
      <c r="J481" s="296" t="str">
        <f>IF(ISBLANK(INDEX('Policy Characteristics'!D:D,MATCH($C481,'Policy Characteristics'!$C:$C,0))),"",INDEX('Policy Characteristics'!D:D,MATCH($C481,'Policy Characteristics'!$C:$C,0)))</f>
        <v>Electrification + Hydrogen</v>
      </c>
      <c r="K481" s="293" t="str">
        <f>IF(ISBLANK(INDEX('Policy Characteristics'!E:E,MATCH($C481,'Policy Characteristics'!$C:$C,0))),"",INDEX('Policy Characteristics'!E:E,MATCH($C481,'Policy Characteristics'!$C:$C,0)))</f>
        <v>indst med and high temp fuel type shifting</v>
      </c>
      <c r="L481" s="237">
        <f>IF(ISBLANK(INDEX('Policy Characteristics'!F:F,MATCH($C481,'Policy Characteristics'!$C:$C,0))),"",INDEX('Policy Characteristics'!F:F,MATCH($C481,'Policy Characteristics'!$C:$C,0)))</f>
        <v>0</v>
      </c>
      <c r="M481" s="237">
        <f>IF(ISBLANK(INDEX('Policy Characteristics'!G:G,MATCH($C481,'Policy Characteristics'!$C:$C,0))),"",INDEX('Policy Characteristics'!G:G,MATCH($C481,'Policy Characteristics'!$C:$C,0)))</f>
        <v>1</v>
      </c>
      <c r="N481" s="237">
        <f>IF(ISBLANK(INDEX('Policy Characteristics'!H:H,MATCH($C481,'Policy Characteristics'!$C:$C,0))),"",INDEX('Policy Characteristics'!H:H,MATCH($C481,'Policy Characteristics'!$C:$C,0)))</f>
        <v>0.01</v>
      </c>
      <c r="O481" s="293" t="str">
        <f>IF(ISBLANK(INDEX('Policy Characteristics'!I:I,MATCH($C481,'Policy Characteristics'!$C:$C,0))),"",INDEX('Policy Characteristics'!I:I,MATCH($C481,'Policy Characteristics'!$C:$C,0)))</f>
        <v>% of fuel shifted</v>
      </c>
      <c r="P481" s="293"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1" s="293" t="str">
        <f>IF(ISBLANK(INDEX('Policy Characteristics'!K:K,MATCH($C481,'Policy Characteristics'!$C:$C,0))),"",INDEX('Policy Characteristics'!K:K,MATCH($C481,'Policy Characteristics'!$C:$C,0)))</f>
        <v>industry-ag-main.html#fuel-switching</v>
      </c>
      <c r="R481" s="293" t="str">
        <f>IF(ISBLANK(INDEX('Policy Characteristics'!L:L,MATCH($C481,'Policy Characteristics'!$C:$C,0))),"",INDEX('Policy Characteristics'!L:L,MATCH($C481,'Policy Characteristics'!$C:$C,0)))</f>
        <v>industry-elec-and-hydrogen.html</v>
      </c>
    </row>
    <row r="482" spans="1:18" x14ac:dyDescent="0.25">
      <c r="A482" s="293" t="str">
        <f>IF(ISBLANK(INDEX('Policy Characteristics'!A:A,MATCH($C482,'Policy Characteristics'!$C:$C,0))),"",INDEX('Policy Characteristics'!A:A,MATCH($C482,'Policy Characteristics'!$C:$C,0)))</f>
        <v>Industry</v>
      </c>
      <c r="B482" s="294" t="str">
        <f>IF(ISBLANK(INDEX('Policy Characteristics'!B:B,MATCH($C482,'Policy Characteristics'!$C:$C,0))),"",INDEX('Policy Characteristics'!B:B,MATCH($C482,'Policy Characteristics'!$C:$C,0)))</f>
        <v>Electrification + Hydrogen (Med &amp; High Temp)</v>
      </c>
      <c r="C482" s="293" t="str">
        <f t="shared" si="31"/>
        <v>Fraction of Med and High Temp Industrial Heat Shifted to Other Fuels</v>
      </c>
      <c r="D482" s="299" t="s">
        <v>718</v>
      </c>
      <c r="E482" s="298" t="s">
        <v>780</v>
      </c>
      <c r="F482" t="s">
        <v>719</v>
      </c>
      <c r="G482" s="298" t="s">
        <v>781</v>
      </c>
      <c r="H482" s="20">
        <v>1223</v>
      </c>
      <c r="I482" s="295" t="s">
        <v>634</v>
      </c>
      <c r="J482" s="296" t="str">
        <f>IF(ISBLANK(INDEX('Policy Characteristics'!D:D,MATCH($C482,'Policy Characteristics'!$C:$C,0))),"",INDEX('Policy Characteristics'!D:D,MATCH($C482,'Policy Characteristics'!$C:$C,0)))</f>
        <v>Electrification + Hydrogen</v>
      </c>
      <c r="K482" s="293" t="str">
        <f>IF(ISBLANK(INDEX('Policy Characteristics'!E:E,MATCH($C482,'Policy Characteristics'!$C:$C,0))),"",INDEX('Policy Characteristics'!E:E,MATCH($C482,'Policy Characteristics'!$C:$C,0)))</f>
        <v>indst med and high temp fuel type shifting</v>
      </c>
      <c r="L482" s="237">
        <f>IF(ISBLANK(INDEX('Policy Characteristics'!F:F,MATCH($C482,'Policy Characteristics'!$C:$C,0))),"",INDEX('Policy Characteristics'!F:F,MATCH($C482,'Policy Characteristics'!$C:$C,0)))</f>
        <v>0</v>
      </c>
      <c r="M482" s="237">
        <f>IF(ISBLANK(INDEX('Policy Characteristics'!G:G,MATCH($C482,'Policy Characteristics'!$C:$C,0))),"",INDEX('Policy Characteristics'!G:G,MATCH($C482,'Policy Characteristics'!$C:$C,0)))</f>
        <v>1</v>
      </c>
      <c r="N482" s="237">
        <f>IF(ISBLANK(INDEX('Policy Characteristics'!H:H,MATCH($C482,'Policy Characteristics'!$C:$C,0))),"",INDEX('Policy Characteristics'!H:H,MATCH($C482,'Policy Characteristics'!$C:$C,0)))</f>
        <v>0.01</v>
      </c>
      <c r="O482" s="293" t="str">
        <f>IF(ISBLANK(INDEX('Policy Characteristics'!I:I,MATCH($C482,'Policy Characteristics'!$C:$C,0))),"",INDEX('Policy Characteristics'!I:I,MATCH($C482,'Policy Characteristics'!$C:$C,0)))</f>
        <v>% of fuel shifted</v>
      </c>
      <c r="P482" s="293"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2" s="293" t="str">
        <f>IF(ISBLANK(INDEX('Policy Characteristics'!K:K,MATCH($C482,'Policy Characteristics'!$C:$C,0))),"",INDEX('Policy Characteristics'!K:K,MATCH($C482,'Policy Characteristics'!$C:$C,0)))</f>
        <v>industry-ag-main.html#fuel-switching</v>
      </c>
      <c r="R482" s="293" t="str">
        <f>IF(ISBLANK(INDEX('Policy Characteristics'!L:L,MATCH($C482,'Policy Characteristics'!$C:$C,0))),"",INDEX('Policy Characteristics'!L:L,MATCH($C482,'Policy Characteristics'!$C:$C,0)))</f>
        <v>industry-elec-and-hydrogen.html</v>
      </c>
    </row>
    <row r="483" spans="1:18" x14ac:dyDescent="0.25">
      <c r="A483" s="293" t="str">
        <f>IF(ISBLANK(INDEX('Policy Characteristics'!A:A,MATCH($C483,'Policy Characteristics'!$C:$C,0))),"",INDEX('Policy Characteristics'!A:A,MATCH($C483,'Policy Characteristics'!$C:$C,0)))</f>
        <v>Industry</v>
      </c>
      <c r="B483" s="294" t="str">
        <f>IF(ISBLANK(INDEX('Policy Characteristics'!B:B,MATCH($C483,'Policy Characteristics'!$C:$C,0))),"",INDEX('Policy Characteristics'!B:B,MATCH($C483,'Policy Characteristics'!$C:$C,0)))</f>
        <v>Electrification + Hydrogen (Med &amp; High Temp)</v>
      </c>
      <c r="C483" s="293" t="str">
        <f t="shared" si="31"/>
        <v>Fraction of Med and High Temp Industrial Heat Shifted to Other Fuels</v>
      </c>
      <c r="D483" s="299" t="s">
        <v>718</v>
      </c>
      <c r="E483" s="298" t="s">
        <v>782</v>
      </c>
      <c r="F483" t="s">
        <v>719</v>
      </c>
      <c r="G483" s="298" t="s">
        <v>783</v>
      </c>
      <c r="H483" s="20">
        <v>1224</v>
      </c>
      <c r="I483" s="295" t="s">
        <v>634</v>
      </c>
      <c r="J483" s="296" t="str">
        <f>IF(ISBLANK(INDEX('Policy Characteristics'!D:D,MATCH($C483,'Policy Characteristics'!$C:$C,0))),"",INDEX('Policy Characteristics'!D:D,MATCH($C483,'Policy Characteristics'!$C:$C,0)))</f>
        <v>Electrification + Hydrogen</v>
      </c>
      <c r="K483" s="293" t="str">
        <f>IF(ISBLANK(INDEX('Policy Characteristics'!E:E,MATCH($C483,'Policy Characteristics'!$C:$C,0))),"",INDEX('Policy Characteristics'!E:E,MATCH($C483,'Policy Characteristics'!$C:$C,0)))</f>
        <v>indst med and high temp fuel type shifting</v>
      </c>
      <c r="L483" s="237">
        <f>IF(ISBLANK(INDEX('Policy Characteristics'!F:F,MATCH($C483,'Policy Characteristics'!$C:$C,0))),"",INDEX('Policy Characteristics'!F:F,MATCH($C483,'Policy Characteristics'!$C:$C,0)))</f>
        <v>0</v>
      </c>
      <c r="M483" s="237">
        <f>IF(ISBLANK(INDEX('Policy Characteristics'!G:G,MATCH($C483,'Policy Characteristics'!$C:$C,0))),"",INDEX('Policy Characteristics'!G:G,MATCH($C483,'Policy Characteristics'!$C:$C,0)))</f>
        <v>1</v>
      </c>
      <c r="N483" s="237">
        <f>IF(ISBLANK(INDEX('Policy Characteristics'!H:H,MATCH($C483,'Policy Characteristics'!$C:$C,0))),"",INDEX('Policy Characteristics'!H:H,MATCH($C483,'Policy Characteristics'!$C:$C,0)))</f>
        <v>0.01</v>
      </c>
      <c r="O483" s="293" t="str">
        <f>IF(ISBLANK(INDEX('Policy Characteristics'!I:I,MATCH($C483,'Policy Characteristics'!$C:$C,0))),"",INDEX('Policy Characteristics'!I:I,MATCH($C483,'Policy Characteristics'!$C:$C,0)))</f>
        <v>% of fuel shifted</v>
      </c>
      <c r="P483" s="293"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3" s="293" t="str">
        <f>IF(ISBLANK(INDEX('Policy Characteristics'!K:K,MATCH($C483,'Policy Characteristics'!$C:$C,0))),"",INDEX('Policy Characteristics'!K:K,MATCH($C483,'Policy Characteristics'!$C:$C,0)))</f>
        <v>industry-ag-main.html#fuel-switching</v>
      </c>
      <c r="R483" s="293" t="str">
        <f>IF(ISBLANK(INDEX('Policy Characteristics'!L:L,MATCH($C483,'Policy Characteristics'!$C:$C,0))),"",INDEX('Policy Characteristics'!L:L,MATCH($C483,'Policy Characteristics'!$C:$C,0)))</f>
        <v>industry-elec-and-hydrogen.html</v>
      </c>
    </row>
    <row r="484" spans="1:18" x14ac:dyDescent="0.25">
      <c r="A484" s="293" t="str">
        <f>IF(ISBLANK(INDEX('Policy Characteristics'!A:A,MATCH($C484,'Policy Characteristics'!$C:$C,0))),"",INDEX('Policy Characteristics'!A:A,MATCH($C484,'Policy Characteristics'!$C:$C,0)))</f>
        <v>Industry</v>
      </c>
      <c r="B484" s="294" t="str">
        <f>IF(ISBLANK(INDEX('Policy Characteristics'!B:B,MATCH($C484,'Policy Characteristics'!$C:$C,0))),"",INDEX('Policy Characteristics'!B:B,MATCH($C484,'Policy Characteristics'!$C:$C,0)))</f>
        <v>Electrification + Hydrogen (Med &amp; High Temp)</v>
      </c>
      <c r="C484" s="293" t="str">
        <f t="shared" si="31"/>
        <v>Fraction of Med and High Temp Industrial Heat Shifted to Other Fuels</v>
      </c>
      <c r="D484" s="299" t="s">
        <v>718</v>
      </c>
      <c r="E484" s="298" t="s">
        <v>784</v>
      </c>
      <c r="F484" t="s">
        <v>719</v>
      </c>
      <c r="G484" s="298" t="s">
        <v>785</v>
      </c>
      <c r="H484" s="20">
        <v>1225</v>
      </c>
      <c r="I484" s="295" t="s">
        <v>634</v>
      </c>
      <c r="J484" s="296" t="str">
        <f>IF(ISBLANK(INDEX('Policy Characteristics'!D:D,MATCH($C484,'Policy Characteristics'!$C:$C,0))),"",INDEX('Policy Characteristics'!D:D,MATCH($C484,'Policy Characteristics'!$C:$C,0)))</f>
        <v>Electrification + Hydrogen</v>
      </c>
      <c r="K484" s="293" t="str">
        <f>IF(ISBLANK(INDEX('Policy Characteristics'!E:E,MATCH($C484,'Policy Characteristics'!$C:$C,0))),"",INDEX('Policy Characteristics'!E:E,MATCH($C484,'Policy Characteristics'!$C:$C,0)))</f>
        <v>indst med and high temp fuel type shifting</v>
      </c>
      <c r="L484" s="237">
        <f>IF(ISBLANK(INDEX('Policy Characteristics'!F:F,MATCH($C484,'Policy Characteristics'!$C:$C,0))),"",INDEX('Policy Characteristics'!F:F,MATCH($C484,'Policy Characteristics'!$C:$C,0)))</f>
        <v>0</v>
      </c>
      <c r="M484" s="237">
        <f>IF(ISBLANK(INDEX('Policy Characteristics'!G:G,MATCH($C484,'Policy Characteristics'!$C:$C,0))),"",INDEX('Policy Characteristics'!G:G,MATCH($C484,'Policy Characteristics'!$C:$C,0)))</f>
        <v>1</v>
      </c>
      <c r="N484" s="237">
        <f>IF(ISBLANK(INDEX('Policy Characteristics'!H:H,MATCH($C484,'Policy Characteristics'!$C:$C,0))),"",INDEX('Policy Characteristics'!H:H,MATCH($C484,'Policy Characteristics'!$C:$C,0)))</f>
        <v>0.01</v>
      </c>
      <c r="O484" s="293" t="str">
        <f>IF(ISBLANK(INDEX('Policy Characteristics'!I:I,MATCH($C484,'Policy Characteristics'!$C:$C,0))),"",INDEX('Policy Characteristics'!I:I,MATCH($C484,'Policy Characteristics'!$C:$C,0)))</f>
        <v>% of fuel shifted</v>
      </c>
      <c r="P484" s="293"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4" s="293" t="str">
        <f>IF(ISBLANK(INDEX('Policy Characteristics'!K:K,MATCH($C484,'Policy Characteristics'!$C:$C,0))),"",INDEX('Policy Characteristics'!K:K,MATCH($C484,'Policy Characteristics'!$C:$C,0)))</f>
        <v>industry-ag-main.html#fuel-switching</v>
      </c>
      <c r="R484" s="293" t="str">
        <f>IF(ISBLANK(INDEX('Policy Characteristics'!L:L,MATCH($C484,'Policy Characteristics'!$C:$C,0))),"",INDEX('Policy Characteristics'!L:L,MATCH($C484,'Policy Characteristics'!$C:$C,0)))</f>
        <v>industry-elec-and-hydrogen.html</v>
      </c>
    </row>
    <row r="485" spans="1:18" x14ac:dyDescent="0.25">
      <c r="A485" s="293" t="str">
        <f>IF(ISBLANK(INDEX('Policy Characteristics'!A:A,MATCH($C485,'Policy Characteristics'!$C:$C,0))),"",INDEX('Policy Characteristics'!A:A,MATCH($C485,'Policy Characteristics'!$C:$C,0)))</f>
        <v>Industry</v>
      </c>
      <c r="B485" s="294" t="str">
        <f>IF(ISBLANK(INDEX('Policy Characteristics'!B:B,MATCH($C485,'Policy Characteristics'!$C:$C,0))),"",INDEX('Policy Characteristics'!B:B,MATCH($C485,'Policy Characteristics'!$C:$C,0)))</f>
        <v>Electrification + Hydrogen (Med &amp; High Temp)</v>
      </c>
      <c r="C485" s="293" t="str">
        <f t="shared" si="31"/>
        <v>Fraction of Med and High Temp Industrial Heat Shifted to Other Fuels</v>
      </c>
      <c r="D485" s="299" t="s">
        <v>718</v>
      </c>
      <c r="E485" s="298" t="s">
        <v>786</v>
      </c>
      <c r="F485" t="s">
        <v>719</v>
      </c>
      <c r="G485" s="298" t="s">
        <v>787</v>
      </c>
      <c r="H485" s="20">
        <v>1226</v>
      </c>
      <c r="I485" s="295" t="s">
        <v>634</v>
      </c>
      <c r="J485" s="296" t="str">
        <f>IF(ISBLANK(INDEX('Policy Characteristics'!D:D,MATCH($C485,'Policy Characteristics'!$C:$C,0))),"",INDEX('Policy Characteristics'!D:D,MATCH($C485,'Policy Characteristics'!$C:$C,0)))</f>
        <v>Electrification + Hydrogen</v>
      </c>
      <c r="K485" s="293" t="str">
        <f>IF(ISBLANK(INDEX('Policy Characteristics'!E:E,MATCH($C485,'Policy Characteristics'!$C:$C,0))),"",INDEX('Policy Characteristics'!E:E,MATCH($C485,'Policy Characteristics'!$C:$C,0)))</f>
        <v>indst med and high temp fuel type shifting</v>
      </c>
      <c r="L485" s="237">
        <f>IF(ISBLANK(INDEX('Policy Characteristics'!F:F,MATCH($C485,'Policy Characteristics'!$C:$C,0))),"",INDEX('Policy Characteristics'!F:F,MATCH($C485,'Policy Characteristics'!$C:$C,0)))</f>
        <v>0</v>
      </c>
      <c r="M485" s="237">
        <f>IF(ISBLANK(INDEX('Policy Characteristics'!G:G,MATCH($C485,'Policy Characteristics'!$C:$C,0))),"",INDEX('Policy Characteristics'!G:G,MATCH($C485,'Policy Characteristics'!$C:$C,0)))</f>
        <v>1</v>
      </c>
      <c r="N485" s="237">
        <f>IF(ISBLANK(INDEX('Policy Characteristics'!H:H,MATCH($C485,'Policy Characteristics'!$C:$C,0))),"",INDEX('Policy Characteristics'!H:H,MATCH($C485,'Policy Characteristics'!$C:$C,0)))</f>
        <v>0.01</v>
      </c>
      <c r="O485" s="293" t="str">
        <f>IF(ISBLANK(INDEX('Policy Characteristics'!I:I,MATCH($C485,'Policy Characteristics'!$C:$C,0))),"",INDEX('Policy Characteristics'!I:I,MATCH($C485,'Policy Characteristics'!$C:$C,0)))</f>
        <v>% of fuel shifted</v>
      </c>
      <c r="P485" s="293"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5" s="293" t="str">
        <f>IF(ISBLANK(INDEX('Policy Characteristics'!K:K,MATCH($C485,'Policy Characteristics'!$C:$C,0))),"",INDEX('Policy Characteristics'!K:K,MATCH($C485,'Policy Characteristics'!$C:$C,0)))</f>
        <v>industry-ag-main.html#fuel-switching</v>
      </c>
      <c r="R485" s="293" t="str">
        <f>IF(ISBLANK(INDEX('Policy Characteristics'!L:L,MATCH($C485,'Policy Characteristics'!$C:$C,0))),"",INDEX('Policy Characteristics'!L:L,MATCH($C485,'Policy Characteristics'!$C:$C,0)))</f>
        <v>industry-elec-and-hydrogen.html</v>
      </c>
    </row>
    <row r="486" spans="1:18" x14ac:dyDescent="0.25">
      <c r="A486" s="293" t="str">
        <f>IF(ISBLANK(INDEX('Policy Characteristics'!A:A,MATCH($C486,'Policy Characteristics'!$C:$C,0))),"",INDEX('Policy Characteristics'!A:A,MATCH($C486,'Policy Characteristics'!$C:$C,0)))</f>
        <v>Industry</v>
      </c>
      <c r="B486" s="294" t="str">
        <f>IF(ISBLANK(INDEX('Policy Characteristics'!B:B,MATCH($C486,'Policy Characteristics'!$C:$C,0))),"",INDEX('Policy Characteristics'!B:B,MATCH($C486,'Policy Characteristics'!$C:$C,0)))</f>
        <v>Electrification + Hydrogen (Med &amp; High Temp)</v>
      </c>
      <c r="C486" s="293" t="str">
        <f t="shared" si="31"/>
        <v>Fraction of Med and High Temp Industrial Heat Shifted to Other Fuels</v>
      </c>
      <c r="D486" s="299" t="s">
        <v>718</v>
      </c>
      <c r="E486" s="298" t="s">
        <v>788</v>
      </c>
      <c r="F486" t="s">
        <v>719</v>
      </c>
      <c r="G486" s="298" t="s">
        <v>789</v>
      </c>
      <c r="H486" s="20">
        <v>1227</v>
      </c>
      <c r="I486" s="295" t="s">
        <v>624</v>
      </c>
      <c r="J486" s="296" t="str">
        <f>IF(ISBLANK(INDEX('Policy Characteristics'!D:D,MATCH($C486,'Policy Characteristics'!$C:$C,0))),"",INDEX('Policy Characteristics'!D:D,MATCH($C486,'Policy Characteristics'!$C:$C,0)))</f>
        <v>Electrification + Hydrogen</v>
      </c>
      <c r="K486" s="293" t="str">
        <f>IF(ISBLANK(INDEX('Policy Characteristics'!E:E,MATCH($C486,'Policy Characteristics'!$C:$C,0))),"",INDEX('Policy Characteristics'!E:E,MATCH($C486,'Policy Characteristics'!$C:$C,0)))</f>
        <v>indst med and high temp fuel type shifting</v>
      </c>
      <c r="L486" s="237">
        <f>IF(ISBLANK(INDEX('Policy Characteristics'!F:F,MATCH($C486,'Policy Characteristics'!$C:$C,0))),"",INDEX('Policy Characteristics'!F:F,MATCH($C486,'Policy Characteristics'!$C:$C,0)))</f>
        <v>0</v>
      </c>
      <c r="M486" s="237">
        <f>IF(ISBLANK(INDEX('Policy Characteristics'!G:G,MATCH($C486,'Policy Characteristics'!$C:$C,0))),"",INDEX('Policy Characteristics'!G:G,MATCH($C486,'Policy Characteristics'!$C:$C,0)))</f>
        <v>1</v>
      </c>
      <c r="N486" s="237">
        <f>IF(ISBLANK(INDEX('Policy Characteristics'!H:H,MATCH($C486,'Policy Characteristics'!$C:$C,0))),"",INDEX('Policy Characteristics'!H:H,MATCH($C486,'Policy Characteristics'!$C:$C,0)))</f>
        <v>0.01</v>
      </c>
      <c r="O486" s="293" t="str">
        <f>IF(ISBLANK(INDEX('Policy Characteristics'!I:I,MATCH($C486,'Policy Characteristics'!$C:$C,0))),"",INDEX('Policy Characteristics'!I:I,MATCH($C486,'Policy Characteristics'!$C:$C,0)))</f>
        <v>% of fuel shifted</v>
      </c>
      <c r="P486" s="293"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6" s="293" t="str">
        <f>IF(ISBLANK(INDEX('Policy Characteristics'!K:K,MATCH($C486,'Policy Characteristics'!$C:$C,0))),"",INDEX('Policy Characteristics'!K:K,MATCH($C486,'Policy Characteristics'!$C:$C,0)))</f>
        <v>industry-ag-main.html#fuel-switching</v>
      </c>
      <c r="R486" s="293" t="str">
        <f>IF(ISBLANK(INDEX('Policy Characteristics'!L:L,MATCH($C486,'Policy Characteristics'!$C:$C,0))),"",INDEX('Policy Characteristics'!L:L,MATCH($C486,'Policy Characteristics'!$C:$C,0)))</f>
        <v>industry-elec-and-hydrogen.html</v>
      </c>
    </row>
    <row r="487" spans="1:18" x14ac:dyDescent="0.25">
      <c r="A487" s="293" t="str">
        <f>IF(ISBLANK(INDEX('Policy Characteristics'!A:A,MATCH($C487,'Policy Characteristics'!$C:$C,0))),"",INDEX('Policy Characteristics'!A:A,MATCH($C487,'Policy Characteristics'!$C:$C,0)))</f>
        <v>Industry</v>
      </c>
      <c r="B487" s="294" t="str">
        <f>IF(ISBLANK(INDEX('Policy Characteristics'!B:B,MATCH($C487,'Policy Characteristics'!$C:$C,0))),"",INDEX('Policy Characteristics'!B:B,MATCH($C487,'Policy Characteristics'!$C:$C,0)))</f>
        <v>Electrification + Hydrogen (Med &amp; High Temp)</v>
      </c>
      <c r="C487" s="293" t="str">
        <f t="shared" si="31"/>
        <v>Fraction of Med and High Temp Industrial Heat Shifted to Other Fuels</v>
      </c>
      <c r="D487" s="299" t="s">
        <v>720</v>
      </c>
      <c r="E487" s="298" t="s">
        <v>770</v>
      </c>
      <c r="F487" t="s">
        <v>721</v>
      </c>
      <c r="G487" s="298" t="s">
        <v>771</v>
      </c>
      <c r="H487" s="20">
        <v>1228</v>
      </c>
      <c r="I487" s="295" t="s">
        <v>624</v>
      </c>
      <c r="J487" s="296" t="str">
        <f>IF(ISBLANK(INDEX('Policy Characteristics'!D:D,MATCH($C487,'Policy Characteristics'!$C:$C,0))),"",INDEX('Policy Characteristics'!D:D,MATCH($C487,'Policy Characteristics'!$C:$C,0)))</f>
        <v>Electrification + Hydrogen</v>
      </c>
      <c r="K487" s="293" t="str">
        <f>IF(ISBLANK(INDEX('Policy Characteristics'!E:E,MATCH($C487,'Policy Characteristics'!$C:$C,0))),"",INDEX('Policy Characteristics'!E:E,MATCH($C487,'Policy Characteristics'!$C:$C,0)))</f>
        <v>indst med and high temp fuel type shifting</v>
      </c>
      <c r="L487" s="237">
        <f>IF(ISBLANK(INDEX('Policy Characteristics'!F:F,MATCH($C487,'Policy Characteristics'!$C:$C,0))),"",INDEX('Policy Characteristics'!F:F,MATCH($C487,'Policy Characteristics'!$C:$C,0)))</f>
        <v>0</v>
      </c>
      <c r="M487" s="237">
        <f>IF(ISBLANK(INDEX('Policy Characteristics'!G:G,MATCH($C487,'Policy Characteristics'!$C:$C,0))),"",INDEX('Policy Characteristics'!G:G,MATCH($C487,'Policy Characteristics'!$C:$C,0)))</f>
        <v>1</v>
      </c>
      <c r="N487" s="237">
        <f>IF(ISBLANK(INDEX('Policy Characteristics'!H:H,MATCH($C487,'Policy Characteristics'!$C:$C,0))),"",INDEX('Policy Characteristics'!H:H,MATCH($C487,'Policy Characteristics'!$C:$C,0)))</f>
        <v>0.01</v>
      </c>
      <c r="O487" s="293" t="str">
        <f>IF(ISBLANK(INDEX('Policy Characteristics'!I:I,MATCH($C487,'Policy Characteristics'!$C:$C,0))),"",INDEX('Policy Characteristics'!I:I,MATCH($C487,'Policy Characteristics'!$C:$C,0)))</f>
        <v>% of fuel shifted</v>
      </c>
      <c r="P487" s="293"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7" s="293" t="str">
        <f>IF(ISBLANK(INDEX('Policy Characteristics'!K:K,MATCH($C487,'Policy Characteristics'!$C:$C,0))),"",INDEX('Policy Characteristics'!K:K,MATCH($C487,'Policy Characteristics'!$C:$C,0)))</f>
        <v>industry-ag-main.html#fuel-switching</v>
      </c>
      <c r="R487" s="293" t="str">
        <f>IF(ISBLANK(INDEX('Policy Characteristics'!L:L,MATCH($C487,'Policy Characteristics'!$C:$C,0))),"",INDEX('Policy Characteristics'!L:L,MATCH($C487,'Policy Characteristics'!$C:$C,0)))</f>
        <v>industry-elec-and-hydrogen.html</v>
      </c>
    </row>
    <row r="488" spans="1:18" x14ac:dyDescent="0.25">
      <c r="A488" s="293" t="str">
        <f>IF(ISBLANK(INDEX('Policy Characteristics'!A:A,MATCH($C488,'Policy Characteristics'!$C:$C,0))),"",INDEX('Policy Characteristics'!A:A,MATCH($C488,'Policy Characteristics'!$C:$C,0)))</f>
        <v>Industry</v>
      </c>
      <c r="B488" s="294" t="str">
        <f>IF(ISBLANK(INDEX('Policy Characteristics'!B:B,MATCH($C488,'Policy Characteristics'!$C:$C,0))),"",INDEX('Policy Characteristics'!B:B,MATCH($C488,'Policy Characteristics'!$C:$C,0)))</f>
        <v>Electrification + Hydrogen (Med &amp; High Temp)</v>
      </c>
      <c r="C488" s="293" t="str">
        <f t="shared" si="31"/>
        <v>Fraction of Med and High Temp Industrial Heat Shifted to Other Fuels</v>
      </c>
      <c r="D488" s="299" t="s">
        <v>720</v>
      </c>
      <c r="E488" s="298" t="s">
        <v>772</v>
      </c>
      <c r="F488" t="s">
        <v>721</v>
      </c>
      <c r="G488" s="298" t="s">
        <v>773</v>
      </c>
      <c r="H488" s="20">
        <v>1229</v>
      </c>
      <c r="I488" s="295" t="s">
        <v>634</v>
      </c>
      <c r="J488" s="296" t="str">
        <f>IF(ISBLANK(INDEX('Policy Characteristics'!D:D,MATCH($C488,'Policy Characteristics'!$C:$C,0))),"",INDEX('Policy Characteristics'!D:D,MATCH($C488,'Policy Characteristics'!$C:$C,0)))</f>
        <v>Electrification + Hydrogen</v>
      </c>
      <c r="K488" s="293" t="str">
        <f>IF(ISBLANK(INDEX('Policy Characteristics'!E:E,MATCH($C488,'Policy Characteristics'!$C:$C,0))),"",INDEX('Policy Characteristics'!E:E,MATCH($C488,'Policy Characteristics'!$C:$C,0)))</f>
        <v>indst med and high temp fuel type shifting</v>
      </c>
      <c r="L488" s="237">
        <f>IF(ISBLANK(INDEX('Policy Characteristics'!F:F,MATCH($C488,'Policy Characteristics'!$C:$C,0))),"",INDEX('Policy Characteristics'!F:F,MATCH($C488,'Policy Characteristics'!$C:$C,0)))</f>
        <v>0</v>
      </c>
      <c r="M488" s="237">
        <f>IF(ISBLANK(INDEX('Policy Characteristics'!G:G,MATCH($C488,'Policy Characteristics'!$C:$C,0))),"",INDEX('Policy Characteristics'!G:G,MATCH($C488,'Policy Characteristics'!$C:$C,0)))</f>
        <v>1</v>
      </c>
      <c r="N488" s="237">
        <f>IF(ISBLANK(INDEX('Policy Characteristics'!H:H,MATCH($C488,'Policy Characteristics'!$C:$C,0))),"",INDEX('Policy Characteristics'!H:H,MATCH($C488,'Policy Characteristics'!$C:$C,0)))</f>
        <v>0.01</v>
      </c>
      <c r="O488" s="293" t="str">
        <f>IF(ISBLANK(INDEX('Policy Characteristics'!I:I,MATCH($C488,'Policy Characteristics'!$C:$C,0))),"",INDEX('Policy Characteristics'!I:I,MATCH($C488,'Policy Characteristics'!$C:$C,0)))</f>
        <v>% of fuel shifted</v>
      </c>
      <c r="P488" s="293"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8" s="293" t="str">
        <f>IF(ISBLANK(INDEX('Policy Characteristics'!K:K,MATCH($C488,'Policy Characteristics'!$C:$C,0))),"",INDEX('Policy Characteristics'!K:K,MATCH($C488,'Policy Characteristics'!$C:$C,0)))</f>
        <v>industry-ag-main.html#fuel-switching</v>
      </c>
      <c r="R488" s="293" t="str">
        <f>IF(ISBLANK(INDEX('Policy Characteristics'!L:L,MATCH($C488,'Policy Characteristics'!$C:$C,0))),"",INDEX('Policy Characteristics'!L:L,MATCH($C488,'Policy Characteristics'!$C:$C,0)))</f>
        <v>industry-elec-and-hydrogen.html</v>
      </c>
    </row>
    <row r="489" spans="1:18" x14ac:dyDescent="0.25">
      <c r="A489" s="293" t="str">
        <f>IF(ISBLANK(INDEX('Policy Characteristics'!A:A,MATCH($C489,'Policy Characteristics'!$C:$C,0))),"",INDEX('Policy Characteristics'!A:A,MATCH($C489,'Policy Characteristics'!$C:$C,0)))</f>
        <v>Industry</v>
      </c>
      <c r="B489" s="294" t="str">
        <f>IF(ISBLANK(INDEX('Policy Characteristics'!B:B,MATCH($C489,'Policy Characteristics'!$C:$C,0))),"",INDEX('Policy Characteristics'!B:B,MATCH($C489,'Policy Characteristics'!$C:$C,0)))</f>
        <v>Electrification + Hydrogen (Med &amp; High Temp)</v>
      </c>
      <c r="C489" s="293" t="str">
        <f t="shared" si="31"/>
        <v>Fraction of Med and High Temp Industrial Heat Shifted to Other Fuels</v>
      </c>
      <c r="D489" s="299" t="s">
        <v>720</v>
      </c>
      <c r="E489" s="298" t="s">
        <v>774</v>
      </c>
      <c r="F489" t="s">
        <v>721</v>
      </c>
      <c r="G489" s="298" t="s">
        <v>775</v>
      </c>
      <c r="H489" s="20">
        <v>1230</v>
      </c>
      <c r="I489" s="295" t="s">
        <v>634</v>
      </c>
      <c r="J489" s="296" t="str">
        <f>IF(ISBLANK(INDEX('Policy Characteristics'!D:D,MATCH($C489,'Policy Characteristics'!$C:$C,0))),"",INDEX('Policy Characteristics'!D:D,MATCH($C489,'Policy Characteristics'!$C:$C,0)))</f>
        <v>Electrification + Hydrogen</v>
      </c>
      <c r="K489" s="293" t="str">
        <f>IF(ISBLANK(INDEX('Policy Characteristics'!E:E,MATCH($C489,'Policy Characteristics'!$C:$C,0))),"",INDEX('Policy Characteristics'!E:E,MATCH($C489,'Policy Characteristics'!$C:$C,0)))</f>
        <v>indst med and high temp fuel type shifting</v>
      </c>
      <c r="L489" s="237">
        <f>IF(ISBLANK(INDEX('Policy Characteristics'!F:F,MATCH($C489,'Policy Characteristics'!$C:$C,0))),"",INDEX('Policy Characteristics'!F:F,MATCH($C489,'Policy Characteristics'!$C:$C,0)))</f>
        <v>0</v>
      </c>
      <c r="M489" s="237">
        <f>IF(ISBLANK(INDEX('Policy Characteristics'!G:G,MATCH($C489,'Policy Characteristics'!$C:$C,0))),"",INDEX('Policy Characteristics'!G:G,MATCH($C489,'Policy Characteristics'!$C:$C,0)))</f>
        <v>1</v>
      </c>
      <c r="N489" s="237">
        <f>IF(ISBLANK(INDEX('Policy Characteristics'!H:H,MATCH($C489,'Policy Characteristics'!$C:$C,0))),"",INDEX('Policy Characteristics'!H:H,MATCH($C489,'Policy Characteristics'!$C:$C,0)))</f>
        <v>0.01</v>
      </c>
      <c r="O489" s="293" t="str">
        <f>IF(ISBLANK(INDEX('Policy Characteristics'!I:I,MATCH($C489,'Policy Characteristics'!$C:$C,0))),"",INDEX('Policy Characteristics'!I:I,MATCH($C489,'Policy Characteristics'!$C:$C,0)))</f>
        <v>% of fuel shifted</v>
      </c>
      <c r="P489" s="293"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9" s="293" t="str">
        <f>IF(ISBLANK(INDEX('Policy Characteristics'!K:K,MATCH($C489,'Policy Characteristics'!$C:$C,0))),"",INDEX('Policy Characteristics'!K:K,MATCH($C489,'Policy Characteristics'!$C:$C,0)))</f>
        <v>industry-ag-main.html#fuel-switching</v>
      </c>
      <c r="R489" s="293" t="str">
        <f>IF(ISBLANK(INDEX('Policy Characteristics'!L:L,MATCH($C489,'Policy Characteristics'!$C:$C,0))),"",INDEX('Policy Characteristics'!L:L,MATCH($C489,'Policy Characteristics'!$C:$C,0)))</f>
        <v>industry-elec-and-hydrogen.html</v>
      </c>
    </row>
    <row r="490" spans="1:18" x14ac:dyDescent="0.25">
      <c r="A490" s="293" t="str">
        <f>IF(ISBLANK(INDEX('Policy Characteristics'!A:A,MATCH($C490,'Policy Characteristics'!$C:$C,0))),"",INDEX('Policy Characteristics'!A:A,MATCH($C490,'Policy Characteristics'!$C:$C,0)))</f>
        <v>Industry</v>
      </c>
      <c r="B490" s="294" t="str">
        <f>IF(ISBLANK(INDEX('Policy Characteristics'!B:B,MATCH($C490,'Policy Characteristics'!$C:$C,0))),"",INDEX('Policy Characteristics'!B:B,MATCH($C490,'Policy Characteristics'!$C:$C,0)))</f>
        <v>Electrification + Hydrogen (Med &amp; High Temp)</v>
      </c>
      <c r="C490" s="293" t="str">
        <f t="shared" si="31"/>
        <v>Fraction of Med and High Temp Industrial Heat Shifted to Other Fuels</v>
      </c>
      <c r="D490" s="299" t="s">
        <v>720</v>
      </c>
      <c r="E490" s="298" t="s">
        <v>776</v>
      </c>
      <c r="F490" t="s">
        <v>721</v>
      </c>
      <c r="G490" s="298" t="s">
        <v>777</v>
      </c>
      <c r="H490" s="20">
        <v>1231</v>
      </c>
      <c r="I490" s="295" t="s">
        <v>634</v>
      </c>
      <c r="J490" s="296" t="str">
        <f>IF(ISBLANK(INDEX('Policy Characteristics'!D:D,MATCH($C490,'Policy Characteristics'!$C:$C,0))),"",INDEX('Policy Characteristics'!D:D,MATCH($C490,'Policy Characteristics'!$C:$C,0)))</f>
        <v>Electrification + Hydrogen</v>
      </c>
      <c r="K490" s="293" t="str">
        <f>IF(ISBLANK(INDEX('Policy Characteristics'!E:E,MATCH($C490,'Policy Characteristics'!$C:$C,0))),"",INDEX('Policy Characteristics'!E:E,MATCH($C490,'Policy Characteristics'!$C:$C,0)))</f>
        <v>indst med and high temp fuel type shifting</v>
      </c>
      <c r="L490" s="237">
        <f>IF(ISBLANK(INDEX('Policy Characteristics'!F:F,MATCH($C490,'Policy Characteristics'!$C:$C,0))),"",INDEX('Policy Characteristics'!F:F,MATCH($C490,'Policy Characteristics'!$C:$C,0)))</f>
        <v>0</v>
      </c>
      <c r="M490" s="237">
        <f>IF(ISBLANK(INDEX('Policy Characteristics'!G:G,MATCH($C490,'Policy Characteristics'!$C:$C,0))),"",INDEX('Policy Characteristics'!G:G,MATCH($C490,'Policy Characteristics'!$C:$C,0)))</f>
        <v>1</v>
      </c>
      <c r="N490" s="237">
        <f>IF(ISBLANK(INDEX('Policy Characteristics'!H:H,MATCH($C490,'Policy Characteristics'!$C:$C,0))),"",INDEX('Policy Characteristics'!H:H,MATCH($C490,'Policy Characteristics'!$C:$C,0)))</f>
        <v>0.01</v>
      </c>
      <c r="O490" s="293" t="str">
        <f>IF(ISBLANK(INDEX('Policy Characteristics'!I:I,MATCH($C490,'Policy Characteristics'!$C:$C,0))),"",INDEX('Policy Characteristics'!I:I,MATCH($C490,'Policy Characteristics'!$C:$C,0)))</f>
        <v>% of fuel shifted</v>
      </c>
      <c r="P490" s="293"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0" s="293" t="str">
        <f>IF(ISBLANK(INDEX('Policy Characteristics'!K:K,MATCH($C490,'Policy Characteristics'!$C:$C,0))),"",INDEX('Policy Characteristics'!K:K,MATCH($C490,'Policy Characteristics'!$C:$C,0)))</f>
        <v>industry-ag-main.html#fuel-switching</v>
      </c>
      <c r="R490" s="293" t="str">
        <f>IF(ISBLANK(INDEX('Policy Characteristics'!L:L,MATCH($C490,'Policy Characteristics'!$C:$C,0))),"",INDEX('Policy Characteristics'!L:L,MATCH($C490,'Policy Characteristics'!$C:$C,0)))</f>
        <v>industry-elec-and-hydrogen.html</v>
      </c>
    </row>
    <row r="491" spans="1:18" x14ac:dyDescent="0.25">
      <c r="A491" s="293" t="str">
        <f>IF(ISBLANK(INDEX('Policy Characteristics'!A:A,MATCH($C491,'Policy Characteristics'!$C:$C,0))),"",INDEX('Policy Characteristics'!A:A,MATCH($C491,'Policy Characteristics'!$C:$C,0)))</f>
        <v>Industry</v>
      </c>
      <c r="B491" s="294" t="str">
        <f>IF(ISBLANK(INDEX('Policy Characteristics'!B:B,MATCH($C491,'Policy Characteristics'!$C:$C,0))),"",INDEX('Policy Characteristics'!B:B,MATCH($C491,'Policy Characteristics'!$C:$C,0)))</f>
        <v>Electrification + Hydrogen (Med &amp; High Temp)</v>
      </c>
      <c r="C491" s="293" t="str">
        <f t="shared" si="31"/>
        <v>Fraction of Med and High Temp Industrial Heat Shifted to Other Fuels</v>
      </c>
      <c r="D491" s="299" t="s">
        <v>720</v>
      </c>
      <c r="E491" s="298" t="s">
        <v>778</v>
      </c>
      <c r="F491" t="s">
        <v>721</v>
      </c>
      <c r="G491" s="298" t="s">
        <v>779</v>
      </c>
      <c r="H491" s="20">
        <v>1232</v>
      </c>
      <c r="I491" s="295" t="s">
        <v>634</v>
      </c>
      <c r="J491" s="296" t="str">
        <f>IF(ISBLANK(INDEX('Policy Characteristics'!D:D,MATCH($C491,'Policy Characteristics'!$C:$C,0))),"",INDEX('Policy Characteristics'!D:D,MATCH($C491,'Policy Characteristics'!$C:$C,0)))</f>
        <v>Electrification + Hydrogen</v>
      </c>
      <c r="K491" s="293" t="str">
        <f>IF(ISBLANK(INDEX('Policy Characteristics'!E:E,MATCH($C491,'Policy Characteristics'!$C:$C,0))),"",INDEX('Policy Characteristics'!E:E,MATCH($C491,'Policy Characteristics'!$C:$C,0)))</f>
        <v>indst med and high temp fuel type shifting</v>
      </c>
      <c r="L491" s="237">
        <f>IF(ISBLANK(INDEX('Policy Characteristics'!F:F,MATCH($C491,'Policy Characteristics'!$C:$C,0))),"",INDEX('Policy Characteristics'!F:F,MATCH($C491,'Policy Characteristics'!$C:$C,0)))</f>
        <v>0</v>
      </c>
      <c r="M491" s="237">
        <f>IF(ISBLANK(INDEX('Policy Characteristics'!G:G,MATCH($C491,'Policy Characteristics'!$C:$C,0))),"",INDEX('Policy Characteristics'!G:G,MATCH($C491,'Policy Characteristics'!$C:$C,0)))</f>
        <v>1</v>
      </c>
      <c r="N491" s="237">
        <f>IF(ISBLANK(INDEX('Policy Characteristics'!H:H,MATCH($C491,'Policy Characteristics'!$C:$C,0))),"",INDEX('Policy Characteristics'!H:H,MATCH($C491,'Policy Characteristics'!$C:$C,0)))</f>
        <v>0.01</v>
      </c>
      <c r="O491" s="293" t="str">
        <f>IF(ISBLANK(INDEX('Policy Characteristics'!I:I,MATCH($C491,'Policy Characteristics'!$C:$C,0))),"",INDEX('Policy Characteristics'!I:I,MATCH($C491,'Policy Characteristics'!$C:$C,0)))</f>
        <v>% of fuel shifted</v>
      </c>
      <c r="P491" s="293"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1" s="293" t="str">
        <f>IF(ISBLANK(INDEX('Policy Characteristics'!K:K,MATCH($C491,'Policy Characteristics'!$C:$C,0))),"",INDEX('Policy Characteristics'!K:K,MATCH($C491,'Policy Characteristics'!$C:$C,0)))</f>
        <v>industry-ag-main.html#fuel-switching</v>
      </c>
      <c r="R491" s="293" t="str">
        <f>IF(ISBLANK(INDEX('Policy Characteristics'!L:L,MATCH($C491,'Policy Characteristics'!$C:$C,0))),"",INDEX('Policy Characteristics'!L:L,MATCH($C491,'Policy Characteristics'!$C:$C,0)))</f>
        <v>industry-elec-and-hydrogen.html</v>
      </c>
    </row>
    <row r="492" spans="1:18" x14ac:dyDescent="0.25">
      <c r="A492" s="293" t="str">
        <f>IF(ISBLANK(INDEX('Policy Characteristics'!A:A,MATCH($C492,'Policy Characteristics'!$C:$C,0))),"",INDEX('Policy Characteristics'!A:A,MATCH($C492,'Policy Characteristics'!$C:$C,0)))</f>
        <v>Industry</v>
      </c>
      <c r="B492" s="294" t="str">
        <f>IF(ISBLANK(INDEX('Policy Characteristics'!B:B,MATCH($C492,'Policy Characteristics'!$C:$C,0))),"",INDEX('Policy Characteristics'!B:B,MATCH($C492,'Policy Characteristics'!$C:$C,0)))</f>
        <v>Electrification + Hydrogen (Med &amp; High Temp)</v>
      </c>
      <c r="C492" s="293" t="str">
        <f t="shared" si="31"/>
        <v>Fraction of Med and High Temp Industrial Heat Shifted to Other Fuels</v>
      </c>
      <c r="D492" s="299" t="s">
        <v>720</v>
      </c>
      <c r="E492" s="298" t="s">
        <v>780</v>
      </c>
      <c r="F492" t="s">
        <v>721</v>
      </c>
      <c r="G492" s="298" t="s">
        <v>781</v>
      </c>
      <c r="H492" s="20">
        <v>1233</v>
      </c>
      <c r="I492" s="295" t="s">
        <v>634</v>
      </c>
      <c r="J492" s="296" t="str">
        <f>IF(ISBLANK(INDEX('Policy Characteristics'!D:D,MATCH($C492,'Policy Characteristics'!$C:$C,0))),"",INDEX('Policy Characteristics'!D:D,MATCH($C492,'Policy Characteristics'!$C:$C,0)))</f>
        <v>Electrification + Hydrogen</v>
      </c>
      <c r="K492" s="293" t="str">
        <f>IF(ISBLANK(INDEX('Policy Characteristics'!E:E,MATCH($C492,'Policy Characteristics'!$C:$C,0))),"",INDEX('Policy Characteristics'!E:E,MATCH($C492,'Policy Characteristics'!$C:$C,0)))</f>
        <v>indst med and high temp fuel type shifting</v>
      </c>
      <c r="L492" s="237">
        <f>IF(ISBLANK(INDEX('Policy Characteristics'!F:F,MATCH($C492,'Policy Characteristics'!$C:$C,0))),"",INDEX('Policy Characteristics'!F:F,MATCH($C492,'Policy Characteristics'!$C:$C,0)))</f>
        <v>0</v>
      </c>
      <c r="M492" s="237">
        <f>IF(ISBLANK(INDEX('Policy Characteristics'!G:G,MATCH($C492,'Policy Characteristics'!$C:$C,0))),"",INDEX('Policy Characteristics'!G:G,MATCH($C492,'Policy Characteristics'!$C:$C,0)))</f>
        <v>1</v>
      </c>
      <c r="N492" s="237">
        <f>IF(ISBLANK(INDEX('Policy Characteristics'!H:H,MATCH($C492,'Policy Characteristics'!$C:$C,0))),"",INDEX('Policy Characteristics'!H:H,MATCH($C492,'Policy Characteristics'!$C:$C,0)))</f>
        <v>0.01</v>
      </c>
      <c r="O492" s="293" t="str">
        <f>IF(ISBLANK(INDEX('Policy Characteristics'!I:I,MATCH($C492,'Policy Characteristics'!$C:$C,0))),"",INDEX('Policy Characteristics'!I:I,MATCH($C492,'Policy Characteristics'!$C:$C,0)))</f>
        <v>% of fuel shifted</v>
      </c>
      <c r="P492" s="293"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2" s="293" t="str">
        <f>IF(ISBLANK(INDEX('Policy Characteristics'!K:K,MATCH($C492,'Policy Characteristics'!$C:$C,0))),"",INDEX('Policy Characteristics'!K:K,MATCH($C492,'Policy Characteristics'!$C:$C,0)))</f>
        <v>industry-ag-main.html#fuel-switching</v>
      </c>
      <c r="R492" s="293" t="str">
        <f>IF(ISBLANK(INDEX('Policy Characteristics'!L:L,MATCH($C492,'Policy Characteristics'!$C:$C,0))),"",INDEX('Policy Characteristics'!L:L,MATCH($C492,'Policy Characteristics'!$C:$C,0)))</f>
        <v>industry-elec-and-hydrogen.html</v>
      </c>
    </row>
    <row r="493" spans="1:18" x14ac:dyDescent="0.25">
      <c r="A493" s="293" t="str">
        <f>IF(ISBLANK(INDEX('Policy Characteristics'!A:A,MATCH($C493,'Policy Characteristics'!$C:$C,0))),"",INDEX('Policy Characteristics'!A:A,MATCH($C493,'Policy Characteristics'!$C:$C,0)))</f>
        <v>Industry</v>
      </c>
      <c r="B493" s="294" t="str">
        <f>IF(ISBLANK(INDEX('Policy Characteristics'!B:B,MATCH($C493,'Policy Characteristics'!$C:$C,0))),"",INDEX('Policy Characteristics'!B:B,MATCH($C493,'Policy Characteristics'!$C:$C,0)))</f>
        <v>Electrification + Hydrogen (Med &amp; High Temp)</v>
      </c>
      <c r="C493" s="293" t="str">
        <f t="shared" si="31"/>
        <v>Fraction of Med and High Temp Industrial Heat Shifted to Other Fuels</v>
      </c>
      <c r="D493" s="299" t="s">
        <v>720</v>
      </c>
      <c r="E493" s="298" t="s">
        <v>782</v>
      </c>
      <c r="F493" t="s">
        <v>721</v>
      </c>
      <c r="G493" s="298" t="s">
        <v>783</v>
      </c>
      <c r="H493" s="20">
        <v>1234</v>
      </c>
      <c r="I493" s="295" t="s">
        <v>634</v>
      </c>
      <c r="J493" s="296" t="str">
        <f>IF(ISBLANK(INDEX('Policy Characteristics'!D:D,MATCH($C493,'Policy Characteristics'!$C:$C,0))),"",INDEX('Policy Characteristics'!D:D,MATCH($C493,'Policy Characteristics'!$C:$C,0)))</f>
        <v>Electrification + Hydrogen</v>
      </c>
      <c r="K493" s="293" t="str">
        <f>IF(ISBLANK(INDEX('Policy Characteristics'!E:E,MATCH($C493,'Policy Characteristics'!$C:$C,0))),"",INDEX('Policy Characteristics'!E:E,MATCH($C493,'Policy Characteristics'!$C:$C,0)))</f>
        <v>indst med and high temp fuel type shifting</v>
      </c>
      <c r="L493" s="237">
        <f>IF(ISBLANK(INDEX('Policy Characteristics'!F:F,MATCH($C493,'Policy Characteristics'!$C:$C,0))),"",INDEX('Policy Characteristics'!F:F,MATCH($C493,'Policy Characteristics'!$C:$C,0)))</f>
        <v>0</v>
      </c>
      <c r="M493" s="237">
        <f>IF(ISBLANK(INDEX('Policy Characteristics'!G:G,MATCH($C493,'Policy Characteristics'!$C:$C,0))),"",INDEX('Policy Characteristics'!G:G,MATCH($C493,'Policy Characteristics'!$C:$C,0)))</f>
        <v>1</v>
      </c>
      <c r="N493" s="237">
        <f>IF(ISBLANK(INDEX('Policy Characteristics'!H:H,MATCH($C493,'Policy Characteristics'!$C:$C,0))),"",INDEX('Policy Characteristics'!H:H,MATCH($C493,'Policy Characteristics'!$C:$C,0)))</f>
        <v>0.01</v>
      </c>
      <c r="O493" s="293" t="str">
        <f>IF(ISBLANK(INDEX('Policy Characteristics'!I:I,MATCH($C493,'Policy Characteristics'!$C:$C,0))),"",INDEX('Policy Characteristics'!I:I,MATCH($C493,'Policy Characteristics'!$C:$C,0)))</f>
        <v>% of fuel shifted</v>
      </c>
      <c r="P493" s="293"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3" s="293" t="str">
        <f>IF(ISBLANK(INDEX('Policy Characteristics'!K:K,MATCH($C493,'Policy Characteristics'!$C:$C,0))),"",INDEX('Policy Characteristics'!K:K,MATCH($C493,'Policy Characteristics'!$C:$C,0)))</f>
        <v>industry-ag-main.html#fuel-switching</v>
      </c>
      <c r="R493" s="293" t="str">
        <f>IF(ISBLANK(INDEX('Policy Characteristics'!L:L,MATCH($C493,'Policy Characteristics'!$C:$C,0))),"",INDEX('Policy Characteristics'!L:L,MATCH($C493,'Policy Characteristics'!$C:$C,0)))</f>
        <v>industry-elec-and-hydrogen.html</v>
      </c>
    </row>
    <row r="494" spans="1:18" x14ac:dyDescent="0.25">
      <c r="A494" s="293" t="str">
        <f>IF(ISBLANK(INDEX('Policy Characteristics'!A:A,MATCH($C494,'Policy Characteristics'!$C:$C,0))),"",INDEX('Policy Characteristics'!A:A,MATCH($C494,'Policy Characteristics'!$C:$C,0)))</f>
        <v>Industry</v>
      </c>
      <c r="B494" s="294" t="str">
        <f>IF(ISBLANK(INDEX('Policy Characteristics'!B:B,MATCH($C494,'Policy Characteristics'!$C:$C,0))),"",INDEX('Policy Characteristics'!B:B,MATCH($C494,'Policy Characteristics'!$C:$C,0)))</f>
        <v>Electrification + Hydrogen (Med &amp; High Temp)</v>
      </c>
      <c r="C494" s="293" t="str">
        <f t="shared" si="31"/>
        <v>Fraction of Med and High Temp Industrial Heat Shifted to Other Fuels</v>
      </c>
      <c r="D494" s="299" t="s">
        <v>720</v>
      </c>
      <c r="E494" s="298" t="s">
        <v>784</v>
      </c>
      <c r="F494" t="s">
        <v>721</v>
      </c>
      <c r="G494" s="298" t="s">
        <v>785</v>
      </c>
      <c r="H494" s="20">
        <v>1235</v>
      </c>
      <c r="I494" s="295" t="s">
        <v>634</v>
      </c>
      <c r="J494" s="296" t="str">
        <f>IF(ISBLANK(INDEX('Policy Characteristics'!D:D,MATCH($C494,'Policy Characteristics'!$C:$C,0))),"",INDEX('Policy Characteristics'!D:D,MATCH($C494,'Policy Characteristics'!$C:$C,0)))</f>
        <v>Electrification + Hydrogen</v>
      </c>
      <c r="K494" s="293" t="str">
        <f>IF(ISBLANK(INDEX('Policy Characteristics'!E:E,MATCH($C494,'Policy Characteristics'!$C:$C,0))),"",INDEX('Policy Characteristics'!E:E,MATCH($C494,'Policy Characteristics'!$C:$C,0)))</f>
        <v>indst med and high temp fuel type shifting</v>
      </c>
      <c r="L494" s="237">
        <f>IF(ISBLANK(INDEX('Policy Characteristics'!F:F,MATCH($C494,'Policy Characteristics'!$C:$C,0))),"",INDEX('Policy Characteristics'!F:F,MATCH($C494,'Policy Characteristics'!$C:$C,0)))</f>
        <v>0</v>
      </c>
      <c r="M494" s="237">
        <f>IF(ISBLANK(INDEX('Policy Characteristics'!G:G,MATCH($C494,'Policy Characteristics'!$C:$C,0))),"",INDEX('Policy Characteristics'!G:G,MATCH($C494,'Policy Characteristics'!$C:$C,0)))</f>
        <v>1</v>
      </c>
      <c r="N494" s="237">
        <f>IF(ISBLANK(INDEX('Policy Characteristics'!H:H,MATCH($C494,'Policy Characteristics'!$C:$C,0))),"",INDEX('Policy Characteristics'!H:H,MATCH($C494,'Policy Characteristics'!$C:$C,0)))</f>
        <v>0.01</v>
      </c>
      <c r="O494" s="293" t="str">
        <f>IF(ISBLANK(INDEX('Policy Characteristics'!I:I,MATCH($C494,'Policy Characteristics'!$C:$C,0))),"",INDEX('Policy Characteristics'!I:I,MATCH($C494,'Policy Characteristics'!$C:$C,0)))</f>
        <v>% of fuel shifted</v>
      </c>
      <c r="P494" s="293"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4" s="293" t="str">
        <f>IF(ISBLANK(INDEX('Policy Characteristics'!K:K,MATCH($C494,'Policy Characteristics'!$C:$C,0))),"",INDEX('Policy Characteristics'!K:K,MATCH($C494,'Policy Characteristics'!$C:$C,0)))</f>
        <v>industry-ag-main.html#fuel-switching</v>
      </c>
      <c r="R494" s="293" t="str">
        <f>IF(ISBLANK(INDEX('Policy Characteristics'!L:L,MATCH($C494,'Policy Characteristics'!$C:$C,0))),"",INDEX('Policy Characteristics'!L:L,MATCH($C494,'Policy Characteristics'!$C:$C,0)))</f>
        <v>industry-elec-and-hydrogen.html</v>
      </c>
    </row>
    <row r="495" spans="1:18" x14ac:dyDescent="0.25">
      <c r="A495" s="293" t="str">
        <f>IF(ISBLANK(INDEX('Policy Characteristics'!A:A,MATCH($C495,'Policy Characteristics'!$C:$C,0))),"",INDEX('Policy Characteristics'!A:A,MATCH($C495,'Policy Characteristics'!$C:$C,0)))</f>
        <v>Industry</v>
      </c>
      <c r="B495" s="294" t="str">
        <f>IF(ISBLANK(INDEX('Policy Characteristics'!B:B,MATCH($C495,'Policy Characteristics'!$C:$C,0))),"",INDEX('Policy Characteristics'!B:B,MATCH($C495,'Policy Characteristics'!$C:$C,0)))</f>
        <v>Electrification + Hydrogen (Med &amp; High Temp)</v>
      </c>
      <c r="C495" s="293" t="str">
        <f t="shared" si="31"/>
        <v>Fraction of Med and High Temp Industrial Heat Shifted to Other Fuels</v>
      </c>
      <c r="D495" s="299" t="s">
        <v>720</v>
      </c>
      <c r="E495" s="298" t="s">
        <v>786</v>
      </c>
      <c r="F495" t="s">
        <v>721</v>
      </c>
      <c r="G495" s="298" t="s">
        <v>787</v>
      </c>
      <c r="H495" s="20">
        <v>1236</v>
      </c>
      <c r="I495" s="295" t="s">
        <v>634</v>
      </c>
      <c r="J495" s="296" t="str">
        <f>IF(ISBLANK(INDEX('Policy Characteristics'!D:D,MATCH($C495,'Policy Characteristics'!$C:$C,0))),"",INDEX('Policy Characteristics'!D:D,MATCH($C495,'Policy Characteristics'!$C:$C,0)))</f>
        <v>Electrification + Hydrogen</v>
      </c>
      <c r="K495" s="293" t="str">
        <f>IF(ISBLANK(INDEX('Policy Characteristics'!E:E,MATCH($C495,'Policy Characteristics'!$C:$C,0))),"",INDEX('Policy Characteristics'!E:E,MATCH($C495,'Policy Characteristics'!$C:$C,0)))</f>
        <v>indst med and high temp fuel type shifting</v>
      </c>
      <c r="L495" s="237">
        <f>IF(ISBLANK(INDEX('Policy Characteristics'!F:F,MATCH($C495,'Policy Characteristics'!$C:$C,0))),"",INDEX('Policy Characteristics'!F:F,MATCH($C495,'Policy Characteristics'!$C:$C,0)))</f>
        <v>0</v>
      </c>
      <c r="M495" s="237">
        <f>IF(ISBLANK(INDEX('Policy Characteristics'!G:G,MATCH($C495,'Policy Characteristics'!$C:$C,0))),"",INDEX('Policy Characteristics'!G:G,MATCH($C495,'Policy Characteristics'!$C:$C,0)))</f>
        <v>1</v>
      </c>
      <c r="N495" s="237">
        <f>IF(ISBLANK(INDEX('Policy Characteristics'!H:H,MATCH($C495,'Policy Characteristics'!$C:$C,0))),"",INDEX('Policy Characteristics'!H:H,MATCH($C495,'Policy Characteristics'!$C:$C,0)))</f>
        <v>0.01</v>
      </c>
      <c r="O495" s="293" t="str">
        <f>IF(ISBLANK(INDEX('Policy Characteristics'!I:I,MATCH($C495,'Policy Characteristics'!$C:$C,0))),"",INDEX('Policy Characteristics'!I:I,MATCH($C495,'Policy Characteristics'!$C:$C,0)))</f>
        <v>% of fuel shifted</v>
      </c>
      <c r="P495" s="293"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5" s="293" t="str">
        <f>IF(ISBLANK(INDEX('Policy Characteristics'!K:K,MATCH($C495,'Policy Characteristics'!$C:$C,0))),"",INDEX('Policy Characteristics'!K:K,MATCH($C495,'Policy Characteristics'!$C:$C,0)))</f>
        <v>industry-ag-main.html#fuel-switching</v>
      </c>
      <c r="R495" s="293" t="str">
        <f>IF(ISBLANK(INDEX('Policy Characteristics'!L:L,MATCH($C495,'Policy Characteristics'!$C:$C,0))),"",INDEX('Policy Characteristics'!L:L,MATCH($C495,'Policy Characteristics'!$C:$C,0)))</f>
        <v>industry-elec-and-hydrogen.html</v>
      </c>
    </row>
    <row r="496" spans="1:18" x14ac:dyDescent="0.25">
      <c r="A496" s="293" t="str">
        <f>IF(ISBLANK(INDEX('Policy Characteristics'!A:A,MATCH($C496,'Policy Characteristics'!$C:$C,0))),"",INDEX('Policy Characteristics'!A:A,MATCH($C496,'Policy Characteristics'!$C:$C,0)))</f>
        <v>Industry</v>
      </c>
      <c r="B496" s="294" t="str">
        <f>IF(ISBLANK(INDEX('Policy Characteristics'!B:B,MATCH($C496,'Policy Characteristics'!$C:$C,0))),"",INDEX('Policy Characteristics'!B:B,MATCH($C496,'Policy Characteristics'!$C:$C,0)))</f>
        <v>Electrification + Hydrogen (Med &amp; High Temp)</v>
      </c>
      <c r="C496" s="293" t="str">
        <f t="shared" si="31"/>
        <v>Fraction of Med and High Temp Industrial Heat Shifted to Other Fuels</v>
      </c>
      <c r="D496" s="299" t="s">
        <v>720</v>
      </c>
      <c r="E496" s="298" t="s">
        <v>788</v>
      </c>
      <c r="F496" t="s">
        <v>721</v>
      </c>
      <c r="G496" s="298" t="s">
        <v>789</v>
      </c>
      <c r="H496" s="20">
        <v>1237</v>
      </c>
      <c r="I496" s="295" t="s">
        <v>624</v>
      </c>
      <c r="J496" s="296" t="str">
        <f>IF(ISBLANK(INDEX('Policy Characteristics'!D:D,MATCH($C496,'Policy Characteristics'!$C:$C,0))),"",INDEX('Policy Characteristics'!D:D,MATCH($C496,'Policy Characteristics'!$C:$C,0)))</f>
        <v>Electrification + Hydrogen</v>
      </c>
      <c r="K496" s="293" t="str">
        <f>IF(ISBLANK(INDEX('Policy Characteristics'!E:E,MATCH($C496,'Policy Characteristics'!$C:$C,0))),"",INDEX('Policy Characteristics'!E:E,MATCH($C496,'Policy Characteristics'!$C:$C,0)))</f>
        <v>indst med and high temp fuel type shifting</v>
      </c>
      <c r="L496" s="237">
        <f>IF(ISBLANK(INDEX('Policy Characteristics'!F:F,MATCH($C496,'Policy Characteristics'!$C:$C,0))),"",INDEX('Policy Characteristics'!F:F,MATCH($C496,'Policy Characteristics'!$C:$C,0)))</f>
        <v>0</v>
      </c>
      <c r="M496" s="237">
        <f>IF(ISBLANK(INDEX('Policy Characteristics'!G:G,MATCH($C496,'Policy Characteristics'!$C:$C,0))),"",INDEX('Policy Characteristics'!G:G,MATCH($C496,'Policy Characteristics'!$C:$C,0)))</f>
        <v>1</v>
      </c>
      <c r="N496" s="237">
        <f>IF(ISBLANK(INDEX('Policy Characteristics'!H:H,MATCH($C496,'Policy Characteristics'!$C:$C,0))),"",INDEX('Policy Characteristics'!H:H,MATCH($C496,'Policy Characteristics'!$C:$C,0)))</f>
        <v>0.01</v>
      </c>
      <c r="O496" s="293" t="str">
        <f>IF(ISBLANK(INDEX('Policy Characteristics'!I:I,MATCH($C496,'Policy Characteristics'!$C:$C,0))),"",INDEX('Policy Characteristics'!I:I,MATCH($C496,'Policy Characteristics'!$C:$C,0)))</f>
        <v>% of fuel shifted</v>
      </c>
      <c r="P496" s="293"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6" s="293" t="str">
        <f>IF(ISBLANK(INDEX('Policy Characteristics'!K:K,MATCH($C496,'Policy Characteristics'!$C:$C,0))),"",INDEX('Policy Characteristics'!K:K,MATCH($C496,'Policy Characteristics'!$C:$C,0)))</f>
        <v>industry-ag-main.html#fuel-switching</v>
      </c>
      <c r="R496" s="293" t="str">
        <f>IF(ISBLANK(INDEX('Policy Characteristics'!L:L,MATCH($C496,'Policy Characteristics'!$C:$C,0))),"",INDEX('Policy Characteristics'!L:L,MATCH($C496,'Policy Characteristics'!$C:$C,0)))</f>
        <v>industry-elec-and-hydrogen.html</v>
      </c>
    </row>
    <row r="497" spans="1:18" x14ac:dyDescent="0.25">
      <c r="A497" s="293" t="str">
        <f>IF(ISBLANK(INDEX('Policy Characteristics'!A:A,MATCH($C497,'Policy Characteristics'!$C:$C,0))),"",INDEX('Policy Characteristics'!A:A,MATCH($C497,'Policy Characteristics'!$C:$C,0)))</f>
        <v>Industry</v>
      </c>
      <c r="B497" s="294" t="str">
        <f>IF(ISBLANK(INDEX('Policy Characteristics'!B:B,MATCH($C497,'Policy Characteristics'!$C:$C,0))),"",INDEX('Policy Characteristics'!B:B,MATCH($C497,'Policy Characteristics'!$C:$C,0)))</f>
        <v>Electrification + Hydrogen (Med &amp; High Temp)</v>
      </c>
      <c r="C497" s="293" t="str">
        <f t="shared" si="31"/>
        <v>Fraction of Med and High Temp Industrial Heat Shifted to Other Fuels</v>
      </c>
      <c r="D497" s="299" t="s">
        <v>722</v>
      </c>
      <c r="E497" s="298" t="s">
        <v>770</v>
      </c>
      <c r="F497" t="s">
        <v>723</v>
      </c>
      <c r="G497" s="298" t="s">
        <v>771</v>
      </c>
      <c r="H497" s="20">
        <v>1238</v>
      </c>
      <c r="I497" s="295" t="s">
        <v>624</v>
      </c>
      <c r="J497" s="296" t="str">
        <f>IF(ISBLANK(INDEX('Policy Characteristics'!D:D,MATCH($C497,'Policy Characteristics'!$C:$C,0))),"",INDEX('Policy Characteristics'!D:D,MATCH($C497,'Policy Characteristics'!$C:$C,0)))</f>
        <v>Electrification + Hydrogen</v>
      </c>
      <c r="K497" s="293" t="str">
        <f>IF(ISBLANK(INDEX('Policy Characteristics'!E:E,MATCH($C497,'Policy Characteristics'!$C:$C,0))),"",INDEX('Policy Characteristics'!E:E,MATCH($C497,'Policy Characteristics'!$C:$C,0)))</f>
        <v>indst med and high temp fuel type shifting</v>
      </c>
      <c r="L497" s="237">
        <f>IF(ISBLANK(INDEX('Policy Characteristics'!F:F,MATCH($C497,'Policy Characteristics'!$C:$C,0))),"",INDEX('Policy Characteristics'!F:F,MATCH($C497,'Policy Characteristics'!$C:$C,0)))</f>
        <v>0</v>
      </c>
      <c r="M497" s="237">
        <f>IF(ISBLANK(INDEX('Policy Characteristics'!G:G,MATCH($C497,'Policy Characteristics'!$C:$C,0))),"",INDEX('Policy Characteristics'!G:G,MATCH($C497,'Policy Characteristics'!$C:$C,0)))</f>
        <v>1</v>
      </c>
      <c r="N497" s="237">
        <f>IF(ISBLANK(INDEX('Policy Characteristics'!H:H,MATCH($C497,'Policy Characteristics'!$C:$C,0))),"",INDEX('Policy Characteristics'!H:H,MATCH($C497,'Policy Characteristics'!$C:$C,0)))</f>
        <v>0.01</v>
      </c>
      <c r="O497" s="293" t="str">
        <f>IF(ISBLANK(INDEX('Policy Characteristics'!I:I,MATCH($C497,'Policy Characteristics'!$C:$C,0))),"",INDEX('Policy Characteristics'!I:I,MATCH($C497,'Policy Characteristics'!$C:$C,0)))</f>
        <v>% of fuel shifted</v>
      </c>
      <c r="P497" s="293"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7" s="293" t="str">
        <f>IF(ISBLANK(INDEX('Policy Characteristics'!K:K,MATCH($C497,'Policy Characteristics'!$C:$C,0))),"",INDEX('Policy Characteristics'!K:K,MATCH($C497,'Policy Characteristics'!$C:$C,0)))</f>
        <v>industry-ag-main.html#fuel-switching</v>
      </c>
      <c r="R497" s="293" t="str">
        <f>IF(ISBLANK(INDEX('Policy Characteristics'!L:L,MATCH($C497,'Policy Characteristics'!$C:$C,0))),"",INDEX('Policy Characteristics'!L:L,MATCH($C497,'Policy Characteristics'!$C:$C,0)))</f>
        <v>industry-elec-and-hydrogen.html</v>
      </c>
    </row>
    <row r="498" spans="1:18" x14ac:dyDescent="0.25">
      <c r="A498" s="293" t="str">
        <f>IF(ISBLANK(INDEX('Policy Characteristics'!A:A,MATCH($C498,'Policy Characteristics'!$C:$C,0))),"",INDEX('Policy Characteristics'!A:A,MATCH($C498,'Policy Characteristics'!$C:$C,0)))</f>
        <v>Industry</v>
      </c>
      <c r="B498" s="294" t="str">
        <f>IF(ISBLANK(INDEX('Policy Characteristics'!B:B,MATCH($C498,'Policy Characteristics'!$C:$C,0))),"",INDEX('Policy Characteristics'!B:B,MATCH($C498,'Policy Characteristics'!$C:$C,0)))</f>
        <v>Electrification + Hydrogen (Med &amp; High Temp)</v>
      </c>
      <c r="C498" s="293" t="str">
        <f t="shared" si="31"/>
        <v>Fraction of Med and High Temp Industrial Heat Shifted to Other Fuels</v>
      </c>
      <c r="D498" s="299" t="s">
        <v>722</v>
      </c>
      <c r="E498" s="298" t="s">
        <v>772</v>
      </c>
      <c r="F498" t="s">
        <v>723</v>
      </c>
      <c r="G498" s="298" t="s">
        <v>773</v>
      </c>
      <c r="H498" s="20">
        <v>1239</v>
      </c>
      <c r="I498" s="295" t="s">
        <v>634</v>
      </c>
      <c r="J498" s="296" t="str">
        <f>IF(ISBLANK(INDEX('Policy Characteristics'!D:D,MATCH($C498,'Policy Characteristics'!$C:$C,0))),"",INDEX('Policy Characteristics'!D:D,MATCH($C498,'Policy Characteristics'!$C:$C,0)))</f>
        <v>Electrification + Hydrogen</v>
      </c>
      <c r="K498" s="293" t="str">
        <f>IF(ISBLANK(INDEX('Policy Characteristics'!E:E,MATCH($C498,'Policy Characteristics'!$C:$C,0))),"",INDEX('Policy Characteristics'!E:E,MATCH($C498,'Policy Characteristics'!$C:$C,0)))</f>
        <v>indst med and high temp fuel type shifting</v>
      </c>
      <c r="L498" s="237">
        <f>IF(ISBLANK(INDEX('Policy Characteristics'!F:F,MATCH($C498,'Policy Characteristics'!$C:$C,0))),"",INDEX('Policy Characteristics'!F:F,MATCH($C498,'Policy Characteristics'!$C:$C,0)))</f>
        <v>0</v>
      </c>
      <c r="M498" s="237">
        <f>IF(ISBLANK(INDEX('Policy Characteristics'!G:G,MATCH($C498,'Policy Characteristics'!$C:$C,0))),"",INDEX('Policy Characteristics'!G:G,MATCH($C498,'Policy Characteristics'!$C:$C,0)))</f>
        <v>1</v>
      </c>
      <c r="N498" s="237">
        <f>IF(ISBLANK(INDEX('Policy Characteristics'!H:H,MATCH($C498,'Policy Characteristics'!$C:$C,0))),"",INDEX('Policy Characteristics'!H:H,MATCH($C498,'Policy Characteristics'!$C:$C,0)))</f>
        <v>0.01</v>
      </c>
      <c r="O498" s="293" t="str">
        <f>IF(ISBLANK(INDEX('Policy Characteristics'!I:I,MATCH($C498,'Policy Characteristics'!$C:$C,0))),"",INDEX('Policy Characteristics'!I:I,MATCH($C498,'Policy Characteristics'!$C:$C,0)))</f>
        <v>% of fuel shifted</v>
      </c>
      <c r="P498" s="293"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8" s="293" t="str">
        <f>IF(ISBLANK(INDEX('Policy Characteristics'!K:K,MATCH($C498,'Policy Characteristics'!$C:$C,0))),"",INDEX('Policy Characteristics'!K:K,MATCH($C498,'Policy Characteristics'!$C:$C,0)))</f>
        <v>industry-ag-main.html#fuel-switching</v>
      </c>
      <c r="R498" s="293" t="str">
        <f>IF(ISBLANK(INDEX('Policy Characteristics'!L:L,MATCH($C498,'Policy Characteristics'!$C:$C,0))),"",INDEX('Policy Characteristics'!L:L,MATCH($C498,'Policy Characteristics'!$C:$C,0)))</f>
        <v>industry-elec-and-hydrogen.html</v>
      </c>
    </row>
    <row r="499" spans="1:18" x14ac:dyDescent="0.25">
      <c r="A499" s="293" t="str">
        <f>IF(ISBLANK(INDEX('Policy Characteristics'!A:A,MATCH($C499,'Policy Characteristics'!$C:$C,0))),"",INDEX('Policy Characteristics'!A:A,MATCH($C499,'Policy Characteristics'!$C:$C,0)))</f>
        <v>Industry</v>
      </c>
      <c r="B499" s="294" t="str">
        <f>IF(ISBLANK(INDEX('Policy Characteristics'!B:B,MATCH($C499,'Policy Characteristics'!$C:$C,0))),"",INDEX('Policy Characteristics'!B:B,MATCH($C499,'Policy Characteristics'!$C:$C,0)))</f>
        <v>Electrification + Hydrogen (Med &amp; High Temp)</v>
      </c>
      <c r="C499" s="293" t="str">
        <f t="shared" si="31"/>
        <v>Fraction of Med and High Temp Industrial Heat Shifted to Other Fuels</v>
      </c>
      <c r="D499" s="299" t="s">
        <v>722</v>
      </c>
      <c r="E499" s="298" t="s">
        <v>774</v>
      </c>
      <c r="F499" t="s">
        <v>723</v>
      </c>
      <c r="G499" s="298" t="s">
        <v>775</v>
      </c>
      <c r="H499" s="20">
        <v>1240</v>
      </c>
      <c r="I499" s="295" t="s">
        <v>634</v>
      </c>
      <c r="J499" s="296" t="str">
        <f>IF(ISBLANK(INDEX('Policy Characteristics'!D:D,MATCH($C499,'Policy Characteristics'!$C:$C,0))),"",INDEX('Policy Characteristics'!D:D,MATCH($C499,'Policy Characteristics'!$C:$C,0)))</f>
        <v>Electrification + Hydrogen</v>
      </c>
      <c r="K499" s="293" t="str">
        <f>IF(ISBLANK(INDEX('Policy Characteristics'!E:E,MATCH($C499,'Policy Characteristics'!$C:$C,0))),"",INDEX('Policy Characteristics'!E:E,MATCH($C499,'Policy Characteristics'!$C:$C,0)))</f>
        <v>indst med and high temp fuel type shifting</v>
      </c>
      <c r="L499" s="237">
        <f>IF(ISBLANK(INDEX('Policy Characteristics'!F:F,MATCH($C499,'Policy Characteristics'!$C:$C,0))),"",INDEX('Policy Characteristics'!F:F,MATCH($C499,'Policy Characteristics'!$C:$C,0)))</f>
        <v>0</v>
      </c>
      <c r="M499" s="237">
        <f>IF(ISBLANK(INDEX('Policy Characteristics'!G:G,MATCH($C499,'Policy Characteristics'!$C:$C,0))),"",INDEX('Policy Characteristics'!G:G,MATCH($C499,'Policy Characteristics'!$C:$C,0)))</f>
        <v>1</v>
      </c>
      <c r="N499" s="237">
        <f>IF(ISBLANK(INDEX('Policy Characteristics'!H:H,MATCH($C499,'Policy Characteristics'!$C:$C,0))),"",INDEX('Policy Characteristics'!H:H,MATCH($C499,'Policy Characteristics'!$C:$C,0)))</f>
        <v>0.01</v>
      </c>
      <c r="O499" s="293" t="str">
        <f>IF(ISBLANK(INDEX('Policy Characteristics'!I:I,MATCH($C499,'Policy Characteristics'!$C:$C,0))),"",INDEX('Policy Characteristics'!I:I,MATCH($C499,'Policy Characteristics'!$C:$C,0)))</f>
        <v>% of fuel shifted</v>
      </c>
      <c r="P499" s="293"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9" s="293" t="str">
        <f>IF(ISBLANK(INDEX('Policy Characteristics'!K:K,MATCH($C499,'Policy Characteristics'!$C:$C,0))),"",INDEX('Policy Characteristics'!K:K,MATCH($C499,'Policy Characteristics'!$C:$C,0)))</f>
        <v>industry-ag-main.html#fuel-switching</v>
      </c>
      <c r="R499" s="293" t="str">
        <f>IF(ISBLANK(INDEX('Policy Characteristics'!L:L,MATCH($C499,'Policy Characteristics'!$C:$C,0))),"",INDEX('Policy Characteristics'!L:L,MATCH($C499,'Policy Characteristics'!$C:$C,0)))</f>
        <v>industry-elec-and-hydrogen.html</v>
      </c>
    </row>
    <row r="500" spans="1:18" x14ac:dyDescent="0.25">
      <c r="A500" s="293" t="str">
        <f>IF(ISBLANK(INDEX('Policy Characteristics'!A:A,MATCH($C500,'Policy Characteristics'!$C:$C,0))),"",INDEX('Policy Characteristics'!A:A,MATCH($C500,'Policy Characteristics'!$C:$C,0)))</f>
        <v>Industry</v>
      </c>
      <c r="B500" s="294" t="str">
        <f>IF(ISBLANK(INDEX('Policy Characteristics'!B:B,MATCH($C500,'Policy Characteristics'!$C:$C,0))),"",INDEX('Policy Characteristics'!B:B,MATCH($C500,'Policy Characteristics'!$C:$C,0)))</f>
        <v>Electrification + Hydrogen (Med &amp; High Temp)</v>
      </c>
      <c r="C500" s="293" t="str">
        <f t="shared" ref="C500:C501" si="32">C$467</f>
        <v>Fraction of Med and High Temp Industrial Heat Shifted to Other Fuels</v>
      </c>
      <c r="D500" s="299" t="s">
        <v>722</v>
      </c>
      <c r="E500" s="298" t="s">
        <v>776</v>
      </c>
      <c r="F500" t="s">
        <v>723</v>
      </c>
      <c r="G500" s="298" t="s">
        <v>777</v>
      </c>
      <c r="H500" s="20">
        <v>1241</v>
      </c>
      <c r="I500" s="295" t="s">
        <v>634</v>
      </c>
      <c r="J500" s="296" t="str">
        <f>IF(ISBLANK(INDEX('Policy Characteristics'!D:D,MATCH($C500,'Policy Characteristics'!$C:$C,0))),"",INDEX('Policy Characteristics'!D:D,MATCH($C500,'Policy Characteristics'!$C:$C,0)))</f>
        <v>Electrification + Hydrogen</v>
      </c>
      <c r="K500" s="293" t="str">
        <f>IF(ISBLANK(INDEX('Policy Characteristics'!E:E,MATCH($C500,'Policy Characteristics'!$C:$C,0))),"",INDEX('Policy Characteristics'!E:E,MATCH($C500,'Policy Characteristics'!$C:$C,0)))</f>
        <v>indst med and high temp fuel type shifting</v>
      </c>
      <c r="L500" s="237">
        <f>IF(ISBLANK(INDEX('Policy Characteristics'!F:F,MATCH($C500,'Policy Characteristics'!$C:$C,0))),"",INDEX('Policy Characteristics'!F:F,MATCH($C500,'Policy Characteristics'!$C:$C,0)))</f>
        <v>0</v>
      </c>
      <c r="M500" s="237">
        <f>IF(ISBLANK(INDEX('Policy Characteristics'!G:G,MATCH($C500,'Policy Characteristics'!$C:$C,0))),"",INDEX('Policy Characteristics'!G:G,MATCH($C500,'Policy Characteristics'!$C:$C,0)))</f>
        <v>1</v>
      </c>
      <c r="N500" s="237">
        <f>IF(ISBLANK(INDEX('Policy Characteristics'!H:H,MATCH($C500,'Policy Characteristics'!$C:$C,0))),"",INDEX('Policy Characteristics'!H:H,MATCH($C500,'Policy Characteristics'!$C:$C,0)))</f>
        <v>0.01</v>
      </c>
      <c r="O500" s="293" t="str">
        <f>IF(ISBLANK(INDEX('Policy Characteristics'!I:I,MATCH($C500,'Policy Characteristics'!$C:$C,0))),"",INDEX('Policy Characteristics'!I:I,MATCH($C500,'Policy Characteristics'!$C:$C,0)))</f>
        <v>% of fuel shifted</v>
      </c>
      <c r="P500" s="293"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0" s="293" t="str">
        <f>IF(ISBLANK(INDEX('Policy Characteristics'!K:K,MATCH($C500,'Policy Characteristics'!$C:$C,0))),"",INDEX('Policy Characteristics'!K:K,MATCH($C500,'Policy Characteristics'!$C:$C,0)))</f>
        <v>industry-ag-main.html#fuel-switching</v>
      </c>
      <c r="R500" s="293" t="str">
        <f>IF(ISBLANK(INDEX('Policy Characteristics'!L:L,MATCH($C500,'Policy Characteristics'!$C:$C,0))),"",INDEX('Policy Characteristics'!L:L,MATCH($C500,'Policy Characteristics'!$C:$C,0)))</f>
        <v>industry-elec-and-hydrogen.html</v>
      </c>
    </row>
    <row r="501" spans="1:18" x14ac:dyDescent="0.25">
      <c r="A501" s="293" t="str">
        <f>IF(ISBLANK(INDEX('Policy Characteristics'!A:A,MATCH($C501,'Policy Characteristics'!$C:$C,0))),"",INDEX('Policy Characteristics'!A:A,MATCH($C501,'Policy Characteristics'!$C:$C,0)))</f>
        <v>Industry</v>
      </c>
      <c r="B501" s="294" t="str">
        <f>IF(ISBLANK(INDEX('Policy Characteristics'!B:B,MATCH($C501,'Policy Characteristics'!$C:$C,0))),"",INDEX('Policy Characteristics'!B:B,MATCH($C501,'Policy Characteristics'!$C:$C,0)))</f>
        <v>Electrification + Hydrogen (Med &amp; High Temp)</v>
      </c>
      <c r="C501" s="293" t="str">
        <f t="shared" si="32"/>
        <v>Fraction of Med and High Temp Industrial Heat Shifted to Other Fuels</v>
      </c>
      <c r="D501" s="299" t="s">
        <v>722</v>
      </c>
      <c r="E501" s="298" t="s">
        <v>778</v>
      </c>
      <c r="F501" t="s">
        <v>723</v>
      </c>
      <c r="G501" s="298" t="s">
        <v>779</v>
      </c>
      <c r="H501" s="20">
        <v>1242</v>
      </c>
      <c r="I501" s="295" t="s">
        <v>634</v>
      </c>
      <c r="J501" s="296" t="str">
        <f>IF(ISBLANK(INDEX('Policy Characteristics'!D:D,MATCH($C501,'Policy Characteristics'!$C:$C,0))),"",INDEX('Policy Characteristics'!D:D,MATCH($C501,'Policy Characteristics'!$C:$C,0)))</f>
        <v>Electrification + Hydrogen</v>
      </c>
      <c r="K501" s="293" t="str">
        <f>IF(ISBLANK(INDEX('Policy Characteristics'!E:E,MATCH($C501,'Policy Characteristics'!$C:$C,0))),"",INDEX('Policy Characteristics'!E:E,MATCH($C501,'Policy Characteristics'!$C:$C,0)))</f>
        <v>indst med and high temp fuel type shifting</v>
      </c>
      <c r="L501" s="237">
        <f>IF(ISBLANK(INDEX('Policy Characteristics'!F:F,MATCH($C501,'Policy Characteristics'!$C:$C,0))),"",INDEX('Policy Characteristics'!F:F,MATCH($C501,'Policy Characteristics'!$C:$C,0)))</f>
        <v>0</v>
      </c>
      <c r="M501" s="237">
        <f>IF(ISBLANK(INDEX('Policy Characteristics'!G:G,MATCH($C501,'Policy Characteristics'!$C:$C,0))),"",INDEX('Policy Characteristics'!G:G,MATCH($C501,'Policy Characteristics'!$C:$C,0)))</f>
        <v>1</v>
      </c>
      <c r="N501" s="237">
        <f>IF(ISBLANK(INDEX('Policy Characteristics'!H:H,MATCH($C501,'Policy Characteristics'!$C:$C,0))),"",INDEX('Policy Characteristics'!H:H,MATCH($C501,'Policy Characteristics'!$C:$C,0)))</f>
        <v>0.01</v>
      </c>
      <c r="O501" s="293" t="str">
        <f>IF(ISBLANK(INDEX('Policy Characteristics'!I:I,MATCH($C501,'Policy Characteristics'!$C:$C,0))),"",INDEX('Policy Characteristics'!I:I,MATCH($C501,'Policy Characteristics'!$C:$C,0)))</f>
        <v>% of fuel shifted</v>
      </c>
      <c r="P501" s="293"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1" s="293" t="str">
        <f>IF(ISBLANK(INDEX('Policy Characteristics'!K:K,MATCH($C501,'Policy Characteristics'!$C:$C,0))),"",INDEX('Policy Characteristics'!K:K,MATCH($C501,'Policy Characteristics'!$C:$C,0)))</f>
        <v>industry-ag-main.html#fuel-switching</v>
      </c>
      <c r="R501" s="293" t="str">
        <f>IF(ISBLANK(INDEX('Policy Characteristics'!L:L,MATCH($C501,'Policy Characteristics'!$C:$C,0))),"",INDEX('Policy Characteristics'!L:L,MATCH($C501,'Policy Characteristics'!$C:$C,0)))</f>
        <v>industry-elec-and-hydrogen.html</v>
      </c>
    </row>
    <row r="502" spans="1:18" x14ac:dyDescent="0.25">
      <c r="A502" s="293" t="str">
        <f>IF(ISBLANK(INDEX('Policy Characteristics'!A:A,MATCH($C502,'Policy Characteristics'!$C:$C,0))),"",INDEX('Policy Characteristics'!A:A,MATCH($C502,'Policy Characteristics'!$C:$C,0)))</f>
        <v>Industry</v>
      </c>
      <c r="B502" s="294" t="str">
        <f>IF(ISBLANK(INDEX('Policy Characteristics'!B:B,MATCH($C502,'Policy Characteristics'!$C:$C,0))),"",INDEX('Policy Characteristics'!B:B,MATCH($C502,'Policy Characteristics'!$C:$C,0)))</f>
        <v>Electrification + Hydrogen (Med &amp; High Temp)</v>
      </c>
      <c r="C502" s="293" t="str">
        <f t="shared" ref="C502:C547" si="33">C$467</f>
        <v>Fraction of Med and High Temp Industrial Heat Shifted to Other Fuels</v>
      </c>
      <c r="D502" s="299" t="s">
        <v>722</v>
      </c>
      <c r="E502" s="298" t="s">
        <v>780</v>
      </c>
      <c r="F502" t="s">
        <v>723</v>
      </c>
      <c r="G502" s="298" t="s">
        <v>781</v>
      </c>
      <c r="H502" s="20">
        <v>1243</v>
      </c>
      <c r="I502" s="295" t="s">
        <v>634</v>
      </c>
      <c r="J502" s="296" t="str">
        <f>IF(ISBLANK(INDEX('Policy Characteristics'!D:D,MATCH($C502,'Policy Characteristics'!$C:$C,0))),"",INDEX('Policy Characteristics'!D:D,MATCH($C502,'Policy Characteristics'!$C:$C,0)))</f>
        <v>Electrification + Hydrogen</v>
      </c>
      <c r="K502" s="293" t="str">
        <f>IF(ISBLANK(INDEX('Policy Characteristics'!E:E,MATCH($C502,'Policy Characteristics'!$C:$C,0))),"",INDEX('Policy Characteristics'!E:E,MATCH($C502,'Policy Characteristics'!$C:$C,0)))</f>
        <v>indst med and high temp fuel type shifting</v>
      </c>
      <c r="L502" s="237">
        <f>IF(ISBLANK(INDEX('Policy Characteristics'!F:F,MATCH($C502,'Policy Characteristics'!$C:$C,0))),"",INDEX('Policy Characteristics'!F:F,MATCH($C502,'Policy Characteristics'!$C:$C,0)))</f>
        <v>0</v>
      </c>
      <c r="M502" s="237">
        <f>IF(ISBLANK(INDEX('Policy Characteristics'!G:G,MATCH($C502,'Policy Characteristics'!$C:$C,0))),"",INDEX('Policy Characteristics'!G:G,MATCH($C502,'Policy Characteristics'!$C:$C,0)))</f>
        <v>1</v>
      </c>
      <c r="N502" s="237">
        <f>IF(ISBLANK(INDEX('Policy Characteristics'!H:H,MATCH($C502,'Policy Characteristics'!$C:$C,0))),"",INDEX('Policy Characteristics'!H:H,MATCH($C502,'Policy Characteristics'!$C:$C,0)))</f>
        <v>0.01</v>
      </c>
      <c r="O502" s="293" t="str">
        <f>IF(ISBLANK(INDEX('Policy Characteristics'!I:I,MATCH($C502,'Policy Characteristics'!$C:$C,0))),"",INDEX('Policy Characteristics'!I:I,MATCH($C502,'Policy Characteristics'!$C:$C,0)))</f>
        <v>% of fuel shifted</v>
      </c>
      <c r="P502" s="293"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2" s="293" t="str">
        <f>IF(ISBLANK(INDEX('Policy Characteristics'!K:K,MATCH($C502,'Policy Characteristics'!$C:$C,0))),"",INDEX('Policy Characteristics'!K:K,MATCH($C502,'Policy Characteristics'!$C:$C,0)))</f>
        <v>industry-ag-main.html#fuel-switching</v>
      </c>
      <c r="R502" s="293" t="str">
        <f>IF(ISBLANK(INDEX('Policy Characteristics'!L:L,MATCH($C502,'Policy Characteristics'!$C:$C,0))),"",INDEX('Policy Characteristics'!L:L,MATCH($C502,'Policy Characteristics'!$C:$C,0)))</f>
        <v>industry-elec-and-hydrogen.html</v>
      </c>
    </row>
    <row r="503" spans="1:18" x14ac:dyDescent="0.25">
      <c r="A503" s="293" t="str">
        <f>IF(ISBLANK(INDEX('Policy Characteristics'!A:A,MATCH($C503,'Policy Characteristics'!$C:$C,0))),"",INDEX('Policy Characteristics'!A:A,MATCH($C503,'Policy Characteristics'!$C:$C,0)))</f>
        <v>Industry</v>
      </c>
      <c r="B503" s="294" t="str">
        <f>IF(ISBLANK(INDEX('Policy Characteristics'!B:B,MATCH($C503,'Policy Characteristics'!$C:$C,0))),"",INDEX('Policy Characteristics'!B:B,MATCH($C503,'Policy Characteristics'!$C:$C,0)))</f>
        <v>Electrification + Hydrogen (Med &amp; High Temp)</v>
      </c>
      <c r="C503" s="293" t="str">
        <f t="shared" si="33"/>
        <v>Fraction of Med and High Temp Industrial Heat Shifted to Other Fuels</v>
      </c>
      <c r="D503" s="299" t="s">
        <v>722</v>
      </c>
      <c r="E503" s="298" t="s">
        <v>782</v>
      </c>
      <c r="F503" t="s">
        <v>723</v>
      </c>
      <c r="G503" s="298" t="s">
        <v>783</v>
      </c>
      <c r="H503" s="20">
        <v>1244</v>
      </c>
      <c r="I503" s="295" t="s">
        <v>634</v>
      </c>
      <c r="J503" s="296" t="str">
        <f>IF(ISBLANK(INDEX('Policy Characteristics'!D:D,MATCH($C503,'Policy Characteristics'!$C:$C,0))),"",INDEX('Policy Characteristics'!D:D,MATCH($C503,'Policy Characteristics'!$C:$C,0)))</f>
        <v>Electrification + Hydrogen</v>
      </c>
      <c r="K503" s="293" t="str">
        <f>IF(ISBLANK(INDEX('Policy Characteristics'!E:E,MATCH($C503,'Policy Characteristics'!$C:$C,0))),"",INDEX('Policy Characteristics'!E:E,MATCH($C503,'Policy Characteristics'!$C:$C,0)))</f>
        <v>indst med and high temp fuel type shifting</v>
      </c>
      <c r="L503" s="237">
        <f>IF(ISBLANK(INDEX('Policy Characteristics'!F:F,MATCH($C503,'Policy Characteristics'!$C:$C,0))),"",INDEX('Policy Characteristics'!F:F,MATCH($C503,'Policy Characteristics'!$C:$C,0)))</f>
        <v>0</v>
      </c>
      <c r="M503" s="237">
        <f>IF(ISBLANK(INDEX('Policy Characteristics'!G:G,MATCH($C503,'Policy Characteristics'!$C:$C,0))),"",INDEX('Policy Characteristics'!G:G,MATCH($C503,'Policy Characteristics'!$C:$C,0)))</f>
        <v>1</v>
      </c>
      <c r="N503" s="237">
        <f>IF(ISBLANK(INDEX('Policy Characteristics'!H:H,MATCH($C503,'Policy Characteristics'!$C:$C,0))),"",INDEX('Policy Characteristics'!H:H,MATCH($C503,'Policy Characteristics'!$C:$C,0)))</f>
        <v>0.01</v>
      </c>
      <c r="O503" s="293" t="str">
        <f>IF(ISBLANK(INDEX('Policy Characteristics'!I:I,MATCH($C503,'Policy Characteristics'!$C:$C,0))),"",INDEX('Policy Characteristics'!I:I,MATCH($C503,'Policy Characteristics'!$C:$C,0)))</f>
        <v>% of fuel shifted</v>
      </c>
      <c r="P503" s="293"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3" s="293" t="str">
        <f>IF(ISBLANK(INDEX('Policy Characteristics'!K:K,MATCH($C503,'Policy Characteristics'!$C:$C,0))),"",INDEX('Policy Characteristics'!K:K,MATCH($C503,'Policy Characteristics'!$C:$C,0)))</f>
        <v>industry-ag-main.html#fuel-switching</v>
      </c>
      <c r="R503" s="293" t="str">
        <f>IF(ISBLANK(INDEX('Policy Characteristics'!L:L,MATCH($C503,'Policy Characteristics'!$C:$C,0))),"",INDEX('Policy Characteristics'!L:L,MATCH($C503,'Policy Characteristics'!$C:$C,0)))</f>
        <v>industry-elec-and-hydrogen.html</v>
      </c>
    </row>
    <row r="504" spans="1:18" x14ac:dyDescent="0.25">
      <c r="A504" s="293" t="str">
        <f>IF(ISBLANK(INDEX('Policy Characteristics'!A:A,MATCH($C504,'Policy Characteristics'!$C:$C,0))),"",INDEX('Policy Characteristics'!A:A,MATCH($C504,'Policy Characteristics'!$C:$C,0)))</f>
        <v>Industry</v>
      </c>
      <c r="B504" s="294" t="str">
        <f>IF(ISBLANK(INDEX('Policy Characteristics'!B:B,MATCH($C504,'Policy Characteristics'!$C:$C,0))),"",INDEX('Policy Characteristics'!B:B,MATCH($C504,'Policy Characteristics'!$C:$C,0)))</f>
        <v>Electrification + Hydrogen (Med &amp; High Temp)</v>
      </c>
      <c r="C504" s="293" t="str">
        <f t="shared" si="33"/>
        <v>Fraction of Med and High Temp Industrial Heat Shifted to Other Fuels</v>
      </c>
      <c r="D504" s="299" t="s">
        <v>722</v>
      </c>
      <c r="E504" s="298" t="s">
        <v>784</v>
      </c>
      <c r="F504" t="s">
        <v>723</v>
      </c>
      <c r="G504" s="298" t="s">
        <v>785</v>
      </c>
      <c r="H504" s="20">
        <v>1245</v>
      </c>
      <c r="I504" s="295" t="s">
        <v>634</v>
      </c>
      <c r="J504" s="296" t="str">
        <f>IF(ISBLANK(INDEX('Policy Characteristics'!D:D,MATCH($C504,'Policy Characteristics'!$C:$C,0))),"",INDEX('Policy Characteristics'!D:D,MATCH($C504,'Policy Characteristics'!$C:$C,0)))</f>
        <v>Electrification + Hydrogen</v>
      </c>
      <c r="K504" s="293" t="str">
        <f>IF(ISBLANK(INDEX('Policy Characteristics'!E:E,MATCH($C504,'Policy Characteristics'!$C:$C,0))),"",INDEX('Policy Characteristics'!E:E,MATCH($C504,'Policy Characteristics'!$C:$C,0)))</f>
        <v>indst med and high temp fuel type shifting</v>
      </c>
      <c r="L504" s="237">
        <f>IF(ISBLANK(INDEX('Policy Characteristics'!F:F,MATCH($C504,'Policy Characteristics'!$C:$C,0))),"",INDEX('Policy Characteristics'!F:F,MATCH($C504,'Policy Characteristics'!$C:$C,0)))</f>
        <v>0</v>
      </c>
      <c r="M504" s="237">
        <f>IF(ISBLANK(INDEX('Policy Characteristics'!G:G,MATCH($C504,'Policy Characteristics'!$C:$C,0))),"",INDEX('Policy Characteristics'!G:G,MATCH($C504,'Policy Characteristics'!$C:$C,0)))</f>
        <v>1</v>
      </c>
      <c r="N504" s="237">
        <f>IF(ISBLANK(INDEX('Policy Characteristics'!H:H,MATCH($C504,'Policy Characteristics'!$C:$C,0))),"",INDEX('Policy Characteristics'!H:H,MATCH($C504,'Policy Characteristics'!$C:$C,0)))</f>
        <v>0.01</v>
      </c>
      <c r="O504" s="293" t="str">
        <f>IF(ISBLANK(INDEX('Policy Characteristics'!I:I,MATCH($C504,'Policy Characteristics'!$C:$C,0))),"",INDEX('Policy Characteristics'!I:I,MATCH($C504,'Policy Characteristics'!$C:$C,0)))</f>
        <v>% of fuel shifted</v>
      </c>
      <c r="P504" s="293"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4" s="293" t="str">
        <f>IF(ISBLANK(INDEX('Policy Characteristics'!K:K,MATCH($C504,'Policy Characteristics'!$C:$C,0))),"",INDEX('Policy Characteristics'!K:K,MATCH($C504,'Policy Characteristics'!$C:$C,0)))</f>
        <v>industry-ag-main.html#fuel-switching</v>
      </c>
      <c r="R504" s="293" t="str">
        <f>IF(ISBLANK(INDEX('Policy Characteristics'!L:L,MATCH($C504,'Policy Characteristics'!$C:$C,0))),"",INDEX('Policy Characteristics'!L:L,MATCH($C504,'Policy Characteristics'!$C:$C,0)))</f>
        <v>industry-elec-and-hydrogen.html</v>
      </c>
    </row>
    <row r="505" spans="1:18" x14ac:dyDescent="0.25">
      <c r="A505" s="293" t="str">
        <f>IF(ISBLANK(INDEX('Policy Characteristics'!A:A,MATCH($C505,'Policy Characteristics'!$C:$C,0))),"",INDEX('Policy Characteristics'!A:A,MATCH($C505,'Policy Characteristics'!$C:$C,0)))</f>
        <v>Industry</v>
      </c>
      <c r="B505" s="294" t="str">
        <f>IF(ISBLANK(INDEX('Policy Characteristics'!B:B,MATCH($C505,'Policy Characteristics'!$C:$C,0))),"",INDEX('Policy Characteristics'!B:B,MATCH($C505,'Policy Characteristics'!$C:$C,0)))</f>
        <v>Electrification + Hydrogen (Med &amp; High Temp)</v>
      </c>
      <c r="C505" s="293" t="str">
        <f t="shared" si="33"/>
        <v>Fraction of Med and High Temp Industrial Heat Shifted to Other Fuels</v>
      </c>
      <c r="D505" s="299" t="s">
        <v>722</v>
      </c>
      <c r="E505" s="298" t="s">
        <v>786</v>
      </c>
      <c r="F505" t="s">
        <v>723</v>
      </c>
      <c r="G505" s="298" t="s">
        <v>787</v>
      </c>
      <c r="H505" s="20">
        <v>1246</v>
      </c>
      <c r="I505" s="295" t="s">
        <v>634</v>
      </c>
      <c r="J505" s="296" t="str">
        <f>IF(ISBLANK(INDEX('Policy Characteristics'!D:D,MATCH($C505,'Policy Characteristics'!$C:$C,0))),"",INDEX('Policy Characteristics'!D:D,MATCH($C505,'Policy Characteristics'!$C:$C,0)))</f>
        <v>Electrification + Hydrogen</v>
      </c>
      <c r="K505" s="293" t="str">
        <f>IF(ISBLANK(INDEX('Policy Characteristics'!E:E,MATCH($C505,'Policy Characteristics'!$C:$C,0))),"",INDEX('Policy Characteristics'!E:E,MATCH($C505,'Policy Characteristics'!$C:$C,0)))</f>
        <v>indst med and high temp fuel type shifting</v>
      </c>
      <c r="L505" s="237">
        <f>IF(ISBLANK(INDEX('Policy Characteristics'!F:F,MATCH($C505,'Policy Characteristics'!$C:$C,0))),"",INDEX('Policy Characteristics'!F:F,MATCH($C505,'Policy Characteristics'!$C:$C,0)))</f>
        <v>0</v>
      </c>
      <c r="M505" s="237">
        <f>IF(ISBLANK(INDEX('Policy Characteristics'!G:G,MATCH($C505,'Policy Characteristics'!$C:$C,0))),"",INDEX('Policy Characteristics'!G:G,MATCH($C505,'Policy Characteristics'!$C:$C,0)))</f>
        <v>1</v>
      </c>
      <c r="N505" s="237">
        <f>IF(ISBLANK(INDEX('Policy Characteristics'!H:H,MATCH($C505,'Policy Characteristics'!$C:$C,0))),"",INDEX('Policy Characteristics'!H:H,MATCH($C505,'Policy Characteristics'!$C:$C,0)))</f>
        <v>0.01</v>
      </c>
      <c r="O505" s="293" t="str">
        <f>IF(ISBLANK(INDEX('Policy Characteristics'!I:I,MATCH($C505,'Policy Characteristics'!$C:$C,0))),"",INDEX('Policy Characteristics'!I:I,MATCH($C505,'Policy Characteristics'!$C:$C,0)))</f>
        <v>% of fuel shifted</v>
      </c>
      <c r="P505" s="293"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5" s="293" t="str">
        <f>IF(ISBLANK(INDEX('Policy Characteristics'!K:K,MATCH($C505,'Policy Characteristics'!$C:$C,0))),"",INDEX('Policy Characteristics'!K:K,MATCH($C505,'Policy Characteristics'!$C:$C,0)))</f>
        <v>industry-ag-main.html#fuel-switching</v>
      </c>
      <c r="R505" s="293" t="str">
        <f>IF(ISBLANK(INDEX('Policy Characteristics'!L:L,MATCH($C505,'Policy Characteristics'!$C:$C,0))),"",INDEX('Policy Characteristics'!L:L,MATCH($C505,'Policy Characteristics'!$C:$C,0)))</f>
        <v>industry-elec-and-hydrogen.html</v>
      </c>
    </row>
    <row r="506" spans="1:18" x14ac:dyDescent="0.25">
      <c r="A506" s="293" t="str">
        <f>IF(ISBLANK(INDEX('Policy Characteristics'!A:A,MATCH($C506,'Policy Characteristics'!$C:$C,0))),"",INDEX('Policy Characteristics'!A:A,MATCH($C506,'Policy Characteristics'!$C:$C,0)))</f>
        <v>Industry</v>
      </c>
      <c r="B506" s="294" t="str">
        <f>IF(ISBLANK(INDEX('Policy Characteristics'!B:B,MATCH($C506,'Policy Characteristics'!$C:$C,0))),"",INDEX('Policy Characteristics'!B:B,MATCH($C506,'Policy Characteristics'!$C:$C,0)))</f>
        <v>Electrification + Hydrogen (Med &amp; High Temp)</v>
      </c>
      <c r="C506" s="293" t="str">
        <f t="shared" si="33"/>
        <v>Fraction of Med and High Temp Industrial Heat Shifted to Other Fuels</v>
      </c>
      <c r="D506" s="299" t="s">
        <v>722</v>
      </c>
      <c r="E506" s="298" t="s">
        <v>788</v>
      </c>
      <c r="F506" t="s">
        <v>723</v>
      </c>
      <c r="G506" s="298" t="s">
        <v>789</v>
      </c>
      <c r="H506" s="20">
        <v>1247</v>
      </c>
      <c r="I506" s="295" t="s">
        <v>624</v>
      </c>
      <c r="J506" s="296" t="str">
        <f>IF(ISBLANK(INDEX('Policy Characteristics'!D:D,MATCH($C506,'Policy Characteristics'!$C:$C,0))),"",INDEX('Policy Characteristics'!D:D,MATCH($C506,'Policy Characteristics'!$C:$C,0)))</f>
        <v>Electrification + Hydrogen</v>
      </c>
      <c r="K506" s="293" t="str">
        <f>IF(ISBLANK(INDEX('Policy Characteristics'!E:E,MATCH($C506,'Policy Characteristics'!$C:$C,0))),"",INDEX('Policy Characteristics'!E:E,MATCH($C506,'Policy Characteristics'!$C:$C,0)))</f>
        <v>indst med and high temp fuel type shifting</v>
      </c>
      <c r="L506" s="237">
        <f>IF(ISBLANK(INDEX('Policy Characteristics'!F:F,MATCH($C506,'Policy Characteristics'!$C:$C,0))),"",INDEX('Policy Characteristics'!F:F,MATCH($C506,'Policy Characteristics'!$C:$C,0)))</f>
        <v>0</v>
      </c>
      <c r="M506" s="237">
        <f>IF(ISBLANK(INDEX('Policy Characteristics'!G:G,MATCH($C506,'Policy Characteristics'!$C:$C,0))),"",INDEX('Policy Characteristics'!G:G,MATCH($C506,'Policy Characteristics'!$C:$C,0)))</f>
        <v>1</v>
      </c>
      <c r="N506" s="237">
        <f>IF(ISBLANK(INDEX('Policy Characteristics'!H:H,MATCH($C506,'Policy Characteristics'!$C:$C,0))),"",INDEX('Policy Characteristics'!H:H,MATCH($C506,'Policy Characteristics'!$C:$C,0)))</f>
        <v>0.01</v>
      </c>
      <c r="O506" s="293" t="str">
        <f>IF(ISBLANK(INDEX('Policy Characteristics'!I:I,MATCH($C506,'Policy Characteristics'!$C:$C,0))),"",INDEX('Policy Characteristics'!I:I,MATCH($C506,'Policy Characteristics'!$C:$C,0)))</f>
        <v>% of fuel shifted</v>
      </c>
      <c r="P506" s="293"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6" s="293" t="str">
        <f>IF(ISBLANK(INDEX('Policy Characteristics'!K:K,MATCH($C506,'Policy Characteristics'!$C:$C,0))),"",INDEX('Policy Characteristics'!K:K,MATCH($C506,'Policy Characteristics'!$C:$C,0)))</f>
        <v>industry-ag-main.html#fuel-switching</v>
      </c>
      <c r="R506" s="293" t="str">
        <f>IF(ISBLANK(INDEX('Policy Characteristics'!L:L,MATCH($C506,'Policy Characteristics'!$C:$C,0))),"",INDEX('Policy Characteristics'!L:L,MATCH($C506,'Policy Characteristics'!$C:$C,0)))</f>
        <v>industry-elec-and-hydrogen.html</v>
      </c>
    </row>
    <row r="507" spans="1:18" x14ac:dyDescent="0.25">
      <c r="A507" s="293" t="str">
        <f>IF(ISBLANK(INDEX('Policy Characteristics'!A:A,MATCH($C507,'Policy Characteristics'!$C:$C,0))),"",INDEX('Policy Characteristics'!A:A,MATCH($C507,'Policy Characteristics'!$C:$C,0)))</f>
        <v>Industry</v>
      </c>
      <c r="B507" s="294" t="str">
        <f>IF(ISBLANK(INDEX('Policy Characteristics'!B:B,MATCH($C507,'Policy Characteristics'!$C:$C,0))),"",INDEX('Policy Characteristics'!B:B,MATCH($C507,'Policy Characteristics'!$C:$C,0)))</f>
        <v>Electrification + Hydrogen (Med &amp; High Temp)</v>
      </c>
      <c r="C507" s="293" t="str">
        <f t="shared" si="33"/>
        <v>Fraction of Med and High Temp Industrial Heat Shifted to Other Fuels</v>
      </c>
      <c r="D507" s="299" t="s">
        <v>724</v>
      </c>
      <c r="E507" s="298" t="s">
        <v>770</v>
      </c>
      <c r="F507" t="s">
        <v>725</v>
      </c>
      <c r="G507" s="298" t="s">
        <v>771</v>
      </c>
      <c r="H507" s="20">
        <v>1248</v>
      </c>
      <c r="I507" s="295" t="s">
        <v>624</v>
      </c>
      <c r="J507" s="296" t="str">
        <f>IF(ISBLANK(INDEX('Policy Characteristics'!D:D,MATCH($C507,'Policy Characteristics'!$C:$C,0))),"",INDEX('Policy Characteristics'!D:D,MATCH($C507,'Policy Characteristics'!$C:$C,0)))</f>
        <v>Electrification + Hydrogen</v>
      </c>
      <c r="K507" s="293" t="str">
        <f>IF(ISBLANK(INDEX('Policy Characteristics'!E:E,MATCH($C507,'Policy Characteristics'!$C:$C,0))),"",INDEX('Policy Characteristics'!E:E,MATCH($C507,'Policy Characteristics'!$C:$C,0)))</f>
        <v>indst med and high temp fuel type shifting</v>
      </c>
      <c r="L507" s="237">
        <f>IF(ISBLANK(INDEX('Policy Characteristics'!F:F,MATCH($C507,'Policy Characteristics'!$C:$C,0))),"",INDEX('Policy Characteristics'!F:F,MATCH($C507,'Policy Characteristics'!$C:$C,0)))</f>
        <v>0</v>
      </c>
      <c r="M507" s="237">
        <f>IF(ISBLANK(INDEX('Policy Characteristics'!G:G,MATCH($C507,'Policy Characteristics'!$C:$C,0))),"",INDEX('Policy Characteristics'!G:G,MATCH($C507,'Policy Characteristics'!$C:$C,0)))</f>
        <v>1</v>
      </c>
      <c r="N507" s="237">
        <f>IF(ISBLANK(INDEX('Policy Characteristics'!H:H,MATCH($C507,'Policy Characteristics'!$C:$C,0))),"",INDEX('Policy Characteristics'!H:H,MATCH($C507,'Policy Characteristics'!$C:$C,0)))</f>
        <v>0.01</v>
      </c>
      <c r="O507" s="293" t="str">
        <f>IF(ISBLANK(INDEX('Policy Characteristics'!I:I,MATCH($C507,'Policy Characteristics'!$C:$C,0))),"",INDEX('Policy Characteristics'!I:I,MATCH($C507,'Policy Characteristics'!$C:$C,0)))</f>
        <v>% of fuel shifted</v>
      </c>
      <c r="P507" s="293"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7" s="293" t="str">
        <f>IF(ISBLANK(INDEX('Policy Characteristics'!K:K,MATCH($C507,'Policy Characteristics'!$C:$C,0))),"",INDEX('Policy Characteristics'!K:K,MATCH($C507,'Policy Characteristics'!$C:$C,0)))</f>
        <v>industry-ag-main.html#fuel-switching</v>
      </c>
      <c r="R507" s="293" t="str">
        <f>IF(ISBLANK(INDEX('Policy Characteristics'!L:L,MATCH($C507,'Policy Characteristics'!$C:$C,0))),"",INDEX('Policy Characteristics'!L:L,MATCH($C507,'Policy Characteristics'!$C:$C,0)))</f>
        <v>industry-elec-and-hydrogen.html</v>
      </c>
    </row>
    <row r="508" spans="1:18" x14ac:dyDescent="0.25">
      <c r="A508" s="293" t="str">
        <f>IF(ISBLANK(INDEX('Policy Characteristics'!A:A,MATCH($C508,'Policy Characteristics'!$C:$C,0))),"",INDEX('Policy Characteristics'!A:A,MATCH($C508,'Policy Characteristics'!$C:$C,0)))</f>
        <v>Industry</v>
      </c>
      <c r="B508" s="294" t="str">
        <f>IF(ISBLANK(INDEX('Policy Characteristics'!B:B,MATCH($C508,'Policy Characteristics'!$C:$C,0))),"",INDEX('Policy Characteristics'!B:B,MATCH($C508,'Policy Characteristics'!$C:$C,0)))</f>
        <v>Electrification + Hydrogen (Med &amp; High Temp)</v>
      </c>
      <c r="C508" s="293" t="str">
        <f t="shared" si="33"/>
        <v>Fraction of Med and High Temp Industrial Heat Shifted to Other Fuels</v>
      </c>
      <c r="D508" s="299" t="s">
        <v>724</v>
      </c>
      <c r="E508" s="298" t="s">
        <v>772</v>
      </c>
      <c r="F508" t="s">
        <v>725</v>
      </c>
      <c r="G508" s="298" t="s">
        <v>773</v>
      </c>
      <c r="H508" s="20">
        <v>1249</v>
      </c>
      <c r="I508" s="295" t="s">
        <v>634</v>
      </c>
      <c r="J508" s="296" t="str">
        <f>IF(ISBLANK(INDEX('Policy Characteristics'!D:D,MATCH($C508,'Policy Characteristics'!$C:$C,0))),"",INDEX('Policy Characteristics'!D:D,MATCH($C508,'Policy Characteristics'!$C:$C,0)))</f>
        <v>Electrification + Hydrogen</v>
      </c>
      <c r="K508" s="293" t="str">
        <f>IF(ISBLANK(INDEX('Policy Characteristics'!E:E,MATCH($C508,'Policy Characteristics'!$C:$C,0))),"",INDEX('Policy Characteristics'!E:E,MATCH($C508,'Policy Characteristics'!$C:$C,0)))</f>
        <v>indst med and high temp fuel type shifting</v>
      </c>
      <c r="L508" s="237">
        <f>IF(ISBLANK(INDEX('Policy Characteristics'!F:F,MATCH($C508,'Policy Characteristics'!$C:$C,0))),"",INDEX('Policy Characteristics'!F:F,MATCH($C508,'Policy Characteristics'!$C:$C,0)))</f>
        <v>0</v>
      </c>
      <c r="M508" s="237">
        <f>IF(ISBLANK(INDEX('Policy Characteristics'!G:G,MATCH($C508,'Policy Characteristics'!$C:$C,0))),"",INDEX('Policy Characteristics'!G:G,MATCH($C508,'Policy Characteristics'!$C:$C,0)))</f>
        <v>1</v>
      </c>
      <c r="N508" s="237">
        <f>IF(ISBLANK(INDEX('Policy Characteristics'!H:H,MATCH($C508,'Policy Characteristics'!$C:$C,0))),"",INDEX('Policy Characteristics'!H:H,MATCH($C508,'Policy Characteristics'!$C:$C,0)))</f>
        <v>0.01</v>
      </c>
      <c r="O508" s="293" t="str">
        <f>IF(ISBLANK(INDEX('Policy Characteristics'!I:I,MATCH($C508,'Policy Characteristics'!$C:$C,0))),"",INDEX('Policy Characteristics'!I:I,MATCH($C508,'Policy Characteristics'!$C:$C,0)))</f>
        <v>% of fuel shifted</v>
      </c>
      <c r="P508" s="293"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8" s="293" t="str">
        <f>IF(ISBLANK(INDEX('Policy Characteristics'!K:K,MATCH($C508,'Policy Characteristics'!$C:$C,0))),"",INDEX('Policy Characteristics'!K:K,MATCH($C508,'Policy Characteristics'!$C:$C,0)))</f>
        <v>industry-ag-main.html#fuel-switching</v>
      </c>
      <c r="R508" s="293" t="str">
        <f>IF(ISBLANK(INDEX('Policy Characteristics'!L:L,MATCH($C508,'Policy Characteristics'!$C:$C,0))),"",INDEX('Policy Characteristics'!L:L,MATCH($C508,'Policy Characteristics'!$C:$C,0)))</f>
        <v>industry-elec-and-hydrogen.html</v>
      </c>
    </row>
    <row r="509" spans="1:18" x14ac:dyDescent="0.25">
      <c r="A509" s="293" t="str">
        <f>IF(ISBLANK(INDEX('Policy Characteristics'!A:A,MATCH($C509,'Policy Characteristics'!$C:$C,0))),"",INDEX('Policy Characteristics'!A:A,MATCH($C509,'Policy Characteristics'!$C:$C,0)))</f>
        <v>Industry</v>
      </c>
      <c r="B509" s="294" t="str">
        <f>IF(ISBLANK(INDEX('Policy Characteristics'!B:B,MATCH($C509,'Policy Characteristics'!$C:$C,0))),"",INDEX('Policy Characteristics'!B:B,MATCH($C509,'Policy Characteristics'!$C:$C,0)))</f>
        <v>Electrification + Hydrogen (Med &amp; High Temp)</v>
      </c>
      <c r="C509" s="293" t="str">
        <f t="shared" si="33"/>
        <v>Fraction of Med and High Temp Industrial Heat Shifted to Other Fuels</v>
      </c>
      <c r="D509" s="299" t="s">
        <v>724</v>
      </c>
      <c r="E509" s="298" t="s">
        <v>774</v>
      </c>
      <c r="F509" t="s">
        <v>725</v>
      </c>
      <c r="G509" s="298" t="s">
        <v>775</v>
      </c>
      <c r="H509" s="20">
        <v>1250</v>
      </c>
      <c r="I509" s="295" t="s">
        <v>634</v>
      </c>
      <c r="J509" s="296" t="str">
        <f>IF(ISBLANK(INDEX('Policy Characteristics'!D:D,MATCH($C509,'Policy Characteristics'!$C:$C,0))),"",INDEX('Policy Characteristics'!D:D,MATCH($C509,'Policy Characteristics'!$C:$C,0)))</f>
        <v>Electrification + Hydrogen</v>
      </c>
      <c r="K509" s="293" t="str">
        <f>IF(ISBLANK(INDEX('Policy Characteristics'!E:E,MATCH($C509,'Policy Characteristics'!$C:$C,0))),"",INDEX('Policy Characteristics'!E:E,MATCH($C509,'Policy Characteristics'!$C:$C,0)))</f>
        <v>indst med and high temp fuel type shifting</v>
      </c>
      <c r="L509" s="237">
        <f>IF(ISBLANK(INDEX('Policy Characteristics'!F:F,MATCH($C509,'Policy Characteristics'!$C:$C,0))),"",INDEX('Policy Characteristics'!F:F,MATCH($C509,'Policy Characteristics'!$C:$C,0)))</f>
        <v>0</v>
      </c>
      <c r="M509" s="237">
        <f>IF(ISBLANK(INDEX('Policy Characteristics'!G:G,MATCH($C509,'Policy Characteristics'!$C:$C,0))),"",INDEX('Policy Characteristics'!G:G,MATCH($C509,'Policy Characteristics'!$C:$C,0)))</f>
        <v>1</v>
      </c>
      <c r="N509" s="237">
        <f>IF(ISBLANK(INDEX('Policy Characteristics'!H:H,MATCH($C509,'Policy Characteristics'!$C:$C,0))),"",INDEX('Policy Characteristics'!H:H,MATCH($C509,'Policy Characteristics'!$C:$C,0)))</f>
        <v>0.01</v>
      </c>
      <c r="O509" s="293" t="str">
        <f>IF(ISBLANK(INDEX('Policy Characteristics'!I:I,MATCH($C509,'Policy Characteristics'!$C:$C,0))),"",INDEX('Policy Characteristics'!I:I,MATCH($C509,'Policy Characteristics'!$C:$C,0)))</f>
        <v>% of fuel shifted</v>
      </c>
      <c r="P509" s="293"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9" s="293" t="str">
        <f>IF(ISBLANK(INDEX('Policy Characteristics'!K:K,MATCH($C509,'Policy Characteristics'!$C:$C,0))),"",INDEX('Policy Characteristics'!K:K,MATCH($C509,'Policy Characteristics'!$C:$C,0)))</f>
        <v>industry-ag-main.html#fuel-switching</v>
      </c>
      <c r="R509" s="293" t="str">
        <f>IF(ISBLANK(INDEX('Policy Characteristics'!L:L,MATCH($C509,'Policy Characteristics'!$C:$C,0))),"",INDEX('Policy Characteristics'!L:L,MATCH($C509,'Policy Characteristics'!$C:$C,0)))</f>
        <v>industry-elec-and-hydrogen.html</v>
      </c>
    </row>
    <row r="510" spans="1:18" x14ac:dyDescent="0.25">
      <c r="A510" s="293" t="str">
        <f>IF(ISBLANK(INDEX('Policy Characteristics'!A:A,MATCH($C510,'Policy Characteristics'!$C:$C,0))),"",INDEX('Policy Characteristics'!A:A,MATCH($C510,'Policy Characteristics'!$C:$C,0)))</f>
        <v>Industry</v>
      </c>
      <c r="B510" s="294" t="str">
        <f>IF(ISBLANK(INDEX('Policy Characteristics'!B:B,MATCH($C510,'Policy Characteristics'!$C:$C,0))),"",INDEX('Policy Characteristics'!B:B,MATCH($C510,'Policy Characteristics'!$C:$C,0)))</f>
        <v>Electrification + Hydrogen (Med &amp; High Temp)</v>
      </c>
      <c r="C510" s="293" t="str">
        <f t="shared" si="33"/>
        <v>Fraction of Med and High Temp Industrial Heat Shifted to Other Fuels</v>
      </c>
      <c r="D510" s="299" t="s">
        <v>724</v>
      </c>
      <c r="E510" s="298" t="s">
        <v>776</v>
      </c>
      <c r="F510" t="s">
        <v>725</v>
      </c>
      <c r="G510" s="298" t="s">
        <v>777</v>
      </c>
      <c r="H510" s="20">
        <v>1251</v>
      </c>
      <c r="I510" s="295" t="s">
        <v>634</v>
      </c>
      <c r="J510" s="296" t="str">
        <f>IF(ISBLANK(INDEX('Policy Characteristics'!D:D,MATCH($C510,'Policy Characteristics'!$C:$C,0))),"",INDEX('Policy Characteristics'!D:D,MATCH($C510,'Policy Characteristics'!$C:$C,0)))</f>
        <v>Electrification + Hydrogen</v>
      </c>
      <c r="K510" s="293" t="str">
        <f>IF(ISBLANK(INDEX('Policy Characteristics'!E:E,MATCH($C510,'Policy Characteristics'!$C:$C,0))),"",INDEX('Policy Characteristics'!E:E,MATCH($C510,'Policy Characteristics'!$C:$C,0)))</f>
        <v>indst med and high temp fuel type shifting</v>
      </c>
      <c r="L510" s="237">
        <f>IF(ISBLANK(INDEX('Policy Characteristics'!F:F,MATCH($C510,'Policy Characteristics'!$C:$C,0))),"",INDEX('Policy Characteristics'!F:F,MATCH($C510,'Policy Characteristics'!$C:$C,0)))</f>
        <v>0</v>
      </c>
      <c r="M510" s="237">
        <f>IF(ISBLANK(INDEX('Policy Characteristics'!G:G,MATCH($C510,'Policy Characteristics'!$C:$C,0))),"",INDEX('Policy Characteristics'!G:G,MATCH($C510,'Policy Characteristics'!$C:$C,0)))</f>
        <v>1</v>
      </c>
      <c r="N510" s="237">
        <f>IF(ISBLANK(INDEX('Policy Characteristics'!H:H,MATCH($C510,'Policy Characteristics'!$C:$C,0))),"",INDEX('Policy Characteristics'!H:H,MATCH($C510,'Policy Characteristics'!$C:$C,0)))</f>
        <v>0.01</v>
      </c>
      <c r="O510" s="293" t="str">
        <f>IF(ISBLANK(INDEX('Policy Characteristics'!I:I,MATCH($C510,'Policy Characteristics'!$C:$C,0))),"",INDEX('Policy Characteristics'!I:I,MATCH($C510,'Policy Characteristics'!$C:$C,0)))</f>
        <v>% of fuel shifted</v>
      </c>
      <c r="P510" s="293"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0" s="293" t="str">
        <f>IF(ISBLANK(INDEX('Policy Characteristics'!K:K,MATCH($C510,'Policy Characteristics'!$C:$C,0))),"",INDEX('Policy Characteristics'!K:K,MATCH($C510,'Policy Characteristics'!$C:$C,0)))</f>
        <v>industry-ag-main.html#fuel-switching</v>
      </c>
      <c r="R510" s="293" t="str">
        <f>IF(ISBLANK(INDEX('Policy Characteristics'!L:L,MATCH($C510,'Policy Characteristics'!$C:$C,0))),"",INDEX('Policy Characteristics'!L:L,MATCH($C510,'Policy Characteristics'!$C:$C,0)))</f>
        <v>industry-elec-and-hydrogen.html</v>
      </c>
    </row>
    <row r="511" spans="1:18" x14ac:dyDescent="0.25">
      <c r="A511" s="293" t="str">
        <f>IF(ISBLANK(INDEX('Policy Characteristics'!A:A,MATCH($C511,'Policy Characteristics'!$C:$C,0))),"",INDEX('Policy Characteristics'!A:A,MATCH($C511,'Policy Characteristics'!$C:$C,0)))</f>
        <v>Industry</v>
      </c>
      <c r="B511" s="294" t="str">
        <f>IF(ISBLANK(INDEX('Policy Characteristics'!B:B,MATCH($C511,'Policy Characteristics'!$C:$C,0))),"",INDEX('Policy Characteristics'!B:B,MATCH($C511,'Policy Characteristics'!$C:$C,0)))</f>
        <v>Electrification + Hydrogen (Med &amp; High Temp)</v>
      </c>
      <c r="C511" s="293" t="str">
        <f t="shared" si="33"/>
        <v>Fraction of Med and High Temp Industrial Heat Shifted to Other Fuels</v>
      </c>
      <c r="D511" s="299" t="s">
        <v>724</v>
      </c>
      <c r="E511" s="298" t="s">
        <v>778</v>
      </c>
      <c r="F511" t="s">
        <v>725</v>
      </c>
      <c r="G511" s="298" t="s">
        <v>779</v>
      </c>
      <c r="H511" s="20">
        <v>1252</v>
      </c>
      <c r="I511" s="295" t="s">
        <v>634</v>
      </c>
      <c r="J511" s="296" t="str">
        <f>IF(ISBLANK(INDEX('Policy Characteristics'!D:D,MATCH($C511,'Policy Characteristics'!$C:$C,0))),"",INDEX('Policy Characteristics'!D:D,MATCH($C511,'Policy Characteristics'!$C:$C,0)))</f>
        <v>Electrification + Hydrogen</v>
      </c>
      <c r="K511" s="293" t="str">
        <f>IF(ISBLANK(INDEX('Policy Characteristics'!E:E,MATCH($C511,'Policy Characteristics'!$C:$C,0))),"",INDEX('Policy Characteristics'!E:E,MATCH($C511,'Policy Characteristics'!$C:$C,0)))</f>
        <v>indst med and high temp fuel type shifting</v>
      </c>
      <c r="L511" s="237">
        <f>IF(ISBLANK(INDEX('Policy Characteristics'!F:F,MATCH($C511,'Policy Characteristics'!$C:$C,0))),"",INDEX('Policy Characteristics'!F:F,MATCH($C511,'Policy Characteristics'!$C:$C,0)))</f>
        <v>0</v>
      </c>
      <c r="M511" s="237">
        <f>IF(ISBLANK(INDEX('Policy Characteristics'!G:G,MATCH($C511,'Policy Characteristics'!$C:$C,0))),"",INDEX('Policy Characteristics'!G:G,MATCH($C511,'Policy Characteristics'!$C:$C,0)))</f>
        <v>1</v>
      </c>
      <c r="N511" s="237">
        <f>IF(ISBLANK(INDEX('Policy Characteristics'!H:H,MATCH($C511,'Policy Characteristics'!$C:$C,0))),"",INDEX('Policy Characteristics'!H:H,MATCH($C511,'Policy Characteristics'!$C:$C,0)))</f>
        <v>0.01</v>
      </c>
      <c r="O511" s="293" t="str">
        <f>IF(ISBLANK(INDEX('Policy Characteristics'!I:I,MATCH($C511,'Policy Characteristics'!$C:$C,0))),"",INDEX('Policy Characteristics'!I:I,MATCH($C511,'Policy Characteristics'!$C:$C,0)))</f>
        <v>% of fuel shifted</v>
      </c>
      <c r="P511" s="293"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1" s="293" t="str">
        <f>IF(ISBLANK(INDEX('Policy Characteristics'!K:K,MATCH($C511,'Policy Characteristics'!$C:$C,0))),"",INDEX('Policy Characteristics'!K:K,MATCH($C511,'Policy Characteristics'!$C:$C,0)))</f>
        <v>industry-ag-main.html#fuel-switching</v>
      </c>
      <c r="R511" s="293" t="str">
        <f>IF(ISBLANK(INDEX('Policy Characteristics'!L:L,MATCH($C511,'Policy Characteristics'!$C:$C,0))),"",INDEX('Policy Characteristics'!L:L,MATCH($C511,'Policy Characteristics'!$C:$C,0)))</f>
        <v>industry-elec-and-hydrogen.html</v>
      </c>
    </row>
    <row r="512" spans="1:18" x14ac:dyDescent="0.25">
      <c r="A512" s="293" t="str">
        <f>IF(ISBLANK(INDEX('Policy Characteristics'!A:A,MATCH($C512,'Policy Characteristics'!$C:$C,0))),"",INDEX('Policy Characteristics'!A:A,MATCH($C512,'Policy Characteristics'!$C:$C,0)))</f>
        <v>Industry</v>
      </c>
      <c r="B512" s="294" t="str">
        <f>IF(ISBLANK(INDEX('Policy Characteristics'!B:B,MATCH($C512,'Policy Characteristics'!$C:$C,0))),"",INDEX('Policy Characteristics'!B:B,MATCH($C512,'Policy Characteristics'!$C:$C,0)))</f>
        <v>Electrification + Hydrogen (Med &amp; High Temp)</v>
      </c>
      <c r="C512" s="293" t="str">
        <f t="shared" si="33"/>
        <v>Fraction of Med and High Temp Industrial Heat Shifted to Other Fuels</v>
      </c>
      <c r="D512" s="299" t="s">
        <v>724</v>
      </c>
      <c r="E512" s="298" t="s">
        <v>780</v>
      </c>
      <c r="F512" t="s">
        <v>725</v>
      </c>
      <c r="G512" s="298" t="s">
        <v>781</v>
      </c>
      <c r="H512" s="20">
        <v>1253</v>
      </c>
      <c r="I512" s="295" t="s">
        <v>634</v>
      </c>
      <c r="J512" s="296" t="str">
        <f>IF(ISBLANK(INDEX('Policy Characteristics'!D:D,MATCH($C512,'Policy Characteristics'!$C:$C,0))),"",INDEX('Policy Characteristics'!D:D,MATCH($C512,'Policy Characteristics'!$C:$C,0)))</f>
        <v>Electrification + Hydrogen</v>
      </c>
      <c r="K512" s="293" t="str">
        <f>IF(ISBLANK(INDEX('Policy Characteristics'!E:E,MATCH($C512,'Policy Characteristics'!$C:$C,0))),"",INDEX('Policy Characteristics'!E:E,MATCH($C512,'Policy Characteristics'!$C:$C,0)))</f>
        <v>indst med and high temp fuel type shifting</v>
      </c>
      <c r="L512" s="237">
        <f>IF(ISBLANK(INDEX('Policy Characteristics'!F:F,MATCH($C512,'Policy Characteristics'!$C:$C,0))),"",INDEX('Policy Characteristics'!F:F,MATCH($C512,'Policy Characteristics'!$C:$C,0)))</f>
        <v>0</v>
      </c>
      <c r="M512" s="237">
        <f>IF(ISBLANK(INDEX('Policy Characteristics'!G:G,MATCH($C512,'Policy Characteristics'!$C:$C,0))),"",INDEX('Policy Characteristics'!G:G,MATCH($C512,'Policy Characteristics'!$C:$C,0)))</f>
        <v>1</v>
      </c>
      <c r="N512" s="237">
        <f>IF(ISBLANK(INDEX('Policy Characteristics'!H:H,MATCH($C512,'Policy Characteristics'!$C:$C,0))),"",INDEX('Policy Characteristics'!H:H,MATCH($C512,'Policy Characteristics'!$C:$C,0)))</f>
        <v>0.01</v>
      </c>
      <c r="O512" s="293" t="str">
        <f>IF(ISBLANK(INDEX('Policy Characteristics'!I:I,MATCH($C512,'Policy Characteristics'!$C:$C,0))),"",INDEX('Policy Characteristics'!I:I,MATCH($C512,'Policy Characteristics'!$C:$C,0)))</f>
        <v>% of fuel shifted</v>
      </c>
      <c r="P512" s="293"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2" s="293" t="str">
        <f>IF(ISBLANK(INDEX('Policy Characteristics'!K:K,MATCH($C512,'Policy Characteristics'!$C:$C,0))),"",INDEX('Policy Characteristics'!K:K,MATCH($C512,'Policy Characteristics'!$C:$C,0)))</f>
        <v>industry-ag-main.html#fuel-switching</v>
      </c>
      <c r="R512" s="293" t="str">
        <f>IF(ISBLANK(INDEX('Policy Characteristics'!L:L,MATCH($C512,'Policy Characteristics'!$C:$C,0))),"",INDEX('Policy Characteristics'!L:L,MATCH($C512,'Policy Characteristics'!$C:$C,0)))</f>
        <v>industry-elec-and-hydrogen.html</v>
      </c>
    </row>
    <row r="513" spans="1:18" x14ac:dyDescent="0.25">
      <c r="A513" s="293" t="str">
        <f>IF(ISBLANK(INDEX('Policy Characteristics'!A:A,MATCH($C513,'Policy Characteristics'!$C:$C,0))),"",INDEX('Policy Characteristics'!A:A,MATCH($C513,'Policy Characteristics'!$C:$C,0)))</f>
        <v>Industry</v>
      </c>
      <c r="B513" s="294" t="str">
        <f>IF(ISBLANK(INDEX('Policy Characteristics'!B:B,MATCH($C513,'Policy Characteristics'!$C:$C,0))),"",INDEX('Policy Characteristics'!B:B,MATCH($C513,'Policy Characteristics'!$C:$C,0)))</f>
        <v>Electrification + Hydrogen (Med &amp; High Temp)</v>
      </c>
      <c r="C513" s="293" t="str">
        <f t="shared" si="33"/>
        <v>Fraction of Med and High Temp Industrial Heat Shifted to Other Fuels</v>
      </c>
      <c r="D513" s="299" t="s">
        <v>724</v>
      </c>
      <c r="E513" s="298" t="s">
        <v>782</v>
      </c>
      <c r="F513" t="s">
        <v>725</v>
      </c>
      <c r="G513" s="298" t="s">
        <v>783</v>
      </c>
      <c r="H513" s="20">
        <v>1254</v>
      </c>
      <c r="I513" s="295" t="s">
        <v>634</v>
      </c>
      <c r="J513" s="296" t="str">
        <f>IF(ISBLANK(INDEX('Policy Characteristics'!D:D,MATCH($C513,'Policy Characteristics'!$C:$C,0))),"",INDEX('Policy Characteristics'!D:D,MATCH($C513,'Policy Characteristics'!$C:$C,0)))</f>
        <v>Electrification + Hydrogen</v>
      </c>
      <c r="K513" s="293" t="str">
        <f>IF(ISBLANK(INDEX('Policy Characteristics'!E:E,MATCH($C513,'Policy Characteristics'!$C:$C,0))),"",INDEX('Policy Characteristics'!E:E,MATCH($C513,'Policy Characteristics'!$C:$C,0)))</f>
        <v>indst med and high temp fuel type shifting</v>
      </c>
      <c r="L513" s="237">
        <f>IF(ISBLANK(INDEX('Policy Characteristics'!F:F,MATCH($C513,'Policy Characteristics'!$C:$C,0))),"",INDEX('Policy Characteristics'!F:F,MATCH($C513,'Policy Characteristics'!$C:$C,0)))</f>
        <v>0</v>
      </c>
      <c r="M513" s="237">
        <f>IF(ISBLANK(INDEX('Policy Characteristics'!G:G,MATCH($C513,'Policy Characteristics'!$C:$C,0))),"",INDEX('Policy Characteristics'!G:G,MATCH($C513,'Policy Characteristics'!$C:$C,0)))</f>
        <v>1</v>
      </c>
      <c r="N513" s="237">
        <f>IF(ISBLANK(INDEX('Policy Characteristics'!H:H,MATCH($C513,'Policy Characteristics'!$C:$C,0))),"",INDEX('Policy Characteristics'!H:H,MATCH($C513,'Policy Characteristics'!$C:$C,0)))</f>
        <v>0.01</v>
      </c>
      <c r="O513" s="293" t="str">
        <f>IF(ISBLANK(INDEX('Policy Characteristics'!I:I,MATCH($C513,'Policy Characteristics'!$C:$C,0))),"",INDEX('Policy Characteristics'!I:I,MATCH($C513,'Policy Characteristics'!$C:$C,0)))</f>
        <v>% of fuel shifted</v>
      </c>
      <c r="P513" s="293"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3" s="293" t="str">
        <f>IF(ISBLANK(INDEX('Policy Characteristics'!K:K,MATCH($C513,'Policy Characteristics'!$C:$C,0))),"",INDEX('Policy Characteristics'!K:K,MATCH($C513,'Policy Characteristics'!$C:$C,0)))</f>
        <v>industry-ag-main.html#fuel-switching</v>
      </c>
      <c r="R513" s="293" t="str">
        <f>IF(ISBLANK(INDEX('Policy Characteristics'!L:L,MATCH($C513,'Policy Characteristics'!$C:$C,0))),"",INDEX('Policy Characteristics'!L:L,MATCH($C513,'Policy Characteristics'!$C:$C,0)))</f>
        <v>industry-elec-and-hydrogen.html</v>
      </c>
    </row>
    <row r="514" spans="1:18" x14ac:dyDescent="0.25">
      <c r="A514" s="293" t="str">
        <f>IF(ISBLANK(INDEX('Policy Characteristics'!A:A,MATCH($C514,'Policy Characteristics'!$C:$C,0))),"",INDEX('Policy Characteristics'!A:A,MATCH($C514,'Policy Characteristics'!$C:$C,0)))</f>
        <v>Industry</v>
      </c>
      <c r="B514" s="294" t="str">
        <f>IF(ISBLANK(INDEX('Policy Characteristics'!B:B,MATCH($C514,'Policy Characteristics'!$C:$C,0))),"",INDEX('Policy Characteristics'!B:B,MATCH($C514,'Policy Characteristics'!$C:$C,0)))</f>
        <v>Electrification + Hydrogen (Med &amp; High Temp)</v>
      </c>
      <c r="C514" s="293" t="str">
        <f t="shared" si="33"/>
        <v>Fraction of Med and High Temp Industrial Heat Shifted to Other Fuels</v>
      </c>
      <c r="D514" s="299" t="s">
        <v>724</v>
      </c>
      <c r="E514" s="298" t="s">
        <v>784</v>
      </c>
      <c r="F514" t="s">
        <v>725</v>
      </c>
      <c r="G514" s="298" t="s">
        <v>785</v>
      </c>
      <c r="H514" s="20">
        <v>1255</v>
      </c>
      <c r="I514" s="295" t="s">
        <v>634</v>
      </c>
      <c r="J514" s="296" t="str">
        <f>IF(ISBLANK(INDEX('Policy Characteristics'!D:D,MATCH($C514,'Policy Characteristics'!$C:$C,0))),"",INDEX('Policy Characteristics'!D:D,MATCH($C514,'Policy Characteristics'!$C:$C,0)))</f>
        <v>Electrification + Hydrogen</v>
      </c>
      <c r="K514" s="293" t="str">
        <f>IF(ISBLANK(INDEX('Policy Characteristics'!E:E,MATCH($C514,'Policy Characteristics'!$C:$C,0))),"",INDEX('Policy Characteristics'!E:E,MATCH($C514,'Policy Characteristics'!$C:$C,0)))</f>
        <v>indst med and high temp fuel type shifting</v>
      </c>
      <c r="L514" s="237">
        <f>IF(ISBLANK(INDEX('Policy Characteristics'!F:F,MATCH($C514,'Policy Characteristics'!$C:$C,0))),"",INDEX('Policy Characteristics'!F:F,MATCH($C514,'Policy Characteristics'!$C:$C,0)))</f>
        <v>0</v>
      </c>
      <c r="M514" s="237">
        <f>IF(ISBLANK(INDEX('Policy Characteristics'!G:G,MATCH($C514,'Policy Characteristics'!$C:$C,0))),"",INDEX('Policy Characteristics'!G:G,MATCH($C514,'Policy Characteristics'!$C:$C,0)))</f>
        <v>1</v>
      </c>
      <c r="N514" s="237">
        <f>IF(ISBLANK(INDEX('Policy Characteristics'!H:H,MATCH($C514,'Policy Characteristics'!$C:$C,0))),"",INDEX('Policy Characteristics'!H:H,MATCH($C514,'Policy Characteristics'!$C:$C,0)))</f>
        <v>0.01</v>
      </c>
      <c r="O514" s="293" t="str">
        <f>IF(ISBLANK(INDEX('Policy Characteristics'!I:I,MATCH($C514,'Policy Characteristics'!$C:$C,0))),"",INDEX('Policy Characteristics'!I:I,MATCH($C514,'Policy Characteristics'!$C:$C,0)))</f>
        <v>% of fuel shifted</v>
      </c>
      <c r="P514" s="293"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4" s="293" t="str">
        <f>IF(ISBLANK(INDEX('Policy Characteristics'!K:K,MATCH($C514,'Policy Characteristics'!$C:$C,0))),"",INDEX('Policy Characteristics'!K:K,MATCH($C514,'Policy Characteristics'!$C:$C,0)))</f>
        <v>industry-ag-main.html#fuel-switching</v>
      </c>
      <c r="R514" s="293" t="str">
        <f>IF(ISBLANK(INDEX('Policy Characteristics'!L:L,MATCH($C514,'Policy Characteristics'!$C:$C,0))),"",INDEX('Policy Characteristics'!L:L,MATCH($C514,'Policy Characteristics'!$C:$C,0)))</f>
        <v>industry-elec-and-hydrogen.html</v>
      </c>
    </row>
    <row r="515" spans="1:18" x14ac:dyDescent="0.25">
      <c r="A515" s="293" t="str">
        <f>IF(ISBLANK(INDEX('Policy Characteristics'!A:A,MATCH($C515,'Policy Characteristics'!$C:$C,0))),"",INDEX('Policy Characteristics'!A:A,MATCH($C515,'Policy Characteristics'!$C:$C,0)))</f>
        <v>Industry</v>
      </c>
      <c r="B515" s="294" t="str">
        <f>IF(ISBLANK(INDEX('Policy Characteristics'!B:B,MATCH($C515,'Policy Characteristics'!$C:$C,0))),"",INDEX('Policy Characteristics'!B:B,MATCH($C515,'Policy Characteristics'!$C:$C,0)))</f>
        <v>Electrification + Hydrogen (Med &amp; High Temp)</v>
      </c>
      <c r="C515" s="293" t="str">
        <f t="shared" si="33"/>
        <v>Fraction of Med and High Temp Industrial Heat Shifted to Other Fuels</v>
      </c>
      <c r="D515" s="299" t="s">
        <v>724</v>
      </c>
      <c r="E515" s="298" t="s">
        <v>786</v>
      </c>
      <c r="F515" t="s">
        <v>725</v>
      </c>
      <c r="G515" s="298" t="s">
        <v>787</v>
      </c>
      <c r="H515" s="20">
        <v>1256</v>
      </c>
      <c r="I515" s="295" t="s">
        <v>634</v>
      </c>
      <c r="J515" s="296" t="str">
        <f>IF(ISBLANK(INDEX('Policy Characteristics'!D:D,MATCH($C515,'Policy Characteristics'!$C:$C,0))),"",INDEX('Policy Characteristics'!D:D,MATCH($C515,'Policy Characteristics'!$C:$C,0)))</f>
        <v>Electrification + Hydrogen</v>
      </c>
      <c r="K515" s="293" t="str">
        <f>IF(ISBLANK(INDEX('Policy Characteristics'!E:E,MATCH($C515,'Policy Characteristics'!$C:$C,0))),"",INDEX('Policy Characteristics'!E:E,MATCH($C515,'Policy Characteristics'!$C:$C,0)))</f>
        <v>indst med and high temp fuel type shifting</v>
      </c>
      <c r="L515" s="237">
        <f>IF(ISBLANK(INDEX('Policy Characteristics'!F:F,MATCH($C515,'Policy Characteristics'!$C:$C,0))),"",INDEX('Policy Characteristics'!F:F,MATCH($C515,'Policy Characteristics'!$C:$C,0)))</f>
        <v>0</v>
      </c>
      <c r="M515" s="237">
        <f>IF(ISBLANK(INDEX('Policy Characteristics'!G:G,MATCH($C515,'Policy Characteristics'!$C:$C,0))),"",INDEX('Policy Characteristics'!G:G,MATCH($C515,'Policy Characteristics'!$C:$C,0)))</f>
        <v>1</v>
      </c>
      <c r="N515" s="237">
        <f>IF(ISBLANK(INDEX('Policy Characteristics'!H:H,MATCH($C515,'Policy Characteristics'!$C:$C,0))),"",INDEX('Policy Characteristics'!H:H,MATCH($C515,'Policy Characteristics'!$C:$C,0)))</f>
        <v>0.01</v>
      </c>
      <c r="O515" s="293" t="str">
        <f>IF(ISBLANK(INDEX('Policy Characteristics'!I:I,MATCH($C515,'Policy Characteristics'!$C:$C,0))),"",INDEX('Policy Characteristics'!I:I,MATCH($C515,'Policy Characteristics'!$C:$C,0)))</f>
        <v>% of fuel shifted</v>
      </c>
      <c r="P515" s="293"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5" s="293" t="str">
        <f>IF(ISBLANK(INDEX('Policy Characteristics'!K:K,MATCH($C515,'Policy Characteristics'!$C:$C,0))),"",INDEX('Policy Characteristics'!K:K,MATCH($C515,'Policy Characteristics'!$C:$C,0)))</f>
        <v>industry-ag-main.html#fuel-switching</v>
      </c>
      <c r="R515" s="293" t="str">
        <f>IF(ISBLANK(INDEX('Policy Characteristics'!L:L,MATCH($C515,'Policy Characteristics'!$C:$C,0))),"",INDEX('Policy Characteristics'!L:L,MATCH($C515,'Policy Characteristics'!$C:$C,0)))</f>
        <v>industry-elec-and-hydrogen.html</v>
      </c>
    </row>
    <row r="516" spans="1:18" x14ac:dyDescent="0.25">
      <c r="A516" s="293" t="str">
        <f>IF(ISBLANK(INDEX('Policy Characteristics'!A:A,MATCH($C516,'Policy Characteristics'!$C:$C,0))),"",INDEX('Policy Characteristics'!A:A,MATCH($C516,'Policy Characteristics'!$C:$C,0)))</f>
        <v>Industry</v>
      </c>
      <c r="B516" s="294" t="str">
        <f>IF(ISBLANK(INDEX('Policy Characteristics'!B:B,MATCH($C516,'Policy Characteristics'!$C:$C,0))),"",INDEX('Policy Characteristics'!B:B,MATCH($C516,'Policy Characteristics'!$C:$C,0)))</f>
        <v>Electrification + Hydrogen (Med &amp; High Temp)</v>
      </c>
      <c r="C516" s="293" t="str">
        <f t="shared" si="33"/>
        <v>Fraction of Med and High Temp Industrial Heat Shifted to Other Fuels</v>
      </c>
      <c r="D516" s="299" t="s">
        <v>724</v>
      </c>
      <c r="E516" s="298" t="s">
        <v>788</v>
      </c>
      <c r="F516" t="s">
        <v>725</v>
      </c>
      <c r="G516" s="298" t="s">
        <v>789</v>
      </c>
      <c r="H516" s="20">
        <v>1257</v>
      </c>
      <c r="I516" s="295" t="s">
        <v>624</v>
      </c>
      <c r="J516" s="296" t="str">
        <f>IF(ISBLANK(INDEX('Policy Characteristics'!D:D,MATCH($C516,'Policy Characteristics'!$C:$C,0))),"",INDEX('Policy Characteristics'!D:D,MATCH($C516,'Policy Characteristics'!$C:$C,0)))</f>
        <v>Electrification + Hydrogen</v>
      </c>
      <c r="K516" s="293" t="str">
        <f>IF(ISBLANK(INDEX('Policy Characteristics'!E:E,MATCH($C516,'Policy Characteristics'!$C:$C,0))),"",INDEX('Policy Characteristics'!E:E,MATCH($C516,'Policy Characteristics'!$C:$C,0)))</f>
        <v>indst med and high temp fuel type shifting</v>
      </c>
      <c r="L516" s="237">
        <f>IF(ISBLANK(INDEX('Policy Characteristics'!F:F,MATCH($C516,'Policy Characteristics'!$C:$C,0))),"",INDEX('Policy Characteristics'!F:F,MATCH($C516,'Policy Characteristics'!$C:$C,0)))</f>
        <v>0</v>
      </c>
      <c r="M516" s="237">
        <f>IF(ISBLANK(INDEX('Policy Characteristics'!G:G,MATCH($C516,'Policy Characteristics'!$C:$C,0))),"",INDEX('Policy Characteristics'!G:G,MATCH($C516,'Policy Characteristics'!$C:$C,0)))</f>
        <v>1</v>
      </c>
      <c r="N516" s="237">
        <f>IF(ISBLANK(INDEX('Policy Characteristics'!H:H,MATCH($C516,'Policy Characteristics'!$C:$C,0))),"",INDEX('Policy Characteristics'!H:H,MATCH($C516,'Policy Characteristics'!$C:$C,0)))</f>
        <v>0.01</v>
      </c>
      <c r="O516" s="293" t="str">
        <f>IF(ISBLANK(INDEX('Policy Characteristics'!I:I,MATCH($C516,'Policy Characteristics'!$C:$C,0))),"",INDEX('Policy Characteristics'!I:I,MATCH($C516,'Policy Characteristics'!$C:$C,0)))</f>
        <v>% of fuel shifted</v>
      </c>
      <c r="P516" s="293"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6" s="293" t="str">
        <f>IF(ISBLANK(INDEX('Policy Characteristics'!K:K,MATCH($C516,'Policy Characteristics'!$C:$C,0))),"",INDEX('Policy Characteristics'!K:K,MATCH($C516,'Policy Characteristics'!$C:$C,0)))</f>
        <v>industry-ag-main.html#fuel-switching</v>
      </c>
      <c r="R516" s="293" t="str">
        <f>IF(ISBLANK(INDEX('Policy Characteristics'!L:L,MATCH($C516,'Policy Characteristics'!$C:$C,0))),"",INDEX('Policy Characteristics'!L:L,MATCH($C516,'Policy Characteristics'!$C:$C,0)))</f>
        <v>industry-elec-and-hydrogen.html</v>
      </c>
    </row>
    <row r="517" spans="1:18" x14ac:dyDescent="0.25">
      <c r="A517" s="293" t="str">
        <f>IF(ISBLANK(INDEX('Policy Characteristics'!A:A,MATCH($C517,'Policy Characteristics'!$C:$C,0))),"",INDEX('Policy Characteristics'!A:A,MATCH($C517,'Policy Characteristics'!$C:$C,0)))</f>
        <v>Industry</v>
      </c>
      <c r="B517" s="294" t="str">
        <f>IF(ISBLANK(INDEX('Policy Characteristics'!B:B,MATCH($C517,'Policy Characteristics'!$C:$C,0))),"",INDEX('Policy Characteristics'!B:B,MATCH($C517,'Policy Characteristics'!$C:$C,0)))</f>
        <v>Electrification + Hydrogen (Med &amp; High Temp)</v>
      </c>
      <c r="C517" s="293" t="str">
        <f t="shared" si="33"/>
        <v>Fraction of Med and High Temp Industrial Heat Shifted to Other Fuels</v>
      </c>
      <c r="D517" s="299" t="s">
        <v>726</v>
      </c>
      <c r="E517" s="298" t="s">
        <v>770</v>
      </c>
      <c r="F517" t="s">
        <v>727</v>
      </c>
      <c r="G517" s="298" t="s">
        <v>771</v>
      </c>
      <c r="H517" s="20">
        <v>1258</v>
      </c>
      <c r="I517" s="295" t="s">
        <v>624</v>
      </c>
      <c r="J517" s="296" t="str">
        <f>IF(ISBLANK(INDEX('Policy Characteristics'!D:D,MATCH($C517,'Policy Characteristics'!$C:$C,0))),"",INDEX('Policy Characteristics'!D:D,MATCH($C517,'Policy Characteristics'!$C:$C,0)))</f>
        <v>Electrification + Hydrogen</v>
      </c>
      <c r="K517" s="293" t="str">
        <f>IF(ISBLANK(INDEX('Policy Characteristics'!E:E,MATCH($C517,'Policy Characteristics'!$C:$C,0))),"",INDEX('Policy Characteristics'!E:E,MATCH($C517,'Policy Characteristics'!$C:$C,0)))</f>
        <v>indst med and high temp fuel type shifting</v>
      </c>
      <c r="L517" s="237">
        <f>IF(ISBLANK(INDEX('Policy Characteristics'!F:F,MATCH($C517,'Policy Characteristics'!$C:$C,0))),"",INDEX('Policy Characteristics'!F:F,MATCH($C517,'Policy Characteristics'!$C:$C,0)))</f>
        <v>0</v>
      </c>
      <c r="M517" s="237">
        <f>IF(ISBLANK(INDEX('Policy Characteristics'!G:G,MATCH($C517,'Policy Characteristics'!$C:$C,0))),"",INDEX('Policy Characteristics'!G:G,MATCH($C517,'Policy Characteristics'!$C:$C,0)))</f>
        <v>1</v>
      </c>
      <c r="N517" s="237">
        <f>IF(ISBLANK(INDEX('Policy Characteristics'!H:H,MATCH($C517,'Policy Characteristics'!$C:$C,0))),"",INDEX('Policy Characteristics'!H:H,MATCH($C517,'Policy Characteristics'!$C:$C,0)))</f>
        <v>0.01</v>
      </c>
      <c r="O517" s="293" t="str">
        <f>IF(ISBLANK(INDEX('Policy Characteristics'!I:I,MATCH($C517,'Policy Characteristics'!$C:$C,0))),"",INDEX('Policy Characteristics'!I:I,MATCH($C517,'Policy Characteristics'!$C:$C,0)))</f>
        <v>% of fuel shifted</v>
      </c>
      <c r="P517" s="293"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7" s="293" t="str">
        <f>IF(ISBLANK(INDEX('Policy Characteristics'!K:K,MATCH($C517,'Policy Characteristics'!$C:$C,0))),"",INDEX('Policy Characteristics'!K:K,MATCH($C517,'Policy Characteristics'!$C:$C,0)))</f>
        <v>industry-ag-main.html#fuel-switching</v>
      </c>
      <c r="R517" s="293" t="str">
        <f>IF(ISBLANK(INDEX('Policy Characteristics'!L:L,MATCH($C517,'Policy Characteristics'!$C:$C,0))),"",INDEX('Policy Characteristics'!L:L,MATCH($C517,'Policy Characteristics'!$C:$C,0)))</f>
        <v>industry-elec-and-hydrogen.html</v>
      </c>
    </row>
    <row r="518" spans="1:18" x14ac:dyDescent="0.25">
      <c r="A518" s="293" t="str">
        <f>IF(ISBLANK(INDEX('Policy Characteristics'!A:A,MATCH($C518,'Policy Characteristics'!$C:$C,0))),"",INDEX('Policy Characteristics'!A:A,MATCH($C518,'Policy Characteristics'!$C:$C,0)))</f>
        <v>Industry</v>
      </c>
      <c r="B518" s="294" t="str">
        <f>IF(ISBLANK(INDEX('Policy Characteristics'!B:B,MATCH($C518,'Policy Characteristics'!$C:$C,0))),"",INDEX('Policy Characteristics'!B:B,MATCH($C518,'Policy Characteristics'!$C:$C,0)))</f>
        <v>Electrification + Hydrogen (Med &amp; High Temp)</v>
      </c>
      <c r="C518" s="293" t="str">
        <f t="shared" si="33"/>
        <v>Fraction of Med and High Temp Industrial Heat Shifted to Other Fuels</v>
      </c>
      <c r="D518" s="299" t="s">
        <v>726</v>
      </c>
      <c r="E518" s="298" t="s">
        <v>772</v>
      </c>
      <c r="F518" t="s">
        <v>727</v>
      </c>
      <c r="G518" s="298" t="s">
        <v>773</v>
      </c>
      <c r="H518" s="20">
        <v>1259</v>
      </c>
      <c r="I518" s="295" t="s">
        <v>634</v>
      </c>
      <c r="J518" s="296" t="str">
        <f>IF(ISBLANK(INDEX('Policy Characteristics'!D:D,MATCH($C518,'Policy Characteristics'!$C:$C,0))),"",INDEX('Policy Characteristics'!D:D,MATCH($C518,'Policy Characteristics'!$C:$C,0)))</f>
        <v>Electrification + Hydrogen</v>
      </c>
      <c r="K518" s="293" t="str">
        <f>IF(ISBLANK(INDEX('Policy Characteristics'!E:E,MATCH($C518,'Policy Characteristics'!$C:$C,0))),"",INDEX('Policy Characteristics'!E:E,MATCH($C518,'Policy Characteristics'!$C:$C,0)))</f>
        <v>indst med and high temp fuel type shifting</v>
      </c>
      <c r="L518" s="237">
        <f>IF(ISBLANK(INDEX('Policy Characteristics'!F:F,MATCH($C518,'Policy Characteristics'!$C:$C,0))),"",INDEX('Policy Characteristics'!F:F,MATCH($C518,'Policy Characteristics'!$C:$C,0)))</f>
        <v>0</v>
      </c>
      <c r="M518" s="237">
        <f>IF(ISBLANK(INDEX('Policy Characteristics'!G:G,MATCH($C518,'Policy Characteristics'!$C:$C,0))),"",INDEX('Policy Characteristics'!G:G,MATCH($C518,'Policy Characteristics'!$C:$C,0)))</f>
        <v>1</v>
      </c>
      <c r="N518" s="237">
        <f>IF(ISBLANK(INDEX('Policy Characteristics'!H:H,MATCH($C518,'Policy Characteristics'!$C:$C,0))),"",INDEX('Policy Characteristics'!H:H,MATCH($C518,'Policy Characteristics'!$C:$C,0)))</f>
        <v>0.01</v>
      </c>
      <c r="O518" s="293" t="str">
        <f>IF(ISBLANK(INDEX('Policy Characteristics'!I:I,MATCH($C518,'Policy Characteristics'!$C:$C,0))),"",INDEX('Policy Characteristics'!I:I,MATCH($C518,'Policy Characteristics'!$C:$C,0)))</f>
        <v>% of fuel shifted</v>
      </c>
      <c r="P518" s="293"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8" s="293" t="str">
        <f>IF(ISBLANK(INDEX('Policy Characteristics'!K:K,MATCH($C518,'Policy Characteristics'!$C:$C,0))),"",INDEX('Policy Characteristics'!K:K,MATCH($C518,'Policy Characteristics'!$C:$C,0)))</f>
        <v>industry-ag-main.html#fuel-switching</v>
      </c>
      <c r="R518" s="293" t="str">
        <f>IF(ISBLANK(INDEX('Policy Characteristics'!L:L,MATCH($C518,'Policy Characteristics'!$C:$C,0))),"",INDEX('Policy Characteristics'!L:L,MATCH($C518,'Policy Characteristics'!$C:$C,0)))</f>
        <v>industry-elec-and-hydrogen.html</v>
      </c>
    </row>
    <row r="519" spans="1:18" x14ac:dyDescent="0.25">
      <c r="A519" s="293" t="str">
        <f>IF(ISBLANK(INDEX('Policy Characteristics'!A:A,MATCH($C519,'Policy Characteristics'!$C:$C,0))),"",INDEX('Policy Characteristics'!A:A,MATCH($C519,'Policy Characteristics'!$C:$C,0)))</f>
        <v>Industry</v>
      </c>
      <c r="B519" s="294" t="str">
        <f>IF(ISBLANK(INDEX('Policy Characteristics'!B:B,MATCH($C519,'Policy Characteristics'!$C:$C,0))),"",INDEX('Policy Characteristics'!B:B,MATCH($C519,'Policy Characteristics'!$C:$C,0)))</f>
        <v>Electrification + Hydrogen (Med &amp; High Temp)</v>
      </c>
      <c r="C519" s="293" t="str">
        <f t="shared" si="33"/>
        <v>Fraction of Med and High Temp Industrial Heat Shifted to Other Fuels</v>
      </c>
      <c r="D519" s="299" t="s">
        <v>726</v>
      </c>
      <c r="E519" s="298" t="s">
        <v>774</v>
      </c>
      <c r="F519" t="s">
        <v>727</v>
      </c>
      <c r="G519" s="298" t="s">
        <v>775</v>
      </c>
      <c r="H519" s="20">
        <v>1260</v>
      </c>
      <c r="I519" s="295" t="s">
        <v>634</v>
      </c>
      <c r="J519" s="296" t="str">
        <f>IF(ISBLANK(INDEX('Policy Characteristics'!D:D,MATCH($C519,'Policy Characteristics'!$C:$C,0))),"",INDEX('Policy Characteristics'!D:D,MATCH($C519,'Policy Characteristics'!$C:$C,0)))</f>
        <v>Electrification + Hydrogen</v>
      </c>
      <c r="K519" s="293" t="str">
        <f>IF(ISBLANK(INDEX('Policy Characteristics'!E:E,MATCH($C519,'Policy Characteristics'!$C:$C,0))),"",INDEX('Policy Characteristics'!E:E,MATCH($C519,'Policy Characteristics'!$C:$C,0)))</f>
        <v>indst med and high temp fuel type shifting</v>
      </c>
      <c r="L519" s="237">
        <f>IF(ISBLANK(INDEX('Policy Characteristics'!F:F,MATCH($C519,'Policy Characteristics'!$C:$C,0))),"",INDEX('Policy Characteristics'!F:F,MATCH($C519,'Policy Characteristics'!$C:$C,0)))</f>
        <v>0</v>
      </c>
      <c r="M519" s="237">
        <f>IF(ISBLANK(INDEX('Policy Characteristics'!G:G,MATCH($C519,'Policy Characteristics'!$C:$C,0))),"",INDEX('Policy Characteristics'!G:G,MATCH($C519,'Policy Characteristics'!$C:$C,0)))</f>
        <v>1</v>
      </c>
      <c r="N519" s="237">
        <f>IF(ISBLANK(INDEX('Policy Characteristics'!H:H,MATCH($C519,'Policy Characteristics'!$C:$C,0))),"",INDEX('Policy Characteristics'!H:H,MATCH($C519,'Policy Characteristics'!$C:$C,0)))</f>
        <v>0.01</v>
      </c>
      <c r="O519" s="293" t="str">
        <f>IF(ISBLANK(INDEX('Policy Characteristics'!I:I,MATCH($C519,'Policy Characteristics'!$C:$C,0))),"",INDEX('Policy Characteristics'!I:I,MATCH($C519,'Policy Characteristics'!$C:$C,0)))</f>
        <v>% of fuel shifted</v>
      </c>
      <c r="P519" s="293"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9" s="293" t="str">
        <f>IF(ISBLANK(INDEX('Policy Characteristics'!K:K,MATCH($C519,'Policy Characteristics'!$C:$C,0))),"",INDEX('Policy Characteristics'!K:K,MATCH($C519,'Policy Characteristics'!$C:$C,0)))</f>
        <v>industry-ag-main.html#fuel-switching</v>
      </c>
      <c r="R519" s="293" t="str">
        <f>IF(ISBLANK(INDEX('Policy Characteristics'!L:L,MATCH($C519,'Policy Characteristics'!$C:$C,0))),"",INDEX('Policy Characteristics'!L:L,MATCH($C519,'Policy Characteristics'!$C:$C,0)))</f>
        <v>industry-elec-and-hydrogen.html</v>
      </c>
    </row>
    <row r="520" spans="1:18" x14ac:dyDescent="0.25">
      <c r="A520" s="293" t="str">
        <f>IF(ISBLANK(INDEX('Policy Characteristics'!A:A,MATCH($C520,'Policy Characteristics'!$C:$C,0))),"",INDEX('Policy Characteristics'!A:A,MATCH($C520,'Policy Characteristics'!$C:$C,0)))</f>
        <v>Industry</v>
      </c>
      <c r="B520" s="294" t="str">
        <f>IF(ISBLANK(INDEX('Policy Characteristics'!B:B,MATCH($C520,'Policy Characteristics'!$C:$C,0))),"",INDEX('Policy Characteristics'!B:B,MATCH($C520,'Policy Characteristics'!$C:$C,0)))</f>
        <v>Electrification + Hydrogen (Med &amp; High Temp)</v>
      </c>
      <c r="C520" s="293" t="str">
        <f t="shared" si="33"/>
        <v>Fraction of Med and High Temp Industrial Heat Shifted to Other Fuels</v>
      </c>
      <c r="D520" s="299" t="s">
        <v>726</v>
      </c>
      <c r="E520" s="298" t="s">
        <v>776</v>
      </c>
      <c r="F520" t="s">
        <v>727</v>
      </c>
      <c r="G520" s="298" t="s">
        <v>777</v>
      </c>
      <c r="H520" s="20">
        <v>1261</v>
      </c>
      <c r="I520" s="295" t="s">
        <v>634</v>
      </c>
      <c r="J520" s="296" t="str">
        <f>IF(ISBLANK(INDEX('Policy Characteristics'!D:D,MATCH($C520,'Policy Characteristics'!$C:$C,0))),"",INDEX('Policy Characteristics'!D:D,MATCH($C520,'Policy Characteristics'!$C:$C,0)))</f>
        <v>Electrification + Hydrogen</v>
      </c>
      <c r="K520" s="293" t="str">
        <f>IF(ISBLANK(INDEX('Policy Characteristics'!E:E,MATCH($C520,'Policy Characteristics'!$C:$C,0))),"",INDEX('Policy Characteristics'!E:E,MATCH($C520,'Policy Characteristics'!$C:$C,0)))</f>
        <v>indst med and high temp fuel type shifting</v>
      </c>
      <c r="L520" s="237">
        <f>IF(ISBLANK(INDEX('Policy Characteristics'!F:F,MATCH($C520,'Policy Characteristics'!$C:$C,0))),"",INDEX('Policy Characteristics'!F:F,MATCH($C520,'Policy Characteristics'!$C:$C,0)))</f>
        <v>0</v>
      </c>
      <c r="M520" s="237">
        <f>IF(ISBLANK(INDEX('Policy Characteristics'!G:G,MATCH($C520,'Policy Characteristics'!$C:$C,0))),"",INDEX('Policy Characteristics'!G:G,MATCH($C520,'Policy Characteristics'!$C:$C,0)))</f>
        <v>1</v>
      </c>
      <c r="N520" s="237">
        <f>IF(ISBLANK(INDEX('Policy Characteristics'!H:H,MATCH($C520,'Policy Characteristics'!$C:$C,0))),"",INDEX('Policy Characteristics'!H:H,MATCH($C520,'Policy Characteristics'!$C:$C,0)))</f>
        <v>0.01</v>
      </c>
      <c r="O520" s="293" t="str">
        <f>IF(ISBLANK(INDEX('Policy Characteristics'!I:I,MATCH($C520,'Policy Characteristics'!$C:$C,0))),"",INDEX('Policy Characteristics'!I:I,MATCH($C520,'Policy Characteristics'!$C:$C,0)))</f>
        <v>% of fuel shifted</v>
      </c>
      <c r="P520" s="293"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0" s="293" t="str">
        <f>IF(ISBLANK(INDEX('Policy Characteristics'!K:K,MATCH($C520,'Policy Characteristics'!$C:$C,0))),"",INDEX('Policy Characteristics'!K:K,MATCH($C520,'Policy Characteristics'!$C:$C,0)))</f>
        <v>industry-ag-main.html#fuel-switching</v>
      </c>
      <c r="R520" s="293" t="str">
        <f>IF(ISBLANK(INDEX('Policy Characteristics'!L:L,MATCH($C520,'Policy Characteristics'!$C:$C,0))),"",INDEX('Policy Characteristics'!L:L,MATCH($C520,'Policy Characteristics'!$C:$C,0)))</f>
        <v>industry-elec-and-hydrogen.html</v>
      </c>
    </row>
    <row r="521" spans="1:18" x14ac:dyDescent="0.25">
      <c r="A521" s="293" t="str">
        <f>IF(ISBLANK(INDEX('Policy Characteristics'!A:A,MATCH($C521,'Policy Characteristics'!$C:$C,0))),"",INDEX('Policy Characteristics'!A:A,MATCH($C521,'Policy Characteristics'!$C:$C,0)))</f>
        <v>Industry</v>
      </c>
      <c r="B521" s="294" t="str">
        <f>IF(ISBLANK(INDEX('Policy Characteristics'!B:B,MATCH($C521,'Policy Characteristics'!$C:$C,0))),"",INDEX('Policy Characteristics'!B:B,MATCH($C521,'Policy Characteristics'!$C:$C,0)))</f>
        <v>Electrification + Hydrogen (Med &amp; High Temp)</v>
      </c>
      <c r="C521" s="293" t="str">
        <f t="shared" si="33"/>
        <v>Fraction of Med and High Temp Industrial Heat Shifted to Other Fuels</v>
      </c>
      <c r="D521" s="299" t="s">
        <v>726</v>
      </c>
      <c r="E521" s="298" t="s">
        <v>778</v>
      </c>
      <c r="F521" t="s">
        <v>727</v>
      </c>
      <c r="G521" s="298" t="s">
        <v>779</v>
      </c>
      <c r="H521" s="20">
        <v>1262</v>
      </c>
      <c r="I521" s="295" t="s">
        <v>634</v>
      </c>
      <c r="J521" s="296" t="str">
        <f>IF(ISBLANK(INDEX('Policy Characteristics'!D:D,MATCH($C521,'Policy Characteristics'!$C:$C,0))),"",INDEX('Policy Characteristics'!D:D,MATCH($C521,'Policy Characteristics'!$C:$C,0)))</f>
        <v>Electrification + Hydrogen</v>
      </c>
      <c r="K521" s="293" t="str">
        <f>IF(ISBLANK(INDEX('Policy Characteristics'!E:E,MATCH($C521,'Policy Characteristics'!$C:$C,0))),"",INDEX('Policy Characteristics'!E:E,MATCH($C521,'Policy Characteristics'!$C:$C,0)))</f>
        <v>indst med and high temp fuel type shifting</v>
      </c>
      <c r="L521" s="237">
        <f>IF(ISBLANK(INDEX('Policy Characteristics'!F:F,MATCH($C521,'Policy Characteristics'!$C:$C,0))),"",INDEX('Policy Characteristics'!F:F,MATCH($C521,'Policy Characteristics'!$C:$C,0)))</f>
        <v>0</v>
      </c>
      <c r="M521" s="237">
        <f>IF(ISBLANK(INDEX('Policy Characteristics'!G:G,MATCH($C521,'Policy Characteristics'!$C:$C,0))),"",INDEX('Policy Characteristics'!G:G,MATCH($C521,'Policy Characteristics'!$C:$C,0)))</f>
        <v>1</v>
      </c>
      <c r="N521" s="237">
        <f>IF(ISBLANK(INDEX('Policy Characteristics'!H:H,MATCH($C521,'Policy Characteristics'!$C:$C,0))),"",INDEX('Policy Characteristics'!H:H,MATCH($C521,'Policy Characteristics'!$C:$C,0)))</f>
        <v>0.01</v>
      </c>
      <c r="O521" s="293" t="str">
        <f>IF(ISBLANK(INDEX('Policy Characteristics'!I:I,MATCH($C521,'Policy Characteristics'!$C:$C,0))),"",INDEX('Policy Characteristics'!I:I,MATCH($C521,'Policy Characteristics'!$C:$C,0)))</f>
        <v>% of fuel shifted</v>
      </c>
      <c r="P521" s="293"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1" s="293" t="str">
        <f>IF(ISBLANK(INDEX('Policy Characteristics'!K:K,MATCH($C521,'Policy Characteristics'!$C:$C,0))),"",INDEX('Policy Characteristics'!K:K,MATCH($C521,'Policy Characteristics'!$C:$C,0)))</f>
        <v>industry-ag-main.html#fuel-switching</v>
      </c>
      <c r="R521" s="293" t="str">
        <f>IF(ISBLANK(INDEX('Policy Characteristics'!L:L,MATCH($C521,'Policy Characteristics'!$C:$C,0))),"",INDEX('Policy Characteristics'!L:L,MATCH($C521,'Policy Characteristics'!$C:$C,0)))</f>
        <v>industry-elec-and-hydrogen.html</v>
      </c>
    </row>
    <row r="522" spans="1:18" x14ac:dyDescent="0.25">
      <c r="A522" s="293" t="str">
        <f>IF(ISBLANK(INDEX('Policy Characteristics'!A:A,MATCH($C522,'Policy Characteristics'!$C:$C,0))),"",INDEX('Policy Characteristics'!A:A,MATCH($C522,'Policy Characteristics'!$C:$C,0)))</f>
        <v>Industry</v>
      </c>
      <c r="B522" s="294" t="str">
        <f>IF(ISBLANK(INDEX('Policy Characteristics'!B:B,MATCH($C522,'Policy Characteristics'!$C:$C,0))),"",INDEX('Policy Characteristics'!B:B,MATCH($C522,'Policy Characteristics'!$C:$C,0)))</f>
        <v>Electrification + Hydrogen (Med &amp; High Temp)</v>
      </c>
      <c r="C522" s="293" t="str">
        <f t="shared" si="33"/>
        <v>Fraction of Med and High Temp Industrial Heat Shifted to Other Fuels</v>
      </c>
      <c r="D522" s="299" t="s">
        <v>726</v>
      </c>
      <c r="E522" s="298" t="s">
        <v>780</v>
      </c>
      <c r="F522" t="s">
        <v>727</v>
      </c>
      <c r="G522" s="298" t="s">
        <v>781</v>
      </c>
      <c r="H522" s="20">
        <v>1263</v>
      </c>
      <c r="I522" s="295" t="s">
        <v>634</v>
      </c>
      <c r="J522" s="296" t="str">
        <f>IF(ISBLANK(INDEX('Policy Characteristics'!D:D,MATCH($C522,'Policy Characteristics'!$C:$C,0))),"",INDEX('Policy Characteristics'!D:D,MATCH($C522,'Policy Characteristics'!$C:$C,0)))</f>
        <v>Electrification + Hydrogen</v>
      </c>
      <c r="K522" s="293" t="str">
        <f>IF(ISBLANK(INDEX('Policy Characteristics'!E:E,MATCH($C522,'Policy Characteristics'!$C:$C,0))),"",INDEX('Policy Characteristics'!E:E,MATCH($C522,'Policy Characteristics'!$C:$C,0)))</f>
        <v>indst med and high temp fuel type shifting</v>
      </c>
      <c r="L522" s="237">
        <f>IF(ISBLANK(INDEX('Policy Characteristics'!F:F,MATCH($C522,'Policy Characteristics'!$C:$C,0))),"",INDEX('Policy Characteristics'!F:F,MATCH($C522,'Policy Characteristics'!$C:$C,0)))</f>
        <v>0</v>
      </c>
      <c r="M522" s="237">
        <f>IF(ISBLANK(INDEX('Policy Characteristics'!G:G,MATCH($C522,'Policy Characteristics'!$C:$C,0))),"",INDEX('Policy Characteristics'!G:G,MATCH($C522,'Policy Characteristics'!$C:$C,0)))</f>
        <v>1</v>
      </c>
      <c r="N522" s="237">
        <f>IF(ISBLANK(INDEX('Policy Characteristics'!H:H,MATCH($C522,'Policy Characteristics'!$C:$C,0))),"",INDEX('Policy Characteristics'!H:H,MATCH($C522,'Policy Characteristics'!$C:$C,0)))</f>
        <v>0.01</v>
      </c>
      <c r="O522" s="293" t="str">
        <f>IF(ISBLANK(INDEX('Policy Characteristics'!I:I,MATCH($C522,'Policy Characteristics'!$C:$C,0))),"",INDEX('Policy Characteristics'!I:I,MATCH($C522,'Policy Characteristics'!$C:$C,0)))</f>
        <v>% of fuel shifted</v>
      </c>
      <c r="P522" s="293"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2" s="293" t="str">
        <f>IF(ISBLANK(INDEX('Policy Characteristics'!K:K,MATCH($C522,'Policy Characteristics'!$C:$C,0))),"",INDEX('Policy Characteristics'!K:K,MATCH($C522,'Policy Characteristics'!$C:$C,0)))</f>
        <v>industry-ag-main.html#fuel-switching</v>
      </c>
      <c r="R522" s="293" t="str">
        <f>IF(ISBLANK(INDEX('Policy Characteristics'!L:L,MATCH($C522,'Policy Characteristics'!$C:$C,0))),"",INDEX('Policy Characteristics'!L:L,MATCH($C522,'Policy Characteristics'!$C:$C,0)))</f>
        <v>industry-elec-and-hydrogen.html</v>
      </c>
    </row>
    <row r="523" spans="1:18" x14ac:dyDescent="0.25">
      <c r="A523" s="293" t="str">
        <f>IF(ISBLANK(INDEX('Policy Characteristics'!A:A,MATCH($C523,'Policy Characteristics'!$C:$C,0))),"",INDEX('Policy Characteristics'!A:A,MATCH($C523,'Policy Characteristics'!$C:$C,0)))</f>
        <v>Industry</v>
      </c>
      <c r="B523" s="294" t="str">
        <f>IF(ISBLANK(INDEX('Policy Characteristics'!B:B,MATCH($C523,'Policy Characteristics'!$C:$C,0))),"",INDEX('Policy Characteristics'!B:B,MATCH($C523,'Policy Characteristics'!$C:$C,0)))</f>
        <v>Electrification + Hydrogen (Med &amp; High Temp)</v>
      </c>
      <c r="C523" s="293" t="str">
        <f t="shared" si="33"/>
        <v>Fraction of Med and High Temp Industrial Heat Shifted to Other Fuels</v>
      </c>
      <c r="D523" s="299" t="s">
        <v>726</v>
      </c>
      <c r="E523" s="298" t="s">
        <v>782</v>
      </c>
      <c r="F523" t="s">
        <v>727</v>
      </c>
      <c r="G523" s="298" t="s">
        <v>783</v>
      </c>
      <c r="H523" s="20">
        <v>1264</v>
      </c>
      <c r="I523" s="295" t="s">
        <v>634</v>
      </c>
      <c r="J523" s="296" t="str">
        <f>IF(ISBLANK(INDEX('Policy Characteristics'!D:D,MATCH($C523,'Policy Characteristics'!$C:$C,0))),"",INDEX('Policy Characteristics'!D:D,MATCH($C523,'Policy Characteristics'!$C:$C,0)))</f>
        <v>Electrification + Hydrogen</v>
      </c>
      <c r="K523" s="293" t="str">
        <f>IF(ISBLANK(INDEX('Policy Characteristics'!E:E,MATCH($C523,'Policy Characteristics'!$C:$C,0))),"",INDEX('Policy Characteristics'!E:E,MATCH($C523,'Policy Characteristics'!$C:$C,0)))</f>
        <v>indst med and high temp fuel type shifting</v>
      </c>
      <c r="L523" s="237">
        <f>IF(ISBLANK(INDEX('Policy Characteristics'!F:F,MATCH($C523,'Policy Characteristics'!$C:$C,0))),"",INDEX('Policy Characteristics'!F:F,MATCH($C523,'Policy Characteristics'!$C:$C,0)))</f>
        <v>0</v>
      </c>
      <c r="M523" s="237">
        <f>IF(ISBLANK(INDEX('Policy Characteristics'!G:G,MATCH($C523,'Policy Characteristics'!$C:$C,0))),"",INDEX('Policy Characteristics'!G:G,MATCH($C523,'Policy Characteristics'!$C:$C,0)))</f>
        <v>1</v>
      </c>
      <c r="N523" s="237">
        <f>IF(ISBLANK(INDEX('Policy Characteristics'!H:H,MATCH($C523,'Policy Characteristics'!$C:$C,0))),"",INDEX('Policy Characteristics'!H:H,MATCH($C523,'Policy Characteristics'!$C:$C,0)))</f>
        <v>0.01</v>
      </c>
      <c r="O523" s="293" t="str">
        <f>IF(ISBLANK(INDEX('Policy Characteristics'!I:I,MATCH($C523,'Policy Characteristics'!$C:$C,0))),"",INDEX('Policy Characteristics'!I:I,MATCH($C523,'Policy Characteristics'!$C:$C,0)))</f>
        <v>% of fuel shifted</v>
      </c>
      <c r="P523" s="293"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3" s="293" t="str">
        <f>IF(ISBLANK(INDEX('Policy Characteristics'!K:K,MATCH($C523,'Policy Characteristics'!$C:$C,0))),"",INDEX('Policy Characteristics'!K:K,MATCH($C523,'Policy Characteristics'!$C:$C,0)))</f>
        <v>industry-ag-main.html#fuel-switching</v>
      </c>
      <c r="R523" s="293" t="str">
        <f>IF(ISBLANK(INDEX('Policy Characteristics'!L:L,MATCH($C523,'Policy Characteristics'!$C:$C,0))),"",INDEX('Policy Characteristics'!L:L,MATCH($C523,'Policy Characteristics'!$C:$C,0)))</f>
        <v>industry-elec-and-hydrogen.html</v>
      </c>
    </row>
    <row r="524" spans="1:18" x14ac:dyDescent="0.25">
      <c r="A524" s="293" t="str">
        <f>IF(ISBLANK(INDEX('Policy Characteristics'!A:A,MATCH($C524,'Policy Characteristics'!$C:$C,0))),"",INDEX('Policy Characteristics'!A:A,MATCH($C524,'Policy Characteristics'!$C:$C,0)))</f>
        <v>Industry</v>
      </c>
      <c r="B524" s="294" t="str">
        <f>IF(ISBLANK(INDEX('Policy Characteristics'!B:B,MATCH($C524,'Policy Characteristics'!$C:$C,0))),"",INDEX('Policy Characteristics'!B:B,MATCH($C524,'Policy Characteristics'!$C:$C,0)))</f>
        <v>Electrification + Hydrogen (Med &amp; High Temp)</v>
      </c>
      <c r="C524" s="293" t="str">
        <f t="shared" si="33"/>
        <v>Fraction of Med and High Temp Industrial Heat Shifted to Other Fuels</v>
      </c>
      <c r="D524" s="299" t="s">
        <v>726</v>
      </c>
      <c r="E524" s="298" t="s">
        <v>784</v>
      </c>
      <c r="F524" t="s">
        <v>727</v>
      </c>
      <c r="G524" s="298" t="s">
        <v>785</v>
      </c>
      <c r="H524" s="20">
        <v>1265</v>
      </c>
      <c r="I524" s="295" t="s">
        <v>634</v>
      </c>
      <c r="J524" s="296" t="str">
        <f>IF(ISBLANK(INDEX('Policy Characteristics'!D:D,MATCH($C524,'Policy Characteristics'!$C:$C,0))),"",INDEX('Policy Characteristics'!D:D,MATCH($C524,'Policy Characteristics'!$C:$C,0)))</f>
        <v>Electrification + Hydrogen</v>
      </c>
      <c r="K524" s="293" t="str">
        <f>IF(ISBLANK(INDEX('Policy Characteristics'!E:E,MATCH($C524,'Policy Characteristics'!$C:$C,0))),"",INDEX('Policy Characteristics'!E:E,MATCH($C524,'Policy Characteristics'!$C:$C,0)))</f>
        <v>indst med and high temp fuel type shifting</v>
      </c>
      <c r="L524" s="237">
        <f>IF(ISBLANK(INDEX('Policy Characteristics'!F:F,MATCH($C524,'Policy Characteristics'!$C:$C,0))),"",INDEX('Policy Characteristics'!F:F,MATCH($C524,'Policy Characteristics'!$C:$C,0)))</f>
        <v>0</v>
      </c>
      <c r="M524" s="237">
        <f>IF(ISBLANK(INDEX('Policy Characteristics'!G:G,MATCH($C524,'Policy Characteristics'!$C:$C,0))),"",INDEX('Policy Characteristics'!G:G,MATCH($C524,'Policy Characteristics'!$C:$C,0)))</f>
        <v>1</v>
      </c>
      <c r="N524" s="237">
        <f>IF(ISBLANK(INDEX('Policy Characteristics'!H:H,MATCH($C524,'Policy Characteristics'!$C:$C,0))),"",INDEX('Policy Characteristics'!H:H,MATCH($C524,'Policy Characteristics'!$C:$C,0)))</f>
        <v>0.01</v>
      </c>
      <c r="O524" s="293" t="str">
        <f>IF(ISBLANK(INDEX('Policy Characteristics'!I:I,MATCH($C524,'Policy Characteristics'!$C:$C,0))),"",INDEX('Policy Characteristics'!I:I,MATCH($C524,'Policy Characteristics'!$C:$C,0)))</f>
        <v>% of fuel shifted</v>
      </c>
      <c r="P524" s="293"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4" s="293" t="str">
        <f>IF(ISBLANK(INDEX('Policy Characteristics'!K:K,MATCH($C524,'Policy Characteristics'!$C:$C,0))),"",INDEX('Policy Characteristics'!K:K,MATCH($C524,'Policy Characteristics'!$C:$C,0)))</f>
        <v>industry-ag-main.html#fuel-switching</v>
      </c>
      <c r="R524" s="293" t="str">
        <f>IF(ISBLANK(INDEX('Policy Characteristics'!L:L,MATCH($C524,'Policy Characteristics'!$C:$C,0))),"",INDEX('Policy Characteristics'!L:L,MATCH($C524,'Policy Characteristics'!$C:$C,0)))</f>
        <v>industry-elec-and-hydrogen.html</v>
      </c>
    </row>
    <row r="525" spans="1:18" x14ac:dyDescent="0.25">
      <c r="A525" s="293" t="str">
        <f>IF(ISBLANK(INDEX('Policy Characteristics'!A:A,MATCH($C525,'Policy Characteristics'!$C:$C,0))),"",INDEX('Policy Characteristics'!A:A,MATCH($C525,'Policy Characteristics'!$C:$C,0)))</f>
        <v>Industry</v>
      </c>
      <c r="B525" s="294" t="str">
        <f>IF(ISBLANK(INDEX('Policy Characteristics'!B:B,MATCH($C525,'Policy Characteristics'!$C:$C,0))),"",INDEX('Policy Characteristics'!B:B,MATCH($C525,'Policy Characteristics'!$C:$C,0)))</f>
        <v>Electrification + Hydrogen (Med &amp; High Temp)</v>
      </c>
      <c r="C525" s="293" t="str">
        <f t="shared" si="33"/>
        <v>Fraction of Med and High Temp Industrial Heat Shifted to Other Fuels</v>
      </c>
      <c r="D525" s="299" t="s">
        <v>726</v>
      </c>
      <c r="E525" s="298" t="s">
        <v>786</v>
      </c>
      <c r="F525" t="s">
        <v>727</v>
      </c>
      <c r="G525" s="298" t="s">
        <v>787</v>
      </c>
      <c r="H525" s="20">
        <v>1266</v>
      </c>
      <c r="I525" s="295" t="s">
        <v>634</v>
      </c>
      <c r="J525" s="296" t="str">
        <f>IF(ISBLANK(INDEX('Policy Characteristics'!D:D,MATCH($C525,'Policy Characteristics'!$C:$C,0))),"",INDEX('Policy Characteristics'!D:D,MATCH($C525,'Policy Characteristics'!$C:$C,0)))</f>
        <v>Electrification + Hydrogen</v>
      </c>
      <c r="K525" s="293" t="str">
        <f>IF(ISBLANK(INDEX('Policy Characteristics'!E:E,MATCH($C525,'Policy Characteristics'!$C:$C,0))),"",INDEX('Policy Characteristics'!E:E,MATCH($C525,'Policy Characteristics'!$C:$C,0)))</f>
        <v>indst med and high temp fuel type shifting</v>
      </c>
      <c r="L525" s="237">
        <f>IF(ISBLANK(INDEX('Policy Characteristics'!F:F,MATCH($C525,'Policy Characteristics'!$C:$C,0))),"",INDEX('Policy Characteristics'!F:F,MATCH($C525,'Policy Characteristics'!$C:$C,0)))</f>
        <v>0</v>
      </c>
      <c r="M525" s="237">
        <f>IF(ISBLANK(INDEX('Policy Characteristics'!G:G,MATCH($C525,'Policy Characteristics'!$C:$C,0))),"",INDEX('Policy Characteristics'!G:G,MATCH($C525,'Policy Characteristics'!$C:$C,0)))</f>
        <v>1</v>
      </c>
      <c r="N525" s="237">
        <f>IF(ISBLANK(INDEX('Policy Characteristics'!H:H,MATCH($C525,'Policy Characteristics'!$C:$C,0))),"",INDEX('Policy Characteristics'!H:H,MATCH($C525,'Policy Characteristics'!$C:$C,0)))</f>
        <v>0.01</v>
      </c>
      <c r="O525" s="293" t="str">
        <f>IF(ISBLANK(INDEX('Policy Characteristics'!I:I,MATCH($C525,'Policy Characteristics'!$C:$C,0))),"",INDEX('Policy Characteristics'!I:I,MATCH($C525,'Policy Characteristics'!$C:$C,0)))</f>
        <v>% of fuel shifted</v>
      </c>
      <c r="P525" s="293"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5" s="293" t="str">
        <f>IF(ISBLANK(INDEX('Policy Characteristics'!K:K,MATCH($C525,'Policy Characteristics'!$C:$C,0))),"",INDEX('Policy Characteristics'!K:K,MATCH($C525,'Policy Characteristics'!$C:$C,0)))</f>
        <v>industry-ag-main.html#fuel-switching</v>
      </c>
      <c r="R525" s="293" t="str">
        <f>IF(ISBLANK(INDEX('Policy Characteristics'!L:L,MATCH($C525,'Policy Characteristics'!$C:$C,0))),"",INDEX('Policy Characteristics'!L:L,MATCH($C525,'Policy Characteristics'!$C:$C,0)))</f>
        <v>industry-elec-and-hydrogen.html</v>
      </c>
    </row>
    <row r="526" spans="1:18" x14ac:dyDescent="0.25">
      <c r="A526" s="293" t="str">
        <f>IF(ISBLANK(INDEX('Policy Characteristics'!A:A,MATCH($C526,'Policy Characteristics'!$C:$C,0))),"",INDEX('Policy Characteristics'!A:A,MATCH($C526,'Policy Characteristics'!$C:$C,0)))</f>
        <v>Industry</v>
      </c>
      <c r="B526" s="294" t="str">
        <f>IF(ISBLANK(INDEX('Policy Characteristics'!B:B,MATCH($C526,'Policy Characteristics'!$C:$C,0))),"",INDEX('Policy Characteristics'!B:B,MATCH($C526,'Policy Characteristics'!$C:$C,0)))</f>
        <v>Electrification + Hydrogen (Med &amp; High Temp)</v>
      </c>
      <c r="C526" s="293" t="str">
        <f t="shared" si="33"/>
        <v>Fraction of Med and High Temp Industrial Heat Shifted to Other Fuels</v>
      </c>
      <c r="D526" s="299" t="s">
        <v>726</v>
      </c>
      <c r="E526" s="298" t="s">
        <v>788</v>
      </c>
      <c r="F526" t="s">
        <v>727</v>
      </c>
      <c r="G526" s="298" t="s">
        <v>789</v>
      </c>
      <c r="H526" s="20">
        <v>1267</v>
      </c>
      <c r="I526" s="295" t="s">
        <v>624</v>
      </c>
      <c r="J526" s="296" t="str">
        <f>IF(ISBLANK(INDEX('Policy Characteristics'!D:D,MATCH($C526,'Policy Characteristics'!$C:$C,0))),"",INDEX('Policy Characteristics'!D:D,MATCH($C526,'Policy Characteristics'!$C:$C,0)))</f>
        <v>Electrification + Hydrogen</v>
      </c>
      <c r="K526" s="293" t="str">
        <f>IF(ISBLANK(INDEX('Policy Characteristics'!E:E,MATCH($C526,'Policy Characteristics'!$C:$C,0))),"",INDEX('Policy Characteristics'!E:E,MATCH($C526,'Policy Characteristics'!$C:$C,0)))</f>
        <v>indst med and high temp fuel type shifting</v>
      </c>
      <c r="L526" s="237">
        <f>IF(ISBLANK(INDEX('Policy Characteristics'!F:F,MATCH($C526,'Policy Characteristics'!$C:$C,0))),"",INDEX('Policy Characteristics'!F:F,MATCH($C526,'Policy Characteristics'!$C:$C,0)))</f>
        <v>0</v>
      </c>
      <c r="M526" s="237">
        <f>IF(ISBLANK(INDEX('Policy Characteristics'!G:G,MATCH($C526,'Policy Characteristics'!$C:$C,0))),"",INDEX('Policy Characteristics'!G:G,MATCH($C526,'Policy Characteristics'!$C:$C,0)))</f>
        <v>1</v>
      </c>
      <c r="N526" s="237">
        <f>IF(ISBLANK(INDEX('Policy Characteristics'!H:H,MATCH($C526,'Policy Characteristics'!$C:$C,0))),"",INDEX('Policy Characteristics'!H:H,MATCH($C526,'Policy Characteristics'!$C:$C,0)))</f>
        <v>0.01</v>
      </c>
      <c r="O526" s="293" t="str">
        <f>IF(ISBLANK(INDEX('Policy Characteristics'!I:I,MATCH($C526,'Policy Characteristics'!$C:$C,0))),"",INDEX('Policy Characteristics'!I:I,MATCH($C526,'Policy Characteristics'!$C:$C,0)))</f>
        <v>% of fuel shifted</v>
      </c>
      <c r="P526" s="293"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6" s="293" t="str">
        <f>IF(ISBLANK(INDEX('Policy Characteristics'!K:K,MATCH($C526,'Policy Characteristics'!$C:$C,0))),"",INDEX('Policy Characteristics'!K:K,MATCH($C526,'Policy Characteristics'!$C:$C,0)))</f>
        <v>industry-ag-main.html#fuel-switching</v>
      </c>
      <c r="R526" s="293" t="str">
        <f>IF(ISBLANK(INDEX('Policy Characteristics'!L:L,MATCH($C526,'Policy Characteristics'!$C:$C,0))),"",INDEX('Policy Characteristics'!L:L,MATCH($C526,'Policy Characteristics'!$C:$C,0)))</f>
        <v>industry-elec-and-hydrogen.html</v>
      </c>
    </row>
    <row r="527" spans="1:18" x14ac:dyDescent="0.25">
      <c r="A527" s="293" t="str">
        <f>IF(ISBLANK(INDEX('Policy Characteristics'!A:A,MATCH($C527,'Policy Characteristics'!$C:$C,0))),"",INDEX('Policy Characteristics'!A:A,MATCH($C527,'Policy Characteristics'!$C:$C,0)))</f>
        <v>Industry</v>
      </c>
      <c r="B527" s="294" t="str">
        <f>IF(ISBLANK(INDEX('Policy Characteristics'!B:B,MATCH($C527,'Policy Characteristics'!$C:$C,0))),"",INDEX('Policy Characteristics'!B:B,MATCH($C527,'Policy Characteristics'!$C:$C,0)))</f>
        <v>Electrification + Hydrogen (Med &amp; High Temp)</v>
      </c>
      <c r="C527" s="293" t="str">
        <f t="shared" si="33"/>
        <v>Fraction of Med and High Temp Industrial Heat Shifted to Other Fuels</v>
      </c>
      <c r="D527" s="299" t="s">
        <v>728</v>
      </c>
      <c r="E527" s="298" t="s">
        <v>770</v>
      </c>
      <c r="F527" t="s">
        <v>729</v>
      </c>
      <c r="G527" s="298" t="s">
        <v>771</v>
      </c>
      <c r="H527" s="20">
        <v>1268</v>
      </c>
      <c r="I527" s="295" t="s">
        <v>624</v>
      </c>
      <c r="J527" s="296" t="str">
        <f>IF(ISBLANK(INDEX('Policy Characteristics'!D:D,MATCH($C527,'Policy Characteristics'!$C:$C,0))),"",INDEX('Policy Characteristics'!D:D,MATCH($C527,'Policy Characteristics'!$C:$C,0)))</f>
        <v>Electrification + Hydrogen</v>
      </c>
      <c r="K527" s="293" t="str">
        <f>IF(ISBLANK(INDEX('Policy Characteristics'!E:E,MATCH($C527,'Policy Characteristics'!$C:$C,0))),"",INDEX('Policy Characteristics'!E:E,MATCH($C527,'Policy Characteristics'!$C:$C,0)))</f>
        <v>indst med and high temp fuel type shifting</v>
      </c>
      <c r="L527" s="237">
        <f>IF(ISBLANK(INDEX('Policy Characteristics'!F:F,MATCH($C527,'Policy Characteristics'!$C:$C,0))),"",INDEX('Policy Characteristics'!F:F,MATCH($C527,'Policy Characteristics'!$C:$C,0)))</f>
        <v>0</v>
      </c>
      <c r="M527" s="237">
        <f>IF(ISBLANK(INDEX('Policy Characteristics'!G:G,MATCH($C527,'Policy Characteristics'!$C:$C,0))),"",INDEX('Policy Characteristics'!G:G,MATCH($C527,'Policy Characteristics'!$C:$C,0)))</f>
        <v>1</v>
      </c>
      <c r="N527" s="237">
        <f>IF(ISBLANK(INDEX('Policy Characteristics'!H:H,MATCH($C527,'Policy Characteristics'!$C:$C,0))),"",INDEX('Policy Characteristics'!H:H,MATCH($C527,'Policy Characteristics'!$C:$C,0)))</f>
        <v>0.01</v>
      </c>
      <c r="O527" s="293" t="str">
        <f>IF(ISBLANK(INDEX('Policy Characteristics'!I:I,MATCH($C527,'Policy Characteristics'!$C:$C,0))),"",INDEX('Policy Characteristics'!I:I,MATCH($C527,'Policy Characteristics'!$C:$C,0)))</f>
        <v>% of fuel shifted</v>
      </c>
      <c r="P527" s="293"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7" s="293" t="str">
        <f>IF(ISBLANK(INDEX('Policy Characteristics'!K:K,MATCH($C527,'Policy Characteristics'!$C:$C,0))),"",INDEX('Policy Characteristics'!K:K,MATCH($C527,'Policy Characteristics'!$C:$C,0)))</f>
        <v>industry-ag-main.html#fuel-switching</v>
      </c>
      <c r="R527" s="293" t="str">
        <f>IF(ISBLANK(INDEX('Policy Characteristics'!L:L,MATCH($C527,'Policy Characteristics'!$C:$C,0))),"",INDEX('Policy Characteristics'!L:L,MATCH($C527,'Policy Characteristics'!$C:$C,0)))</f>
        <v>industry-elec-and-hydrogen.html</v>
      </c>
    </row>
    <row r="528" spans="1:18" x14ac:dyDescent="0.25">
      <c r="A528" s="293" t="str">
        <f>IF(ISBLANK(INDEX('Policy Characteristics'!A:A,MATCH($C528,'Policy Characteristics'!$C:$C,0))),"",INDEX('Policy Characteristics'!A:A,MATCH($C528,'Policy Characteristics'!$C:$C,0)))</f>
        <v>Industry</v>
      </c>
      <c r="B528" s="294" t="str">
        <f>IF(ISBLANK(INDEX('Policy Characteristics'!B:B,MATCH($C528,'Policy Characteristics'!$C:$C,0))),"",INDEX('Policy Characteristics'!B:B,MATCH($C528,'Policy Characteristics'!$C:$C,0)))</f>
        <v>Electrification + Hydrogen (Med &amp; High Temp)</v>
      </c>
      <c r="C528" s="293" t="str">
        <f t="shared" si="33"/>
        <v>Fraction of Med and High Temp Industrial Heat Shifted to Other Fuels</v>
      </c>
      <c r="D528" s="299" t="s">
        <v>728</v>
      </c>
      <c r="E528" s="298" t="s">
        <v>772</v>
      </c>
      <c r="F528" t="s">
        <v>729</v>
      </c>
      <c r="G528" s="298" t="s">
        <v>773</v>
      </c>
      <c r="H528" s="20">
        <v>1269</v>
      </c>
      <c r="I528" s="295" t="s">
        <v>634</v>
      </c>
      <c r="J528" s="296" t="str">
        <f>IF(ISBLANK(INDEX('Policy Characteristics'!D:D,MATCH($C528,'Policy Characteristics'!$C:$C,0))),"",INDEX('Policy Characteristics'!D:D,MATCH($C528,'Policy Characteristics'!$C:$C,0)))</f>
        <v>Electrification + Hydrogen</v>
      </c>
      <c r="K528" s="293" t="str">
        <f>IF(ISBLANK(INDEX('Policy Characteristics'!E:E,MATCH($C528,'Policy Characteristics'!$C:$C,0))),"",INDEX('Policy Characteristics'!E:E,MATCH($C528,'Policy Characteristics'!$C:$C,0)))</f>
        <v>indst med and high temp fuel type shifting</v>
      </c>
      <c r="L528" s="237">
        <f>IF(ISBLANK(INDEX('Policy Characteristics'!F:F,MATCH($C528,'Policy Characteristics'!$C:$C,0))),"",INDEX('Policy Characteristics'!F:F,MATCH($C528,'Policy Characteristics'!$C:$C,0)))</f>
        <v>0</v>
      </c>
      <c r="M528" s="237">
        <f>IF(ISBLANK(INDEX('Policy Characteristics'!G:G,MATCH($C528,'Policy Characteristics'!$C:$C,0))),"",INDEX('Policy Characteristics'!G:G,MATCH($C528,'Policy Characteristics'!$C:$C,0)))</f>
        <v>1</v>
      </c>
      <c r="N528" s="237">
        <f>IF(ISBLANK(INDEX('Policy Characteristics'!H:H,MATCH($C528,'Policy Characteristics'!$C:$C,0))),"",INDEX('Policy Characteristics'!H:H,MATCH($C528,'Policy Characteristics'!$C:$C,0)))</f>
        <v>0.01</v>
      </c>
      <c r="O528" s="293" t="str">
        <f>IF(ISBLANK(INDEX('Policy Characteristics'!I:I,MATCH($C528,'Policy Characteristics'!$C:$C,0))),"",INDEX('Policy Characteristics'!I:I,MATCH($C528,'Policy Characteristics'!$C:$C,0)))</f>
        <v>% of fuel shifted</v>
      </c>
      <c r="P528" s="293"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8" s="293" t="str">
        <f>IF(ISBLANK(INDEX('Policy Characteristics'!K:K,MATCH($C528,'Policy Characteristics'!$C:$C,0))),"",INDEX('Policy Characteristics'!K:K,MATCH($C528,'Policy Characteristics'!$C:$C,0)))</f>
        <v>industry-ag-main.html#fuel-switching</v>
      </c>
      <c r="R528" s="293" t="str">
        <f>IF(ISBLANK(INDEX('Policy Characteristics'!L:L,MATCH($C528,'Policy Characteristics'!$C:$C,0))),"",INDEX('Policy Characteristics'!L:L,MATCH($C528,'Policy Characteristics'!$C:$C,0)))</f>
        <v>industry-elec-and-hydrogen.html</v>
      </c>
    </row>
    <row r="529" spans="1:18" x14ac:dyDescent="0.25">
      <c r="A529" s="293" t="str">
        <f>IF(ISBLANK(INDEX('Policy Characteristics'!A:A,MATCH($C529,'Policy Characteristics'!$C:$C,0))),"",INDEX('Policy Characteristics'!A:A,MATCH($C529,'Policy Characteristics'!$C:$C,0)))</f>
        <v>Industry</v>
      </c>
      <c r="B529" s="294" t="str">
        <f>IF(ISBLANK(INDEX('Policy Characteristics'!B:B,MATCH($C529,'Policy Characteristics'!$C:$C,0))),"",INDEX('Policy Characteristics'!B:B,MATCH($C529,'Policy Characteristics'!$C:$C,0)))</f>
        <v>Electrification + Hydrogen (Med &amp; High Temp)</v>
      </c>
      <c r="C529" s="293" t="str">
        <f t="shared" si="33"/>
        <v>Fraction of Med and High Temp Industrial Heat Shifted to Other Fuels</v>
      </c>
      <c r="D529" s="299" t="s">
        <v>728</v>
      </c>
      <c r="E529" s="298" t="s">
        <v>774</v>
      </c>
      <c r="F529" t="s">
        <v>729</v>
      </c>
      <c r="G529" s="298" t="s">
        <v>775</v>
      </c>
      <c r="H529" s="20">
        <v>1270</v>
      </c>
      <c r="I529" s="295" t="s">
        <v>634</v>
      </c>
      <c r="J529" s="296" t="str">
        <f>IF(ISBLANK(INDEX('Policy Characteristics'!D:D,MATCH($C529,'Policy Characteristics'!$C:$C,0))),"",INDEX('Policy Characteristics'!D:D,MATCH($C529,'Policy Characteristics'!$C:$C,0)))</f>
        <v>Electrification + Hydrogen</v>
      </c>
      <c r="K529" s="293" t="str">
        <f>IF(ISBLANK(INDEX('Policy Characteristics'!E:E,MATCH($C529,'Policy Characteristics'!$C:$C,0))),"",INDEX('Policy Characteristics'!E:E,MATCH($C529,'Policy Characteristics'!$C:$C,0)))</f>
        <v>indst med and high temp fuel type shifting</v>
      </c>
      <c r="L529" s="237">
        <f>IF(ISBLANK(INDEX('Policy Characteristics'!F:F,MATCH($C529,'Policy Characteristics'!$C:$C,0))),"",INDEX('Policy Characteristics'!F:F,MATCH($C529,'Policy Characteristics'!$C:$C,0)))</f>
        <v>0</v>
      </c>
      <c r="M529" s="237">
        <f>IF(ISBLANK(INDEX('Policy Characteristics'!G:G,MATCH($C529,'Policy Characteristics'!$C:$C,0))),"",INDEX('Policy Characteristics'!G:G,MATCH($C529,'Policy Characteristics'!$C:$C,0)))</f>
        <v>1</v>
      </c>
      <c r="N529" s="237">
        <f>IF(ISBLANK(INDEX('Policy Characteristics'!H:H,MATCH($C529,'Policy Characteristics'!$C:$C,0))),"",INDEX('Policy Characteristics'!H:H,MATCH($C529,'Policy Characteristics'!$C:$C,0)))</f>
        <v>0.01</v>
      </c>
      <c r="O529" s="293" t="str">
        <f>IF(ISBLANK(INDEX('Policy Characteristics'!I:I,MATCH($C529,'Policy Characteristics'!$C:$C,0))),"",INDEX('Policy Characteristics'!I:I,MATCH($C529,'Policy Characteristics'!$C:$C,0)))</f>
        <v>% of fuel shifted</v>
      </c>
      <c r="P529" s="293"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9" s="293" t="str">
        <f>IF(ISBLANK(INDEX('Policy Characteristics'!K:K,MATCH($C529,'Policy Characteristics'!$C:$C,0))),"",INDEX('Policy Characteristics'!K:K,MATCH($C529,'Policy Characteristics'!$C:$C,0)))</f>
        <v>industry-ag-main.html#fuel-switching</v>
      </c>
      <c r="R529" s="293" t="str">
        <f>IF(ISBLANK(INDEX('Policy Characteristics'!L:L,MATCH($C529,'Policy Characteristics'!$C:$C,0))),"",INDEX('Policy Characteristics'!L:L,MATCH($C529,'Policy Characteristics'!$C:$C,0)))</f>
        <v>industry-elec-and-hydrogen.html</v>
      </c>
    </row>
    <row r="530" spans="1:18" x14ac:dyDescent="0.25">
      <c r="A530" s="293" t="str">
        <f>IF(ISBLANK(INDEX('Policy Characteristics'!A:A,MATCH($C530,'Policy Characteristics'!$C:$C,0))),"",INDEX('Policy Characteristics'!A:A,MATCH($C530,'Policy Characteristics'!$C:$C,0)))</f>
        <v>Industry</v>
      </c>
      <c r="B530" s="294" t="str">
        <f>IF(ISBLANK(INDEX('Policy Characteristics'!B:B,MATCH($C530,'Policy Characteristics'!$C:$C,0))),"",INDEX('Policy Characteristics'!B:B,MATCH($C530,'Policy Characteristics'!$C:$C,0)))</f>
        <v>Electrification + Hydrogen (Med &amp; High Temp)</v>
      </c>
      <c r="C530" s="293" t="str">
        <f t="shared" si="33"/>
        <v>Fraction of Med and High Temp Industrial Heat Shifted to Other Fuels</v>
      </c>
      <c r="D530" s="299" t="s">
        <v>728</v>
      </c>
      <c r="E530" s="298" t="s">
        <v>776</v>
      </c>
      <c r="F530" t="s">
        <v>729</v>
      </c>
      <c r="G530" s="298" t="s">
        <v>777</v>
      </c>
      <c r="H530" s="20">
        <v>1271</v>
      </c>
      <c r="I530" s="295" t="s">
        <v>634</v>
      </c>
      <c r="J530" s="296" t="str">
        <f>IF(ISBLANK(INDEX('Policy Characteristics'!D:D,MATCH($C530,'Policy Characteristics'!$C:$C,0))),"",INDEX('Policy Characteristics'!D:D,MATCH($C530,'Policy Characteristics'!$C:$C,0)))</f>
        <v>Electrification + Hydrogen</v>
      </c>
      <c r="K530" s="293" t="str">
        <f>IF(ISBLANK(INDEX('Policy Characteristics'!E:E,MATCH($C530,'Policy Characteristics'!$C:$C,0))),"",INDEX('Policy Characteristics'!E:E,MATCH($C530,'Policy Characteristics'!$C:$C,0)))</f>
        <v>indst med and high temp fuel type shifting</v>
      </c>
      <c r="L530" s="237">
        <f>IF(ISBLANK(INDEX('Policy Characteristics'!F:F,MATCH($C530,'Policy Characteristics'!$C:$C,0))),"",INDEX('Policy Characteristics'!F:F,MATCH($C530,'Policy Characteristics'!$C:$C,0)))</f>
        <v>0</v>
      </c>
      <c r="M530" s="237">
        <f>IF(ISBLANK(INDEX('Policy Characteristics'!G:G,MATCH($C530,'Policy Characteristics'!$C:$C,0))),"",INDEX('Policy Characteristics'!G:G,MATCH($C530,'Policy Characteristics'!$C:$C,0)))</f>
        <v>1</v>
      </c>
      <c r="N530" s="237">
        <f>IF(ISBLANK(INDEX('Policy Characteristics'!H:H,MATCH($C530,'Policy Characteristics'!$C:$C,0))),"",INDEX('Policy Characteristics'!H:H,MATCH($C530,'Policy Characteristics'!$C:$C,0)))</f>
        <v>0.01</v>
      </c>
      <c r="O530" s="293" t="str">
        <f>IF(ISBLANK(INDEX('Policy Characteristics'!I:I,MATCH($C530,'Policy Characteristics'!$C:$C,0))),"",INDEX('Policy Characteristics'!I:I,MATCH($C530,'Policy Characteristics'!$C:$C,0)))</f>
        <v>% of fuel shifted</v>
      </c>
      <c r="P530" s="293"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0" s="293" t="str">
        <f>IF(ISBLANK(INDEX('Policy Characteristics'!K:K,MATCH($C530,'Policy Characteristics'!$C:$C,0))),"",INDEX('Policy Characteristics'!K:K,MATCH($C530,'Policy Characteristics'!$C:$C,0)))</f>
        <v>industry-ag-main.html#fuel-switching</v>
      </c>
      <c r="R530" s="293" t="str">
        <f>IF(ISBLANK(INDEX('Policy Characteristics'!L:L,MATCH($C530,'Policy Characteristics'!$C:$C,0))),"",INDEX('Policy Characteristics'!L:L,MATCH($C530,'Policy Characteristics'!$C:$C,0)))</f>
        <v>industry-elec-and-hydrogen.html</v>
      </c>
    </row>
    <row r="531" spans="1:18" x14ac:dyDescent="0.25">
      <c r="A531" s="293" t="str">
        <f>IF(ISBLANK(INDEX('Policy Characteristics'!A:A,MATCH($C531,'Policy Characteristics'!$C:$C,0))),"",INDEX('Policy Characteristics'!A:A,MATCH($C531,'Policy Characteristics'!$C:$C,0)))</f>
        <v>Industry</v>
      </c>
      <c r="B531" s="294" t="str">
        <f>IF(ISBLANK(INDEX('Policy Characteristics'!B:B,MATCH($C531,'Policy Characteristics'!$C:$C,0))),"",INDEX('Policy Characteristics'!B:B,MATCH($C531,'Policy Characteristics'!$C:$C,0)))</f>
        <v>Electrification + Hydrogen (Med &amp; High Temp)</v>
      </c>
      <c r="C531" s="293" t="str">
        <f t="shared" si="33"/>
        <v>Fraction of Med and High Temp Industrial Heat Shifted to Other Fuels</v>
      </c>
      <c r="D531" s="299" t="s">
        <v>728</v>
      </c>
      <c r="E531" s="298" t="s">
        <v>778</v>
      </c>
      <c r="F531" t="s">
        <v>729</v>
      </c>
      <c r="G531" s="298" t="s">
        <v>779</v>
      </c>
      <c r="H531" s="20">
        <v>1272</v>
      </c>
      <c r="I531" s="295" t="s">
        <v>634</v>
      </c>
      <c r="J531" s="296" t="str">
        <f>IF(ISBLANK(INDEX('Policy Characteristics'!D:D,MATCH($C531,'Policy Characteristics'!$C:$C,0))),"",INDEX('Policy Characteristics'!D:D,MATCH($C531,'Policy Characteristics'!$C:$C,0)))</f>
        <v>Electrification + Hydrogen</v>
      </c>
      <c r="K531" s="293" t="str">
        <f>IF(ISBLANK(INDEX('Policy Characteristics'!E:E,MATCH($C531,'Policy Characteristics'!$C:$C,0))),"",INDEX('Policy Characteristics'!E:E,MATCH($C531,'Policy Characteristics'!$C:$C,0)))</f>
        <v>indst med and high temp fuel type shifting</v>
      </c>
      <c r="L531" s="237">
        <f>IF(ISBLANK(INDEX('Policy Characteristics'!F:F,MATCH($C531,'Policy Characteristics'!$C:$C,0))),"",INDEX('Policy Characteristics'!F:F,MATCH($C531,'Policy Characteristics'!$C:$C,0)))</f>
        <v>0</v>
      </c>
      <c r="M531" s="237">
        <f>IF(ISBLANK(INDEX('Policy Characteristics'!G:G,MATCH($C531,'Policy Characteristics'!$C:$C,0))),"",INDEX('Policy Characteristics'!G:G,MATCH($C531,'Policy Characteristics'!$C:$C,0)))</f>
        <v>1</v>
      </c>
      <c r="N531" s="237">
        <f>IF(ISBLANK(INDEX('Policy Characteristics'!H:H,MATCH($C531,'Policy Characteristics'!$C:$C,0))),"",INDEX('Policy Characteristics'!H:H,MATCH($C531,'Policy Characteristics'!$C:$C,0)))</f>
        <v>0.01</v>
      </c>
      <c r="O531" s="293" t="str">
        <f>IF(ISBLANK(INDEX('Policy Characteristics'!I:I,MATCH($C531,'Policy Characteristics'!$C:$C,0))),"",INDEX('Policy Characteristics'!I:I,MATCH($C531,'Policy Characteristics'!$C:$C,0)))</f>
        <v>% of fuel shifted</v>
      </c>
      <c r="P531" s="293"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1" s="293" t="str">
        <f>IF(ISBLANK(INDEX('Policy Characteristics'!K:K,MATCH($C531,'Policy Characteristics'!$C:$C,0))),"",INDEX('Policy Characteristics'!K:K,MATCH($C531,'Policy Characteristics'!$C:$C,0)))</f>
        <v>industry-ag-main.html#fuel-switching</v>
      </c>
      <c r="R531" s="293" t="str">
        <f>IF(ISBLANK(INDEX('Policy Characteristics'!L:L,MATCH($C531,'Policy Characteristics'!$C:$C,0))),"",INDEX('Policy Characteristics'!L:L,MATCH($C531,'Policy Characteristics'!$C:$C,0)))</f>
        <v>industry-elec-and-hydrogen.html</v>
      </c>
    </row>
    <row r="532" spans="1:18" x14ac:dyDescent="0.25">
      <c r="A532" s="293" t="str">
        <f>IF(ISBLANK(INDEX('Policy Characteristics'!A:A,MATCH($C532,'Policy Characteristics'!$C:$C,0))),"",INDEX('Policy Characteristics'!A:A,MATCH($C532,'Policy Characteristics'!$C:$C,0)))</f>
        <v>Industry</v>
      </c>
      <c r="B532" s="294" t="str">
        <f>IF(ISBLANK(INDEX('Policy Characteristics'!B:B,MATCH($C532,'Policy Characteristics'!$C:$C,0))),"",INDEX('Policy Characteristics'!B:B,MATCH($C532,'Policy Characteristics'!$C:$C,0)))</f>
        <v>Electrification + Hydrogen (Med &amp; High Temp)</v>
      </c>
      <c r="C532" s="293" t="str">
        <f t="shared" si="33"/>
        <v>Fraction of Med and High Temp Industrial Heat Shifted to Other Fuels</v>
      </c>
      <c r="D532" s="299" t="s">
        <v>728</v>
      </c>
      <c r="E532" s="298" t="s">
        <v>780</v>
      </c>
      <c r="F532" t="s">
        <v>729</v>
      </c>
      <c r="G532" s="298" t="s">
        <v>781</v>
      </c>
      <c r="H532" s="20">
        <v>1273</v>
      </c>
      <c r="I532" s="295" t="s">
        <v>634</v>
      </c>
      <c r="J532" s="296" t="str">
        <f>IF(ISBLANK(INDEX('Policy Characteristics'!D:D,MATCH($C532,'Policy Characteristics'!$C:$C,0))),"",INDEX('Policy Characteristics'!D:D,MATCH($C532,'Policy Characteristics'!$C:$C,0)))</f>
        <v>Electrification + Hydrogen</v>
      </c>
      <c r="K532" s="293" t="str">
        <f>IF(ISBLANK(INDEX('Policy Characteristics'!E:E,MATCH($C532,'Policy Characteristics'!$C:$C,0))),"",INDEX('Policy Characteristics'!E:E,MATCH($C532,'Policy Characteristics'!$C:$C,0)))</f>
        <v>indst med and high temp fuel type shifting</v>
      </c>
      <c r="L532" s="237">
        <f>IF(ISBLANK(INDEX('Policy Characteristics'!F:F,MATCH($C532,'Policy Characteristics'!$C:$C,0))),"",INDEX('Policy Characteristics'!F:F,MATCH($C532,'Policy Characteristics'!$C:$C,0)))</f>
        <v>0</v>
      </c>
      <c r="M532" s="237">
        <f>IF(ISBLANK(INDEX('Policy Characteristics'!G:G,MATCH($C532,'Policy Characteristics'!$C:$C,0))),"",INDEX('Policy Characteristics'!G:G,MATCH($C532,'Policy Characteristics'!$C:$C,0)))</f>
        <v>1</v>
      </c>
      <c r="N532" s="237">
        <f>IF(ISBLANK(INDEX('Policy Characteristics'!H:H,MATCH($C532,'Policy Characteristics'!$C:$C,0))),"",INDEX('Policy Characteristics'!H:H,MATCH($C532,'Policy Characteristics'!$C:$C,0)))</f>
        <v>0.01</v>
      </c>
      <c r="O532" s="293" t="str">
        <f>IF(ISBLANK(INDEX('Policy Characteristics'!I:I,MATCH($C532,'Policy Characteristics'!$C:$C,0))),"",INDEX('Policy Characteristics'!I:I,MATCH($C532,'Policy Characteristics'!$C:$C,0)))</f>
        <v>% of fuel shifted</v>
      </c>
      <c r="P532" s="293"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2" s="293" t="str">
        <f>IF(ISBLANK(INDEX('Policy Characteristics'!K:K,MATCH($C532,'Policy Characteristics'!$C:$C,0))),"",INDEX('Policy Characteristics'!K:K,MATCH($C532,'Policy Characteristics'!$C:$C,0)))</f>
        <v>industry-ag-main.html#fuel-switching</v>
      </c>
      <c r="R532" s="293" t="str">
        <f>IF(ISBLANK(INDEX('Policy Characteristics'!L:L,MATCH($C532,'Policy Characteristics'!$C:$C,0))),"",INDEX('Policy Characteristics'!L:L,MATCH($C532,'Policy Characteristics'!$C:$C,0)))</f>
        <v>industry-elec-and-hydrogen.html</v>
      </c>
    </row>
    <row r="533" spans="1:18" x14ac:dyDescent="0.25">
      <c r="A533" s="293" t="str">
        <f>IF(ISBLANK(INDEX('Policy Characteristics'!A:A,MATCH($C533,'Policy Characteristics'!$C:$C,0))),"",INDEX('Policy Characteristics'!A:A,MATCH($C533,'Policy Characteristics'!$C:$C,0)))</f>
        <v>Industry</v>
      </c>
      <c r="B533" s="294" t="str">
        <f>IF(ISBLANK(INDEX('Policy Characteristics'!B:B,MATCH($C533,'Policy Characteristics'!$C:$C,0))),"",INDEX('Policy Characteristics'!B:B,MATCH($C533,'Policy Characteristics'!$C:$C,0)))</f>
        <v>Electrification + Hydrogen (Med &amp; High Temp)</v>
      </c>
      <c r="C533" s="293" t="str">
        <f t="shared" si="33"/>
        <v>Fraction of Med and High Temp Industrial Heat Shifted to Other Fuels</v>
      </c>
      <c r="D533" s="299" t="s">
        <v>728</v>
      </c>
      <c r="E533" s="298" t="s">
        <v>782</v>
      </c>
      <c r="F533" t="s">
        <v>729</v>
      </c>
      <c r="G533" s="298" t="s">
        <v>783</v>
      </c>
      <c r="H533" s="20">
        <v>1274</v>
      </c>
      <c r="I533" s="295" t="s">
        <v>634</v>
      </c>
      <c r="J533" s="296" t="str">
        <f>IF(ISBLANK(INDEX('Policy Characteristics'!D:D,MATCH($C533,'Policy Characteristics'!$C:$C,0))),"",INDEX('Policy Characteristics'!D:D,MATCH($C533,'Policy Characteristics'!$C:$C,0)))</f>
        <v>Electrification + Hydrogen</v>
      </c>
      <c r="K533" s="293" t="str">
        <f>IF(ISBLANK(INDEX('Policy Characteristics'!E:E,MATCH($C533,'Policy Characteristics'!$C:$C,0))),"",INDEX('Policy Characteristics'!E:E,MATCH($C533,'Policy Characteristics'!$C:$C,0)))</f>
        <v>indst med and high temp fuel type shifting</v>
      </c>
      <c r="L533" s="237">
        <f>IF(ISBLANK(INDEX('Policy Characteristics'!F:F,MATCH($C533,'Policy Characteristics'!$C:$C,0))),"",INDEX('Policy Characteristics'!F:F,MATCH($C533,'Policy Characteristics'!$C:$C,0)))</f>
        <v>0</v>
      </c>
      <c r="M533" s="237">
        <f>IF(ISBLANK(INDEX('Policy Characteristics'!G:G,MATCH($C533,'Policy Characteristics'!$C:$C,0))),"",INDEX('Policy Characteristics'!G:G,MATCH($C533,'Policy Characteristics'!$C:$C,0)))</f>
        <v>1</v>
      </c>
      <c r="N533" s="237">
        <f>IF(ISBLANK(INDEX('Policy Characteristics'!H:H,MATCH($C533,'Policy Characteristics'!$C:$C,0))),"",INDEX('Policy Characteristics'!H:H,MATCH($C533,'Policy Characteristics'!$C:$C,0)))</f>
        <v>0.01</v>
      </c>
      <c r="O533" s="293" t="str">
        <f>IF(ISBLANK(INDEX('Policy Characteristics'!I:I,MATCH($C533,'Policy Characteristics'!$C:$C,0))),"",INDEX('Policy Characteristics'!I:I,MATCH($C533,'Policy Characteristics'!$C:$C,0)))</f>
        <v>% of fuel shifted</v>
      </c>
      <c r="P533" s="293"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3" s="293" t="str">
        <f>IF(ISBLANK(INDEX('Policy Characteristics'!K:K,MATCH($C533,'Policy Characteristics'!$C:$C,0))),"",INDEX('Policy Characteristics'!K:K,MATCH($C533,'Policy Characteristics'!$C:$C,0)))</f>
        <v>industry-ag-main.html#fuel-switching</v>
      </c>
      <c r="R533" s="293" t="str">
        <f>IF(ISBLANK(INDEX('Policy Characteristics'!L:L,MATCH($C533,'Policy Characteristics'!$C:$C,0))),"",INDEX('Policy Characteristics'!L:L,MATCH($C533,'Policy Characteristics'!$C:$C,0)))</f>
        <v>industry-elec-and-hydrogen.html</v>
      </c>
    </row>
    <row r="534" spans="1:18" x14ac:dyDescent="0.25">
      <c r="A534" s="293" t="str">
        <f>IF(ISBLANK(INDEX('Policy Characteristics'!A:A,MATCH($C534,'Policy Characteristics'!$C:$C,0))),"",INDEX('Policy Characteristics'!A:A,MATCH($C534,'Policy Characteristics'!$C:$C,0)))</f>
        <v>Industry</v>
      </c>
      <c r="B534" s="294" t="str">
        <f>IF(ISBLANK(INDEX('Policy Characteristics'!B:B,MATCH($C534,'Policy Characteristics'!$C:$C,0))),"",INDEX('Policy Characteristics'!B:B,MATCH($C534,'Policy Characteristics'!$C:$C,0)))</f>
        <v>Electrification + Hydrogen (Med &amp; High Temp)</v>
      </c>
      <c r="C534" s="293" t="str">
        <f t="shared" si="33"/>
        <v>Fraction of Med and High Temp Industrial Heat Shifted to Other Fuels</v>
      </c>
      <c r="D534" s="299" t="s">
        <v>728</v>
      </c>
      <c r="E534" s="298" t="s">
        <v>784</v>
      </c>
      <c r="F534" t="s">
        <v>729</v>
      </c>
      <c r="G534" s="298" t="s">
        <v>785</v>
      </c>
      <c r="H534" s="20">
        <v>1275</v>
      </c>
      <c r="I534" s="295" t="s">
        <v>634</v>
      </c>
      <c r="J534" s="296" t="str">
        <f>IF(ISBLANK(INDEX('Policy Characteristics'!D:D,MATCH($C534,'Policy Characteristics'!$C:$C,0))),"",INDEX('Policy Characteristics'!D:D,MATCH($C534,'Policy Characteristics'!$C:$C,0)))</f>
        <v>Electrification + Hydrogen</v>
      </c>
      <c r="K534" s="293" t="str">
        <f>IF(ISBLANK(INDEX('Policy Characteristics'!E:E,MATCH($C534,'Policy Characteristics'!$C:$C,0))),"",INDEX('Policy Characteristics'!E:E,MATCH($C534,'Policy Characteristics'!$C:$C,0)))</f>
        <v>indst med and high temp fuel type shifting</v>
      </c>
      <c r="L534" s="237">
        <f>IF(ISBLANK(INDEX('Policy Characteristics'!F:F,MATCH($C534,'Policy Characteristics'!$C:$C,0))),"",INDEX('Policy Characteristics'!F:F,MATCH($C534,'Policy Characteristics'!$C:$C,0)))</f>
        <v>0</v>
      </c>
      <c r="M534" s="237">
        <f>IF(ISBLANK(INDEX('Policy Characteristics'!G:G,MATCH($C534,'Policy Characteristics'!$C:$C,0))),"",INDEX('Policy Characteristics'!G:G,MATCH($C534,'Policy Characteristics'!$C:$C,0)))</f>
        <v>1</v>
      </c>
      <c r="N534" s="237">
        <f>IF(ISBLANK(INDEX('Policy Characteristics'!H:H,MATCH($C534,'Policy Characteristics'!$C:$C,0))),"",INDEX('Policy Characteristics'!H:H,MATCH($C534,'Policy Characteristics'!$C:$C,0)))</f>
        <v>0.01</v>
      </c>
      <c r="O534" s="293" t="str">
        <f>IF(ISBLANK(INDEX('Policy Characteristics'!I:I,MATCH($C534,'Policy Characteristics'!$C:$C,0))),"",INDEX('Policy Characteristics'!I:I,MATCH($C534,'Policy Characteristics'!$C:$C,0)))</f>
        <v>% of fuel shifted</v>
      </c>
      <c r="P534" s="293"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4" s="293" t="str">
        <f>IF(ISBLANK(INDEX('Policy Characteristics'!K:K,MATCH($C534,'Policy Characteristics'!$C:$C,0))),"",INDEX('Policy Characteristics'!K:K,MATCH($C534,'Policy Characteristics'!$C:$C,0)))</f>
        <v>industry-ag-main.html#fuel-switching</v>
      </c>
      <c r="R534" s="293" t="str">
        <f>IF(ISBLANK(INDEX('Policy Characteristics'!L:L,MATCH($C534,'Policy Characteristics'!$C:$C,0))),"",INDEX('Policy Characteristics'!L:L,MATCH($C534,'Policy Characteristics'!$C:$C,0)))</f>
        <v>industry-elec-and-hydrogen.html</v>
      </c>
    </row>
    <row r="535" spans="1:18" x14ac:dyDescent="0.25">
      <c r="A535" s="293" t="str">
        <f>IF(ISBLANK(INDEX('Policy Characteristics'!A:A,MATCH($C535,'Policy Characteristics'!$C:$C,0))),"",INDEX('Policy Characteristics'!A:A,MATCH($C535,'Policy Characteristics'!$C:$C,0)))</f>
        <v>Industry</v>
      </c>
      <c r="B535" s="294" t="str">
        <f>IF(ISBLANK(INDEX('Policy Characteristics'!B:B,MATCH($C535,'Policy Characteristics'!$C:$C,0))),"",INDEX('Policy Characteristics'!B:B,MATCH($C535,'Policy Characteristics'!$C:$C,0)))</f>
        <v>Electrification + Hydrogen (Med &amp; High Temp)</v>
      </c>
      <c r="C535" s="293" t="str">
        <f t="shared" si="33"/>
        <v>Fraction of Med and High Temp Industrial Heat Shifted to Other Fuels</v>
      </c>
      <c r="D535" s="299" t="s">
        <v>728</v>
      </c>
      <c r="E535" s="298" t="s">
        <v>786</v>
      </c>
      <c r="F535" t="s">
        <v>729</v>
      </c>
      <c r="G535" s="298" t="s">
        <v>787</v>
      </c>
      <c r="H535" s="20">
        <v>1276</v>
      </c>
      <c r="I535" s="295" t="s">
        <v>634</v>
      </c>
      <c r="J535" s="296" t="str">
        <f>IF(ISBLANK(INDEX('Policy Characteristics'!D:D,MATCH($C535,'Policy Characteristics'!$C:$C,0))),"",INDEX('Policy Characteristics'!D:D,MATCH($C535,'Policy Characteristics'!$C:$C,0)))</f>
        <v>Electrification + Hydrogen</v>
      </c>
      <c r="K535" s="293" t="str">
        <f>IF(ISBLANK(INDEX('Policy Characteristics'!E:E,MATCH($C535,'Policy Characteristics'!$C:$C,0))),"",INDEX('Policy Characteristics'!E:E,MATCH($C535,'Policy Characteristics'!$C:$C,0)))</f>
        <v>indst med and high temp fuel type shifting</v>
      </c>
      <c r="L535" s="237">
        <f>IF(ISBLANK(INDEX('Policy Characteristics'!F:F,MATCH($C535,'Policy Characteristics'!$C:$C,0))),"",INDEX('Policy Characteristics'!F:F,MATCH($C535,'Policy Characteristics'!$C:$C,0)))</f>
        <v>0</v>
      </c>
      <c r="M535" s="237">
        <f>IF(ISBLANK(INDEX('Policy Characteristics'!G:G,MATCH($C535,'Policy Characteristics'!$C:$C,0))),"",INDEX('Policy Characteristics'!G:G,MATCH($C535,'Policy Characteristics'!$C:$C,0)))</f>
        <v>1</v>
      </c>
      <c r="N535" s="237">
        <f>IF(ISBLANK(INDEX('Policy Characteristics'!H:H,MATCH($C535,'Policy Characteristics'!$C:$C,0))),"",INDEX('Policy Characteristics'!H:H,MATCH($C535,'Policy Characteristics'!$C:$C,0)))</f>
        <v>0.01</v>
      </c>
      <c r="O535" s="293" t="str">
        <f>IF(ISBLANK(INDEX('Policy Characteristics'!I:I,MATCH($C535,'Policy Characteristics'!$C:$C,0))),"",INDEX('Policy Characteristics'!I:I,MATCH($C535,'Policy Characteristics'!$C:$C,0)))</f>
        <v>% of fuel shifted</v>
      </c>
      <c r="P535" s="293"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5" s="293" t="str">
        <f>IF(ISBLANK(INDEX('Policy Characteristics'!K:K,MATCH($C535,'Policy Characteristics'!$C:$C,0))),"",INDEX('Policy Characteristics'!K:K,MATCH($C535,'Policy Characteristics'!$C:$C,0)))</f>
        <v>industry-ag-main.html#fuel-switching</v>
      </c>
      <c r="R535" s="293" t="str">
        <f>IF(ISBLANK(INDEX('Policy Characteristics'!L:L,MATCH($C535,'Policy Characteristics'!$C:$C,0))),"",INDEX('Policy Characteristics'!L:L,MATCH($C535,'Policy Characteristics'!$C:$C,0)))</f>
        <v>industry-elec-and-hydrogen.html</v>
      </c>
    </row>
    <row r="536" spans="1:18" x14ac:dyDescent="0.25">
      <c r="A536" s="293" t="str">
        <f>IF(ISBLANK(INDEX('Policy Characteristics'!A:A,MATCH($C536,'Policy Characteristics'!$C:$C,0))),"",INDEX('Policy Characteristics'!A:A,MATCH($C536,'Policy Characteristics'!$C:$C,0)))</f>
        <v>Industry</v>
      </c>
      <c r="B536" s="294" t="str">
        <f>IF(ISBLANK(INDEX('Policy Characteristics'!B:B,MATCH($C536,'Policy Characteristics'!$C:$C,0))),"",INDEX('Policy Characteristics'!B:B,MATCH($C536,'Policy Characteristics'!$C:$C,0)))</f>
        <v>Electrification + Hydrogen (Med &amp; High Temp)</v>
      </c>
      <c r="C536" s="293" t="str">
        <f t="shared" si="33"/>
        <v>Fraction of Med and High Temp Industrial Heat Shifted to Other Fuels</v>
      </c>
      <c r="D536" s="299" t="s">
        <v>728</v>
      </c>
      <c r="E536" s="298" t="s">
        <v>788</v>
      </c>
      <c r="F536" t="s">
        <v>729</v>
      </c>
      <c r="G536" s="298" t="s">
        <v>789</v>
      </c>
      <c r="H536" s="20">
        <v>1277</v>
      </c>
      <c r="I536" s="295" t="s">
        <v>624</v>
      </c>
      <c r="J536" s="296" t="str">
        <f>IF(ISBLANK(INDEX('Policy Characteristics'!D:D,MATCH($C536,'Policy Characteristics'!$C:$C,0))),"",INDEX('Policy Characteristics'!D:D,MATCH($C536,'Policy Characteristics'!$C:$C,0)))</f>
        <v>Electrification + Hydrogen</v>
      </c>
      <c r="K536" s="293" t="str">
        <f>IF(ISBLANK(INDEX('Policy Characteristics'!E:E,MATCH($C536,'Policy Characteristics'!$C:$C,0))),"",INDEX('Policy Characteristics'!E:E,MATCH($C536,'Policy Characteristics'!$C:$C,0)))</f>
        <v>indst med and high temp fuel type shifting</v>
      </c>
      <c r="L536" s="237">
        <f>IF(ISBLANK(INDEX('Policy Characteristics'!F:F,MATCH($C536,'Policy Characteristics'!$C:$C,0))),"",INDEX('Policy Characteristics'!F:F,MATCH($C536,'Policy Characteristics'!$C:$C,0)))</f>
        <v>0</v>
      </c>
      <c r="M536" s="237">
        <f>IF(ISBLANK(INDEX('Policy Characteristics'!G:G,MATCH($C536,'Policy Characteristics'!$C:$C,0))),"",INDEX('Policy Characteristics'!G:G,MATCH($C536,'Policy Characteristics'!$C:$C,0)))</f>
        <v>1</v>
      </c>
      <c r="N536" s="237">
        <f>IF(ISBLANK(INDEX('Policy Characteristics'!H:H,MATCH($C536,'Policy Characteristics'!$C:$C,0))),"",INDEX('Policy Characteristics'!H:H,MATCH($C536,'Policy Characteristics'!$C:$C,0)))</f>
        <v>0.01</v>
      </c>
      <c r="O536" s="293" t="str">
        <f>IF(ISBLANK(INDEX('Policy Characteristics'!I:I,MATCH($C536,'Policy Characteristics'!$C:$C,0))),"",INDEX('Policy Characteristics'!I:I,MATCH($C536,'Policy Characteristics'!$C:$C,0)))</f>
        <v>% of fuel shifted</v>
      </c>
      <c r="P536" s="293"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6" s="293" t="str">
        <f>IF(ISBLANK(INDEX('Policy Characteristics'!K:K,MATCH($C536,'Policy Characteristics'!$C:$C,0))),"",INDEX('Policy Characteristics'!K:K,MATCH($C536,'Policy Characteristics'!$C:$C,0)))</f>
        <v>industry-ag-main.html#fuel-switching</v>
      </c>
      <c r="R536" s="293" t="str">
        <f>IF(ISBLANK(INDEX('Policy Characteristics'!L:L,MATCH($C536,'Policy Characteristics'!$C:$C,0))),"",INDEX('Policy Characteristics'!L:L,MATCH($C536,'Policy Characteristics'!$C:$C,0)))</f>
        <v>industry-elec-and-hydrogen.html</v>
      </c>
    </row>
    <row r="537" spans="1:18" x14ac:dyDescent="0.25">
      <c r="A537" s="293" t="str">
        <f>IF(ISBLANK(INDEX('Policy Characteristics'!A:A,MATCH($C537,'Policy Characteristics'!$C:$C,0))),"",INDEX('Policy Characteristics'!A:A,MATCH($C537,'Policy Characteristics'!$C:$C,0)))</f>
        <v>Industry</v>
      </c>
      <c r="B537" s="294" t="str">
        <f>IF(ISBLANK(INDEX('Policy Characteristics'!B:B,MATCH($C537,'Policy Characteristics'!$C:$C,0))),"",INDEX('Policy Characteristics'!B:B,MATCH($C537,'Policy Characteristics'!$C:$C,0)))</f>
        <v>Electrification + Hydrogen (Med &amp; High Temp)</v>
      </c>
      <c r="C537" s="293" t="str">
        <f t="shared" si="33"/>
        <v>Fraction of Med and High Temp Industrial Heat Shifted to Other Fuels</v>
      </c>
      <c r="D537" s="299" t="s">
        <v>730</v>
      </c>
      <c r="E537" s="298" t="s">
        <v>770</v>
      </c>
      <c r="F537" t="s">
        <v>731</v>
      </c>
      <c r="G537" s="298" t="s">
        <v>771</v>
      </c>
      <c r="H537" s="20">
        <v>1278</v>
      </c>
      <c r="I537" s="295" t="s">
        <v>624</v>
      </c>
      <c r="J537" s="296" t="str">
        <f>IF(ISBLANK(INDEX('Policy Characteristics'!D:D,MATCH($C537,'Policy Characteristics'!$C:$C,0))),"",INDEX('Policy Characteristics'!D:D,MATCH($C537,'Policy Characteristics'!$C:$C,0)))</f>
        <v>Electrification + Hydrogen</v>
      </c>
      <c r="K537" s="293" t="str">
        <f>IF(ISBLANK(INDEX('Policy Characteristics'!E:E,MATCH($C537,'Policy Characteristics'!$C:$C,0))),"",INDEX('Policy Characteristics'!E:E,MATCH($C537,'Policy Characteristics'!$C:$C,0)))</f>
        <v>indst med and high temp fuel type shifting</v>
      </c>
      <c r="L537" s="237">
        <f>IF(ISBLANK(INDEX('Policy Characteristics'!F:F,MATCH($C537,'Policy Characteristics'!$C:$C,0))),"",INDEX('Policy Characteristics'!F:F,MATCH($C537,'Policy Characteristics'!$C:$C,0)))</f>
        <v>0</v>
      </c>
      <c r="M537" s="237">
        <f>IF(ISBLANK(INDEX('Policy Characteristics'!G:G,MATCH($C537,'Policy Characteristics'!$C:$C,0))),"",INDEX('Policy Characteristics'!G:G,MATCH($C537,'Policy Characteristics'!$C:$C,0)))</f>
        <v>1</v>
      </c>
      <c r="N537" s="237">
        <f>IF(ISBLANK(INDEX('Policy Characteristics'!H:H,MATCH($C537,'Policy Characteristics'!$C:$C,0))),"",INDEX('Policy Characteristics'!H:H,MATCH($C537,'Policy Characteristics'!$C:$C,0)))</f>
        <v>0.01</v>
      </c>
      <c r="O537" s="293" t="str">
        <f>IF(ISBLANK(INDEX('Policy Characteristics'!I:I,MATCH($C537,'Policy Characteristics'!$C:$C,0))),"",INDEX('Policy Characteristics'!I:I,MATCH($C537,'Policy Characteristics'!$C:$C,0)))</f>
        <v>% of fuel shifted</v>
      </c>
      <c r="P537" s="293"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7" s="293" t="str">
        <f>IF(ISBLANK(INDEX('Policy Characteristics'!K:K,MATCH($C537,'Policy Characteristics'!$C:$C,0))),"",INDEX('Policy Characteristics'!K:K,MATCH($C537,'Policy Characteristics'!$C:$C,0)))</f>
        <v>industry-ag-main.html#fuel-switching</v>
      </c>
      <c r="R537" s="293" t="str">
        <f>IF(ISBLANK(INDEX('Policy Characteristics'!L:L,MATCH($C537,'Policy Characteristics'!$C:$C,0))),"",INDEX('Policy Characteristics'!L:L,MATCH($C537,'Policy Characteristics'!$C:$C,0)))</f>
        <v>industry-elec-and-hydrogen.html</v>
      </c>
    </row>
    <row r="538" spans="1:18" x14ac:dyDescent="0.25">
      <c r="A538" s="293" t="str">
        <f>IF(ISBLANK(INDEX('Policy Characteristics'!A:A,MATCH($C538,'Policy Characteristics'!$C:$C,0))),"",INDEX('Policy Characteristics'!A:A,MATCH($C538,'Policy Characteristics'!$C:$C,0)))</f>
        <v>Industry</v>
      </c>
      <c r="B538" s="294" t="str">
        <f>IF(ISBLANK(INDEX('Policy Characteristics'!B:B,MATCH($C538,'Policy Characteristics'!$C:$C,0))),"",INDEX('Policy Characteristics'!B:B,MATCH($C538,'Policy Characteristics'!$C:$C,0)))</f>
        <v>Electrification + Hydrogen (Med &amp; High Temp)</v>
      </c>
      <c r="C538" s="293" t="str">
        <f t="shared" si="33"/>
        <v>Fraction of Med and High Temp Industrial Heat Shifted to Other Fuels</v>
      </c>
      <c r="D538" s="299" t="s">
        <v>730</v>
      </c>
      <c r="E538" s="298" t="s">
        <v>772</v>
      </c>
      <c r="F538" t="s">
        <v>731</v>
      </c>
      <c r="G538" s="298" t="s">
        <v>773</v>
      </c>
      <c r="H538" s="20">
        <v>1279</v>
      </c>
      <c r="I538" s="295" t="s">
        <v>634</v>
      </c>
      <c r="J538" s="296" t="str">
        <f>IF(ISBLANK(INDEX('Policy Characteristics'!D:D,MATCH($C538,'Policy Characteristics'!$C:$C,0))),"",INDEX('Policy Characteristics'!D:D,MATCH($C538,'Policy Characteristics'!$C:$C,0)))</f>
        <v>Electrification + Hydrogen</v>
      </c>
      <c r="K538" s="293" t="str">
        <f>IF(ISBLANK(INDEX('Policy Characteristics'!E:E,MATCH($C538,'Policy Characteristics'!$C:$C,0))),"",INDEX('Policy Characteristics'!E:E,MATCH($C538,'Policy Characteristics'!$C:$C,0)))</f>
        <v>indst med and high temp fuel type shifting</v>
      </c>
      <c r="L538" s="237">
        <f>IF(ISBLANK(INDEX('Policy Characteristics'!F:F,MATCH($C538,'Policy Characteristics'!$C:$C,0))),"",INDEX('Policy Characteristics'!F:F,MATCH($C538,'Policy Characteristics'!$C:$C,0)))</f>
        <v>0</v>
      </c>
      <c r="M538" s="237">
        <f>IF(ISBLANK(INDEX('Policy Characteristics'!G:G,MATCH($C538,'Policy Characteristics'!$C:$C,0))),"",INDEX('Policy Characteristics'!G:G,MATCH($C538,'Policy Characteristics'!$C:$C,0)))</f>
        <v>1</v>
      </c>
      <c r="N538" s="237">
        <f>IF(ISBLANK(INDEX('Policy Characteristics'!H:H,MATCH($C538,'Policy Characteristics'!$C:$C,0))),"",INDEX('Policy Characteristics'!H:H,MATCH($C538,'Policy Characteristics'!$C:$C,0)))</f>
        <v>0.01</v>
      </c>
      <c r="O538" s="293" t="str">
        <f>IF(ISBLANK(INDEX('Policy Characteristics'!I:I,MATCH($C538,'Policy Characteristics'!$C:$C,0))),"",INDEX('Policy Characteristics'!I:I,MATCH($C538,'Policy Characteristics'!$C:$C,0)))</f>
        <v>% of fuel shifted</v>
      </c>
      <c r="P538" s="293"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8" s="293" t="str">
        <f>IF(ISBLANK(INDEX('Policy Characteristics'!K:K,MATCH($C538,'Policy Characteristics'!$C:$C,0))),"",INDEX('Policy Characteristics'!K:K,MATCH($C538,'Policy Characteristics'!$C:$C,0)))</f>
        <v>industry-ag-main.html#fuel-switching</v>
      </c>
      <c r="R538" s="293" t="str">
        <f>IF(ISBLANK(INDEX('Policy Characteristics'!L:L,MATCH($C538,'Policy Characteristics'!$C:$C,0))),"",INDEX('Policy Characteristics'!L:L,MATCH($C538,'Policy Characteristics'!$C:$C,0)))</f>
        <v>industry-elec-and-hydrogen.html</v>
      </c>
    </row>
    <row r="539" spans="1:18" x14ac:dyDescent="0.25">
      <c r="A539" s="293" t="str">
        <f>IF(ISBLANK(INDEX('Policy Characteristics'!A:A,MATCH($C539,'Policy Characteristics'!$C:$C,0))),"",INDEX('Policy Characteristics'!A:A,MATCH($C539,'Policy Characteristics'!$C:$C,0)))</f>
        <v>Industry</v>
      </c>
      <c r="B539" s="294" t="str">
        <f>IF(ISBLANK(INDEX('Policy Characteristics'!B:B,MATCH($C539,'Policy Characteristics'!$C:$C,0))),"",INDEX('Policy Characteristics'!B:B,MATCH($C539,'Policy Characteristics'!$C:$C,0)))</f>
        <v>Electrification + Hydrogen (Med &amp; High Temp)</v>
      </c>
      <c r="C539" s="293" t="str">
        <f t="shared" si="33"/>
        <v>Fraction of Med and High Temp Industrial Heat Shifted to Other Fuels</v>
      </c>
      <c r="D539" s="299" t="s">
        <v>730</v>
      </c>
      <c r="E539" s="298" t="s">
        <v>774</v>
      </c>
      <c r="F539" t="s">
        <v>731</v>
      </c>
      <c r="G539" s="298" t="s">
        <v>775</v>
      </c>
      <c r="H539" s="20">
        <v>1280</v>
      </c>
      <c r="I539" s="295" t="s">
        <v>634</v>
      </c>
      <c r="J539" s="296" t="str">
        <f>IF(ISBLANK(INDEX('Policy Characteristics'!D:D,MATCH($C539,'Policy Characteristics'!$C:$C,0))),"",INDEX('Policy Characteristics'!D:D,MATCH($C539,'Policy Characteristics'!$C:$C,0)))</f>
        <v>Electrification + Hydrogen</v>
      </c>
      <c r="K539" s="293" t="str">
        <f>IF(ISBLANK(INDEX('Policy Characteristics'!E:E,MATCH($C539,'Policy Characteristics'!$C:$C,0))),"",INDEX('Policy Characteristics'!E:E,MATCH($C539,'Policy Characteristics'!$C:$C,0)))</f>
        <v>indst med and high temp fuel type shifting</v>
      </c>
      <c r="L539" s="237">
        <f>IF(ISBLANK(INDEX('Policy Characteristics'!F:F,MATCH($C539,'Policy Characteristics'!$C:$C,0))),"",INDEX('Policy Characteristics'!F:F,MATCH($C539,'Policy Characteristics'!$C:$C,0)))</f>
        <v>0</v>
      </c>
      <c r="M539" s="237">
        <f>IF(ISBLANK(INDEX('Policy Characteristics'!G:G,MATCH($C539,'Policy Characteristics'!$C:$C,0))),"",INDEX('Policy Characteristics'!G:G,MATCH($C539,'Policy Characteristics'!$C:$C,0)))</f>
        <v>1</v>
      </c>
      <c r="N539" s="237">
        <f>IF(ISBLANK(INDEX('Policy Characteristics'!H:H,MATCH($C539,'Policy Characteristics'!$C:$C,0))),"",INDEX('Policy Characteristics'!H:H,MATCH($C539,'Policy Characteristics'!$C:$C,0)))</f>
        <v>0.01</v>
      </c>
      <c r="O539" s="293" t="str">
        <f>IF(ISBLANK(INDEX('Policy Characteristics'!I:I,MATCH($C539,'Policy Characteristics'!$C:$C,0))),"",INDEX('Policy Characteristics'!I:I,MATCH($C539,'Policy Characteristics'!$C:$C,0)))</f>
        <v>% of fuel shifted</v>
      </c>
      <c r="P539" s="293"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9" s="293" t="str">
        <f>IF(ISBLANK(INDEX('Policy Characteristics'!K:K,MATCH($C539,'Policy Characteristics'!$C:$C,0))),"",INDEX('Policy Characteristics'!K:K,MATCH($C539,'Policy Characteristics'!$C:$C,0)))</f>
        <v>industry-ag-main.html#fuel-switching</v>
      </c>
      <c r="R539" s="293" t="str">
        <f>IF(ISBLANK(INDEX('Policy Characteristics'!L:L,MATCH($C539,'Policy Characteristics'!$C:$C,0))),"",INDEX('Policy Characteristics'!L:L,MATCH($C539,'Policy Characteristics'!$C:$C,0)))</f>
        <v>industry-elec-and-hydrogen.html</v>
      </c>
    </row>
    <row r="540" spans="1:18" x14ac:dyDescent="0.25">
      <c r="A540" s="293" t="str">
        <f>IF(ISBLANK(INDEX('Policy Characteristics'!A:A,MATCH($C540,'Policy Characteristics'!$C:$C,0))),"",INDEX('Policy Characteristics'!A:A,MATCH($C540,'Policy Characteristics'!$C:$C,0)))</f>
        <v>Industry</v>
      </c>
      <c r="B540" s="294" t="str">
        <f>IF(ISBLANK(INDEX('Policy Characteristics'!B:B,MATCH($C540,'Policy Characteristics'!$C:$C,0))),"",INDEX('Policy Characteristics'!B:B,MATCH($C540,'Policy Characteristics'!$C:$C,0)))</f>
        <v>Electrification + Hydrogen (Med &amp; High Temp)</v>
      </c>
      <c r="C540" s="293" t="str">
        <f t="shared" si="33"/>
        <v>Fraction of Med and High Temp Industrial Heat Shifted to Other Fuels</v>
      </c>
      <c r="D540" s="299" t="s">
        <v>730</v>
      </c>
      <c r="E540" s="298" t="s">
        <v>776</v>
      </c>
      <c r="F540" t="s">
        <v>731</v>
      </c>
      <c r="G540" s="298" t="s">
        <v>777</v>
      </c>
      <c r="H540" s="20">
        <v>1281</v>
      </c>
      <c r="I540" s="295" t="s">
        <v>634</v>
      </c>
      <c r="J540" s="296" t="str">
        <f>IF(ISBLANK(INDEX('Policy Characteristics'!D:D,MATCH($C540,'Policy Characteristics'!$C:$C,0))),"",INDEX('Policy Characteristics'!D:D,MATCH($C540,'Policy Characteristics'!$C:$C,0)))</f>
        <v>Electrification + Hydrogen</v>
      </c>
      <c r="K540" s="293" t="str">
        <f>IF(ISBLANK(INDEX('Policy Characteristics'!E:E,MATCH($C540,'Policy Characteristics'!$C:$C,0))),"",INDEX('Policy Characteristics'!E:E,MATCH($C540,'Policy Characteristics'!$C:$C,0)))</f>
        <v>indst med and high temp fuel type shifting</v>
      </c>
      <c r="L540" s="237">
        <f>IF(ISBLANK(INDEX('Policy Characteristics'!F:F,MATCH($C540,'Policy Characteristics'!$C:$C,0))),"",INDEX('Policy Characteristics'!F:F,MATCH($C540,'Policy Characteristics'!$C:$C,0)))</f>
        <v>0</v>
      </c>
      <c r="M540" s="237">
        <f>IF(ISBLANK(INDEX('Policy Characteristics'!G:G,MATCH($C540,'Policy Characteristics'!$C:$C,0))),"",INDEX('Policy Characteristics'!G:G,MATCH($C540,'Policy Characteristics'!$C:$C,0)))</f>
        <v>1</v>
      </c>
      <c r="N540" s="237">
        <f>IF(ISBLANK(INDEX('Policy Characteristics'!H:H,MATCH($C540,'Policy Characteristics'!$C:$C,0))),"",INDEX('Policy Characteristics'!H:H,MATCH($C540,'Policy Characteristics'!$C:$C,0)))</f>
        <v>0.01</v>
      </c>
      <c r="O540" s="293" t="str">
        <f>IF(ISBLANK(INDEX('Policy Characteristics'!I:I,MATCH($C540,'Policy Characteristics'!$C:$C,0))),"",INDEX('Policy Characteristics'!I:I,MATCH($C540,'Policy Characteristics'!$C:$C,0)))</f>
        <v>% of fuel shifted</v>
      </c>
      <c r="P540" s="293"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0" s="293" t="str">
        <f>IF(ISBLANK(INDEX('Policy Characteristics'!K:K,MATCH($C540,'Policy Characteristics'!$C:$C,0))),"",INDEX('Policy Characteristics'!K:K,MATCH($C540,'Policy Characteristics'!$C:$C,0)))</f>
        <v>industry-ag-main.html#fuel-switching</v>
      </c>
      <c r="R540" s="293" t="str">
        <f>IF(ISBLANK(INDEX('Policy Characteristics'!L:L,MATCH($C540,'Policy Characteristics'!$C:$C,0))),"",INDEX('Policy Characteristics'!L:L,MATCH($C540,'Policy Characteristics'!$C:$C,0)))</f>
        <v>industry-elec-and-hydrogen.html</v>
      </c>
    </row>
    <row r="541" spans="1:18" x14ac:dyDescent="0.25">
      <c r="A541" s="293" t="str">
        <f>IF(ISBLANK(INDEX('Policy Characteristics'!A:A,MATCH($C541,'Policy Characteristics'!$C:$C,0))),"",INDEX('Policy Characteristics'!A:A,MATCH($C541,'Policy Characteristics'!$C:$C,0)))</f>
        <v>Industry</v>
      </c>
      <c r="B541" s="294" t="str">
        <f>IF(ISBLANK(INDEX('Policy Characteristics'!B:B,MATCH($C541,'Policy Characteristics'!$C:$C,0))),"",INDEX('Policy Characteristics'!B:B,MATCH($C541,'Policy Characteristics'!$C:$C,0)))</f>
        <v>Electrification + Hydrogen (Med &amp; High Temp)</v>
      </c>
      <c r="C541" s="293" t="str">
        <f t="shared" si="33"/>
        <v>Fraction of Med and High Temp Industrial Heat Shifted to Other Fuels</v>
      </c>
      <c r="D541" s="299" t="s">
        <v>730</v>
      </c>
      <c r="E541" s="298" t="s">
        <v>778</v>
      </c>
      <c r="F541" t="s">
        <v>731</v>
      </c>
      <c r="G541" s="298" t="s">
        <v>779</v>
      </c>
      <c r="H541" s="20">
        <v>1282</v>
      </c>
      <c r="I541" s="295" t="s">
        <v>634</v>
      </c>
      <c r="J541" s="296" t="str">
        <f>IF(ISBLANK(INDEX('Policy Characteristics'!D:D,MATCH($C541,'Policy Characteristics'!$C:$C,0))),"",INDEX('Policy Characteristics'!D:D,MATCH($C541,'Policy Characteristics'!$C:$C,0)))</f>
        <v>Electrification + Hydrogen</v>
      </c>
      <c r="K541" s="293" t="str">
        <f>IF(ISBLANK(INDEX('Policy Characteristics'!E:E,MATCH($C541,'Policy Characteristics'!$C:$C,0))),"",INDEX('Policy Characteristics'!E:E,MATCH($C541,'Policy Characteristics'!$C:$C,0)))</f>
        <v>indst med and high temp fuel type shifting</v>
      </c>
      <c r="L541" s="237">
        <f>IF(ISBLANK(INDEX('Policy Characteristics'!F:F,MATCH($C541,'Policy Characteristics'!$C:$C,0))),"",INDEX('Policy Characteristics'!F:F,MATCH($C541,'Policy Characteristics'!$C:$C,0)))</f>
        <v>0</v>
      </c>
      <c r="M541" s="237">
        <f>IF(ISBLANK(INDEX('Policy Characteristics'!G:G,MATCH($C541,'Policy Characteristics'!$C:$C,0))),"",INDEX('Policy Characteristics'!G:G,MATCH($C541,'Policy Characteristics'!$C:$C,0)))</f>
        <v>1</v>
      </c>
      <c r="N541" s="237">
        <f>IF(ISBLANK(INDEX('Policy Characteristics'!H:H,MATCH($C541,'Policy Characteristics'!$C:$C,0))),"",INDEX('Policy Characteristics'!H:H,MATCH($C541,'Policy Characteristics'!$C:$C,0)))</f>
        <v>0.01</v>
      </c>
      <c r="O541" s="293" t="str">
        <f>IF(ISBLANK(INDEX('Policy Characteristics'!I:I,MATCH($C541,'Policy Characteristics'!$C:$C,0))),"",INDEX('Policy Characteristics'!I:I,MATCH($C541,'Policy Characteristics'!$C:$C,0)))</f>
        <v>% of fuel shifted</v>
      </c>
      <c r="P541" s="293"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1" s="293" t="str">
        <f>IF(ISBLANK(INDEX('Policy Characteristics'!K:K,MATCH($C541,'Policy Characteristics'!$C:$C,0))),"",INDEX('Policy Characteristics'!K:K,MATCH($C541,'Policy Characteristics'!$C:$C,0)))</f>
        <v>industry-ag-main.html#fuel-switching</v>
      </c>
      <c r="R541" s="293" t="str">
        <f>IF(ISBLANK(INDEX('Policy Characteristics'!L:L,MATCH($C541,'Policy Characteristics'!$C:$C,0))),"",INDEX('Policy Characteristics'!L:L,MATCH($C541,'Policy Characteristics'!$C:$C,0)))</f>
        <v>industry-elec-and-hydrogen.html</v>
      </c>
    </row>
    <row r="542" spans="1:18" x14ac:dyDescent="0.25">
      <c r="A542" s="293" t="str">
        <f>IF(ISBLANK(INDEX('Policy Characteristics'!A:A,MATCH($C542,'Policy Characteristics'!$C:$C,0))),"",INDEX('Policy Characteristics'!A:A,MATCH($C542,'Policy Characteristics'!$C:$C,0)))</f>
        <v>Industry</v>
      </c>
      <c r="B542" s="294" t="str">
        <f>IF(ISBLANK(INDEX('Policy Characteristics'!B:B,MATCH($C542,'Policy Characteristics'!$C:$C,0))),"",INDEX('Policy Characteristics'!B:B,MATCH($C542,'Policy Characteristics'!$C:$C,0)))</f>
        <v>Electrification + Hydrogen (Med &amp; High Temp)</v>
      </c>
      <c r="C542" s="293" t="str">
        <f t="shared" si="33"/>
        <v>Fraction of Med and High Temp Industrial Heat Shifted to Other Fuels</v>
      </c>
      <c r="D542" s="299" t="s">
        <v>730</v>
      </c>
      <c r="E542" s="298" t="s">
        <v>780</v>
      </c>
      <c r="F542" t="s">
        <v>731</v>
      </c>
      <c r="G542" s="298" t="s">
        <v>781</v>
      </c>
      <c r="H542" s="20">
        <v>1283</v>
      </c>
      <c r="I542" s="295" t="s">
        <v>634</v>
      </c>
      <c r="J542" s="296" t="str">
        <f>IF(ISBLANK(INDEX('Policy Characteristics'!D:D,MATCH($C542,'Policy Characteristics'!$C:$C,0))),"",INDEX('Policy Characteristics'!D:D,MATCH($C542,'Policy Characteristics'!$C:$C,0)))</f>
        <v>Electrification + Hydrogen</v>
      </c>
      <c r="K542" s="293" t="str">
        <f>IF(ISBLANK(INDEX('Policy Characteristics'!E:E,MATCH($C542,'Policy Characteristics'!$C:$C,0))),"",INDEX('Policy Characteristics'!E:E,MATCH($C542,'Policy Characteristics'!$C:$C,0)))</f>
        <v>indst med and high temp fuel type shifting</v>
      </c>
      <c r="L542" s="237">
        <f>IF(ISBLANK(INDEX('Policy Characteristics'!F:F,MATCH($C542,'Policy Characteristics'!$C:$C,0))),"",INDEX('Policy Characteristics'!F:F,MATCH($C542,'Policy Characteristics'!$C:$C,0)))</f>
        <v>0</v>
      </c>
      <c r="M542" s="237">
        <f>IF(ISBLANK(INDEX('Policy Characteristics'!G:G,MATCH($C542,'Policy Characteristics'!$C:$C,0))),"",INDEX('Policy Characteristics'!G:G,MATCH($C542,'Policy Characteristics'!$C:$C,0)))</f>
        <v>1</v>
      </c>
      <c r="N542" s="237">
        <f>IF(ISBLANK(INDEX('Policy Characteristics'!H:H,MATCH($C542,'Policy Characteristics'!$C:$C,0))),"",INDEX('Policy Characteristics'!H:H,MATCH($C542,'Policy Characteristics'!$C:$C,0)))</f>
        <v>0.01</v>
      </c>
      <c r="O542" s="293" t="str">
        <f>IF(ISBLANK(INDEX('Policy Characteristics'!I:I,MATCH($C542,'Policy Characteristics'!$C:$C,0))),"",INDEX('Policy Characteristics'!I:I,MATCH($C542,'Policy Characteristics'!$C:$C,0)))</f>
        <v>% of fuel shifted</v>
      </c>
      <c r="P542" s="293"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2" s="293" t="str">
        <f>IF(ISBLANK(INDEX('Policy Characteristics'!K:K,MATCH($C542,'Policy Characteristics'!$C:$C,0))),"",INDEX('Policy Characteristics'!K:K,MATCH($C542,'Policy Characteristics'!$C:$C,0)))</f>
        <v>industry-ag-main.html#fuel-switching</v>
      </c>
      <c r="R542" s="293" t="str">
        <f>IF(ISBLANK(INDEX('Policy Characteristics'!L:L,MATCH($C542,'Policy Characteristics'!$C:$C,0))),"",INDEX('Policy Characteristics'!L:L,MATCH($C542,'Policy Characteristics'!$C:$C,0)))</f>
        <v>industry-elec-and-hydrogen.html</v>
      </c>
    </row>
    <row r="543" spans="1:18" x14ac:dyDescent="0.25">
      <c r="A543" s="293" t="str">
        <f>IF(ISBLANK(INDEX('Policy Characteristics'!A:A,MATCH($C543,'Policy Characteristics'!$C:$C,0))),"",INDEX('Policy Characteristics'!A:A,MATCH($C543,'Policy Characteristics'!$C:$C,0)))</f>
        <v>Industry</v>
      </c>
      <c r="B543" s="294" t="str">
        <f>IF(ISBLANK(INDEX('Policy Characteristics'!B:B,MATCH($C543,'Policy Characteristics'!$C:$C,0))),"",INDEX('Policy Characteristics'!B:B,MATCH($C543,'Policy Characteristics'!$C:$C,0)))</f>
        <v>Electrification + Hydrogen (Med &amp; High Temp)</v>
      </c>
      <c r="C543" s="293" t="str">
        <f t="shared" si="33"/>
        <v>Fraction of Med and High Temp Industrial Heat Shifted to Other Fuels</v>
      </c>
      <c r="D543" s="299" t="s">
        <v>730</v>
      </c>
      <c r="E543" s="298" t="s">
        <v>782</v>
      </c>
      <c r="F543" t="s">
        <v>731</v>
      </c>
      <c r="G543" s="298" t="s">
        <v>783</v>
      </c>
      <c r="H543" s="20">
        <v>1284</v>
      </c>
      <c r="I543" s="295" t="s">
        <v>634</v>
      </c>
      <c r="J543" s="296" t="str">
        <f>IF(ISBLANK(INDEX('Policy Characteristics'!D:D,MATCH($C543,'Policy Characteristics'!$C:$C,0))),"",INDEX('Policy Characteristics'!D:D,MATCH($C543,'Policy Characteristics'!$C:$C,0)))</f>
        <v>Electrification + Hydrogen</v>
      </c>
      <c r="K543" s="293" t="str">
        <f>IF(ISBLANK(INDEX('Policy Characteristics'!E:E,MATCH($C543,'Policy Characteristics'!$C:$C,0))),"",INDEX('Policy Characteristics'!E:E,MATCH($C543,'Policy Characteristics'!$C:$C,0)))</f>
        <v>indst med and high temp fuel type shifting</v>
      </c>
      <c r="L543" s="237">
        <f>IF(ISBLANK(INDEX('Policy Characteristics'!F:F,MATCH($C543,'Policy Characteristics'!$C:$C,0))),"",INDEX('Policy Characteristics'!F:F,MATCH($C543,'Policy Characteristics'!$C:$C,0)))</f>
        <v>0</v>
      </c>
      <c r="M543" s="237">
        <f>IF(ISBLANK(INDEX('Policy Characteristics'!G:G,MATCH($C543,'Policy Characteristics'!$C:$C,0))),"",INDEX('Policy Characteristics'!G:G,MATCH($C543,'Policy Characteristics'!$C:$C,0)))</f>
        <v>1</v>
      </c>
      <c r="N543" s="237">
        <f>IF(ISBLANK(INDEX('Policy Characteristics'!H:H,MATCH($C543,'Policy Characteristics'!$C:$C,0))),"",INDEX('Policy Characteristics'!H:H,MATCH($C543,'Policy Characteristics'!$C:$C,0)))</f>
        <v>0.01</v>
      </c>
      <c r="O543" s="293" t="str">
        <f>IF(ISBLANK(INDEX('Policy Characteristics'!I:I,MATCH($C543,'Policy Characteristics'!$C:$C,0))),"",INDEX('Policy Characteristics'!I:I,MATCH($C543,'Policy Characteristics'!$C:$C,0)))</f>
        <v>% of fuel shifted</v>
      </c>
      <c r="P543" s="293"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3" s="293" t="str">
        <f>IF(ISBLANK(INDEX('Policy Characteristics'!K:K,MATCH($C543,'Policy Characteristics'!$C:$C,0))),"",INDEX('Policy Characteristics'!K:K,MATCH($C543,'Policy Characteristics'!$C:$C,0)))</f>
        <v>industry-ag-main.html#fuel-switching</v>
      </c>
      <c r="R543" s="293" t="str">
        <f>IF(ISBLANK(INDEX('Policy Characteristics'!L:L,MATCH($C543,'Policy Characteristics'!$C:$C,0))),"",INDEX('Policy Characteristics'!L:L,MATCH($C543,'Policy Characteristics'!$C:$C,0)))</f>
        <v>industry-elec-and-hydrogen.html</v>
      </c>
    </row>
    <row r="544" spans="1:18" x14ac:dyDescent="0.25">
      <c r="A544" s="293" t="str">
        <f>IF(ISBLANK(INDEX('Policy Characteristics'!A:A,MATCH($C544,'Policy Characteristics'!$C:$C,0))),"",INDEX('Policy Characteristics'!A:A,MATCH($C544,'Policy Characteristics'!$C:$C,0)))</f>
        <v>Industry</v>
      </c>
      <c r="B544" s="294" t="str">
        <f>IF(ISBLANK(INDEX('Policy Characteristics'!B:B,MATCH($C544,'Policy Characteristics'!$C:$C,0))),"",INDEX('Policy Characteristics'!B:B,MATCH($C544,'Policy Characteristics'!$C:$C,0)))</f>
        <v>Electrification + Hydrogen (Med &amp; High Temp)</v>
      </c>
      <c r="C544" s="293" t="str">
        <f t="shared" si="33"/>
        <v>Fraction of Med and High Temp Industrial Heat Shifted to Other Fuels</v>
      </c>
      <c r="D544" s="299" t="s">
        <v>730</v>
      </c>
      <c r="E544" s="298" t="s">
        <v>784</v>
      </c>
      <c r="F544" t="s">
        <v>731</v>
      </c>
      <c r="G544" s="298" t="s">
        <v>785</v>
      </c>
      <c r="H544" s="20">
        <v>1285</v>
      </c>
      <c r="I544" s="295" t="s">
        <v>634</v>
      </c>
      <c r="J544" s="296" t="str">
        <f>IF(ISBLANK(INDEX('Policy Characteristics'!D:D,MATCH($C544,'Policy Characteristics'!$C:$C,0))),"",INDEX('Policy Characteristics'!D:D,MATCH($C544,'Policy Characteristics'!$C:$C,0)))</f>
        <v>Electrification + Hydrogen</v>
      </c>
      <c r="K544" s="293" t="str">
        <f>IF(ISBLANK(INDEX('Policy Characteristics'!E:E,MATCH($C544,'Policy Characteristics'!$C:$C,0))),"",INDEX('Policy Characteristics'!E:E,MATCH($C544,'Policy Characteristics'!$C:$C,0)))</f>
        <v>indst med and high temp fuel type shifting</v>
      </c>
      <c r="L544" s="237">
        <f>IF(ISBLANK(INDEX('Policy Characteristics'!F:F,MATCH($C544,'Policy Characteristics'!$C:$C,0))),"",INDEX('Policy Characteristics'!F:F,MATCH($C544,'Policy Characteristics'!$C:$C,0)))</f>
        <v>0</v>
      </c>
      <c r="M544" s="237">
        <f>IF(ISBLANK(INDEX('Policy Characteristics'!G:G,MATCH($C544,'Policy Characteristics'!$C:$C,0))),"",INDEX('Policy Characteristics'!G:G,MATCH($C544,'Policy Characteristics'!$C:$C,0)))</f>
        <v>1</v>
      </c>
      <c r="N544" s="237">
        <f>IF(ISBLANK(INDEX('Policy Characteristics'!H:H,MATCH($C544,'Policy Characteristics'!$C:$C,0))),"",INDEX('Policy Characteristics'!H:H,MATCH($C544,'Policy Characteristics'!$C:$C,0)))</f>
        <v>0.01</v>
      </c>
      <c r="O544" s="293" t="str">
        <f>IF(ISBLANK(INDEX('Policy Characteristics'!I:I,MATCH($C544,'Policy Characteristics'!$C:$C,0))),"",INDEX('Policy Characteristics'!I:I,MATCH($C544,'Policy Characteristics'!$C:$C,0)))</f>
        <v>% of fuel shifted</v>
      </c>
      <c r="P544" s="293"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4" s="293" t="str">
        <f>IF(ISBLANK(INDEX('Policy Characteristics'!K:K,MATCH($C544,'Policy Characteristics'!$C:$C,0))),"",INDEX('Policy Characteristics'!K:K,MATCH($C544,'Policy Characteristics'!$C:$C,0)))</f>
        <v>industry-ag-main.html#fuel-switching</v>
      </c>
      <c r="R544" s="293" t="str">
        <f>IF(ISBLANK(INDEX('Policy Characteristics'!L:L,MATCH($C544,'Policy Characteristics'!$C:$C,0))),"",INDEX('Policy Characteristics'!L:L,MATCH($C544,'Policy Characteristics'!$C:$C,0)))</f>
        <v>industry-elec-and-hydrogen.html</v>
      </c>
    </row>
    <row r="545" spans="1:18" x14ac:dyDescent="0.25">
      <c r="A545" s="293" t="str">
        <f>IF(ISBLANK(INDEX('Policy Characteristics'!A:A,MATCH($C545,'Policy Characteristics'!$C:$C,0))),"",INDEX('Policy Characteristics'!A:A,MATCH($C545,'Policy Characteristics'!$C:$C,0)))</f>
        <v>Industry</v>
      </c>
      <c r="B545" s="294" t="str">
        <f>IF(ISBLANK(INDEX('Policy Characteristics'!B:B,MATCH($C545,'Policy Characteristics'!$C:$C,0))),"",INDEX('Policy Characteristics'!B:B,MATCH($C545,'Policy Characteristics'!$C:$C,0)))</f>
        <v>Electrification + Hydrogen (Med &amp; High Temp)</v>
      </c>
      <c r="C545" s="293" t="str">
        <f t="shared" si="33"/>
        <v>Fraction of Med and High Temp Industrial Heat Shifted to Other Fuels</v>
      </c>
      <c r="D545" s="299" t="s">
        <v>730</v>
      </c>
      <c r="E545" s="298" t="s">
        <v>786</v>
      </c>
      <c r="F545" t="s">
        <v>731</v>
      </c>
      <c r="G545" s="298" t="s">
        <v>787</v>
      </c>
      <c r="H545" s="20">
        <v>1286</v>
      </c>
      <c r="I545" s="295" t="s">
        <v>634</v>
      </c>
      <c r="J545" s="296" t="str">
        <f>IF(ISBLANK(INDEX('Policy Characteristics'!D:D,MATCH($C545,'Policy Characteristics'!$C:$C,0))),"",INDEX('Policy Characteristics'!D:D,MATCH($C545,'Policy Characteristics'!$C:$C,0)))</f>
        <v>Electrification + Hydrogen</v>
      </c>
      <c r="K545" s="293" t="str">
        <f>IF(ISBLANK(INDEX('Policy Characteristics'!E:E,MATCH($C545,'Policy Characteristics'!$C:$C,0))),"",INDEX('Policy Characteristics'!E:E,MATCH($C545,'Policy Characteristics'!$C:$C,0)))</f>
        <v>indst med and high temp fuel type shifting</v>
      </c>
      <c r="L545" s="237">
        <f>IF(ISBLANK(INDEX('Policy Characteristics'!F:F,MATCH($C545,'Policy Characteristics'!$C:$C,0))),"",INDEX('Policy Characteristics'!F:F,MATCH($C545,'Policy Characteristics'!$C:$C,0)))</f>
        <v>0</v>
      </c>
      <c r="M545" s="237">
        <f>IF(ISBLANK(INDEX('Policy Characteristics'!G:G,MATCH($C545,'Policy Characteristics'!$C:$C,0))),"",INDEX('Policy Characteristics'!G:G,MATCH($C545,'Policy Characteristics'!$C:$C,0)))</f>
        <v>1</v>
      </c>
      <c r="N545" s="237">
        <f>IF(ISBLANK(INDEX('Policy Characteristics'!H:H,MATCH($C545,'Policy Characteristics'!$C:$C,0))),"",INDEX('Policy Characteristics'!H:H,MATCH($C545,'Policy Characteristics'!$C:$C,0)))</f>
        <v>0.01</v>
      </c>
      <c r="O545" s="293" t="str">
        <f>IF(ISBLANK(INDEX('Policy Characteristics'!I:I,MATCH($C545,'Policy Characteristics'!$C:$C,0))),"",INDEX('Policy Characteristics'!I:I,MATCH($C545,'Policy Characteristics'!$C:$C,0)))</f>
        <v>% of fuel shifted</v>
      </c>
      <c r="P545" s="293"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5" s="293" t="str">
        <f>IF(ISBLANK(INDEX('Policy Characteristics'!K:K,MATCH($C545,'Policy Characteristics'!$C:$C,0))),"",INDEX('Policy Characteristics'!K:K,MATCH($C545,'Policy Characteristics'!$C:$C,0)))</f>
        <v>industry-ag-main.html#fuel-switching</v>
      </c>
      <c r="R545" s="293" t="str">
        <f>IF(ISBLANK(INDEX('Policy Characteristics'!L:L,MATCH($C545,'Policy Characteristics'!$C:$C,0))),"",INDEX('Policy Characteristics'!L:L,MATCH($C545,'Policy Characteristics'!$C:$C,0)))</f>
        <v>industry-elec-and-hydrogen.html</v>
      </c>
    </row>
    <row r="546" spans="1:18" x14ac:dyDescent="0.25">
      <c r="A546" s="293" t="str">
        <f>IF(ISBLANK(INDEX('Policy Characteristics'!A:A,MATCH($C546,'Policy Characteristics'!$C:$C,0))),"",INDEX('Policy Characteristics'!A:A,MATCH($C546,'Policy Characteristics'!$C:$C,0)))</f>
        <v>Industry</v>
      </c>
      <c r="B546" s="294" t="str">
        <f>IF(ISBLANK(INDEX('Policy Characteristics'!B:B,MATCH($C546,'Policy Characteristics'!$C:$C,0))),"",INDEX('Policy Characteristics'!B:B,MATCH($C546,'Policy Characteristics'!$C:$C,0)))</f>
        <v>Electrification + Hydrogen (Med &amp; High Temp)</v>
      </c>
      <c r="C546" s="293" t="str">
        <f t="shared" si="33"/>
        <v>Fraction of Med and High Temp Industrial Heat Shifted to Other Fuels</v>
      </c>
      <c r="D546" s="299" t="s">
        <v>730</v>
      </c>
      <c r="E546" s="298" t="s">
        <v>788</v>
      </c>
      <c r="F546" t="s">
        <v>731</v>
      </c>
      <c r="G546" s="298" t="s">
        <v>789</v>
      </c>
      <c r="H546" s="20">
        <v>1287</v>
      </c>
      <c r="I546" s="295" t="s">
        <v>624</v>
      </c>
      <c r="J546" s="296" t="str">
        <f>IF(ISBLANK(INDEX('Policy Characteristics'!D:D,MATCH($C546,'Policy Characteristics'!$C:$C,0))),"",INDEX('Policy Characteristics'!D:D,MATCH($C546,'Policy Characteristics'!$C:$C,0)))</f>
        <v>Electrification + Hydrogen</v>
      </c>
      <c r="K546" s="293" t="str">
        <f>IF(ISBLANK(INDEX('Policy Characteristics'!E:E,MATCH($C546,'Policy Characteristics'!$C:$C,0))),"",INDEX('Policy Characteristics'!E:E,MATCH($C546,'Policy Characteristics'!$C:$C,0)))</f>
        <v>indst med and high temp fuel type shifting</v>
      </c>
      <c r="L546" s="237">
        <f>IF(ISBLANK(INDEX('Policy Characteristics'!F:F,MATCH($C546,'Policy Characteristics'!$C:$C,0))),"",INDEX('Policy Characteristics'!F:F,MATCH($C546,'Policy Characteristics'!$C:$C,0)))</f>
        <v>0</v>
      </c>
      <c r="M546" s="237">
        <f>IF(ISBLANK(INDEX('Policy Characteristics'!G:G,MATCH($C546,'Policy Characteristics'!$C:$C,0))),"",INDEX('Policy Characteristics'!G:G,MATCH($C546,'Policy Characteristics'!$C:$C,0)))</f>
        <v>1</v>
      </c>
      <c r="N546" s="237">
        <f>IF(ISBLANK(INDEX('Policy Characteristics'!H:H,MATCH($C546,'Policy Characteristics'!$C:$C,0))),"",INDEX('Policy Characteristics'!H:H,MATCH($C546,'Policy Characteristics'!$C:$C,0)))</f>
        <v>0.01</v>
      </c>
      <c r="O546" s="293" t="str">
        <f>IF(ISBLANK(INDEX('Policy Characteristics'!I:I,MATCH($C546,'Policy Characteristics'!$C:$C,0))),"",INDEX('Policy Characteristics'!I:I,MATCH($C546,'Policy Characteristics'!$C:$C,0)))</f>
        <v>% of fuel shifted</v>
      </c>
      <c r="P546" s="293"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6" s="293" t="str">
        <f>IF(ISBLANK(INDEX('Policy Characteristics'!K:K,MATCH($C546,'Policy Characteristics'!$C:$C,0))),"",INDEX('Policy Characteristics'!K:K,MATCH($C546,'Policy Characteristics'!$C:$C,0)))</f>
        <v>industry-ag-main.html#fuel-switching</v>
      </c>
      <c r="R546" s="293" t="str">
        <f>IF(ISBLANK(INDEX('Policy Characteristics'!L:L,MATCH($C546,'Policy Characteristics'!$C:$C,0))),"",INDEX('Policy Characteristics'!L:L,MATCH($C546,'Policy Characteristics'!$C:$C,0)))</f>
        <v>industry-elec-and-hydrogen.html</v>
      </c>
    </row>
    <row r="547" spans="1:18" x14ac:dyDescent="0.25">
      <c r="A547" s="293" t="str">
        <f>IF(ISBLANK(INDEX('Policy Characteristics'!A:A,MATCH($C547,'Policy Characteristics'!$C:$C,0))),"",INDEX('Policy Characteristics'!A:A,MATCH($C547,'Policy Characteristics'!$C:$C,0)))</f>
        <v>Industry</v>
      </c>
      <c r="B547" s="294" t="str">
        <f>IF(ISBLANK(INDEX('Policy Characteristics'!B:B,MATCH($C547,'Policy Characteristics'!$C:$C,0))),"",INDEX('Policy Characteristics'!B:B,MATCH($C547,'Policy Characteristics'!$C:$C,0)))</f>
        <v>Electrification + Hydrogen (Med &amp; High Temp)</v>
      </c>
      <c r="C547" s="293" t="str">
        <f t="shared" si="33"/>
        <v>Fraction of Med and High Temp Industrial Heat Shifted to Other Fuels</v>
      </c>
      <c r="D547" s="299" t="s">
        <v>732</v>
      </c>
      <c r="E547" s="298" t="s">
        <v>770</v>
      </c>
      <c r="F547" t="s">
        <v>733</v>
      </c>
      <c r="G547" s="298" t="s">
        <v>771</v>
      </c>
      <c r="H547" s="20">
        <v>1288</v>
      </c>
      <c r="I547" s="295" t="s">
        <v>624</v>
      </c>
      <c r="J547" s="296" t="str">
        <f>IF(ISBLANK(INDEX('Policy Characteristics'!D:D,MATCH($C547,'Policy Characteristics'!$C:$C,0))),"",INDEX('Policy Characteristics'!D:D,MATCH($C547,'Policy Characteristics'!$C:$C,0)))</f>
        <v>Electrification + Hydrogen</v>
      </c>
      <c r="K547" s="293" t="str">
        <f>IF(ISBLANK(INDEX('Policy Characteristics'!E:E,MATCH($C547,'Policy Characteristics'!$C:$C,0))),"",INDEX('Policy Characteristics'!E:E,MATCH($C547,'Policy Characteristics'!$C:$C,0)))</f>
        <v>indst med and high temp fuel type shifting</v>
      </c>
      <c r="L547" s="237">
        <f>IF(ISBLANK(INDEX('Policy Characteristics'!F:F,MATCH($C547,'Policy Characteristics'!$C:$C,0))),"",INDEX('Policy Characteristics'!F:F,MATCH($C547,'Policy Characteristics'!$C:$C,0)))</f>
        <v>0</v>
      </c>
      <c r="M547" s="237">
        <f>IF(ISBLANK(INDEX('Policy Characteristics'!G:G,MATCH($C547,'Policy Characteristics'!$C:$C,0))),"",INDEX('Policy Characteristics'!G:G,MATCH($C547,'Policy Characteristics'!$C:$C,0)))</f>
        <v>1</v>
      </c>
      <c r="N547" s="237">
        <f>IF(ISBLANK(INDEX('Policy Characteristics'!H:H,MATCH($C547,'Policy Characteristics'!$C:$C,0))),"",INDEX('Policy Characteristics'!H:H,MATCH($C547,'Policy Characteristics'!$C:$C,0)))</f>
        <v>0.01</v>
      </c>
      <c r="O547" s="293" t="str">
        <f>IF(ISBLANK(INDEX('Policy Characteristics'!I:I,MATCH($C547,'Policy Characteristics'!$C:$C,0))),"",INDEX('Policy Characteristics'!I:I,MATCH($C547,'Policy Characteristics'!$C:$C,0)))</f>
        <v>% of fuel shifted</v>
      </c>
      <c r="P547" s="293"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7" s="293" t="str">
        <f>IF(ISBLANK(INDEX('Policy Characteristics'!K:K,MATCH($C547,'Policy Characteristics'!$C:$C,0))),"",INDEX('Policy Characteristics'!K:K,MATCH($C547,'Policy Characteristics'!$C:$C,0)))</f>
        <v>industry-ag-main.html#fuel-switching</v>
      </c>
      <c r="R547" s="293" t="str">
        <f>IF(ISBLANK(INDEX('Policy Characteristics'!L:L,MATCH($C547,'Policy Characteristics'!$C:$C,0))),"",INDEX('Policy Characteristics'!L:L,MATCH($C547,'Policy Characteristics'!$C:$C,0)))</f>
        <v>industry-elec-and-hydrogen.html</v>
      </c>
    </row>
    <row r="548" spans="1:18" x14ac:dyDescent="0.25">
      <c r="A548" s="293" t="str">
        <f>IF(ISBLANK(INDEX('Policy Characteristics'!A:A,MATCH($C548,'Policy Characteristics'!$C:$C,0))),"",INDEX('Policy Characteristics'!A:A,MATCH($C548,'Policy Characteristics'!$C:$C,0)))</f>
        <v>Industry</v>
      </c>
      <c r="B548" s="294" t="str">
        <f>IF(ISBLANK(INDEX('Policy Characteristics'!B:B,MATCH($C548,'Policy Characteristics'!$C:$C,0))),"",INDEX('Policy Characteristics'!B:B,MATCH($C548,'Policy Characteristics'!$C:$C,0)))</f>
        <v>Electrification + Hydrogen (Med &amp; High Temp)</v>
      </c>
      <c r="C548" s="293" t="str">
        <f t="shared" ref="C548:C611" si="34">C$467</f>
        <v>Fraction of Med and High Temp Industrial Heat Shifted to Other Fuels</v>
      </c>
      <c r="D548" s="299" t="s">
        <v>732</v>
      </c>
      <c r="E548" s="298" t="s">
        <v>772</v>
      </c>
      <c r="F548" t="s">
        <v>733</v>
      </c>
      <c r="G548" s="298" t="s">
        <v>773</v>
      </c>
      <c r="H548" s="20">
        <v>1289</v>
      </c>
      <c r="I548" s="295" t="s">
        <v>634</v>
      </c>
      <c r="J548" s="296" t="str">
        <f>IF(ISBLANK(INDEX('Policy Characteristics'!D:D,MATCH($C548,'Policy Characteristics'!$C:$C,0))),"",INDEX('Policy Characteristics'!D:D,MATCH($C548,'Policy Characteristics'!$C:$C,0)))</f>
        <v>Electrification + Hydrogen</v>
      </c>
      <c r="K548" s="293" t="str">
        <f>IF(ISBLANK(INDEX('Policy Characteristics'!E:E,MATCH($C548,'Policy Characteristics'!$C:$C,0))),"",INDEX('Policy Characteristics'!E:E,MATCH($C548,'Policy Characteristics'!$C:$C,0)))</f>
        <v>indst med and high temp fuel type shifting</v>
      </c>
      <c r="L548" s="237">
        <f>IF(ISBLANK(INDEX('Policy Characteristics'!F:F,MATCH($C548,'Policy Characteristics'!$C:$C,0))),"",INDEX('Policy Characteristics'!F:F,MATCH($C548,'Policy Characteristics'!$C:$C,0)))</f>
        <v>0</v>
      </c>
      <c r="M548" s="237">
        <f>IF(ISBLANK(INDEX('Policy Characteristics'!G:G,MATCH($C548,'Policy Characteristics'!$C:$C,0))),"",INDEX('Policy Characteristics'!G:G,MATCH($C548,'Policy Characteristics'!$C:$C,0)))</f>
        <v>1</v>
      </c>
      <c r="N548" s="237">
        <f>IF(ISBLANK(INDEX('Policy Characteristics'!H:H,MATCH($C548,'Policy Characteristics'!$C:$C,0))),"",INDEX('Policy Characteristics'!H:H,MATCH($C548,'Policy Characteristics'!$C:$C,0)))</f>
        <v>0.01</v>
      </c>
      <c r="O548" s="293" t="str">
        <f>IF(ISBLANK(INDEX('Policy Characteristics'!I:I,MATCH($C548,'Policy Characteristics'!$C:$C,0))),"",INDEX('Policy Characteristics'!I:I,MATCH($C548,'Policy Characteristics'!$C:$C,0)))</f>
        <v>% of fuel shifted</v>
      </c>
      <c r="P548" s="293"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8" s="293" t="str">
        <f>IF(ISBLANK(INDEX('Policy Characteristics'!K:K,MATCH($C548,'Policy Characteristics'!$C:$C,0))),"",INDEX('Policy Characteristics'!K:K,MATCH($C548,'Policy Characteristics'!$C:$C,0)))</f>
        <v>industry-ag-main.html#fuel-switching</v>
      </c>
      <c r="R548" s="293" t="str">
        <f>IF(ISBLANK(INDEX('Policy Characteristics'!L:L,MATCH($C548,'Policy Characteristics'!$C:$C,0))),"",INDEX('Policy Characteristics'!L:L,MATCH($C548,'Policy Characteristics'!$C:$C,0)))</f>
        <v>industry-elec-and-hydrogen.html</v>
      </c>
    </row>
    <row r="549" spans="1:18" x14ac:dyDescent="0.25">
      <c r="A549" s="293" t="str">
        <f>IF(ISBLANK(INDEX('Policy Characteristics'!A:A,MATCH($C549,'Policy Characteristics'!$C:$C,0))),"",INDEX('Policy Characteristics'!A:A,MATCH($C549,'Policy Characteristics'!$C:$C,0)))</f>
        <v>Industry</v>
      </c>
      <c r="B549" s="294" t="str">
        <f>IF(ISBLANK(INDEX('Policy Characteristics'!B:B,MATCH($C549,'Policy Characteristics'!$C:$C,0))),"",INDEX('Policy Characteristics'!B:B,MATCH($C549,'Policy Characteristics'!$C:$C,0)))</f>
        <v>Electrification + Hydrogen (Med &amp; High Temp)</v>
      </c>
      <c r="C549" s="293" t="str">
        <f t="shared" si="34"/>
        <v>Fraction of Med and High Temp Industrial Heat Shifted to Other Fuels</v>
      </c>
      <c r="D549" s="299" t="s">
        <v>732</v>
      </c>
      <c r="E549" s="298" t="s">
        <v>774</v>
      </c>
      <c r="F549" t="s">
        <v>733</v>
      </c>
      <c r="G549" s="298" t="s">
        <v>775</v>
      </c>
      <c r="H549" s="20">
        <v>1290</v>
      </c>
      <c r="I549" s="295" t="s">
        <v>634</v>
      </c>
      <c r="J549" s="296" t="str">
        <f>IF(ISBLANK(INDEX('Policy Characteristics'!D:D,MATCH($C549,'Policy Characteristics'!$C:$C,0))),"",INDEX('Policy Characteristics'!D:D,MATCH($C549,'Policy Characteristics'!$C:$C,0)))</f>
        <v>Electrification + Hydrogen</v>
      </c>
      <c r="K549" s="293" t="str">
        <f>IF(ISBLANK(INDEX('Policy Characteristics'!E:E,MATCH($C549,'Policy Characteristics'!$C:$C,0))),"",INDEX('Policy Characteristics'!E:E,MATCH($C549,'Policy Characteristics'!$C:$C,0)))</f>
        <v>indst med and high temp fuel type shifting</v>
      </c>
      <c r="L549" s="237">
        <f>IF(ISBLANK(INDEX('Policy Characteristics'!F:F,MATCH($C549,'Policy Characteristics'!$C:$C,0))),"",INDEX('Policy Characteristics'!F:F,MATCH($C549,'Policy Characteristics'!$C:$C,0)))</f>
        <v>0</v>
      </c>
      <c r="M549" s="237">
        <f>IF(ISBLANK(INDEX('Policy Characteristics'!G:G,MATCH($C549,'Policy Characteristics'!$C:$C,0))),"",INDEX('Policy Characteristics'!G:G,MATCH($C549,'Policy Characteristics'!$C:$C,0)))</f>
        <v>1</v>
      </c>
      <c r="N549" s="237">
        <f>IF(ISBLANK(INDEX('Policy Characteristics'!H:H,MATCH($C549,'Policy Characteristics'!$C:$C,0))),"",INDEX('Policy Characteristics'!H:H,MATCH($C549,'Policy Characteristics'!$C:$C,0)))</f>
        <v>0.01</v>
      </c>
      <c r="O549" s="293" t="str">
        <f>IF(ISBLANK(INDEX('Policy Characteristics'!I:I,MATCH($C549,'Policy Characteristics'!$C:$C,0))),"",INDEX('Policy Characteristics'!I:I,MATCH($C549,'Policy Characteristics'!$C:$C,0)))</f>
        <v>% of fuel shifted</v>
      </c>
      <c r="P549" s="293"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9" s="293" t="str">
        <f>IF(ISBLANK(INDEX('Policy Characteristics'!K:K,MATCH($C549,'Policy Characteristics'!$C:$C,0))),"",INDEX('Policy Characteristics'!K:K,MATCH($C549,'Policy Characteristics'!$C:$C,0)))</f>
        <v>industry-ag-main.html#fuel-switching</v>
      </c>
      <c r="R549" s="293" t="str">
        <f>IF(ISBLANK(INDEX('Policy Characteristics'!L:L,MATCH($C549,'Policy Characteristics'!$C:$C,0))),"",INDEX('Policy Characteristics'!L:L,MATCH($C549,'Policy Characteristics'!$C:$C,0)))</f>
        <v>industry-elec-and-hydrogen.html</v>
      </c>
    </row>
    <row r="550" spans="1:18" x14ac:dyDescent="0.25">
      <c r="A550" s="293" t="str">
        <f>IF(ISBLANK(INDEX('Policy Characteristics'!A:A,MATCH($C550,'Policy Characteristics'!$C:$C,0))),"",INDEX('Policy Characteristics'!A:A,MATCH($C550,'Policy Characteristics'!$C:$C,0)))</f>
        <v>Industry</v>
      </c>
      <c r="B550" s="294" t="str">
        <f>IF(ISBLANK(INDEX('Policy Characteristics'!B:B,MATCH($C550,'Policy Characteristics'!$C:$C,0))),"",INDEX('Policy Characteristics'!B:B,MATCH($C550,'Policy Characteristics'!$C:$C,0)))</f>
        <v>Electrification + Hydrogen (Med &amp; High Temp)</v>
      </c>
      <c r="C550" s="293" t="str">
        <f t="shared" si="34"/>
        <v>Fraction of Med and High Temp Industrial Heat Shifted to Other Fuels</v>
      </c>
      <c r="D550" s="299" t="s">
        <v>732</v>
      </c>
      <c r="E550" s="298" t="s">
        <v>776</v>
      </c>
      <c r="F550" t="s">
        <v>733</v>
      </c>
      <c r="G550" s="298" t="s">
        <v>777</v>
      </c>
      <c r="H550" s="20">
        <v>1291</v>
      </c>
      <c r="I550" s="295" t="s">
        <v>634</v>
      </c>
      <c r="J550" s="296" t="str">
        <f>IF(ISBLANK(INDEX('Policy Characteristics'!D:D,MATCH($C550,'Policy Characteristics'!$C:$C,0))),"",INDEX('Policy Characteristics'!D:D,MATCH($C550,'Policy Characteristics'!$C:$C,0)))</f>
        <v>Electrification + Hydrogen</v>
      </c>
      <c r="K550" s="293" t="str">
        <f>IF(ISBLANK(INDEX('Policy Characteristics'!E:E,MATCH($C550,'Policy Characteristics'!$C:$C,0))),"",INDEX('Policy Characteristics'!E:E,MATCH($C550,'Policy Characteristics'!$C:$C,0)))</f>
        <v>indst med and high temp fuel type shifting</v>
      </c>
      <c r="L550" s="237">
        <f>IF(ISBLANK(INDEX('Policy Characteristics'!F:F,MATCH($C550,'Policy Characteristics'!$C:$C,0))),"",INDEX('Policy Characteristics'!F:F,MATCH($C550,'Policy Characteristics'!$C:$C,0)))</f>
        <v>0</v>
      </c>
      <c r="M550" s="237">
        <f>IF(ISBLANK(INDEX('Policy Characteristics'!G:G,MATCH($C550,'Policy Characteristics'!$C:$C,0))),"",INDEX('Policy Characteristics'!G:G,MATCH($C550,'Policy Characteristics'!$C:$C,0)))</f>
        <v>1</v>
      </c>
      <c r="N550" s="237">
        <f>IF(ISBLANK(INDEX('Policy Characteristics'!H:H,MATCH($C550,'Policy Characteristics'!$C:$C,0))),"",INDEX('Policy Characteristics'!H:H,MATCH($C550,'Policy Characteristics'!$C:$C,0)))</f>
        <v>0.01</v>
      </c>
      <c r="O550" s="293" t="str">
        <f>IF(ISBLANK(INDEX('Policy Characteristics'!I:I,MATCH($C550,'Policy Characteristics'!$C:$C,0))),"",INDEX('Policy Characteristics'!I:I,MATCH($C550,'Policy Characteristics'!$C:$C,0)))</f>
        <v>% of fuel shifted</v>
      </c>
      <c r="P550" s="293"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0" s="293" t="str">
        <f>IF(ISBLANK(INDEX('Policy Characteristics'!K:K,MATCH($C550,'Policy Characteristics'!$C:$C,0))),"",INDEX('Policy Characteristics'!K:K,MATCH($C550,'Policy Characteristics'!$C:$C,0)))</f>
        <v>industry-ag-main.html#fuel-switching</v>
      </c>
      <c r="R550" s="293" t="str">
        <f>IF(ISBLANK(INDEX('Policy Characteristics'!L:L,MATCH($C550,'Policy Characteristics'!$C:$C,0))),"",INDEX('Policy Characteristics'!L:L,MATCH($C550,'Policy Characteristics'!$C:$C,0)))</f>
        <v>industry-elec-and-hydrogen.html</v>
      </c>
    </row>
    <row r="551" spans="1:18" x14ac:dyDescent="0.25">
      <c r="A551" s="293" t="str">
        <f>IF(ISBLANK(INDEX('Policy Characteristics'!A:A,MATCH($C551,'Policy Characteristics'!$C:$C,0))),"",INDEX('Policy Characteristics'!A:A,MATCH($C551,'Policy Characteristics'!$C:$C,0)))</f>
        <v>Industry</v>
      </c>
      <c r="B551" s="294" t="str">
        <f>IF(ISBLANK(INDEX('Policy Characteristics'!B:B,MATCH($C551,'Policy Characteristics'!$C:$C,0))),"",INDEX('Policy Characteristics'!B:B,MATCH($C551,'Policy Characteristics'!$C:$C,0)))</f>
        <v>Electrification + Hydrogen (Med &amp; High Temp)</v>
      </c>
      <c r="C551" s="293" t="str">
        <f t="shared" si="34"/>
        <v>Fraction of Med and High Temp Industrial Heat Shifted to Other Fuels</v>
      </c>
      <c r="D551" s="299" t="s">
        <v>732</v>
      </c>
      <c r="E551" s="298" t="s">
        <v>778</v>
      </c>
      <c r="F551" t="s">
        <v>733</v>
      </c>
      <c r="G551" s="298" t="s">
        <v>779</v>
      </c>
      <c r="H551" s="20">
        <v>1292</v>
      </c>
      <c r="I551" s="295" t="s">
        <v>634</v>
      </c>
      <c r="J551" s="296" t="str">
        <f>IF(ISBLANK(INDEX('Policy Characteristics'!D:D,MATCH($C551,'Policy Characteristics'!$C:$C,0))),"",INDEX('Policy Characteristics'!D:D,MATCH($C551,'Policy Characteristics'!$C:$C,0)))</f>
        <v>Electrification + Hydrogen</v>
      </c>
      <c r="K551" s="293" t="str">
        <f>IF(ISBLANK(INDEX('Policy Characteristics'!E:E,MATCH($C551,'Policy Characteristics'!$C:$C,0))),"",INDEX('Policy Characteristics'!E:E,MATCH($C551,'Policy Characteristics'!$C:$C,0)))</f>
        <v>indst med and high temp fuel type shifting</v>
      </c>
      <c r="L551" s="237">
        <f>IF(ISBLANK(INDEX('Policy Characteristics'!F:F,MATCH($C551,'Policy Characteristics'!$C:$C,0))),"",INDEX('Policy Characteristics'!F:F,MATCH($C551,'Policy Characteristics'!$C:$C,0)))</f>
        <v>0</v>
      </c>
      <c r="M551" s="237">
        <f>IF(ISBLANK(INDEX('Policy Characteristics'!G:G,MATCH($C551,'Policy Characteristics'!$C:$C,0))),"",INDEX('Policy Characteristics'!G:G,MATCH($C551,'Policy Characteristics'!$C:$C,0)))</f>
        <v>1</v>
      </c>
      <c r="N551" s="237">
        <f>IF(ISBLANK(INDEX('Policy Characteristics'!H:H,MATCH($C551,'Policy Characteristics'!$C:$C,0))),"",INDEX('Policy Characteristics'!H:H,MATCH($C551,'Policy Characteristics'!$C:$C,0)))</f>
        <v>0.01</v>
      </c>
      <c r="O551" s="293" t="str">
        <f>IF(ISBLANK(INDEX('Policy Characteristics'!I:I,MATCH($C551,'Policy Characteristics'!$C:$C,0))),"",INDEX('Policy Characteristics'!I:I,MATCH($C551,'Policy Characteristics'!$C:$C,0)))</f>
        <v>% of fuel shifted</v>
      </c>
      <c r="P551" s="293"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1" s="293" t="str">
        <f>IF(ISBLANK(INDEX('Policy Characteristics'!K:K,MATCH($C551,'Policy Characteristics'!$C:$C,0))),"",INDEX('Policy Characteristics'!K:K,MATCH($C551,'Policy Characteristics'!$C:$C,0)))</f>
        <v>industry-ag-main.html#fuel-switching</v>
      </c>
      <c r="R551" s="293" t="str">
        <f>IF(ISBLANK(INDEX('Policy Characteristics'!L:L,MATCH($C551,'Policy Characteristics'!$C:$C,0))),"",INDEX('Policy Characteristics'!L:L,MATCH($C551,'Policy Characteristics'!$C:$C,0)))</f>
        <v>industry-elec-and-hydrogen.html</v>
      </c>
    </row>
    <row r="552" spans="1:18" x14ac:dyDescent="0.25">
      <c r="A552" s="293" t="str">
        <f>IF(ISBLANK(INDEX('Policy Characteristics'!A:A,MATCH($C552,'Policy Characteristics'!$C:$C,0))),"",INDEX('Policy Characteristics'!A:A,MATCH($C552,'Policy Characteristics'!$C:$C,0)))</f>
        <v>Industry</v>
      </c>
      <c r="B552" s="294" t="str">
        <f>IF(ISBLANK(INDEX('Policy Characteristics'!B:B,MATCH($C552,'Policy Characteristics'!$C:$C,0))),"",INDEX('Policy Characteristics'!B:B,MATCH($C552,'Policy Characteristics'!$C:$C,0)))</f>
        <v>Electrification + Hydrogen (Med &amp; High Temp)</v>
      </c>
      <c r="C552" s="293" t="str">
        <f t="shared" si="34"/>
        <v>Fraction of Med and High Temp Industrial Heat Shifted to Other Fuels</v>
      </c>
      <c r="D552" s="299" t="s">
        <v>732</v>
      </c>
      <c r="E552" s="298" t="s">
        <v>780</v>
      </c>
      <c r="F552" t="s">
        <v>733</v>
      </c>
      <c r="G552" s="298" t="s">
        <v>781</v>
      </c>
      <c r="H552" s="20">
        <v>1293</v>
      </c>
      <c r="I552" s="295" t="s">
        <v>634</v>
      </c>
      <c r="J552" s="296" t="str">
        <f>IF(ISBLANK(INDEX('Policy Characteristics'!D:D,MATCH($C552,'Policy Characteristics'!$C:$C,0))),"",INDEX('Policy Characteristics'!D:D,MATCH($C552,'Policy Characteristics'!$C:$C,0)))</f>
        <v>Electrification + Hydrogen</v>
      </c>
      <c r="K552" s="293" t="str">
        <f>IF(ISBLANK(INDEX('Policy Characteristics'!E:E,MATCH($C552,'Policy Characteristics'!$C:$C,0))),"",INDEX('Policy Characteristics'!E:E,MATCH($C552,'Policy Characteristics'!$C:$C,0)))</f>
        <v>indst med and high temp fuel type shifting</v>
      </c>
      <c r="L552" s="237">
        <f>IF(ISBLANK(INDEX('Policy Characteristics'!F:F,MATCH($C552,'Policy Characteristics'!$C:$C,0))),"",INDEX('Policy Characteristics'!F:F,MATCH($C552,'Policy Characteristics'!$C:$C,0)))</f>
        <v>0</v>
      </c>
      <c r="M552" s="237">
        <f>IF(ISBLANK(INDEX('Policy Characteristics'!G:G,MATCH($C552,'Policy Characteristics'!$C:$C,0))),"",INDEX('Policy Characteristics'!G:G,MATCH($C552,'Policy Characteristics'!$C:$C,0)))</f>
        <v>1</v>
      </c>
      <c r="N552" s="237">
        <f>IF(ISBLANK(INDEX('Policy Characteristics'!H:H,MATCH($C552,'Policy Characteristics'!$C:$C,0))),"",INDEX('Policy Characteristics'!H:H,MATCH($C552,'Policy Characteristics'!$C:$C,0)))</f>
        <v>0.01</v>
      </c>
      <c r="O552" s="293" t="str">
        <f>IF(ISBLANK(INDEX('Policy Characteristics'!I:I,MATCH($C552,'Policy Characteristics'!$C:$C,0))),"",INDEX('Policy Characteristics'!I:I,MATCH($C552,'Policy Characteristics'!$C:$C,0)))</f>
        <v>% of fuel shifted</v>
      </c>
      <c r="P552" s="293"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2" s="293" t="str">
        <f>IF(ISBLANK(INDEX('Policy Characteristics'!K:K,MATCH($C552,'Policy Characteristics'!$C:$C,0))),"",INDEX('Policy Characteristics'!K:K,MATCH($C552,'Policy Characteristics'!$C:$C,0)))</f>
        <v>industry-ag-main.html#fuel-switching</v>
      </c>
      <c r="R552" s="293" t="str">
        <f>IF(ISBLANK(INDEX('Policy Characteristics'!L:L,MATCH($C552,'Policy Characteristics'!$C:$C,0))),"",INDEX('Policy Characteristics'!L:L,MATCH($C552,'Policy Characteristics'!$C:$C,0)))</f>
        <v>industry-elec-and-hydrogen.html</v>
      </c>
    </row>
    <row r="553" spans="1:18" x14ac:dyDescent="0.25">
      <c r="A553" s="293" t="str">
        <f>IF(ISBLANK(INDEX('Policy Characteristics'!A:A,MATCH($C553,'Policy Characteristics'!$C:$C,0))),"",INDEX('Policy Characteristics'!A:A,MATCH($C553,'Policy Characteristics'!$C:$C,0)))</f>
        <v>Industry</v>
      </c>
      <c r="B553" s="294" t="str">
        <f>IF(ISBLANK(INDEX('Policy Characteristics'!B:B,MATCH($C553,'Policy Characteristics'!$C:$C,0))),"",INDEX('Policy Characteristics'!B:B,MATCH($C553,'Policy Characteristics'!$C:$C,0)))</f>
        <v>Electrification + Hydrogen (Med &amp; High Temp)</v>
      </c>
      <c r="C553" s="293" t="str">
        <f t="shared" si="34"/>
        <v>Fraction of Med and High Temp Industrial Heat Shifted to Other Fuels</v>
      </c>
      <c r="D553" s="299" t="s">
        <v>732</v>
      </c>
      <c r="E553" s="298" t="s">
        <v>782</v>
      </c>
      <c r="F553" t="s">
        <v>733</v>
      </c>
      <c r="G553" s="298" t="s">
        <v>783</v>
      </c>
      <c r="H553" s="20">
        <v>1294</v>
      </c>
      <c r="I553" s="295" t="s">
        <v>634</v>
      </c>
      <c r="J553" s="296" t="str">
        <f>IF(ISBLANK(INDEX('Policy Characteristics'!D:D,MATCH($C553,'Policy Characteristics'!$C:$C,0))),"",INDEX('Policy Characteristics'!D:D,MATCH($C553,'Policy Characteristics'!$C:$C,0)))</f>
        <v>Electrification + Hydrogen</v>
      </c>
      <c r="K553" s="293" t="str">
        <f>IF(ISBLANK(INDEX('Policy Characteristics'!E:E,MATCH($C553,'Policy Characteristics'!$C:$C,0))),"",INDEX('Policy Characteristics'!E:E,MATCH($C553,'Policy Characteristics'!$C:$C,0)))</f>
        <v>indst med and high temp fuel type shifting</v>
      </c>
      <c r="L553" s="237">
        <f>IF(ISBLANK(INDEX('Policy Characteristics'!F:F,MATCH($C553,'Policy Characteristics'!$C:$C,0))),"",INDEX('Policy Characteristics'!F:F,MATCH($C553,'Policy Characteristics'!$C:$C,0)))</f>
        <v>0</v>
      </c>
      <c r="M553" s="237">
        <f>IF(ISBLANK(INDEX('Policy Characteristics'!G:G,MATCH($C553,'Policy Characteristics'!$C:$C,0))),"",INDEX('Policy Characteristics'!G:G,MATCH($C553,'Policy Characteristics'!$C:$C,0)))</f>
        <v>1</v>
      </c>
      <c r="N553" s="237">
        <f>IF(ISBLANK(INDEX('Policy Characteristics'!H:H,MATCH($C553,'Policy Characteristics'!$C:$C,0))),"",INDEX('Policy Characteristics'!H:H,MATCH($C553,'Policy Characteristics'!$C:$C,0)))</f>
        <v>0.01</v>
      </c>
      <c r="O553" s="293" t="str">
        <f>IF(ISBLANK(INDEX('Policy Characteristics'!I:I,MATCH($C553,'Policy Characteristics'!$C:$C,0))),"",INDEX('Policy Characteristics'!I:I,MATCH($C553,'Policy Characteristics'!$C:$C,0)))</f>
        <v>% of fuel shifted</v>
      </c>
      <c r="P553" s="293"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3" s="293" t="str">
        <f>IF(ISBLANK(INDEX('Policy Characteristics'!K:K,MATCH($C553,'Policy Characteristics'!$C:$C,0))),"",INDEX('Policy Characteristics'!K:K,MATCH($C553,'Policy Characteristics'!$C:$C,0)))</f>
        <v>industry-ag-main.html#fuel-switching</v>
      </c>
      <c r="R553" s="293" t="str">
        <f>IF(ISBLANK(INDEX('Policy Characteristics'!L:L,MATCH($C553,'Policy Characteristics'!$C:$C,0))),"",INDEX('Policy Characteristics'!L:L,MATCH($C553,'Policy Characteristics'!$C:$C,0)))</f>
        <v>industry-elec-and-hydrogen.html</v>
      </c>
    </row>
    <row r="554" spans="1:18" x14ac:dyDescent="0.25">
      <c r="A554" s="293" t="str">
        <f>IF(ISBLANK(INDEX('Policy Characteristics'!A:A,MATCH($C554,'Policy Characteristics'!$C:$C,0))),"",INDEX('Policy Characteristics'!A:A,MATCH($C554,'Policy Characteristics'!$C:$C,0)))</f>
        <v>Industry</v>
      </c>
      <c r="B554" s="294" t="str">
        <f>IF(ISBLANK(INDEX('Policy Characteristics'!B:B,MATCH($C554,'Policy Characteristics'!$C:$C,0))),"",INDEX('Policy Characteristics'!B:B,MATCH($C554,'Policy Characteristics'!$C:$C,0)))</f>
        <v>Electrification + Hydrogen (Med &amp; High Temp)</v>
      </c>
      <c r="C554" s="293" t="str">
        <f t="shared" si="34"/>
        <v>Fraction of Med and High Temp Industrial Heat Shifted to Other Fuels</v>
      </c>
      <c r="D554" s="299" t="s">
        <v>732</v>
      </c>
      <c r="E554" s="298" t="s">
        <v>784</v>
      </c>
      <c r="F554" t="s">
        <v>733</v>
      </c>
      <c r="G554" s="298" t="s">
        <v>785</v>
      </c>
      <c r="H554" s="20">
        <v>1295</v>
      </c>
      <c r="I554" s="295" t="s">
        <v>634</v>
      </c>
      <c r="J554" s="296" t="str">
        <f>IF(ISBLANK(INDEX('Policy Characteristics'!D:D,MATCH($C554,'Policy Characteristics'!$C:$C,0))),"",INDEX('Policy Characteristics'!D:D,MATCH($C554,'Policy Characteristics'!$C:$C,0)))</f>
        <v>Electrification + Hydrogen</v>
      </c>
      <c r="K554" s="293" t="str">
        <f>IF(ISBLANK(INDEX('Policy Characteristics'!E:E,MATCH($C554,'Policy Characteristics'!$C:$C,0))),"",INDEX('Policy Characteristics'!E:E,MATCH($C554,'Policy Characteristics'!$C:$C,0)))</f>
        <v>indst med and high temp fuel type shifting</v>
      </c>
      <c r="L554" s="237">
        <f>IF(ISBLANK(INDEX('Policy Characteristics'!F:F,MATCH($C554,'Policy Characteristics'!$C:$C,0))),"",INDEX('Policy Characteristics'!F:F,MATCH($C554,'Policy Characteristics'!$C:$C,0)))</f>
        <v>0</v>
      </c>
      <c r="M554" s="237">
        <f>IF(ISBLANK(INDEX('Policy Characteristics'!G:G,MATCH($C554,'Policy Characteristics'!$C:$C,0))),"",INDEX('Policy Characteristics'!G:G,MATCH($C554,'Policy Characteristics'!$C:$C,0)))</f>
        <v>1</v>
      </c>
      <c r="N554" s="237">
        <f>IF(ISBLANK(INDEX('Policy Characteristics'!H:H,MATCH($C554,'Policy Characteristics'!$C:$C,0))),"",INDEX('Policy Characteristics'!H:H,MATCH($C554,'Policy Characteristics'!$C:$C,0)))</f>
        <v>0.01</v>
      </c>
      <c r="O554" s="293" t="str">
        <f>IF(ISBLANK(INDEX('Policy Characteristics'!I:I,MATCH($C554,'Policy Characteristics'!$C:$C,0))),"",INDEX('Policy Characteristics'!I:I,MATCH($C554,'Policy Characteristics'!$C:$C,0)))</f>
        <v>% of fuel shifted</v>
      </c>
      <c r="P554" s="293"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4" s="293" t="str">
        <f>IF(ISBLANK(INDEX('Policy Characteristics'!K:K,MATCH($C554,'Policy Characteristics'!$C:$C,0))),"",INDEX('Policy Characteristics'!K:K,MATCH($C554,'Policy Characteristics'!$C:$C,0)))</f>
        <v>industry-ag-main.html#fuel-switching</v>
      </c>
      <c r="R554" s="293" t="str">
        <f>IF(ISBLANK(INDEX('Policy Characteristics'!L:L,MATCH($C554,'Policy Characteristics'!$C:$C,0))),"",INDEX('Policy Characteristics'!L:L,MATCH($C554,'Policy Characteristics'!$C:$C,0)))</f>
        <v>industry-elec-and-hydrogen.html</v>
      </c>
    </row>
    <row r="555" spans="1:18" x14ac:dyDescent="0.25">
      <c r="A555" s="293" t="str">
        <f>IF(ISBLANK(INDEX('Policy Characteristics'!A:A,MATCH($C555,'Policy Characteristics'!$C:$C,0))),"",INDEX('Policy Characteristics'!A:A,MATCH($C555,'Policy Characteristics'!$C:$C,0)))</f>
        <v>Industry</v>
      </c>
      <c r="B555" s="294" t="str">
        <f>IF(ISBLANK(INDEX('Policy Characteristics'!B:B,MATCH($C555,'Policy Characteristics'!$C:$C,0))),"",INDEX('Policy Characteristics'!B:B,MATCH($C555,'Policy Characteristics'!$C:$C,0)))</f>
        <v>Electrification + Hydrogen (Med &amp; High Temp)</v>
      </c>
      <c r="C555" s="293" t="str">
        <f t="shared" si="34"/>
        <v>Fraction of Med and High Temp Industrial Heat Shifted to Other Fuels</v>
      </c>
      <c r="D555" s="299" t="s">
        <v>732</v>
      </c>
      <c r="E555" s="298" t="s">
        <v>786</v>
      </c>
      <c r="F555" t="s">
        <v>733</v>
      </c>
      <c r="G555" s="298" t="s">
        <v>787</v>
      </c>
      <c r="H555" s="20">
        <v>1296</v>
      </c>
      <c r="I555" s="295" t="s">
        <v>634</v>
      </c>
      <c r="J555" s="296" t="str">
        <f>IF(ISBLANK(INDEX('Policy Characteristics'!D:D,MATCH($C555,'Policy Characteristics'!$C:$C,0))),"",INDEX('Policy Characteristics'!D:D,MATCH($C555,'Policy Characteristics'!$C:$C,0)))</f>
        <v>Electrification + Hydrogen</v>
      </c>
      <c r="K555" s="293" t="str">
        <f>IF(ISBLANK(INDEX('Policy Characteristics'!E:E,MATCH($C555,'Policy Characteristics'!$C:$C,0))),"",INDEX('Policy Characteristics'!E:E,MATCH($C555,'Policy Characteristics'!$C:$C,0)))</f>
        <v>indst med and high temp fuel type shifting</v>
      </c>
      <c r="L555" s="237">
        <f>IF(ISBLANK(INDEX('Policy Characteristics'!F:F,MATCH($C555,'Policy Characteristics'!$C:$C,0))),"",INDEX('Policy Characteristics'!F:F,MATCH($C555,'Policy Characteristics'!$C:$C,0)))</f>
        <v>0</v>
      </c>
      <c r="M555" s="237">
        <f>IF(ISBLANK(INDEX('Policy Characteristics'!G:G,MATCH($C555,'Policy Characteristics'!$C:$C,0))),"",INDEX('Policy Characteristics'!G:G,MATCH($C555,'Policy Characteristics'!$C:$C,0)))</f>
        <v>1</v>
      </c>
      <c r="N555" s="237">
        <f>IF(ISBLANK(INDEX('Policy Characteristics'!H:H,MATCH($C555,'Policy Characteristics'!$C:$C,0))),"",INDEX('Policy Characteristics'!H:H,MATCH($C555,'Policy Characteristics'!$C:$C,0)))</f>
        <v>0.01</v>
      </c>
      <c r="O555" s="293" t="str">
        <f>IF(ISBLANK(INDEX('Policy Characteristics'!I:I,MATCH($C555,'Policy Characteristics'!$C:$C,0))),"",INDEX('Policy Characteristics'!I:I,MATCH($C555,'Policy Characteristics'!$C:$C,0)))</f>
        <v>% of fuel shifted</v>
      </c>
      <c r="P555" s="293"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5" s="293" t="str">
        <f>IF(ISBLANK(INDEX('Policy Characteristics'!K:K,MATCH($C555,'Policy Characteristics'!$C:$C,0))),"",INDEX('Policy Characteristics'!K:K,MATCH($C555,'Policy Characteristics'!$C:$C,0)))</f>
        <v>industry-ag-main.html#fuel-switching</v>
      </c>
      <c r="R555" s="293" t="str">
        <f>IF(ISBLANK(INDEX('Policy Characteristics'!L:L,MATCH($C555,'Policy Characteristics'!$C:$C,0))),"",INDEX('Policy Characteristics'!L:L,MATCH($C555,'Policy Characteristics'!$C:$C,0)))</f>
        <v>industry-elec-and-hydrogen.html</v>
      </c>
    </row>
    <row r="556" spans="1:18" x14ac:dyDescent="0.25">
      <c r="A556" s="293" t="str">
        <f>IF(ISBLANK(INDEX('Policy Characteristics'!A:A,MATCH($C556,'Policy Characteristics'!$C:$C,0))),"",INDEX('Policy Characteristics'!A:A,MATCH($C556,'Policy Characteristics'!$C:$C,0)))</f>
        <v>Industry</v>
      </c>
      <c r="B556" s="294" t="str">
        <f>IF(ISBLANK(INDEX('Policy Characteristics'!B:B,MATCH($C556,'Policy Characteristics'!$C:$C,0))),"",INDEX('Policy Characteristics'!B:B,MATCH($C556,'Policy Characteristics'!$C:$C,0)))</f>
        <v>Electrification + Hydrogen (Med &amp; High Temp)</v>
      </c>
      <c r="C556" s="293" t="str">
        <f t="shared" si="34"/>
        <v>Fraction of Med and High Temp Industrial Heat Shifted to Other Fuels</v>
      </c>
      <c r="D556" s="299" t="s">
        <v>732</v>
      </c>
      <c r="E556" s="298" t="s">
        <v>788</v>
      </c>
      <c r="F556" t="s">
        <v>733</v>
      </c>
      <c r="G556" s="298" t="s">
        <v>789</v>
      </c>
      <c r="H556" s="20">
        <v>1297</v>
      </c>
      <c r="I556" s="295" t="s">
        <v>624</v>
      </c>
      <c r="J556" s="296" t="str">
        <f>IF(ISBLANK(INDEX('Policy Characteristics'!D:D,MATCH($C556,'Policy Characteristics'!$C:$C,0))),"",INDEX('Policy Characteristics'!D:D,MATCH($C556,'Policy Characteristics'!$C:$C,0)))</f>
        <v>Electrification + Hydrogen</v>
      </c>
      <c r="K556" s="293" t="str">
        <f>IF(ISBLANK(INDEX('Policy Characteristics'!E:E,MATCH($C556,'Policy Characteristics'!$C:$C,0))),"",INDEX('Policy Characteristics'!E:E,MATCH($C556,'Policy Characteristics'!$C:$C,0)))</f>
        <v>indst med and high temp fuel type shifting</v>
      </c>
      <c r="L556" s="237">
        <f>IF(ISBLANK(INDEX('Policy Characteristics'!F:F,MATCH($C556,'Policy Characteristics'!$C:$C,0))),"",INDEX('Policy Characteristics'!F:F,MATCH($C556,'Policy Characteristics'!$C:$C,0)))</f>
        <v>0</v>
      </c>
      <c r="M556" s="237">
        <f>IF(ISBLANK(INDEX('Policy Characteristics'!G:G,MATCH($C556,'Policy Characteristics'!$C:$C,0))),"",INDEX('Policy Characteristics'!G:G,MATCH($C556,'Policy Characteristics'!$C:$C,0)))</f>
        <v>1</v>
      </c>
      <c r="N556" s="237">
        <f>IF(ISBLANK(INDEX('Policy Characteristics'!H:H,MATCH($C556,'Policy Characteristics'!$C:$C,0))),"",INDEX('Policy Characteristics'!H:H,MATCH($C556,'Policy Characteristics'!$C:$C,0)))</f>
        <v>0.01</v>
      </c>
      <c r="O556" s="293" t="str">
        <f>IF(ISBLANK(INDEX('Policy Characteristics'!I:I,MATCH($C556,'Policy Characteristics'!$C:$C,0))),"",INDEX('Policy Characteristics'!I:I,MATCH($C556,'Policy Characteristics'!$C:$C,0)))</f>
        <v>% of fuel shifted</v>
      </c>
      <c r="P556" s="293"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6" s="293" t="str">
        <f>IF(ISBLANK(INDEX('Policy Characteristics'!K:K,MATCH($C556,'Policy Characteristics'!$C:$C,0))),"",INDEX('Policy Characteristics'!K:K,MATCH($C556,'Policy Characteristics'!$C:$C,0)))</f>
        <v>industry-ag-main.html#fuel-switching</v>
      </c>
      <c r="R556" s="293" t="str">
        <f>IF(ISBLANK(INDEX('Policy Characteristics'!L:L,MATCH($C556,'Policy Characteristics'!$C:$C,0))),"",INDEX('Policy Characteristics'!L:L,MATCH($C556,'Policy Characteristics'!$C:$C,0)))</f>
        <v>industry-elec-and-hydrogen.html</v>
      </c>
    </row>
    <row r="557" spans="1:18" x14ac:dyDescent="0.25">
      <c r="A557" s="293" t="str">
        <f>IF(ISBLANK(INDEX('Policy Characteristics'!A:A,MATCH($C557,'Policy Characteristics'!$C:$C,0))),"",INDEX('Policy Characteristics'!A:A,MATCH($C557,'Policy Characteristics'!$C:$C,0)))</f>
        <v>Industry</v>
      </c>
      <c r="B557" s="294" t="str">
        <f>IF(ISBLANK(INDEX('Policy Characteristics'!B:B,MATCH($C557,'Policy Characteristics'!$C:$C,0))),"",INDEX('Policy Characteristics'!B:B,MATCH($C557,'Policy Characteristics'!$C:$C,0)))</f>
        <v>Electrification + Hydrogen (Med &amp; High Temp)</v>
      </c>
      <c r="C557" s="293" t="str">
        <f t="shared" si="34"/>
        <v>Fraction of Med and High Temp Industrial Heat Shifted to Other Fuels</v>
      </c>
      <c r="D557" s="299" t="s">
        <v>734</v>
      </c>
      <c r="E557" s="298" t="s">
        <v>770</v>
      </c>
      <c r="F557" t="s">
        <v>735</v>
      </c>
      <c r="G557" s="298" t="s">
        <v>771</v>
      </c>
      <c r="H557" s="20">
        <v>1298</v>
      </c>
      <c r="I557" s="295" t="s">
        <v>624</v>
      </c>
      <c r="J557" s="296" t="str">
        <f>IF(ISBLANK(INDEX('Policy Characteristics'!D:D,MATCH($C557,'Policy Characteristics'!$C:$C,0))),"",INDEX('Policy Characteristics'!D:D,MATCH($C557,'Policy Characteristics'!$C:$C,0)))</f>
        <v>Electrification + Hydrogen</v>
      </c>
      <c r="K557" s="293" t="str">
        <f>IF(ISBLANK(INDEX('Policy Characteristics'!E:E,MATCH($C557,'Policy Characteristics'!$C:$C,0))),"",INDEX('Policy Characteristics'!E:E,MATCH($C557,'Policy Characteristics'!$C:$C,0)))</f>
        <v>indst med and high temp fuel type shifting</v>
      </c>
      <c r="L557" s="237">
        <f>IF(ISBLANK(INDEX('Policy Characteristics'!F:F,MATCH($C557,'Policy Characteristics'!$C:$C,0))),"",INDEX('Policy Characteristics'!F:F,MATCH($C557,'Policy Characteristics'!$C:$C,0)))</f>
        <v>0</v>
      </c>
      <c r="M557" s="237">
        <f>IF(ISBLANK(INDEX('Policy Characteristics'!G:G,MATCH($C557,'Policy Characteristics'!$C:$C,0))),"",INDEX('Policy Characteristics'!G:G,MATCH($C557,'Policy Characteristics'!$C:$C,0)))</f>
        <v>1</v>
      </c>
      <c r="N557" s="237">
        <f>IF(ISBLANK(INDEX('Policy Characteristics'!H:H,MATCH($C557,'Policy Characteristics'!$C:$C,0))),"",INDEX('Policy Characteristics'!H:H,MATCH($C557,'Policy Characteristics'!$C:$C,0)))</f>
        <v>0.01</v>
      </c>
      <c r="O557" s="293" t="str">
        <f>IF(ISBLANK(INDEX('Policy Characteristics'!I:I,MATCH($C557,'Policy Characteristics'!$C:$C,0))),"",INDEX('Policy Characteristics'!I:I,MATCH($C557,'Policy Characteristics'!$C:$C,0)))</f>
        <v>% of fuel shifted</v>
      </c>
      <c r="P557" s="293"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7" s="293" t="str">
        <f>IF(ISBLANK(INDEX('Policy Characteristics'!K:K,MATCH($C557,'Policy Characteristics'!$C:$C,0))),"",INDEX('Policy Characteristics'!K:K,MATCH($C557,'Policy Characteristics'!$C:$C,0)))</f>
        <v>industry-ag-main.html#fuel-switching</v>
      </c>
      <c r="R557" s="293" t="str">
        <f>IF(ISBLANK(INDEX('Policy Characteristics'!L:L,MATCH($C557,'Policy Characteristics'!$C:$C,0))),"",INDEX('Policy Characteristics'!L:L,MATCH($C557,'Policy Characteristics'!$C:$C,0)))</f>
        <v>industry-elec-and-hydrogen.html</v>
      </c>
    </row>
    <row r="558" spans="1:18" x14ac:dyDescent="0.25">
      <c r="A558" s="293" t="str">
        <f>IF(ISBLANK(INDEX('Policy Characteristics'!A:A,MATCH($C558,'Policy Characteristics'!$C:$C,0))),"",INDEX('Policy Characteristics'!A:A,MATCH($C558,'Policy Characteristics'!$C:$C,0)))</f>
        <v>Industry</v>
      </c>
      <c r="B558" s="294" t="str">
        <f>IF(ISBLANK(INDEX('Policy Characteristics'!B:B,MATCH($C558,'Policy Characteristics'!$C:$C,0))),"",INDEX('Policy Characteristics'!B:B,MATCH($C558,'Policy Characteristics'!$C:$C,0)))</f>
        <v>Electrification + Hydrogen (Med &amp; High Temp)</v>
      </c>
      <c r="C558" s="293" t="str">
        <f t="shared" si="34"/>
        <v>Fraction of Med and High Temp Industrial Heat Shifted to Other Fuels</v>
      </c>
      <c r="D558" s="299" t="s">
        <v>734</v>
      </c>
      <c r="E558" s="298" t="s">
        <v>772</v>
      </c>
      <c r="F558" t="s">
        <v>735</v>
      </c>
      <c r="G558" s="298" t="s">
        <v>773</v>
      </c>
      <c r="H558" s="20">
        <v>1299</v>
      </c>
      <c r="I558" s="295" t="s">
        <v>634</v>
      </c>
      <c r="J558" s="296" t="str">
        <f>IF(ISBLANK(INDEX('Policy Characteristics'!D:D,MATCH($C558,'Policy Characteristics'!$C:$C,0))),"",INDEX('Policy Characteristics'!D:D,MATCH($C558,'Policy Characteristics'!$C:$C,0)))</f>
        <v>Electrification + Hydrogen</v>
      </c>
      <c r="K558" s="293" t="str">
        <f>IF(ISBLANK(INDEX('Policy Characteristics'!E:E,MATCH($C558,'Policy Characteristics'!$C:$C,0))),"",INDEX('Policy Characteristics'!E:E,MATCH($C558,'Policy Characteristics'!$C:$C,0)))</f>
        <v>indst med and high temp fuel type shifting</v>
      </c>
      <c r="L558" s="237">
        <f>IF(ISBLANK(INDEX('Policy Characteristics'!F:F,MATCH($C558,'Policy Characteristics'!$C:$C,0))),"",INDEX('Policy Characteristics'!F:F,MATCH($C558,'Policy Characteristics'!$C:$C,0)))</f>
        <v>0</v>
      </c>
      <c r="M558" s="237">
        <f>IF(ISBLANK(INDEX('Policy Characteristics'!G:G,MATCH($C558,'Policy Characteristics'!$C:$C,0))),"",INDEX('Policy Characteristics'!G:G,MATCH($C558,'Policy Characteristics'!$C:$C,0)))</f>
        <v>1</v>
      </c>
      <c r="N558" s="237">
        <f>IF(ISBLANK(INDEX('Policy Characteristics'!H:H,MATCH($C558,'Policy Characteristics'!$C:$C,0))),"",INDEX('Policy Characteristics'!H:H,MATCH($C558,'Policy Characteristics'!$C:$C,0)))</f>
        <v>0.01</v>
      </c>
      <c r="O558" s="293" t="str">
        <f>IF(ISBLANK(INDEX('Policy Characteristics'!I:I,MATCH($C558,'Policy Characteristics'!$C:$C,0))),"",INDEX('Policy Characteristics'!I:I,MATCH($C558,'Policy Characteristics'!$C:$C,0)))</f>
        <v>% of fuel shifted</v>
      </c>
      <c r="P558" s="293"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8" s="293" t="str">
        <f>IF(ISBLANK(INDEX('Policy Characteristics'!K:K,MATCH($C558,'Policy Characteristics'!$C:$C,0))),"",INDEX('Policy Characteristics'!K:K,MATCH($C558,'Policy Characteristics'!$C:$C,0)))</f>
        <v>industry-ag-main.html#fuel-switching</v>
      </c>
      <c r="R558" s="293" t="str">
        <f>IF(ISBLANK(INDEX('Policy Characteristics'!L:L,MATCH($C558,'Policy Characteristics'!$C:$C,0))),"",INDEX('Policy Characteristics'!L:L,MATCH($C558,'Policy Characteristics'!$C:$C,0)))</f>
        <v>industry-elec-and-hydrogen.html</v>
      </c>
    </row>
    <row r="559" spans="1:18" x14ac:dyDescent="0.25">
      <c r="A559" s="293" t="str">
        <f>IF(ISBLANK(INDEX('Policy Characteristics'!A:A,MATCH($C559,'Policy Characteristics'!$C:$C,0))),"",INDEX('Policy Characteristics'!A:A,MATCH($C559,'Policy Characteristics'!$C:$C,0)))</f>
        <v>Industry</v>
      </c>
      <c r="B559" s="294" t="str">
        <f>IF(ISBLANK(INDEX('Policy Characteristics'!B:B,MATCH($C559,'Policy Characteristics'!$C:$C,0))),"",INDEX('Policy Characteristics'!B:B,MATCH($C559,'Policy Characteristics'!$C:$C,0)))</f>
        <v>Electrification + Hydrogen (Med &amp; High Temp)</v>
      </c>
      <c r="C559" s="293" t="str">
        <f t="shared" si="34"/>
        <v>Fraction of Med and High Temp Industrial Heat Shifted to Other Fuels</v>
      </c>
      <c r="D559" s="299" t="s">
        <v>734</v>
      </c>
      <c r="E559" s="298" t="s">
        <v>774</v>
      </c>
      <c r="F559" t="s">
        <v>735</v>
      </c>
      <c r="G559" s="298" t="s">
        <v>775</v>
      </c>
      <c r="H559" s="20">
        <v>1300</v>
      </c>
      <c r="I559" s="295" t="s">
        <v>634</v>
      </c>
      <c r="J559" s="296" t="str">
        <f>IF(ISBLANK(INDEX('Policy Characteristics'!D:D,MATCH($C559,'Policy Characteristics'!$C:$C,0))),"",INDEX('Policy Characteristics'!D:D,MATCH($C559,'Policy Characteristics'!$C:$C,0)))</f>
        <v>Electrification + Hydrogen</v>
      </c>
      <c r="K559" s="293" t="str">
        <f>IF(ISBLANK(INDEX('Policy Characteristics'!E:E,MATCH($C559,'Policy Characteristics'!$C:$C,0))),"",INDEX('Policy Characteristics'!E:E,MATCH($C559,'Policy Characteristics'!$C:$C,0)))</f>
        <v>indst med and high temp fuel type shifting</v>
      </c>
      <c r="L559" s="237">
        <f>IF(ISBLANK(INDEX('Policy Characteristics'!F:F,MATCH($C559,'Policy Characteristics'!$C:$C,0))),"",INDEX('Policy Characteristics'!F:F,MATCH($C559,'Policy Characteristics'!$C:$C,0)))</f>
        <v>0</v>
      </c>
      <c r="M559" s="237">
        <f>IF(ISBLANK(INDEX('Policy Characteristics'!G:G,MATCH($C559,'Policy Characteristics'!$C:$C,0))),"",INDEX('Policy Characteristics'!G:G,MATCH($C559,'Policy Characteristics'!$C:$C,0)))</f>
        <v>1</v>
      </c>
      <c r="N559" s="237">
        <f>IF(ISBLANK(INDEX('Policy Characteristics'!H:H,MATCH($C559,'Policy Characteristics'!$C:$C,0))),"",INDEX('Policy Characteristics'!H:H,MATCH($C559,'Policy Characteristics'!$C:$C,0)))</f>
        <v>0.01</v>
      </c>
      <c r="O559" s="293" t="str">
        <f>IF(ISBLANK(INDEX('Policy Characteristics'!I:I,MATCH($C559,'Policy Characteristics'!$C:$C,0))),"",INDEX('Policy Characteristics'!I:I,MATCH($C559,'Policy Characteristics'!$C:$C,0)))</f>
        <v>% of fuel shifted</v>
      </c>
      <c r="P559" s="293"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9" s="293" t="str">
        <f>IF(ISBLANK(INDEX('Policy Characteristics'!K:K,MATCH($C559,'Policy Characteristics'!$C:$C,0))),"",INDEX('Policy Characteristics'!K:K,MATCH($C559,'Policy Characteristics'!$C:$C,0)))</f>
        <v>industry-ag-main.html#fuel-switching</v>
      </c>
      <c r="R559" s="293" t="str">
        <f>IF(ISBLANK(INDEX('Policy Characteristics'!L:L,MATCH($C559,'Policy Characteristics'!$C:$C,0))),"",INDEX('Policy Characteristics'!L:L,MATCH($C559,'Policy Characteristics'!$C:$C,0)))</f>
        <v>industry-elec-and-hydrogen.html</v>
      </c>
    </row>
    <row r="560" spans="1:18" x14ac:dyDescent="0.25">
      <c r="A560" s="293" t="str">
        <f>IF(ISBLANK(INDEX('Policy Characteristics'!A:A,MATCH($C560,'Policy Characteristics'!$C:$C,0))),"",INDEX('Policy Characteristics'!A:A,MATCH($C560,'Policy Characteristics'!$C:$C,0)))</f>
        <v>Industry</v>
      </c>
      <c r="B560" s="294" t="str">
        <f>IF(ISBLANK(INDEX('Policy Characteristics'!B:B,MATCH($C560,'Policy Characteristics'!$C:$C,0))),"",INDEX('Policy Characteristics'!B:B,MATCH($C560,'Policy Characteristics'!$C:$C,0)))</f>
        <v>Electrification + Hydrogen (Med &amp; High Temp)</v>
      </c>
      <c r="C560" s="293" t="str">
        <f t="shared" si="34"/>
        <v>Fraction of Med and High Temp Industrial Heat Shifted to Other Fuels</v>
      </c>
      <c r="D560" s="299" t="s">
        <v>734</v>
      </c>
      <c r="E560" s="298" t="s">
        <v>776</v>
      </c>
      <c r="F560" t="s">
        <v>735</v>
      </c>
      <c r="G560" s="298" t="s">
        <v>777</v>
      </c>
      <c r="H560" s="20">
        <v>1301</v>
      </c>
      <c r="I560" s="295" t="s">
        <v>634</v>
      </c>
      <c r="J560" s="296" t="str">
        <f>IF(ISBLANK(INDEX('Policy Characteristics'!D:D,MATCH($C560,'Policy Characteristics'!$C:$C,0))),"",INDEX('Policy Characteristics'!D:D,MATCH($C560,'Policy Characteristics'!$C:$C,0)))</f>
        <v>Electrification + Hydrogen</v>
      </c>
      <c r="K560" s="293" t="str">
        <f>IF(ISBLANK(INDEX('Policy Characteristics'!E:E,MATCH($C560,'Policy Characteristics'!$C:$C,0))),"",INDEX('Policy Characteristics'!E:E,MATCH($C560,'Policy Characteristics'!$C:$C,0)))</f>
        <v>indst med and high temp fuel type shifting</v>
      </c>
      <c r="L560" s="237">
        <f>IF(ISBLANK(INDEX('Policy Characteristics'!F:F,MATCH($C560,'Policy Characteristics'!$C:$C,0))),"",INDEX('Policy Characteristics'!F:F,MATCH($C560,'Policy Characteristics'!$C:$C,0)))</f>
        <v>0</v>
      </c>
      <c r="M560" s="237">
        <f>IF(ISBLANK(INDEX('Policy Characteristics'!G:G,MATCH($C560,'Policy Characteristics'!$C:$C,0))),"",INDEX('Policy Characteristics'!G:G,MATCH($C560,'Policy Characteristics'!$C:$C,0)))</f>
        <v>1</v>
      </c>
      <c r="N560" s="237">
        <f>IF(ISBLANK(INDEX('Policy Characteristics'!H:H,MATCH($C560,'Policy Characteristics'!$C:$C,0))),"",INDEX('Policy Characteristics'!H:H,MATCH($C560,'Policy Characteristics'!$C:$C,0)))</f>
        <v>0.01</v>
      </c>
      <c r="O560" s="293" t="str">
        <f>IF(ISBLANK(INDEX('Policy Characteristics'!I:I,MATCH($C560,'Policy Characteristics'!$C:$C,0))),"",INDEX('Policy Characteristics'!I:I,MATCH($C560,'Policy Characteristics'!$C:$C,0)))</f>
        <v>% of fuel shifted</v>
      </c>
      <c r="P560" s="293"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0" s="293" t="str">
        <f>IF(ISBLANK(INDEX('Policy Characteristics'!K:K,MATCH($C560,'Policy Characteristics'!$C:$C,0))),"",INDEX('Policy Characteristics'!K:K,MATCH($C560,'Policy Characteristics'!$C:$C,0)))</f>
        <v>industry-ag-main.html#fuel-switching</v>
      </c>
      <c r="R560" s="293" t="str">
        <f>IF(ISBLANK(INDEX('Policy Characteristics'!L:L,MATCH($C560,'Policy Characteristics'!$C:$C,0))),"",INDEX('Policy Characteristics'!L:L,MATCH($C560,'Policy Characteristics'!$C:$C,0)))</f>
        <v>industry-elec-and-hydrogen.html</v>
      </c>
    </row>
    <row r="561" spans="1:18" x14ac:dyDescent="0.25">
      <c r="A561" s="293" t="str">
        <f>IF(ISBLANK(INDEX('Policy Characteristics'!A:A,MATCH($C561,'Policy Characteristics'!$C:$C,0))),"",INDEX('Policy Characteristics'!A:A,MATCH($C561,'Policy Characteristics'!$C:$C,0)))</f>
        <v>Industry</v>
      </c>
      <c r="B561" s="294" t="str">
        <f>IF(ISBLANK(INDEX('Policy Characteristics'!B:B,MATCH($C561,'Policy Characteristics'!$C:$C,0))),"",INDEX('Policy Characteristics'!B:B,MATCH($C561,'Policy Characteristics'!$C:$C,0)))</f>
        <v>Electrification + Hydrogen (Med &amp; High Temp)</v>
      </c>
      <c r="C561" s="293" t="str">
        <f t="shared" si="34"/>
        <v>Fraction of Med and High Temp Industrial Heat Shifted to Other Fuels</v>
      </c>
      <c r="D561" s="299" t="s">
        <v>734</v>
      </c>
      <c r="E561" s="298" t="s">
        <v>778</v>
      </c>
      <c r="F561" t="s">
        <v>735</v>
      </c>
      <c r="G561" s="298" t="s">
        <v>779</v>
      </c>
      <c r="H561" s="20">
        <v>1302</v>
      </c>
      <c r="I561" s="295" t="s">
        <v>634</v>
      </c>
      <c r="J561" s="296" t="str">
        <f>IF(ISBLANK(INDEX('Policy Characteristics'!D:D,MATCH($C561,'Policy Characteristics'!$C:$C,0))),"",INDEX('Policy Characteristics'!D:D,MATCH($C561,'Policy Characteristics'!$C:$C,0)))</f>
        <v>Electrification + Hydrogen</v>
      </c>
      <c r="K561" s="293" t="str">
        <f>IF(ISBLANK(INDEX('Policy Characteristics'!E:E,MATCH($C561,'Policy Characteristics'!$C:$C,0))),"",INDEX('Policy Characteristics'!E:E,MATCH($C561,'Policy Characteristics'!$C:$C,0)))</f>
        <v>indst med and high temp fuel type shifting</v>
      </c>
      <c r="L561" s="237">
        <f>IF(ISBLANK(INDEX('Policy Characteristics'!F:F,MATCH($C561,'Policy Characteristics'!$C:$C,0))),"",INDEX('Policy Characteristics'!F:F,MATCH($C561,'Policy Characteristics'!$C:$C,0)))</f>
        <v>0</v>
      </c>
      <c r="M561" s="237">
        <f>IF(ISBLANK(INDEX('Policy Characteristics'!G:G,MATCH($C561,'Policy Characteristics'!$C:$C,0))),"",INDEX('Policy Characteristics'!G:G,MATCH($C561,'Policy Characteristics'!$C:$C,0)))</f>
        <v>1</v>
      </c>
      <c r="N561" s="237">
        <f>IF(ISBLANK(INDEX('Policy Characteristics'!H:H,MATCH($C561,'Policy Characteristics'!$C:$C,0))),"",INDEX('Policy Characteristics'!H:H,MATCH($C561,'Policy Characteristics'!$C:$C,0)))</f>
        <v>0.01</v>
      </c>
      <c r="O561" s="293" t="str">
        <f>IF(ISBLANK(INDEX('Policy Characteristics'!I:I,MATCH($C561,'Policy Characteristics'!$C:$C,0))),"",INDEX('Policy Characteristics'!I:I,MATCH($C561,'Policy Characteristics'!$C:$C,0)))</f>
        <v>% of fuel shifted</v>
      </c>
      <c r="P561" s="293"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1" s="293" t="str">
        <f>IF(ISBLANK(INDEX('Policy Characteristics'!K:K,MATCH($C561,'Policy Characteristics'!$C:$C,0))),"",INDEX('Policy Characteristics'!K:K,MATCH($C561,'Policy Characteristics'!$C:$C,0)))</f>
        <v>industry-ag-main.html#fuel-switching</v>
      </c>
      <c r="R561" s="293" t="str">
        <f>IF(ISBLANK(INDEX('Policy Characteristics'!L:L,MATCH($C561,'Policy Characteristics'!$C:$C,0))),"",INDEX('Policy Characteristics'!L:L,MATCH($C561,'Policy Characteristics'!$C:$C,0)))</f>
        <v>industry-elec-and-hydrogen.html</v>
      </c>
    </row>
    <row r="562" spans="1:18" x14ac:dyDescent="0.25">
      <c r="A562" s="293" t="str">
        <f>IF(ISBLANK(INDEX('Policy Characteristics'!A:A,MATCH($C562,'Policy Characteristics'!$C:$C,0))),"",INDEX('Policy Characteristics'!A:A,MATCH($C562,'Policy Characteristics'!$C:$C,0)))</f>
        <v>Industry</v>
      </c>
      <c r="B562" s="294" t="str">
        <f>IF(ISBLANK(INDEX('Policy Characteristics'!B:B,MATCH($C562,'Policy Characteristics'!$C:$C,0))),"",INDEX('Policy Characteristics'!B:B,MATCH($C562,'Policy Characteristics'!$C:$C,0)))</f>
        <v>Electrification + Hydrogen (Med &amp; High Temp)</v>
      </c>
      <c r="C562" s="293" t="str">
        <f t="shared" si="34"/>
        <v>Fraction of Med and High Temp Industrial Heat Shifted to Other Fuels</v>
      </c>
      <c r="D562" s="299" t="s">
        <v>734</v>
      </c>
      <c r="E562" s="298" t="s">
        <v>780</v>
      </c>
      <c r="F562" t="s">
        <v>735</v>
      </c>
      <c r="G562" s="298" t="s">
        <v>781</v>
      </c>
      <c r="H562" s="20">
        <v>1303</v>
      </c>
      <c r="I562" s="295" t="s">
        <v>634</v>
      </c>
      <c r="J562" s="296" t="str">
        <f>IF(ISBLANK(INDEX('Policy Characteristics'!D:D,MATCH($C562,'Policy Characteristics'!$C:$C,0))),"",INDEX('Policy Characteristics'!D:D,MATCH($C562,'Policy Characteristics'!$C:$C,0)))</f>
        <v>Electrification + Hydrogen</v>
      </c>
      <c r="K562" s="293" t="str">
        <f>IF(ISBLANK(INDEX('Policy Characteristics'!E:E,MATCH($C562,'Policy Characteristics'!$C:$C,0))),"",INDEX('Policy Characteristics'!E:E,MATCH($C562,'Policy Characteristics'!$C:$C,0)))</f>
        <v>indst med and high temp fuel type shifting</v>
      </c>
      <c r="L562" s="237">
        <f>IF(ISBLANK(INDEX('Policy Characteristics'!F:F,MATCH($C562,'Policy Characteristics'!$C:$C,0))),"",INDEX('Policy Characteristics'!F:F,MATCH($C562,'Policy Characteristics'!$C:$C,0)))</f>
        <v>0</v>
      </c>
      <c r="M562" s="237">
        <f>IF(ISBLANK(INDEX('Policy Characteristics'!G:G,MATCH($C562,'Policy Characteristics'!$C:$C,0))),"",INDEX('Policy Characteristics'!G:G,MATCH($C562,'Policy Characteristics'!$C:$C,0)))</f>
        <v>1</v>
      </c>
      <c r="N562" s="237">
        <f>IF(ISBLANK(INDEX('Policy Characteristics'!H:H,MATCH($C562,'Policy Characteristics'!$C:$C,0))),"",INDEX('Policy Characteristics'!H:H,MATCH($C562,'Policy Characteristics'!$C:$C,0)))</f>
        <v>0.01</v>
      </c>
      <c r="O562" s="293" t="str">
        <f>IF(ISBLANK(INDEX('Policy Characteristics'!I:I,MATCH($C562,'Policy Characteristics'!$C:$C,0))),"",INDEX('Policy Characteristics'!I:I,MATCH($C562,'Policy Characteristics'!$C:$C,0)))</f>
        <v>% of fuel shifted</v>
      </c>
      <c r="P562" s="293"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2" s="293" t="str">
        <f>IF(ISBLANK(INDEX('Policy Characteristics'!K:K,MATCH($C562,'Policy Characteristics'!$C:$C,0))),"",INDEX('Policy Characteristics'!K:K,MATCH($C562,'Policy Characteristics'!$C:$C,0)))</f>
        <v>industry-ag-main.html#fuel-switching</v>
      </c>
      <c r="R562" s="293" t="str">
        <f>IF(ISBLANK(INDEX('Policy Characteristics'!L:L,MATCH($C562,'Policy Characteristics'!$C:$C,0))),"",INDEX('Policy Characteristics'!L:L,MATCH($C562,'Policy Characteristics'!$C:$C,0)))</f>
        <v>industry-elec-and-hydrogen.html</v>
      </c>
    </row>
    <row r="563" spans="1:18" x14ac:dyDescent="0.25">
      <c r="A563" s="293" t="str">
        <f>IF(ISBLANK(INDEX('Policy Characteristics'!A:A,MATCH($C563,'Policy Characteristics'!$C:$C,0))),"",INDEX('Policy Characteristics'!A:A,MATCH($C563,'Policy Characteristics'!$C:$C,0)))</f>
        <v>Industry</v>
      </c>
      <c r="B563" s="294" t="str">
        <f>IF(ISBLANK(INDEX('Policy Characteristics'!B:B,MATCH($C563,'Policy Characteristics'!$C:$C,0))),"",INDEX('Policy Characteristics'!B:B,MATCH($C563,'Policy Characteristics'!$C:$C,0)))</f>
        <v>Electrification + Hydrogen (Med &amp; High Temp)</v>
      </c>
      <c r="C563" s="293" t="str">
        <f t="shared" si="34"/>
        <v>Fraction of Med and High Temp Industrial Heat Shifted to Other Fuels</v>
      </c>
      <c r="D563" s="299" t="s">
        <v>734</v>
      </c>
      <c r="E563" s="298" t="s">
        <v>782</v>
      </c>
      <c r="F563" t="s">
        <v>735</v>
      </c>
      <c r="G563" s="298" t="s">
        <v>783</v>
      </c>
      <c r="H563" s="20">
        <v>1304</v>
      </c>
      <c r="I563" s="295" t="s">
        <v>634</v>
      </c>
      <c r="J563" s="296" t="str">
        <f>IF(ISBLANK(INDEX('Policy Characteristics'!D:D,MATCH($C563,'Policy Characteristics'!$C:$C,0))),"",INDEX('Policy Characteristics'!D:D,MATCH($C563,'Policy Characteristics'!$C:$C,0)))</f>
        <v>Electrification + Hydrogen</v>
      </c>
      <c r="K563" s="293" t="str">
        <f>IF(ISBLANK(INDEX('Policy Characteristics'!E:E,MATCH($C563,'Policy Characteristics'!$C:$C,0))),"",INDEX('Policy Characteristics'!E:E,MATCH($C563,'Policy Characteristics'!$C:$C,0)))</f>
        <v>indst med and high temp fuel type shifting</v>
      </c>
      <c r="L563" s="237">
        <f>IF(ISBLANK(INDEX('Policy Characteristics'!F:F,MATCH($C563,'Policy Characteristics'!$C:$C,0))),"",INDEX('Policy Characteristics'!F:F,MATCH($C563,'Policy Characteristics'!$C:$C,0)))</f>
        <v>0</v>
      </c>
      <c r="M563" s="237">
        <f>IF(ISBLANK(INDEX('Policy Characteristics'!G:G,MATCH($C563,'Policy Characteristics'!$C:$C,0))),"",INDEX('Policy Characteristics'!G:G,MATCH($C563,'Policy Characteristics'!$C:$C,0)))</f>
        <v>1</v>
      </c>
      <c r="N563" s="237">
        <f>IF(ISBLANK(INDEX('Policy Characteristics'!H:H,MATCH($C563,'Policy Characteristics'!$C:$C,0))),"",INDEX('Policy Characteristics'!H:H,MATCH($C563,'Policy Characteristics'!$C:$C,0)))</f>
        <v>0.01</v>
      </c>
      <c r="O563" s="293" t="str">
        <f>IF(ISBLANK(INDEX('Policy Characteristics'!I:I,MATCH($C563,'Policy Characteristics'!$C:$C,0))),"",INDEX('Policy Characteristics'!I:I,MATCH($C563,'Policy Characteristics'!$C:$C,0)))</f>
        <v>% of fuel shifted</v>
      </c>
      <c r="P563" s="293"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3" s="293" t="str">
        <f>IF(ISBLANK(INDEX('Policy Characteristics'!K:K,MATCH($C563,'Policy Characteristics'!$C:$C,0))),"",INDEX('Policy Characteristics'!K:K,MATCH($C563,'Policy Characteristics'!$C:$C,0)))</f>
        <v>industry-ag-main.html#fuel-switching</v>
      </c>
      <c r="R563" s="293" t="str">
        <f>IF(ISBLANK(INDEX('Policy Characteristics'!L:L,MATCH($C563,'Policy Characteristics'!$C:$C,0))),"",INDEX('Policy Characteristics'!L:L,MATCH($C563,'Policy Characteristics'!$C:$C,0)))</f>
        <v>industry-elec-and-hydrogen.html</v>
      </c>
    </row>
    <row r="564" spans="1:18" x14ac:dyDescent="0.25">
      <c r="A564" s="293" t="str">
        <f>IF(ISBLANK(INDEX('Policy Characteristics'!A:A,MATCH($C564,'Policy Characteristics'!$C:$C,0))),"",INDEX('Policy Characteristics'!A:A,MATCH($C564,'Policy Characteristics'!$C:$C,0)))</f>
        <v>Industry</v>
      </c>
      <c r="B564" s="294" t="str">
        <f>IF(ISBLANK(INDEX('Policy Characteristics'!B:B,MATCH($C564,'Policy Characteristics'!$C:$C,0))),"",INDEX('Policy Characteristics'!B:B,MATCH($C564,'Policy Characteristics'!$C:$C,0)))</f>
        <v>Electrification + Hydrogen (Med &amp; High Temp)</v>
      </c>
      <c r="C564" s="293" t="str">
        <f t="shared" si="34"/>
        <v>Fraction of Med and High Temp Industrial Heat Shifted to Other Fuels</v>
      </c>
      <c r="D564" s="299" t="s">
        <v>734</v>
      </c>
      <c r="E564" s="298" t="s">
        <v>784</v>
      </c>
      <c r="F564" t="s">
        <v>735</v>
      </c>
      <c r="G564" s="298" t="s">
        <v>785</v>
      </c>
      <c r="H564" s="20">
        <v>1305</v>
      </c>
      <c r="I564" s="295" t="s">
        <v>634</v>
      </c>
      <c r="J564" s="296" t="str">
        <f>IF(ISBLANK(INDEX('Policy Characteristics'!D:D,MATCH($C564,'Policy Characteristics'!$C:$C,0))),"",INDEX('Policy Characteristics'!D:D,MATCH($C564,'Policy Characteristics'!$C:$C,0)))</f>
        <v>Electrification + Hydrogen</v>
      </c>
      <c r="K564" s="293" t="str">
        <f>IF(ISBLANK(INDEX('Policy Characteristics'!E:E,MATCH($C564,'Policy Characteristics'!$C:$C,0))),"",INDEX('Policy Characteristics'!E:E,MATCH($C564,'Policy Characteristics'!$C:$C,0)))</f>
        <v>indst med and high temp fuel type shifting</v>
      </c>
      <c r="L564" s="237">
        <f>IF(ISBLANK(INDEX('Policy Characteristics'!F:F,MATCH($C564,'Policy Characteristics'!$C:$C,0))),"",INDEX('Policy Characteristics'!F:F,MATCH($C564,'Policy Characteristics'!$C:$C,0)))</f>
        <v>0</v>
      </c>
      <c r="M564" s="237">
        <f>IF(ISBLANK(INDEX('Policy Characteristics'!G:G,MATCH($C564,'Policy Characteristics'!$C:$C,0))),"",INDEX('Policy Characteristics'!G:G,MATCH($C564,'Policy Characteristics'!$C:$C,0)))</f>
        <v>1</v>
      </c>
      <c r="N564" s="237">
        <f>IF(ISBLANK(INDEX('Policy Characteristics'!H:H,MATCH($C564,'Policy Characteristics'!$C:$C,0))),"",INDEX('Policy Characteristics'!H:H,MATCH($C564,'Policy Characteristics'!$C:$C,0)))</f>
        <v>0.01</v>
      </c>
      <c r="O564" s="293" t="str">
        <f>IF(ISBLANK(INDEX('Policy Characteristics'!I:I,MATCH($C564,'Policy Characteristics'!$C:$C,0))),"",INDEX('Policy Characteristics'!I:I,MATCH($C564,'Policy Characteristics'!$C:$C,0)))</f>
        <v>% of fuel shifted</v>
      </c>
      <c r="P564" s="293"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4" s="293" t="str">
        <f>IF(ISBLANK(INDEX('Policy Characteristics'!K:K,MATCH($C564,'Policy Characteristics'!$C:$C,0))),"",INDEX('Policy Characteristics'!K:K,MATCH($C564,'Policy Characteristics'!$C:$C,0)))</f>
        <v>industry-ag-main.html#fuel-switching</v>
      </c>
      <c r="R564" s="293" t="str">
        <f>IF(ISBLANK(INDEX('Policy Characteristics'!L:L,MATCH($C564,'Policy Characteristics'!$C:$C,0))),"",INDEX('Policy Characteristics'!L:L,MATCH($C564,'Policy Characteristics'!$C:$C,0)))</f>
        <v>industry-elec-and-hydrogen.html</v>
      </c>
    </row>
    <row r="565" spans="1:18" x14ac:dyDescent="0.25">
      <c r="A565" s="293" t="str">
        <f>IF(ISBLANK(INDEX('Policy Characteristics'!A:A,MATCH($C565,'Policy Characteristics'!$C:$C,0))),"",INDEX('Policy Characteristics'!A:A,MATCH($C565,'Policy Characteristics'!$C:$C,0)))</f>
        <v>Industry</v>
      </c>
      <c r="B565" s="294" t="str">
        <f>IF(ISBLANK(INDEX('Policy Characteristics'!B:B,MATCH($C565,'Policy Characteristics'!$C:$C,0))),"",INDEX('Policy Characteristics'!B:B,MATCH($C565,'Policy Characteristics'!$C:$C,0)))</f>
        <v>Electrification + Hydrogen (Med &amp; High Temp)</v>
      </c>
      <c r="C565" s="293" t="str">
        <f t="shared" si="34"/>
        <v>Fraction of Med and High Temp Industrial Heat Shifted to Other Fuels</v>
      </c>
      <c r="D565" s="299" t="s">
        <v>734</v>
      </c>
      <c r="E565" s="298" t="s">
        <v>786</v>
      </c>
      <c r="F565" t="s">
        <v>735</v>
      </c>
      <c r="G565" s="298" t="s">
        <v>787</v>
      </c>
      <c r="H565" s="20">
        <v>1306</v>
      </c>
      <c r="I565" s="295" t="s">
        <v>634</v>
      </c>
      <c r="J565" s="296" t="str">
        <f>IF(ISBLANK(INDEX('Policy Characteristics'!D:D,MATCH($C565,'Policy Characteristics'!$C:$C,0))),"",INDEX('Policy Characteristics'!D:D,MATCH($C565,'Policy Characteristics'!$C:$C,0)))</f>
        <v>Electrification + Hydrogen</v>
      </c>
      <c r="K565" s="293" t="str">
        <f>IF(ISBLANK(INDEX('Policy Characteristics'!E:E,MATCH($C565,'Policy Characteristics'!$C:$C,0))),"",INDEX('Policy Characteristics'!E:E,MATCH($C565,'Policy Characteristics'!$C:$C,0)))</f>
        <v>indst med and high temp fuel type shifting</v>
      </c>
      <c r="L565" s="237">
        <f>IF(ISBLANK(INDEX('Policy Characteristics'!F:F,MATCH($C565,'Policy Characteristics'!$C:$C,0))),"",INDEX('Policy Characteristics'!F:F,MATCH($C565,'Policy Characteristics'!$C:$C,0)))</f>
        <v>0</v>
      </c>
      <c r="M565" s="237">
        <f>IF(ISBLANK(INDEX('Policy Characteristics'!G:G,MATCH($C565,'Policy Characteristics'!$C:$C,0))),"",INDEX('Policy Characteristics'!G:G,MATCH($C565,'Policy Characteristics'!$C:$C,0)))</f>
        <v>1</v>
      </c>
      <c r="N565" s="237">
        <f>IF(ISBLANK(INDEX('Policy Characteristics'!H:H,MATCH($C565,'Policy Characteristics'!$C:$C,0))),"",INDEX('Policy Characteristics'!H:H,MATCH($C565,'Policy Characteristics'!$C:$C,0)))</f>
        <v>0.01</v>
      </c>
      <c r="O565" s="293" t="str">
        <f>IF(ISBLANK(INDEX('Policy Characteristics'!I:I,MATCH($C565,'Policy Characteristics'!$C:$C,0))),"",INDEX('Policy Characteristics'!I:I,MATCH($C565,'Policy Characteristics'!$C:$C,0)))</f>
        <v>% of fuel shifted</v>
      </c>
      <c r="P565" s="293"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5" s="293" t="str">
        <f>IF(ISBLANK(INDEX('Policy Characteristics'!K:K,MATCH($C565,'Policy Characteristics'!$C:$C,0))),"",INDEX('Policy Characteristics'!K:K,MATCH($C565,'Policy Characteristics'!$C:$C,0)))</f>
        <v>industry-ag-main.html#fuel-switching</v>
      </c>
      <c r="R565" s="293" t="str">
        <f>IF(ISBLANK(INDEX('Policy Characteristics'!L:L,MATCH($C565,'Policy Characteristics'!$C:$C,0))),"",INDEX('Policy Characteristics'!L:L,MATCH($C565,'Policy Characteristics'!$C:$C,0)))</f>
        <v>industry-elec-and-hydrogen.html</v>
      </c>
    </row>
    <row r="566" spans="1:18" x14ac:dyDescent="0.25">
      <c r="A566" s="293" t="str">
        <f>IF(ISBLANK(INDEX('Policy Characteristics'!A:A,MATCH($C566,'Policy Characteristics'!$C:$C,0))),"",INDEX('Policy Characteristics'!A:A,MATCH($C566,'Policy Characteristics'!$C:$C,0)))</f>
        <v>Industry</v>
      </c>
      <c r="B566" s="294" t="str">
        <f>IF(ISBLANK(INDEX('Policy Characteristics'!B:B,MATCH($C566,'Policy Characteristics'!$C:$C,0))),"",INDEX('Policy Characteristics'!B:B,MATCH($C566,'Policy Characteristics'!$C:$C,0)))</f>
        <v>Electrification + Hydrogen (Med &amp; High Temp)</v>
      </c>
      <c r="C566" s="293" t="str">
        <f t="shared" si="34"/>
        <v>Fraction of Med and High Temp Industrial Heat Shifted to Other Fuels</v>
      </c>
      <c r="D566" s="299" t="s">
        <v>734</v>
      </c>
      <c r="E566" s="298" t="s">
        <v>788</v>
      </c>
      <c r="F566" t="s">
        <v>735</v>
      </c>
      <c r="G566" s="298" t="s">
        <v>789</v>
      </c>
      <c r="H566" s="20">
        <v>1307</v>
      </c>
      <c r="I566" s="295" t="s">
        <v>624</v>
      </c>
      <c r="J566" s="296" t="str">
        <f>IF(ISBLANK(INDEX('Policy Characteristics'!D:D,MATCH($C566,'Policy Characteristics'!$C:$C,0))),"",INDEX('Policy Characteristics'!D:D,MATCH($C566,'Policy Characteristics'!$C:$C,0)))</f>
        <v>Electrification + Hydrogen</v>
      </c>
      <c r="K566" s="293" t="str">
        <f>IF(ISBLANK(INDEX('Policy Characteristics'!E:E,MATCH($C566,'Policy Characteristics'!$C:$C,0))),"",INDEX('Policy Characteristics'!E:E,MATCH($C566,'Policy Characteristics'!$C:$C,0)))</f>
        <v>indst med and high temp fuel type shifting</v>
      </c>
      <c r="L566" s="237">
        <f>IF(ISBLANK(INDEX('Policy Characteristics'!F:F,MATCH($C566,'Policy Characteristics'!$C:$C,0))),"",INDEX('Policy Characteristics'!F:F,MATCH($C566,'Policy Characteristics'!$C:$C,0)))</f>
        <v>0</v>
      </c>
      <c r="M566" s="237">
        <f>IF(ISBLANK(INDEX('Policy Characteristics'!G:G,MATCH($C566,'Policy Characteristics'!$C:$C,0))),"",INDEX('Policy Characteristics'!G:G,MATCH($C566,'Policy Characteristics'!$C:$C,0)))</f>
        <v>1</v>
      </c>
      <c r="N566" s="237">
        <f>IF(ISBLANK(INDEX('Policy Characteristics'!H:H,MATCH($C566,'Policy Characteristics'!$C:$C,0))),"",INDEX('Policy Characteristics'!H:H,MATCH($C566,'Policy Characteristics'!$C:$C,0)))</f>
        <v>0.01</v>
      </c>
      <c r="O566" s="293" t="str">
        <f>IF(ISBLANK(INDEX('Policy Characteristics'!I:I,MATCH($C566,'Policy Characteristics'!$C:$C,0))),"",INDEX('Policy Characteristics'!I:I,MATCH($C566,'Policy Characteristics'!$C:$C,0)))</f>
        <v>% of fuel shifted</v>
      </c>
      <c r="P566" s="293"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6" s="293" t="str">
        <f>IF(ISBLANK(INDEX('Policy Characteristics'!K:K,MATCH($C566,'Policy Characteristics'!$C:$C,0))),"",INDEX('Policy Characteristics'!K:K,MATCH($C566,'Policy Characteristics'!$C:$C,0)))</f>
        <v>industry-ag-main.html#fuel-switching</v>
      </c>
      <c r="R566" s="293" t="str">
        <f>IF(ISBLANK(INDEX('Policy Characteristics'!L:L,MATCH($C566,'Policy Characteristics'!$C:$C,0))),"",INDEX('Policy Characteristics'!L:L,MATCH($C566,'Policy Characteristics'!$C:$C,0)))</f>
        <v>industry-elec-and-hydrogen.html</v>
      </c>
    </row>
    <row r="567" spans="1:18" x14ac:dyDescent="0.25">
      <c r="A567" s="293" t="str">
        <f>IF(ISBLANK(INDEX('Policy Characteristics'!A:A,MATCH($C567,'Policy Characteristics'!$C:$C,0))),"",INDEX('Policy Characteristics'!A:A,MATCH($C567,'Policy Characteristics'!$C:$C,0)))</f>
        <v>Industry</v>
      </c>
      <c r="B567" s="294" t="str">
        <f>IF(ISBLANK(INDEX('Policy Characteristics'!B:B,MATCH($C567,'Policy Characteristics'!$C:$C,0))),"",INDEX('Policy Characteristics'!B:B,MATCH($C567,'Policy Characteristics'!$C:$C,0)))</f>
        <v>Electrification + Hydrogen (Med &amp; High Temp)</v>
      </c>
      <c r="C567" s="293" t="str">
        <f t="shared" si="34"/>
        <v>Fraction of Med and High Temp Industrial Heat Shifted to Other Fuels</v>
      </c>
      <c r="D567" s="299" t="s">
        <v>736</v>
      </c>
      <c r="E567" s="298" t="s">
        <v>770</v>
      </c>
      <c r="F567" t="s">
        <v>737</v>
      </c>
      <c r="G567" s="298" t="s">
        <v>771</v>
      </c>
      <c r="H567" s="20">
        <v>1308</v>
      </c>
      <c r="I567" s="295" t="s">
        <v>624</v>
      </c>
      <c r="J567" s="296" t="str">
        <f>IF(ISBLANK(INDEX('Policy Characteristics'!D:D,MATCH($C567,'Policy Characteristics'!$C:$C,0))),"",INDEX('Policy Characteristics'!D:D,MATCH($C567,'Policy Characteristics'!$C:$C,0)))</f>
        <v>Electrification + Hydrogen</v>
      </c>
      <c r="K567" s="293" t="str">
        <f>IF(ISBLANK(INDEX('Policy Characteristics'!E:E,MATCH($C567,'Policy Characteristics'!$C:$C,0))),"",INDEX('Policy Characteristics'!E:E,MATCH($C567,'Policy Characteristics'!$C:$C,0)))</f>
        <v>indst med and high temp fuel type shifting</v>
      </c>
      <c r="L567" s="237">
        <f>IF(ISBLANK(INDEX('Policy Characteristics'!F:F,MATCH($C567,'Policy Characteristics'!$C:$C,0))),"",INDEX('Policy Characteristics'!F:F,MATCH($C567,'Policy Characteristics'!$C:$C,0)))</f>
        <v>0</v>
      </c>
      <c r="M567" s="237">
        <f>IF(ISBLANK(INDEX('Policy Characteristics'!G:G,MATCH($C567,'Policy Characteristics'!$C:$C,0))),"",INDEX('Policy Characteristics'!G:G,MATCH($C567,'Policy Characteristics'!$C:$C,0)))</f>
        <v>1</v>
      </c>
      <c r="N567" s="237">
        <f>IF(ISBLANK(INDEX('Policy Characteristics'!H:H,MATCH($C567,'Policy Characteristics'!$C:$C,0))),"",INDEX('Policy Characteristics'!H:H,MATCH($C567,'Policy Characteristics'!$C:$C,0)))</f>
        <v>0.01</v>
      </c>
      <c r="O567" s="293" t="str">
        <f>IF(ISBLANK(INDEX('Policy Characteristics'!I:I,MATCH($C567,'Policy Characteristics'!$C:$C,0))),"",INDEX('Policy Characteristics'!I:I,MATCH($C567,'Policy Characteristics'!$C:$C,0)))</f>
        <v>% of fuel shifted</v>
      </c>
      <c r="P567" s="293"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7" s="293" t="str">
        <f>IF(ISBLANK(INDEX('Policy Characteristics'!K:K,MATCH($C567,'Policy Characteristics'!$C:$C,0))),"",INDEX('Policy Characteristics'!K:K,MATCH($C567,'Policy Characteristics'!$C:$C,0)))</f>
        <v>industry-ag-main.html#fuel-switching</v>
      </c>
      <c r="R567" s="293" t="str">
        <f>IF(ISBLANK(INDEX('Policy Characteristics'!L:L,MATCH($C567,'Policy Characteristics'!$C:$C,0))),"",INDEX('Policy Characteristics'!L:L,MATCH($C567,'Policy Characteristics'!$C:$C,0)))</f>
        <v>industry-elec-and-hydrogen.html</v>
      </c>
    </row>
    <row r="568" spans="1:18" x14ac:dyDescent="0.25">
      <c r="A568" s="293" t="str">
        <f>IF(ISBLANK(INDEX('Policy Characteristics'!A:A,MATCH($C568,'Policy Characteristics'!$C:$C,0))),"",INDEX('Policy Characteristics'!A:A,MATCH($C568,'Policy Characteristics'!$C:$C,0)))</f>
        <v>Industry</v>
      </c>
      <c r="B568" s="294" t="str">
        <f>IF(ISBLANK(INDEX('Policy Characteristics'!B:B,MATCH($C568,'Policy Characteristics'!$C:$C,0))),"",INDEX('Policy Characteristics'!B:B,MATCH($C568,'Policy Characteristics'!$C:$C,0)))</f>
        <v>Electrification + Hydrogen (Med &amp; High Temp)</v>
      </c>
      <c r="C568" s="293" t="str">
        <f t="shared" si="34"/>
        <v>Fraction of Med and High Temp Industrial Heat Shifted to Other Fuels</v>
      </c>
      <c r="D568" s="299" t="s">
        <v>736</v>
      </c>
      <c r="E568" s="298" t="s">
        <v>772</v>
      </c>
      <c r="F568" t="s">
        <v>737</v>
      </c>
      <c r="G568" s="298" t="s">
        <v>773</v>
      </c>
      <c r="H568" s="20">
        <v>1309</v>
      </c>
      <c r="I568" s="295" t="s">
        <v>634</v>
      </c>
      <c r="J568" s="296" t="str">
        <f>IF(ISBLANK(INDEX('Policy Characteristics'!D:D,MATCH($C568,'Policy Characteristics'!$C:$C,0))),"",INDEX('Policy Characteristics'!D:D,MATCH($C568,'Policy Characteristics'!$C:$C,0)))</f>
        <v>Electrification + Hydrogen</v>
      </c>
      <c r="K568" s="293" t="str">
        <f>IF(ISBLANK(INDEX('Policy Characteristics'!E:E,MATCH($C568,'Policy Characteristics'!$C:$C,0))),"",INDEX('Policy Characteristics'!E:E,MATCH($C568,'Policy Characteristics'!$C:$C,0)))</f>
        <v>indst med and high temp fuel type shifting</v>
      </c>
      <c r="L568" s="237">
        <f>IF(ISBLANK(INDEX('Policy Characteristics'!F:F,MATCH($C568,'Policy Characteristics'!$C:$C,0))),"",INDEX('Policy Characteristics'!F:F,MATCH($C568,'Policy Characteristics'!$C:$C,0)))</f>
        <v>0</v>
      </c>
      <c r="M568" s="237">
        <f>IF(ISBLANK(INDEX('Policy Characteristics'!G:G,MATCH($C568,'Policy Characteristics'!$C:$C,0))),"",INDEX('Policy Characteristics'!G:G,MATCH($C568,'Policy Characteristics'!$C:$C,0)))</f>
        <v>1</v>
      </c>
      <c r="N568" s="237">
        <f>IF(ISBLANK(INDEX('Policy Characteristics'!H:H,MATCH($C568,'Policy Characteristics'!$C:$C,0))),"",INDEX('Policy Characteristics'!H:H,MATCH($C568,'Policy Characteristics'!$C:$C,0)))</f>
        <v>0.01</v>
      </c>
      <c r="O568" s="293" t="str">
        <f>IF(ISBLANK(INDEX('Policy Characteristics'!I:I,MATCH($C568,'Policy Characteristics'!$C:$C,0))),"",INDEX('Policy Characteristics'!I:I,MATCH($C568,'Policy Characteristics'!$C:$C,0)))</f>
        <v>% of fuel shifted</v>
      </c>
      <c r="P568" s="293"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8" s="293" t="str">
        <f>IF(ISBLANK(INDEX('Policy Characteristics'!K:K,MATCH($C568,'Policy Characteristics'!$C:$C,0))),"",INDEX('Policy Characteristics'!K:K,MATCH($C568,'Policy Characteristics'!$C:$C,0)))</f>
        <v>industry-ag-main.html#fuel-switching</v>
      </c>
      <c r="R568" s="293" t="str">
        <f>IF(ISBLANK(INDEX('Policy Characteristics'!L:L,MATCH($C568,'Policy Characteristics'!$C:$C,0))),"",INDEX('Policy Characteristics'!L:L,MATCH($C568,'Policy Characteristics'!$C:$C,0)))</f>
        <v>industry-elec-and-hydrogen.html</v>
      </c>
    </row>
    <row r="569" spans="1:18" x14ac:dyDescent="0.25">
      <c r="A569" s="293" t="str">
        <f>IF(ISBLANK(INDEX('Policy Characteristics'!A:A,MATCH($C569,'Policy Characteristics'!$C:$C,0))),"",INDEX('Policy Characteristics'!A:A,MATCH($C569,'Policy Characteristics'!$C:$C,0)))</f>
        <v>Industry</v>
      </c>
      <c r="B569" s="294" t="str">
        <f>IF(ISBLANK(INDEX('Policy Characteristics'!B:B,MATCH($C569,'Policy Characteristics'!$C:$C,0))),"",INDEX('Policy Characteristics'!B:B,MATCH($C569,'Policy Characteristics'!$C:$C,0)))</f>
        <v>Electrification + Hydrogen (Med &amp; High Temp)</v>
      </c>
      <c r="C569" s="293" t="str">
        <f t="shared" si="34"/>
        <v>Fraction of Med and High Temp Industrial Heat Shifted to Other Fuels</v>
      </c>
      <c r="D569" s="299" t="s">
        <v>736</v>
      </c>
      <c r="E569" s="298" t="s">
        <v>774</v>
      </c>
      <c r="F569" t="s">
        <v>737</v>
      </c>
      <c r="G569" s="298" t="s">
        <v>775</v>
      </c>
      <c r="H569" s="20">
        <v>1310</v>
      </c>
      <c r="I569" s="295" t="s">
        <v>634</v>
      </c>
      <c r="J569" s="296" t="str">
        <f>IF(ISBLANK(INDEX('Policy Characteristics'!D:D,MATCH($C569,'Policy Characteristics'!$C:$C,0))),"",INDEX('Policy Characteristics'!D:D,MATCH($C569,'Policy Characteristics'!$C:$C,0)))</f>
        <v>Electrification + Hydrogen</v>
      </c>
      <c r="K569" s="293" t="str">
        <f>IF(ISBLANK(INDEX('Policy Characteristics'!E:E,MATCH($C569,'Policy Characteristics'!$C:$C,0))),"",INDEX('Policy Characteristics'!E:E,MATCH($C569,'Policy Characteristics'!$C:$C,0)))</f>
        <v>indst med and high temp fuel type shifting</v>
      </c>
      <c r="L569" s="237">
        <f>IF(ISBLANK(INDEX('Policy Characteristics'!F:F,MATCH($C569,'Policy Characteristics'!$C:$C,0))),"",INDEX('Policy Characteristics'!F:F,MATCH($C569,'Policy Characteristics'!$C:$C,0)))</f>
        <v>0</v>
      </c>
      <c r="M569" s="237">
        <f>IF(ISBLANK(INDEX('Policy Characteristics'!G:G,MATCH($C569,'Policy Characteristics'!$C:$C,0))),"",INDEX('Policy Characteristics'!G:G,MATCH($C569,'Policy Characteristics'!$C:$C,0)))</f>
        <v>1</v>
      </c>
      <c r="N569" s="237">
        <f>IF(ISBLANK(INDEX('Policy Characteristics'!H:H,MATCH($C569,'Policy Characteristics'!$C:$C,0))),"",INDEX('Policy Characteristics'!H:H,MATCH($C569,'Policy Characteristics'!$C:$C,0)))</f>
        <v>0.01</v>
      </c>
      <c r="O569" s="293" t="str">
        <f>IF(ISBLANK(INDEX('Policy Characteristics'!I:I,MATCH($C569,'Policy Characteristics'!$C:$C,0))),"",INDEX('Policy Characteristics'!I:I,MATCH($C569,'Policy Characteristics'!$C:$C,0)))</f>
        <v>% of fuel shifted</v>
      </c>
      <c r="P569" s="293"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9" s="293" t="str">
        <f>IF(ISBLANK(INDEX('Policy Characteristics'!K:K,MATCH($C569,'Policy Characteristics'!$C:$C,0))),"",INDEX('Policy Characteristics'!K:K,MATCH($C569,'Policy Characteristics'!$C:$C,0)))</f>
        <v>industry-ag-main.html#fuel-switching</v>
      </c>
      <c r="R569" s="293" t="str">
        <f>IF(ISBLANK(INDEX('Policy Characteristics'!L:L,MATCH($C569,'Policy Characteristics'!$C:$C,0))),"",INDEX('Policy Characteristics'!L:L,MATCH($C569,'Policy Characteristics'!$C:$C,0)))</f>
        <v>industry-elec-and-hydrogen.html</v>
      </c>
    </row>
    <row r="570" spans="1:18" x14ac:dyDescent="0.25">
      <c r="A570" s="293" t="str">
        <f>IF(ISBLANK(INDEX('Policy Characteristics'!A:A,MATCH($C570,'Policy Characteristics'!$C:$C,0))),"",INDEX('Policy Characteristics'!A:A,MATCH($C570,'Policy Characteristics'!$C:$C,0)))</f>
        <v>Industry</v>
      </c>
      <c r="B570" s="294" t="str">
        <f>IF(ISBLANK(INDEX('Policy Characteristics'!B:B,MATCH($C570,'Policy Characteristics'!$C:$C,0))),"",INDEX('Policy Characteristics'!B:B,MATCH($C570,'Policy Characteristics'!$C:$C,0)))</f>
        <v>Electrification + Hydrogen (Med &amp; High Temp)</v>
      </c>
      <c r="C570" s="293" t="str">
        <f t="shared" si="34"/>
        <v>Fraction of Med and High Temp Industrial Heat Shifted to Other Fuels</v>
      </c>
      <c r="D570" s="299" t="s">
        <v>736</v>
      </c>
      <c r="E570" s="298" t="s">
        <v>776</v>
      </c>
      <c r="F570" t="s">
        <v>737</v>
      </c>
      <c r="G570" s="298" t="s">
        <v>777</v>
      </c>
      <c r="H570" s="20">
        <v>1311</v>
      </c>
      <c r="I570" s="295" t="s">
        <v>634</v>
      </c>
      <c r="J570" s="296" t="str">
        <f>IF(ISBLANK(INDEX('Policy Characteristics'!D:D,MATCH($C570,'Policy Characteristics'!$C:$C,0))),"",INDEX('Policy Characteristics'!D:D,MATCH($C570,'Policy Characteristics'!$C:$C,0)))</f>
        <v>Electrification + Hydrogen</v>
      </c>
      <c r="K570" s="293" t="str">
        <f>IF(ISBLANK(INDEX('Policy Characteristics'!E:E,MATCH($C570,'Policy Characteristics'!$C:$C,0))),"",INDEX('Policy Characteristics'!E:E,MATCH($C570,'Policy Characteristics'!$C:$C,0)))</f>
        <v>indst med and high temp fuel type shifting</v>
      </c>
      <c r="L570" s="237">
        <f>IF(ISBLANK(INDEX('Policy Characteristics'!F:F,MATCH($C570,'Policy Characteristics'!$C:$C,0))),"",INDEX('Policy Characteristics'!F:F,MATCH($C570,'Policy Characteristics'!$C:$C,0)))</f>
        <v>0</v>
      </c>
      <c r="M570" s="237">
        <f>IF(ISBLANK(INDEX('Policy Characteristics'!G:G,MATCH($C570,'Policy Characteristics'!$C:$C,0))),"",INDEX('Policy Characteristics'!G:G,MATCH($C570,'Policy Characteristics'!$C:$C,0)))</f>
        <v>1</v>
      </c>
      <c r="N570" s="237">
        <f>IF(ISBLANK(INDEX('Policy Characteristics'!H:H,MATCH($C570,'Policy Characteristics'!$C:$C,0))),"",INDEX('Policy Characteristics'!H:H,MATCH($C570,'Policy Characteristics'!$C:$C,0)))</f>
        <v>0.01</v>
      </c>
      <c r="O570" s="293" t="str">
        <f>IF(ISBLANK(INDEX('Policy Characteristics'!I:I,MATCH($C570,'Policy Characteristics'!$C:$C,0))),"",INDEX('Policy Characteristics'!I:I,MATCH($C570,'Policy Characteristics'!$C:$C,0)))</f>
        <v>% of fuel shifted</v>
      </c>
      <c r="P570" s="293"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0" s="293" t="str">
        <f>IF(ISBLANK(INDEX('Policy Characteristics'!K:K,MATCH($C570,'Policy Characteristics'!$C:$C,0))),"",INDEX('Policy Characteristics'!K:K,MATCH($C570,'Policy Characteristics'!$C:$C,0)))</f>
        <v>industry-ag-main.html#fuel-switching</v>
      </c>
      <c r="R570" s="293" t="str">
        <f>IF(ISBLANK(INDEX('Policy Characteristics'!L:L,MATCH($C570,'Policy Characteristics'!$C:$C,0))),"",INDEX('Policy Characteristics'!L:L,MATCH($C570,'Policy Characteristics'!$C:$C,0)))</f>
        <v>industry-elec-and-hydrogen.html</v>
      </c>
    </row>
    <row r="571" spans="1:18" x14ac:dyDescent="0.25">
      <c r="A571" s="293" t="str">
        <f>IF(ISBLANK(INDEX('Policy Characteristics'!A:A,MATCH($C571,'Policy Characteristics'!$C:$C,0))),"",INDEX('Policy Characteristics'!A:A,MATCH($C571,'Policy Characteristics'!$C:$C,0)))</f>
        <v>Industry</v>
      </c>
      <c r="B571" s="294" t="str">
        <f>IF(ISBLANK(INDEX('Policy Characteristics'!B:B,MATCH($C571,'Policy Characteristics'!$C:$C,0))),"",INDEX('Policy Characteristics'!B:B,MATCH($C571,'Policy Characteristics'!$C:$C,0)))</f>
        <v>Electrification + Hydrogen (Med &amp; High Temp)</v>
      </c>
      <c r="C571" s="293" t="str">
        <f t="shared" si="34"/>
        <v>Fraction of Med and High Temp Industrial Heat Shifted to Other Fuels</v>
      </c>
      <c r="D571" s="299" t="s">
        <v>736</v>
      </c>
      <c r="E571" s="298" t="s">
        <v>778</v>
      </c>
      <c r="F571" t="s">
        <v>737</v>
      </c>
      <c r="G571" s="298" t="s">
        <v>779</v>
      </c>
      <c r="H571" s="20">
        <v>1312</v>
      </c>
      <c r="I571" s="295" t="s">
        <v>634</v>
      </c>
      <c r="J571" s="296" t="str">
        <f>IF(ISBLANK(INDEX('Policy Characteristics'!D:D,MATCH($C571,'Policy Characteristics'!$C:$C,0))),"",INDEX('Policy Characteristics'!D:D,MATCH($C571,'Policy Characteristics'!$C:$C,0)))</f>
        <v>Electrification + Hydrogen</v>
      </c>
      <c r="K571" s="293" t="str">
        <f>IF(ISBLANK(INDEX('Policy Characteristics'!E:E,MATCH($C571,'Policy Characteristics'!$C:$C,0))),"",INDEX('Policy Characteristics'!E:E,MATCH($C571,'Policy Characteristics'!$C:$C,0)))</f>
        <v>indst med and high temp fuel type shifting</v>
      </c>
      <c r="L571" s="237">
        <f>IF(ISBLANK(INDEX('Policy Characteristics'!F:F,MATCH($C571,'Policy Characteristics'!$C:$C,0))),"",INDEX('Policy Characteristics'!F:F,MATCH($C571,'Policy Characteristics'!$C:$C,0)))</f>
        <v>0</v>
      </c>
      <c r="M571" s="237">
        <f>IF(ISBLANK(INDEX('Policy Characteristics'!G:G,MATCH($C571,'Policy Characteristics'!$C:$C,0))),"",INDEX('Policy Characteristics'!G:G,MATCH($C571,'Policy Characteristics'!$C:$C,0)))</f>
        <v>1</v>
      </c>
      <c r="N571" s="237">
        <f>IF(ISBLANK(INDEX('Policy Characteristics'!H:H,MATCH($C571,'Policy Characteristics'!$C:$C,0))),"",INDEX('Policy Characteristics'!H:H,MATCH($C571,'Policy Characteristics'!$C:$C,0)))</f>
        <v>0.01</v>
      </c>
      <c r="O571" s="293" t="str">
        <f>IF(ISBLANK(INDEX('Policy Characteristics'!I:I,MATCH($C571,'Policy Characteristics'!$C:$C,0))),"",INDEX('Policy Characteristics'!I:I,MATCH($C571,'Policy Characteristics'!$C:$C,0)))</f>
        <v>% of fuel shifted</v>
      </c>
      <c r="P571" s="293"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1" s="293" t="str">
        <f>IF(ISBLANK(INDEX('Policy Characteristics'!K:K,MATCH($C571,'Policy Characteristics'!$C:$C,0))),"",INDEX('Policy Characteristics'!K:K,MATCH($C571,'Policy Characteristics'!$C:$C,0)))</f>
        <v>industry-ag-main.html#fuel-switching</v>
      </c>
      <c r="R571" s="293" t="str">
        <f>IF(ISBLANK(INDEX('Policy Characteristics'!L:L,MATCH($C571,'Policy Characteristics'!$C:$C,0))),"",INDEX('Policy Characteristics'!L:L,MATCH($C571,'Policy Characteristics'!$C:$C,0)))</f>
        <v>industry-elec-and-hydrogen.html</v>
      </c>
    </row>
    <row r="572" spans="1:18" x14ac:dyDescent="0.25">
      <c r="A572" s="293" t="str">
        <f>IF(ISBLANK(INDEX('Policy Characteristics'!A:A,MATCH($C572,'Policy Characteristics'!$C:$C,0))),"",INDEX('Policy Characteristics'!A:A,MATCH($C572,'Policy Characteristics'!$C:$C,0)))</f>
        <v>Industry</v>
      </c>
      <c r="B572" s="294" t="str">
        <f>IF(ISBLANK(INDEX('Policy Characteristics'!B:B,MATCH($C572,'Policy Characteristics'!$C:$C,0))),"",INDEX('Policy Characteristics'!B:B,MATCH($C572,'Policy Characteristics'!$C:$C,0)))</f>
        <v>Electrification + Hydrogen (Med &amp; High Temp)</v>
      </c>
      <c r="C572" s="293" t="str">
        <f t="shared" si="34"/>
        <v>Fraction of Med and High Temp Industrial Heat Shifted to Other Fuels</v>
      </c>
      <c r="D572" s="299" t="s">
        <v>736</v>
      </c>
      <c r="E572" s="298" t="s">
        <v>780</v>
      </c>
      <c r="F572" t="s">
        <v>737</v>
      </c>
      <c r="G572" s="298" t="s">
        <v>781</v>
      </c>
      <c r="H572" s="20">
        <v>1313</v>
      </c>
      <c r="I572" s="295" t="s">
        <v>634</v>
      </c>
      <c r="J572" s="296" t="str">
        <f>IF(ISBLANK(INDEX('Policy Characteristics'!D:D,MATCH($C572,'Policy Characteristics'!$C:$C,0))),"",INDEX('Policy Characteristics'!D:D,MATCH($C572,'Policy Characteristics'!$C:$C,0)))</f>
        <v>Electrification + Hydrogen</v>
      </c>
      <c r="K572" s="293" t="str">
        <f>IF(ISBLANK(INDEX('Policy Characteristics'!E:E,MATCH($C572,'Policy Characteristics'!$C:$C,0))),"",INDEX('Policy Characteristics'!E:E,MATCH($C572,'Policy Characteristics'!$C:$C,0)))</f>
        <v>indst med and high temp fuel type shifting</v>
      </c>
      <c r="L572" s="237">
        <f>IF(ISBLANK(INDEX('Policy Characteristics'!F:F,MATCH($C572,'Policy Characteristics'!$C:$C,0))),"",INDEX('Policy Characteristics'!F:F,MATCH($C572,'Policy Characteristics'!$C:$C,0)))</f>
        <v>0</v>
      </c>
      <c r="M572" s="237">
        <f>IF(ISBLANK(INDEX('Policy Characteristics'!G:G,MATCH($C572,'Policy Characteristics'!$C:$C,0))),"",INDEX('Policy Characteristics'!G:G,MATCH($C572,'Policy Characteristics'!$C:$C,0)))</f>
        <v>1</v>
      </c>
      <c r="N572" s="237">
        <f>IF(ISBLANK(INDEX('Policy Characteristics'!H:H,MATCH($C572,'Policy Characteristics'!$C:$C,0))),"",INDEX('Policy Characteristics'!H:H,MATCH($C572,'Policy Characteristics'!$C:$C,0)))</f>
        <v>0.01</v>
      </c>
      <c r="O572" s="293" t="str">
        <f>IF(ISBLANK(INDEX('Policy Characteristics'!I:I,MATCH($C572,'Policy Characteristics'!$C:$C,0))),"",INDEX('Policy Characteristics'!I:I,MATCH($C572,'Policy Characteristics'!$C:$C,0)))</f>
        <v>% of fuel shifted</v>
      </c>
      <c r="P572" s="293"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2" s="293" t="str">
        <f>IF(ISBLANK(INDEX('Policy Characteristics'!K:K,MATCH($C572,'Policy Characteristics'!$C:$C,0))),"",INDEX('Policy Characteristics'!K:K,MATCH($C572,'Policy Characteristics'!$C:$C,0)))</f>
        <v>industry-ag-main.html#fuel-switching</v>
      </c>
      <c r="R572" s="293" t="str">
        <f>IF(ISBLANK(INDEX('Policy Characteristics'!L:L,MATCH($C572,'Policy Characteristics'!$C:$C,0))),"",INDEX('Policy Characteristics'!L:L,MATCH($C572,'Policy Characteristics'!$C:$C,0)))</f>
        <v>industry-elec-and-hydrogen.html</v>
      </c>
    </row>
    <row r="573" spans="1:18" x14ac:dyDescent="0.25">
      <c r="A573" s="293" t="str">
        <f>IF(ISBLANK(INDEX('Policy Characteristics'!A:A,MATCH($C573,'Policy Characteristics'!$C:$C,0))),"",INDEX('Policy Characteristics'!A:A,MATCH($C573,'Policy Characteristics'!$C:$C,0)))</f>
        <v>Industry</v>
      </c>
      <c r="B573" s="294" t="str">
        <f>IF(ISBLANK(INDEX('Policy Characteristics'!B:B,MATCH($C573,'Policy Characteristics'!$C:$C,0))),"",INDEX('Policy Characteristics'!B:B,MATCH($C573,'Policy Characteristics'!$C:$C,0)))</f>
        <v>Electrification + Hydrogen (Med &amp; High Temp)</v>
      </c>
      <c r="C573" s="293" t="str">
        <f t="shared" si="34"/>
        <v>Fraction of Med and High Temp Industrial Heat Shifted to Other Fuels</v>
      </c>
      <c r="D573" s="299" t="s">
        <v>736</v>
      </c>
      <c r="E573" s="298" t="s">
        <v>782</v>
      </c>
      <c r="F573" t="s">
        <v>737</v>
      </c>
      <c r="G573" s="298" t="s">
        <v>783</v>
      </c>
      <c r="H573" s="20">
        <v>1314</v>
      </c>
      <c r="I573" s="295" t="s">
        <v>634</v>
      </c>
      <c r="J573" s="296" t="str">
        <f>IF(ISBLANK(INDEX('Policy Characteristics'!D:D,MATCH($C573,'Policy Characteristics'!$C:$C,0))),"",INDEX('Policy Characteristics'!D:D,MATCH($C573,'Policy Characteristics'!$C:$C,0)))</f>
        <v>Electrification + Hydrogen</v>
      </c>
      <c r="K573" s="293" t="str">
        <f>IF(ISBLANK(INDEX('Policy Characteristics'!E:E,MATCH($C573,'Policy Characteristics'!$C:$C,0))),"",INDEX('Policy Characteristics'!E:E,MATCH($C573,'Policy Characteristics'!$C:$C,0)))</f>
        <v>indst med and high temp fuel type shifting</v>
      </c>
      <c r="L573" s="237">
        <f>IF(ISBLANK(INDEX('Policy Characteristics'!F:F,MATCH($C573,'Policy Characteristics'!$C:$C,0))),"",INDEX('Policy Characteristics'!F:F,MATCH($C573,'Policy Characteristics'!$C:$C,0)))</f>
        <v>0</v>
      </c>
      <c r="M573" s="237">
        <f>IF(ISBLANK(INDEX('Policy Characteristics'!G:G,MATCH($C573,'Policy Characteristics'!$C:$C,0))),"",INDEX('Policy Characteristics'!G:G,MATCH($C573,'Policy Characteristics'!$C:$C,0)))</f>
        <v>1</v>
      </c>
      <c r="N573" s="237">
        <f>IF(ISBLANK(INDEX('Policy Characteristics'!H:H,MATCH($C573,'Policy Characteristics'!$C:$C,0))),"",INDEX('Policy Characteristics'!H:H,MATCH($C573,'Policy Characteristics'!$C:$C,0)))</f>
        <v>0.01</v>
      </c>
      <c r="O573" s="293" t="str">
        <f>IF(ISBLANK(INDEX('Policy Characteristics'!I:I,MATCH($C573,'Policy Characteristics'!$C:$C,0))),"",INDEX('Policy Characteristics'!I:I,MATCH($C573,'Policy Characteristics'!$C:$C,0)))</f>
        <v>% of fuel shifted</v>
      </c>
      <c r="P573" s="293"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3" s="293" t="str">
        <f>IF(ISBLANK(INDEX('Policy Characteristics'!K:K,MATCH($C573,'Policy Characteristics'!$C:$C,0))),"",INDEX('Policy Characteristics'!K:K,MATCH($C573,'Policy Characteristics'!$C:$C,0)))</f>
        <v>industry-ag-main.html#fuel-switching</v>
      </c>
      <c r="R573" s="293" t="str">
        <f>IF(ISBLANK(INDEX('Policy Characteristics'!L:L,MATCH($C573,'Policy Characteristics'!$C:$C,0))),"",INDEX('Policy Characteristics'!L:L,MATCH($C573,'Policy Characteristics'!$C:$C,0)))</f>
        <v>industry-elec-and-hydrogen.html</v>
      </c>
    </row>
    <row r="574" spans="1:18" x14ac:dyDescent="0.25">
      <c r="A574" s="293" t="str">
        <f>IF(ISBLANK(INDEX('Policy Characteristics'!A:A,MATCH($C574,'Policy Characteristics'!$C:$C,0))),"",INDEX('Policy Characteristics'!A:A,MATCH($C574,'Policy Characteristics'!$C:$C,0)))</f>
        <v>Industry</v>
      </c>
      <c r="B574" s="294" t="str">
        <f>IF(ISBLANK(INDEX('Policy Characteristics'!B:B,MATCH($C574,'Policy Characteristics'!$C:$C,0))),"",INDEX('Policy Characteristics'!B:B,MATCH($C574,'Policy Characteristics'!$C:$C,0)))</f>
        <v>Electrification + Hydrogen (Med &amp; High Temp)</v>
      </c>
      <c r="C574" s="293" t="str">
        <f t="shared" si="34"/>
        <v>Fraction of Med and High Temp Industrial Heat Shifted to Other Fuels</v>
      </c>
      <c r="D574" s="299" t="s">
        <v>736</v>
      </c>
      <c r="E574" s="298" t="s">
        <v>784</v>
      </c>
      <c r="F574" t="s">
        <v>737</v>
      </c>
      <c r="G574" s="298" t="s">
        <v>785</v>
      </c>
      <c r="H574" s="20">
        <v>1315</v>
      </c>
      <c r="I574" s="295" t="s">
        <v>634</v>
      </c>
      <c r="J574" s="296" t="str">
        <f>IF(ISBLANK(INDEX('Policy Characteristics'!D:D,MATCH($C574,'Policy Characteristics'!$C:$C,0))),"",INDEX('Policy Characteristics'!D:D,MATCH($C574,'Policy Characteristics'!$C:$C,0)))</f>
        <v>Electrification + Hydrogen</v>
      </c>
      <c r="K574" s="293" t="str">
        <f>IF(ISBLANK(INDEX('Policy Characteristics'!E:E,MATCH($C574,'Policy Characteristics'!$C:$C,0))),"",INDEX('Policy Characteristics'!E:E,MATCH($C574,'Policy Characteristics'!$C:$C,0)))</f>
        <v>indst med and high temp fuel type shifting</v>
      </c>
      <c r="L574" s="237">
        <f>IF(ISBLANK(INDEX('Policy Characteristics'!F:F,MATCH($C574,'Policy Characteristics'!$C:$C,0))),"",INDEX('Policy Characteristics'!F:F,MATCH($C574,'Policy Characteristics'!$C:$C,0)))</f>
        <v>0</v>
      </c>
      <c r="M574" s="237">
        <f>IF(ISBLANK(INDEX('Policy Characteristics'!G:G,MATCH($C574,'Policy Characteristics'!$C:$C,0))),"",INDEX('Policy Characteristics'!G:G,MATCH($C574,'Policy Characteristics'!$C:$C,0)))</f>
        <v>1</v>
      </c>
      <c r="N574" s="237">
        <f>IF(ISBLANK(INDEX('Policy Characteristics'!H:H,MATCH($C574,'Policy Characteristics'!$C:$C,0))),"",INDEX('Policy Characteristics'!H:H,MATCH($C574,'Policy Characteristics'!$C:$C,0)))</f>
        <v>0.01</v>
      </c>
      <c r="O574" s="293" t="str">
        <f>IF(ISBLANK(INDEX('Policy Characteristics'!I:I,MATCH($C574,'Policy Characteristics'!$C:$C,0))),"",INDEX('Policy Characteristics'!I:I,MATCH($C574,'Policy Characteristics'!$C:$C,0)))</f>
        <v>% of fuel shifted</v>
      </c>
      <c r="P574" s="293"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4" s="293" t="str">
        <f>IF(ISBLANK(INDEX('Policy Characteristics'!K:K,MATCH($C574,'Policy Characteristics'!$C:$C,0))),"",INDEX('Policy Characteristics'!K:K,MATCH($C574,'Policy Characteristics'!$C:$C,0)))</f>
        <v>industry-ag-main.html#fuel-switching</v>
      </c>
      <c r="R574" s="293" t="str">
        <f>IF(ISBLANK(INDEX('Policy Characteristics'!L:L,MATCH($C574,'Policy Characteristics'!$C:$C,0))),"",INDEX('Policy Characteristics'!L:L,MATCH($C574,'Policy Characteristics'!$C:$C,0)))</f>
        <v>industry-elec-and-hydrogen.html</v>
      </c>
    </row>
    <row r="575" spans="1:18" x14ac:dyDescent="0.25">
      <c r="A575" s="293" t="str">
        <f>IF(ISBLANK(INDEX('Policy Characteristics'!A:A,MATCH($C575,'Policy Characteristics'!$C:$C,0))),"",INDEX('Policy Characteristics'!A:A,MATCH($C575,'Policy Characteristics'!$C:$C,0)))</f>
        <v>Industry</v>
      </c>
      <c r="B575" s="294" t="str">
        <f>IF(ISBLANK(INDEX('Policy Characteristics'!B:B,MATCH($C575,'Policy Characteristics'!$C:$C,0))),"",INDEX('Policy Characteristics'!B:B,MATCH($C575,'Policy Characteristics'!$C:$C,0)))</f>
        <v>Electrification + Hydrogen (Med &amp; High Temp)</v>
      </c>
      <c r="C575" s="293" t="str">
        <f t="shared" si="34"/>
        <v>Fraction of Med and High Temp Industrial Heat Shifted to Other Fuels</v>
      </c>
      <c r="D575" s="299" t="s">
        <v>736</v>
      </c>
      <c r="E575" s="298" t="s">
        <v>786</v>
      </c>
      <c r="F575" t="s">
        <v>737</v>
      </c>
      <c r="G575" s="298" t="s">
        <v>787</v>
      </c>
      <c r="H575" s="20">
        <v>1316</v>
      </c>
      <c r="I575" s="295" t="s">
        <v>634</v>
      </c>
      <c r="J575" s="296" t="str">
        <f>IF(ISBLANK(INDEX('Policy Characteristics'!D:D,MATCH($C575,'Policy Characteristics'!$C:$C,0))),"",INDEX('Policy Characteristics'!D:D,MATCH($C575,'Policy Characteristics'!$C:$C,0)))</f>
        <v>Electrification + Hydrogen</v>
      </c>
      <c r="K575" s="293" t="str">
        <f>IF(ISBLANK(INDEX('Policy Characteristics'!E:E,MATCH($C575,'Policy Characteristics'!$C:$C,0))),"",INDEX('Policy Characteristics'!E:E,MATCH($C575,'Policy Characteristics'!$C:$C,0)))</f>
        <v>indst med and high temp fuel type shifting</v>
      </c>
      <c r="L575" s="237">
        <f>IF(ISBLANK(INDEX('Policy Characteristics'!F:F,MATCH($C575,'Policy Characteristics'!$C:$C,0))),"",INDEX('Policy Characteristics'!F:F,MATCH($C575,'Policy Characteristics'!$C:$C,0)))</f>
        <v>0</v>
      </c>
      <c r="M575" s="237">
        <f>IF(ISBLANK(INDEX('Policy Characteristics'!G:G,MATCH($C575,'Policy Characteristics'!$C:$C,0))),"",INDEX('Policy Characteristics'!G:G,MATCH($C575,'Policy Characteristics'!$C:$C,0)))</f>
        <v>1</v>
      </c>
      <c r="N575" s="237">
        <f>IF(ISBLANK(INDEX('Policy Characteristics'!H:H,MATCH($C575,'Policy Characteristics'!$C:$C,0))),"",INDEX('Policy Characteristics'!H:H,MATCH($C575,'Policy Characteristics'!$C:$C,0)))</f>
        <v>0.01</v>
      </c>
      <c r="O575" s="293" t="str">
        <f>IF(ISBLANK(INDEX('Policy Characteristics'!I:I,MATCH($C575,'Policy Characteristics'!$C:$C,0))),"",INDEX('Policy Characteristics'!I:I,MATCH($C575,'Policy Characteristics'!$C:$C,0)))</f>
        <v>% of fuel shifted</v>
      </c>
      <c r="P575" s="293"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5" s="293" t="str">
        <f>IF(ISBLANK(INDEX('Policy Characteristics'!K:K,MATCH($C575,'Policy Characteristics'!$C:$C,0))),"",INDEX('Policy Characteristics'!K:K,MATCH($C575,'Policy Characteristics'!$C:$C,0)))</f>
        <v>industry-ag-main.html#fuel-switching</v>
      </c>
      <c r="R575" s="293" t="str">
        <f>IF(ISBLANK(INDEX('Policy Characteristics'!L:L,MATCH($C575,'Policy Characteristics'!$C:$C,0))),"",INDEX('Policy Characteristics'!L:L,MATCH($C575,'Policy Characteristics'!$C:$C,0)))</f>
        <v>industry-elec-and-hydrogen.html</v>
      </c>
    </row>
    <row r="576" spans="1:18" x14ac:dyDescent="0.25">
      <c r="A576" s="293" t="str">
        <f>IF(ISBLANK(INDEX('Policy Characteristics'!A:A,MATCH($C576,'Policy Characteristics'!$C:$C,0))),"",INDEX('Policy Characteristics'!A:A,MATCH($C576,'Policy Characteristics'!$C:$C,0)))</f>
        <v>Industry</v>
      </c>
      <c r="B576" s="294" t="str">
        <f>IF(ISBLANK(INDEX('Policy Characteristics'!B:B,MATCH($C576,'Policy Characteristics'!$C:$C,0))),"",INDEX('Policy Characteristics'!B:B,MATCH($C576,'Policy Characteristics'!$C:$C,0)))</f>
        <v>Electrification + Hydrogen (Med &amp; High Temp)</v>
      </c>
      <c r="C576" s="293" t="str">
        <f t="shared" si="34"/>
        <v>Fraction of Med and High Temp Industrial Heat Shifted to Other Fuels</v>
      </c>
      <c r="D576" s="299" t="s">
        <v>736</v>
      </c>
      <c r="E576" s="298" t="s">
        <v>788</v>
      </c>
      <c r="F576" t="s">
        <v>737</v>
      </c>
      <c r="G576" s="298" t="s">
        <v>789</v>
      </c>
      <c r="H576" s="20">
        <v>1317</v>
      </c>
      <c r="I576" s="295" t="s">
        <v>624</v>
      </c>
      <c r="J576" s="296" t="str">
        <f>IF(ISBLANK(INDEX('Policy Characteristics'!D:D,MATCH($C576,'Policy Characteristics'!$C:$C,0))),"",INDEX('Policy Characteristics'!D:D,MATCH($C576,'Policy Characteristics'!$C:$C,0)))</f>
        <v>Electrification + Hydrogen</v>
      </c>
      <c r="K576" s="293" t="str">
        <f>IF(ISBLANK(INDEX('Policy Characteristics'!E:E,MATCH($C576,'Policy Characteristics'!$C:$C,0))),"",INDEX('Policy Characteristics'!E:E,MATCH($C576,'Policy Characteristics'!$C:$C,0)))</f>
        <v>indst med and high temp fuel type shifting</v>
      </c>
      <c r="L576" s="237">
        <f>IF(ISBLANK(INDEX('Policy Characteristics'!F:F,MATCH($C576,'Policy Characteristics'!$C:$C,0))),"",INDEX('Policy Characteristics'!F:F,MATCH($C576,'Policy Characteristics'!$C:$C,0)))</f>
        <v>0</v>
      </c>
      <c r="M576" s="237">
        <f>IF(ISBLANK(INDEX('Policy Characteristics'!G:G,MATCH($C576,'Policy Characteristics'!$C:$C,0))),"",INDEX('Policy Characteristics'!G:G,MATCH($C576,'Policy Characteristics'!$C:$C,0)))</f>
        <v>1</v>
      </c>
      <c r="N576" s="237">
        <f>IF(ISBLANK(INDEX('Policy Characteristics'!H:H,MATCH($C576,'Policy Characteristics'!$C:$C,0))),"",INDEX('Policy Characteristics'!H:H,MATCH($C576,'Policy Characteristics'!$C:$C,0)))</f>
        <v>0.01</v>
      </c>
      <c r="O576" s="293" t="str">
        <f>IF(ISBLANK(INDEX('Policy Characteristics'!I:I,MATCH($C576,'Policy Characteristics'!$C:$C,0))),"",INDEX('Policy Characteristics'!I:I,MATCH($C576,'Policy Characteristics'!$C:$C,0)))</f>
        <v>% of fuel shifted</v>
      </c>
      <c r="P576" s="293"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6" s="293" t="str">
        <f>IF(ISBLANK(INDEX('Policy Characteristics'!K:K,MATCH($C576,'Policy Characteristics'!$C:$C,0))),"",INDEX('Policy Characteristics'!K:K,MATCH($C576,'Policy Characteristics'!$C:$C,0)))</f>
        <v>industry-ag-main.html#fuel-switching</v>
      </c>
      <c r="R576" s="293" t="str">
        <f>IF(ISBLANK(INDEX('Policy Characteristics'!L:L,MATCH($C576,'Policy Characteristics'!$C:$C,0))),"",INDEX('Policy Characteristics'!L:L,MATCH($C576,'Policy Characteristics'!$C:$C,0)))</f>
        <v>industry-elec-and-hydrogen.html</v>
      </c>
    </row>
    <row r="577" spans="1:18" x14ac:dyDescent="0.25">
      <c r="A577" s="293" t="str">
        <f>IF(ISBLANK(INDEX('Policy Characteristics'!A:A,MATCH($C577,'Policy Characteristics'!$C:$C,0))),"",INDEX('Policy Characteristics'!A:A,MATCH($C577,'Policy Characteristics'!$C:$C,0)))</f>
        <v>Industry</v>
      </c>
      <c r="B577" s="294" t="str">
        <f>IF(ISBLANK(INDEX('Policy Characteristics'!B:B,MATCH($C577,'Policy Characteristics'!$C:$C,0))),"",INDEX('Policy Characteristics'!B:B,MATCH($C577,'Policy Characteristics'!$C:$C,0)))</f>
        <v>Electrification + Hydrogen (Med &amp; High Temp)</v>
      </c>
      <c r="C577" s="293" t="str">
        <f t="shared" si="34"/>
        <v>Fraction of Med and High Temp Industrial Heat Shifted to Other Fuels</v>
      </c>
      <c r="D577" s="299" t="s">
        <v>738</v>
      </c>
      <c r="E577" s="298" t="s">
        <v>770</v>
      </c>
      <c r="F577" t="s">
        <v>739</v>
      </c>
      <c r="G577" s="298" t="s">
        <v>771</v>
      </c>
      <c r="H577" s="20">
        <v>1318</v>
      </c>
      <c r="I577" s="295" t="s">
        <v>624</v>
      </c>
      <c r="J577" s="296" t="str">
        <f>IF(ISBLANK(INDEX('Policy Characteristics'!D:D,MATCH($C577,'Policy Characteristics'!$C:$C,0))),"",INDEX('Policy Characteristics'!D:D,MATCH($C577,'Policy Characteristics'!$C:$C,0)))</f>
        <v>Electrification + Hydrogen</v>
      </c>
      <c r="K577" s="293" t="str">
        <f>IF(ISBLANK(INDEX('Policy Characteristics'!E:E,MATCH($C577,'Policy Characteristics'!$C:$C,0))),"",INDEX('Policy Characteristics'!E:E,MATCH($C577,'Policy Characteristics'!$C:$C,0)))</f>
        <v>indst med and high temp fuel type shifting</v>
      </c>
      <c r="L577" s="237">
        <f>IF(ISBLANK(INDEX('Policy Characteristics'!F:F,MATCH($C577,'Policy Characteristics'!$C:$C,0))),"",INDEX('Policy Characteristics'!F:F,MATCH($C577,'Policy Characteristics'!$C:$C,0)))</f>
        <v>0</v>
      </c>
      <c r="M577" s="237">
        <f>IF(ISBLANK(INDEX('Policy Characteristics'!G:G,MATCH($C577,'Policy Characteristics'!$C:$C,0))),"",INDEX('Policy Characteristics'!G:G,MATCH($C577,'Policy Characteristics'!$C:$C,0)))</f>
        <v>1</v>
      </c>
      <c r="N577" s="237">
        <f>IF(ISBLANK(INDEX('Policy Characteristics'!H:H,MATCH($C577,'Policy Characteristics'!$C:$C,0))),"",INDEX('Policy Characteristics'!H:H,MATCH($C577,'Policy Characteristics'!$C:$C,0)))</f>
        <v>0.01</v>
      </c>
      <c r="O577" s="293" t="str">
        <f>IF(ISBLANK(INDEX('Policy Characteristics'!I:I,MATCH($C577,'Policy Characteristics'!$C:$C,0))),"",INDEX('Policy Characteristics'!I:I,MATCH($C577,'Policy Characteristics'!$C:$C,0)))</f>
        <v>% of fuel shifted</v>
      </c>
      <c r="P577" s="293"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7" s="293" t="str">
        <f>IF(ISBLANK(INDEX('Policy Characteristics'!K:K,MATCH($C577,'Policy Characteristics'!$C:$C,0))),"",INDEX('Policy Characteristics'!K:K,MATCH($C577,'Policy Characteristics'!$C:$C,0)))</f>
        <v>industry-ag-main.html#fuel-switching</v>
      </c>
      <c r="R577" s="293" t="str">
        <f>IF(ISBLANK(INDEX('Policy Characteristics'!L:L,MATCH($C577,'Policy Characteristics'!$C:$C,0))),"",INDEX('Policy Characteristics'!L:L,MATCH($C577,'Policy Characteristics'!$C:$C,0)))</f>
        <v>industry-elec-and-hydrogen.html</v>
      </c>
    </row>
    <row r="578" spans="1:18" x14ac:dyDescent="0.25">
      <c r="A578" s="293" t="str">
        <f>IF(ISBLANK(INDEX('Policy Characteristics'!A:A,MATCH($C578,'Policy Characteristics'!$C:$C,0))),"",INDEX('Policy Characteristics'!A:A,MATCH($C578,'Policy Characteristics'!$C:$C,0)))</f>
        <v>Industry</v>
      </c>
      <c r="B578" s="294" t="str">
        <f>IF(ISBLANK(INDEX('Policy Characteristics'!B:B,MATCH($C578,'Policy Characteristics'!$C:$C,0))),"",INDEX('Policy Characteristics'!B:B,MATCH($C578,'Policy Characteristics'!$C:$C,0)))</f>
        <v>Electrification + Hydrogen (Med &amp; High Temp)</v>
      </c>
      <c r="C578" s="293" t="str">
        <f t="shared" si="34"/>
        <v>Fraction of Med and High Temp Industrial Heat Shifted to Other Fuels</v>
      </c>
      <c r="D578" s="299" t="s">
        <v>738</v>
      </c>
      <c r="E578" s="298" t="s">
        <v>772</v>
      </c>
      <c r="F578" t="s">
        <v>739</v>
      </c>
      <c r="G578" s="298" t="s">
        <v>773</v>
      </c>
      <c r="H578" s="20">
        <v>1319</v>
      </c>
      <c r="I578" s="295" t="s">
        <v>634</v>
      </c>
      <c r="J578" s="296" t="str">
        <f>IF(ISBLANK(INDEX('Policy Characteristics'!D:D,MATCH($C578,'Policy Characteristics'!$C:$C,0))),"",INDEX('Policy Characteristics'!D:D,MATCH($C578,'Policy Characteristics'!$C:$C,0)))</f>
        <v>Electrification + Hydrogen</v>
      </c>
      <c r="K578" s="293" t="str">
        <f>IF(ISBLANK(INDEX('Policy Characteristics'!E:E,MATCH($C578,'Policy Characteristics'!$C:$C,0))),"",INDEX('Policy Characteristics'!E:E,MATCH($C578,'Policy Characteristics'!$C:$C,0)))</f>
        <v>indst med and high temp fuel type shifting</v>
      </c>
      <c r="L578" s="237">
        <f>IF(ISBLANK(INDEX('Policy Characteristics'!F:F,MATCH($C578,'Policy Characteristics'!$C:$C,0))),"",INDEX('Policy Characteristics'!F:F,MATCH($C578,'Policy Characteristics'!$C:$C,0)))</f>
        <v>0</v>
      </c>
      <c r="M578" s="237">
        <f>IF(ISBLANK(INDEX('Policy Characteristics'!G:G,MATCH($C578,'Policy Characteristics'!$C:$C,0))),"",INDEX('Policy Characteristics'!G:G,MATCH($C578,'Policy Characteristics'!$C:$C,0)))</f>
        <v>1</v>
      </c>
      <c r="N578" s="237">
        <f>IF(ISBLANK(INDEX('Policy Characteristics'!H:H,MATCH($C578,'Policy Characteristics'!$C:$C,0))),"",INDEX('Policy Characteristics'!H:H,MATCH($C578,'Policy Characteristics'!$C:$C,0)))</f>
        <v>0.01</v>
      </c>
      <c r="O578" s="293" t="str">
        <f>IF(ISBLANK(INDEX('Policy Characteristics'!I:I,MATCH($C578,'Policy Characteristics'!$C:$C,0))),"",INDEX('Policy Characteristics'!I:I,MATCH($C578,'Policy Characteristics'!$C:$C,0)))</f>
        <v>% of fuel shifted</v>
      </c>
      <c r="P578" s="293"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8" s="293" t="str">
        <f>IF(ISBLANK(INDEX('Policy Characteristics'!K:K,MATCH($C578,'Policy Characteristics'!$C:$C,0))),"",INDEX('Policy Characteristics'!K:K,MATCH($C578,'Policy Characteristics'!$C:$C,0)))</f>
        <v>industry-ag-main.html#fuel-switching</v>
      </c>
      <c r="R578" s="293" t="str">
        <f>IF(ISBLANK(INDEX('Policy Characteristics'!L:L,MATCH($C578,'Policy Characteristics'!$C:$C,0))),"",INDEX('Policy Characteristics'!L:L,MATCH($C578,'Policy Characteristics'!$C:$C,0)))</f>
        <v>industry-elec-and-hydrogen.html</v>
      </c>
    </row>
    <row r="579" spans="1:18" x14ac:dyDescent="0.25">
      <c r="A579" s="293" t="str">
        <f>IF(ISBLANK(INDEX('Policy Characteristics'!A:A,MATCH($C579,'Policy Characteristics'!$C:$C,0))),"",INDEX('Policy Characteristics'!A:A,MATCH($C579,'Policy Characteristics'!$C:$C,0)))</f>
        <v>Industry</v>
      </c>
      <c r="B579" s="294" t="str">
        <f>IF(ISBLANK(INDEX('Policy Characteristics'!B:B,MATCH($C579,'Policy Characteristics'!$C:$C,0))),"",INDEX('Policy Characteristics'!B:B,MATCH($C579,'Policy Characteristics'!$C:$C,0)))</f>
        <v>Electrification + Hydrogen (Med &amp; High Temp)</v>
      </c>
      <c r="C579" s="293" t="str">
        <f t="shared" si="34"/>
        <v>Fraction of Med and High Temp Industrial Heat Shifted to Other Fuels</v>
      </c>
      <c r="D579" s="299" t="s">
        <v>738</v>
      </c>
      <c r="E579" s="298" t="s">
        <v>774</v>
      </c>
      <c r="F579" t="s">
        <v>739</v>
      </c>
      <c r="G579" s="298" t="s">
        <v>775</v>
      </c>
      <c r="H579" s="20">
        <v>1320</v>
      </c>
      <c r="I579" s="295" t="s">
        <v>634</v>
      </c>
      <c r="J579" s="296" t="str">
        <f>IF(ISBLANK(INDEX('Policy Characteristics'!D:D,MATCH($C579,'Policy Characteristics'!$C:$C,0))),"",INDEX('Policy Characteristics'!D:D,MATCH($C579,'Policy Characteristics'!$C:$C,0)))</f>
        <v>Electrification + Hydrogen</v>
      </c>
      <c r="K579" s="293" t="str">
        <f>IF(ISBLANK(INDEX('Policy Characteristics'!E:E,MATCH($C579,'Policy Characteristics'!$C:$C,0))),"",INDEX('Policy Characteristics'!E:E,MATCH($C579,'Policy Characteristics'!$C:$C,0)))</f>
        <v>indst med and high temp fuel type shifting</v>
      </c>
      <c r="L579" s="237">
        <f>IF(ISBLANK(INDEX('Policy Characteristics'!F:F,MATCH($C579,'Policy Characteristics'!$C:$C,0))),"",INDEX('Policy Characteristics'!F:F,MATCH($C579,'Policy Characteristics'!$C:$C,0)))</f>
        <v>0</v>
      </c>
      <c r="M579" s="237">
        <f>IF(ISBLANK(INDEX('Policy Characteristics'!G:G,MATCH($C579,'Policy Characteristics'!$C:$C,0))),"",INDEX('Policy Characteristics'!G:G,MATCH($C579,'Policy Characteristics'!$C:$C,0)))</f>
        <v>1</v>
      </c>
      <c r="N579" s="237">
        <f>IF(ISBLANK(INDEX('Policy Characteristics'!H:H,MATCH($C579,'Policy Characteristics'!$C:$C,0))),"",INDEX('Policy Characteristics'!H:H,MATCH($C579,'Policy Characteristics'!$C:$C,0)))</f>
        <v>0.01</v>
      </c>
      <c r="O579" s="293" t="str">
        <f>IF(ISBLANK(INDEX('Policy Characteristics'!I:I,MATCH($C579,'Policy Characteristics'!$C:$C,0))),"",INDEX('Policy Characteristics'!I:I,MATCH($C579,'Policy Characteristics'!$C:$C,0)))</f>
        <v>% of fuel shifted</v>
      </c>
      <c r="P579" s="293"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9" s="293" t="str">
        <f>IF(ISBLANK(INDEX('Policy Characteristics'!K:K,MATCH($C579,'Policy Characteristics'!$C:$C,0))),"",INDEX('Policy Characteristics'!K:K,MATCH($C579,'Policy Characteristics'!$C:$C,0)))</f>
        <v>industry-ag-main.html#fuel-switching</v>
      </c>
      <c r="R579" s="293" t="str">
        <f>IF(ISBLANK(INDEX('Policy Characteristics'!L:L,MATCH($C579,'Policy Characteristics'!$C:$C,0))),"",INDEX('Policy Characteristics'!L:L,MATCH($C579,'Policy Characteristics'!$C:$C,0)))</f>
        <v>industry-elec-and-hydrogen.html</v>
      </c>
    </row>
    <row r="580" spans="1:18" x14ac:dyDescent="0.25">
      <c r="A580" s="293" t="str">
        <f>IF(ISBLANK(INDEX('Policy Characteristics'!A:A,MATCH($C580,'Policy Characteristics'!$C:$C,0))),"",INDEX('Policy Characteristics'!A:A,MATCH($C580,'Policy Characteristics'!$C:$C,0)))</f>
        <v>Industry</v>
      </c>
      <c r="B580" s="294" t="str">
        <f>IF(ISBLANK(INDEX('Policy Characteristics'!B:B,MATCH($C580,'Policy Characteristics'!$C:$C,0))),"",INDEX('Policy Characteristics'!B:B,MATCH($C580,'Policy Characteristics'!$C:$C,0)))</f>
        <v>Electrification + Hydrogen (Med &amp; High Temp)</v>
      </c>
      <c r="C580" s="293" t="str">
        <f t="shared" si="34"/>
        <v>Fraction of Med and High Temp Industrial Heat Shifted to Other Fuels</v>
      </c>
      <c r="D580" s="299" t="s">
        <v>738</v>
      </c>
      <c r="E580" s="298" t="s">
        <v>776</v>
      </c>
      <c r="F580" t="s">
        <v>739</v>
      </c>
      <c r="G580" s="298" t="s">
        <v>777</v>
      </c>
      <c r="H580" s="20">
        <v>1321</v>
      </c>
      <c r="I580" s="295" t="s">
        <v>634</v>
      </c>
      <c r="J580" s="296" t="str">
        <f>IF(ISBLANK(INDEX('Policy Characteristics'!D:D,MATCH($C580,'Policy Characteristics'!$C:$C,0))),"",INDEX('Policy Characteristics'!D:D,MATCH($C580,'Policy Characteristics'!$C:$C,0)))</f>
        <v>Electrification + Hydrogen</v>
      </c>
      <c r="K580" s="293" t="str">
        <f>IF(ISBLANK(INDEX('Policy Characteristics'!E:E,MATCH($C580,'Policy Characteristics'!$C:$C,0))),"",INDEX('Policy Characteristics'!E:E,MATCH($C580,'Policy Characteristics'!$C:$C,0)))</f>
        <v>indst med and high temp fuel type shifting</v>
      </c>
      <c r="L580" s="237">
        <f>IF(ISBLANK(INDEX('Policy Characteristics'!F:F,MATCH($C580,'Policy Characteristics'!$C:$C,0))),"",INDEX('Policy Characteristics'!F:F,MATCH($C580,'Policy Characteristics'!$C:$C,0)))</f>
        <v>0</v>
      </c>
      <c r="M580" s="237">
        <f>IF(ISBLANK(INDEX('Policy Characteristics'!G:G,MATCH($C580,'Policy Characteristics'!$C:$C,0))),"",INDEX('Policy Characteristics'!G:G,MATCH($C580,'Policy Characteristics'!$C:$C,0)))</f>
        <v>1</v>
      </c>
      <c r="N580" s="237">
        <f>IF(ISBLANK(INDEX('Policy Characteristics'!H:H,MATCH($C580,'Policy Characteristics'!$C:$C,0))),"",INDEX('Policy Characteristics'!H:H,MATCH($C580,'Policy Characteristics'!$C:$C,0)))</f>
        <v>0.01</v>
      </c>
      <c r="O580" s="293" t="str">
        <f>IF(ISBLANK(INDEX('Policy Characteristics'!I:I,MATCH($C580,'Policy Characteristics'!$C:$C,0))),"",INDEX('Policy Characteristics'!I:I,MATCH($C580,'Policy Characteristics'!$C:$C,0)))</f>
        <v>% of fuel shifted</v>
      </c>
      <c r="P580" s="293"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0" s="293" t="str">
        <f>IF(ISBLANK(INDEX('Policy Characteristics'!K:K,MATCH($C580,'Policy Characteristics'!$C:$C,0))),"",INDEX('Policy Characteristics'!K:K,MATCH($C580,'Policy Characteristics'!$C:$C,0)))</f>
        <v>industry-ag-main.html#fuel-switching</v>
      </c>
      <c r="R580" s="293" t="str">
        <f>IF(ISBLANK(INDEX('Policy Characteristics'!L:L,MATCH($C580,'Policy Characteristics'!$C:$C,0))),"",INDEX('Policy Characteristics'!L:L,MATCH($C580,'Policy Characteristics'!$C:$C,0)))</f>
        <v>industry-elec-and-hydrogen.html</v>
      </c>
    </row>
    <row r="581" spans="1:18" x14ac:dyDescent="0.25">
      <c r="A581" s="293" t="str">
        <f>IF(ISBLANK(INDEX('Policy Characteristics'!A:A,MATCH($C581,'Policy Characteristics'!$C:$C,0))),"",INDEX('Policy Characteristics'!A:A,MATCH($C581,'Policy Characteristics'!$C:$C,0)))</f>
        <v>Industry</v>
      </c>
      <c r="B581" s="294" t="str">
        <f>IF(ISBLANK(INDEX('Policy Characteristics'!B:B,MATCH($C581,'Policy Characteristics'!$C:$C,0))),"",INDEX('Policy Characteristics'!B:B,MATCH($C581,'Policy Characteristics'!$C:$C,0)))</f>
        <v>Electrification + Hydrogen (Med &amp; High Temp)</v>
      </c>
      <c r="C581" s="293" t="str">
        <f t="shared" si="34"/>
        <v>Fraction of Med and High Temp Industrial Heat Shifted to Other Fuels</v>
      </c>
      <c r="D581" s="299" t="s">
        <v>738</v>
      </c>
      <c r="E581" s="298" t="s">
        <v>778</v>
      </c>
      <c r="F581" t="s">
        <v>739</v>
      </c>
      <c r="G581" s="298" t="s">
        <v>779</v>
      </c>
      <c r="H581" s="20">
        <v>1322</v>
      </c>
      <c r="I581" s="295" t="s">
        <v>634</v>
      </c>
      <c r="J581" s="296" t="str">
        <f>IF(ISBLANK(INDEX('Policy Characteristics'!D:D,MATCH($C581,'Policy Characteristics'!$C:$C,0))),"",INDEX('Policy Characteristics'!D:D,MATCH($C581,'Policy Characteristics'!$C:$C,0)))</f>
        <v>Electrification + Hydrogen</v>
      </c>
      <c r="K581" s="293" t="str">
        <f>IF(ISBLANK(INDEX('Policy Characteristics'!E:E,MATCH($C581,'Policy Characteristics'!$C:$C,0))),"",INDEX('Policy Characteristics'!E:E,MATCH($C581,'Policy Characteristics'!$C:$C,0)))</f>
        <v>indst med and high temp fuel type shifting</v>
      </c>
      <c r="L581" s="237">
        <f>IF(ISBLANK(INDEX('Policy Characteristics'!F:F,MATCH($C581,'Policy Characteristics'!$C:$C,0))),"",INDEX('Policy Characteristics'!F:F,MATCH($C581,'Policy Characteristics'!$C:$C,0)))</f>
        <v>0</v>
      </c>
      <c r="M581" s="237">
        <f>IF(ISBLANK(INDEX('Policy Characteristics'!G:G,MATCH($C581,'Policy Characteristics'!$C:$C,0))),"",INDEX('Policy Characteristics'!G:G,MATCH($C581,'Policy Characteristics'!$C:$C,0)))</f>
        <v>1</v>
      </c>
      <c r="N581" s="237">
        <f>IF(ISBLANK(INDEX('Policy Characteristics'!H:H,MATCH($C581,'Policy Characteristics'!$C:$C,0))),"",INDEX('Policy Characteristics'!H:H,MATCH($C581,'Policy Characteristics'!$C:$C,0)))</f>
        <v>0.01</v>
      </c>
      <c r="O581" s="293" t="str">
        <f>IF(ISBLANK(INDEX('Policy Characteristics'!I:I,MATCH($C581,'Policy Characteristics'!$C:$C,0))),"",INDEX('Policy Characteristics'!I:I,MATCH($C581,'Policy Characteristics'!$C:$C,0)))</f>
        <v>% of fuel shifted</v>
      </c>
      <c r="P581" s="293"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1" s="293" t="str">
        <f>IF(ISBLANK(INDEX('Policy Characteristics'!K:K,MATCH($C581,'Policy Characteristics'!$C:$C,0))),"",INDEX('Policy Characteristics'!K:K,MATCH($C581,'Policy Characteristics'!$C:$C,0)))</f>
        <v>industry-ag-main.html#fuel-switching</v>
      </c>
      <c r="R581" s="293" t="str">
        <f>IF(ISBLANK(INDEX('Policy Characteristics'!L:L,MATCH($C581,'Policy Characteristics'!$C:$C,0))),"",INDEX('Policy Characteristics'!L:L,MATCH($C581,'Policy Characteristics'!$C:$C,0)))</f>
        <v>industry-elec-and-hydrogen.html</v>
      </c>
    </row>
    <row r="582" spans="1:18" x14ac:dyDescent="0.25">
      <c r="A582" s="293" t="str">
        <f>IF(ISBLANK(INDEX('Policy Characteristics'!A:A,MATCH($C582,'Policy Characteristics'!$C:$C,0))),"",INDEX('Policy Characteristics'!A:A,MATCH($C582,'Policy Characteristics'!$C:$C,0)))</f>
        <v>Industry</v>
      </c>
      <c r="B582" s="294" t="str">
        <f>IF(ISBLANK(INDEX('Policy Characteristics'!B:B,MATCH($C582,'Policy Characteristics'!$C:$C,0))),"",INDEX('Policy Characteristics'!B:B,MATCH($C582,'Policy Characteristics'!$C:$C,0)))</f>
        <v>Electrification + Hydrogen (Med &amp; High Temp)</v>
      </c>
      <c r="C582" s="293" t="str">
        <f t="shared" si="34"/>
        <v>Fraction of Med and High Temp Industrial Heat Shifted to Other Fuels</v>
      </c>
      <c r="D582" s="299" t="s">
        <v>738</v>
      </c>
      <c r="E582" s="298" t="s">
        <v>780</v>
      </c>
      <c r="F582" t="s">
        <v>739</v>
      </c>
      <c r="G582" s="298" t="s">
        <v>781</v>
      </c>
      <c r="H582" s="20">
        <v>1323</v>
      </c>
      <c r="I582" s="295" t="s">
        <v>634</v>
      </c>
      <c r="J582" s="296" t="str">
        <f>IF(ISBLANK(INDEX('Policy Characteristics'!D:D,MATCH($C582,'Policy Characteristics'!$C:$C,0))),"",INDEX('Policy Characteristics'!D:D,MATCH($C582,'Policy Characteristics'!$C:$C,0)))</f>
        <v>Electrification + Hydrogen</v>
      </c>
      <c r="K582" s="293" t="str">
        <f>IF(ISBLANK(INDEX('Policy Characteristics'!E:E,MATCH($C582,'Policy Characteristics'!$C:$C,0))),"",INDEX('Policy Characteristics'!E:E,MATCH($C582,'Policy Characteristics'!$C:$C,0)))</f>
        <v>indst med and high temp fuel type shifting</v>
      </c>
      <c r="L582" s="237">
        <f>IF(ISBLANK(INDEX('Policy Characteristics'!F:F,MATCH($C582,'Policy Characteristics'!$C:$C,0))),"",INDEX('Policy Characteristics'!F:F,MATCH($C582,'Policy Characteristics'!$C:$C,0)))</f>
        <v>0</v>
      </c>
      <c r="M582" s="237">
        <f>IF(ISBLANK(INDEX('Policy Characteristics'!G:G,MATCH($C582,'Policy Characteristics'!$C:$C,0))),"",INDEX('Policy Characteristics'!G:G,MATCH($C582,'Policy Characteristics'!$C:$C,0)))</f>
        <v>1</v>
      </c>
      <c r="N582" s="237">
        <f>IF(ISBLANK(INDEX('Policy Characteristics'!H:H,MATCH($C582,'Policy Characteristics'!$C:$C,0))),"",INDEX('Policy Characteristics'!H:H,MATCH($C582,'Policy Characteristics'!$C:$C,0)))</f>
        <v>0.01</v>
      </c>
      <c r="O582" s="293" t="str">
        <f>IF(ISBLANK(INDEX('Policy Characteristics'!I:I,MATCH($C582,'Policy Characteristics'!$C:$C,0))),"",INDEX('Policy Characteristics'!I:I,MATCH($C582,'Policy Characteristics'!$C:$C,0)))</f>
        <v>% of fuel shifted</v>
      </c>
      <c r="P582" s="293"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2" s="293" t="str">
        <f>IF(ISBLANK(INDEX('Policy Characteristics'!K:K,MATCH($C582,'Policy Characteristics'!$C:$C,0))),"",INDEX('Policy Characteristics'!K:K,MATCH($C582,'Policy Characteristics'!$C:$C,0)))</f>
        <v>industry-ag-main.html#fuel-switching</v>
      </c>
      <c r="R582" s="293" t="str">
        <f>IF(ISBLANK(INDEX('Policy Characteristics'!L:L,MATCH($C582,'Policy Characteristics'!$C:$C,0))),"",INDEX('Policy Characteristics'!L:L,MATCH($C582,'Policy Characteristics'!$C:$C,0)))</f>
        <v>industry-elec-and-hydrogen.html</v>
      </c>
    </row>
    <row r="583" spans="1:18" x14ac:dyDescent="0.25">
      <c r="A583" s="293" t="str">
        <f>IF(ISBLANK(INDEX('Policy Characteristics'!A:A,MATCH($C583,'Policy Characteristics'!$C:$C,0))),"",INDEX('Policy Characteristics'!A:A,MATCH($C583,'Policy Characteristics'!$C:$C,0)))</f>
        <v>Industry</v>
      </c>
      <c r="B583" s="294" t="str">
        <f>IF(ISBLANK(INDEX('Policy Characteristics'!B:B,MATCH($C583,'Policy Characteristics'!$C:$C,0))),"",INDEX('Policy Characteristics'!B:B,MATCH($C583,'Policy Characteristics'!$C:$C,0)))</f>
        <v>Electrification + Hydrogen (Med &amp; High Temp)</v>
      </c>
      <c r="C583" s="293" t="str">
        <f t="shared" si="34"/>
        <v>Fraction of Med and High Temp Industrial Heat Shifted to Other Fuels</v>
      </c>
      <c r="D583" s="299" t="s">
        <v>738</v>
      </c>
      <c r="E583" s="298" t="s">
        <v>782</v>
      </c>
      <c r="F583" t="s">
        <v>739</v>
      </c>
      <c r="G583" s="298" t="s">
        <v>783</v>
      </c>
      <c r="H583" s="20">
        <v>1324</v>
      </c>
      <c r="I583" s="295" t="s">
        <v>634</v>
      </c>
      <c r="J583" s="296" t="str">
        <f>IF(ISBLANK(INDEX('Policy Characteristics'!D:D,MATCH($C583,'Policy Characteristics'!$C:$C,0))),"",INDEX('Policy Characteristics'!D:D,MATCH($C583,'Policy Characteristics'!$C:$C,0)))</f>
        <v>Electrification + Hydrogen</v>
      </c>
      <c r="K583" s="293" t="str">
        <f>IF(ISBLANK(INDEX('Policy Characteristics'!E:E,MATCH($C583,'Policy Characteristics'!$C:$C,0))),"",INDEX('Policy Characteristics'!E:E,MATCH($C583,'Policy Characteristics'!$C:$C,0)))</f>
        <v>indst med and high temp fuel type shifting</v>
      </c>
      <c r="L583" s="237">
        <f>IF(ISBLANK(INDEX('Policy Characteristics'!F:F,MATCH($C583,'Policy Characteristics'!$C:$C,0))),"",INDEX('Policy Characteristics'!F:F,MATCH($C583,'Policy Characteristics'!$C:$C,0)))</f>
        <v>0</v>
      </c>
      <c r="M583" s="237">
        <f>IF(ISBLANK(INDEX('Policy Characteristics'!G:G,MATCH($C583,'Policy Characteristics'!$C:$C,0))),"",INDEX('Policy Characteristics'!G:G,MATCH($C583,'Policy Characteristics'!$C:$C,0)))</f>
        <v>1</v>
      </c>
      <c r="N583" s="237">
        <f>IF(ISBLANK(INDEX('Policy Characteristics'!H:H,MATCH($C583,'Policy Characteristics'!$C:$C,0))),"",INDEX('Policy Characteristics'!H:H,MATCH($C583,'Policy Characteristics'!$C:$C,0)))</f>
        <v>0.01</v>
      </c>
      <c r="O583" s="293" t="str">
        <f>IF(ISBLANK(INDEX('Policy Characteristics'!I:I,MATCH($C583,'Policy Characteristics'!$C:$C,0))),"",INDEX('Policy Characteristics'!I:I,MATCH($C583,'Policy Characteristics'!$C:$C,0)))</f>
        <v>% of fuel shifted</v>
      </c>
      <c r="P583" s="293"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3" s="293" t="str">
        <f>IF(ISBLANK(INDEX('Policy Characteristics'!K:K,MATCH($C583,'Policy Characteristics'!$C:$C,0))),"",INDEX('Policy Characteristics'!K:K,MATCH($C583,'Policy Characteristics'!$C:$C,0)))</f>
        <v>industry-ag-main.html#fuel-switching</v>
      </c>
      <c r="R583" s="293" t="str">
        <f>IF(ISBLANK(INDEX('Policy Characteristics'!L:L,MATCH($C583,'Policy Characteristics'!$C:$C,0))),"",INDEX('Policy Characteristics'!L:L,MATCH($C583,'Policy Characteristics'!$C:$C,0)))</f>
        <v>industry-elec-and-hydrogen.html</v>
      </c>
    </row>
    <row r="584" spans="1:18" x14ac:dyDescent="0.25">
      <c r="A584" s="293" t="str">
        <f>IF(ISBLANK(INDEX('Policy Characteristics'!A:A,MATCH($C584,'Policy Characteristics'!$C:$C,0))),"",INDEX('Policy Characteristics'!A:A,MATCH($C584,'Policy Characteristics'!$C:$C,0)))</f>
        <v>Industry</v>
      </c>
      <c r="B584" s="294" t="str">
        <f>IF(ISBLANK(INDEX('Policy Characteristics'!B:B,MATCH($C584,'Policy Characteristics'!$C:$C,0))),"",INDEX('Policy Characteristics'!B:B,MATCH($C584,'Policy Characteristics'!$C:$C,0)))</f>
        <v>Electrification + Hydrogen (Med &amp; High Temp)</v>
      </c>
      <c r="C584" s="293" t="str">
        <f t="shared" si="34"/>
        <v>Fraction of Med and High Temp Industrial Heat Shifted to Other Fuels</v>
      </c>
      <c r="D584" s="299" t="s">
        <v>738</v>
      </c>
      <c r="E584" s="298" t="s">
        <v>784</v>
      </c>
      <c r="F584" t="s">
        <v>739</v>
      </c>
      <c r="G584" s="298" t="s">
        <v>785</v>
      </c>
      <c r="H584" s="20">
        <v>1325</v>
      </c>
      <c r="I584" s="295" t="s">
        <v>634</v>
      </c>
      <c r="J584" s="296" t="str">
        <f>IF(ISBLANK(INDEX('Policy Characteristics'!D:D,MATCH($C584,'Policy Characteristics'!$C:$C,0))),"",INDEX('Policy Characteristics'!D:D,MATCH($C584,'Policy Characteristics'!$C:$C,0)))</f>
        <v>Electrification + Hydrogen</v>
      </c>
      <c r="K584" s="293" t="str">
        <f>IF(ISBLANK(INDEX('Policy Characteristics'!E:E,MATCH($C584,'Policy Characteristics'!$C:$C,0))),"",INDEX('Policy Characteristics'!E:E,MATCH($C584,'Policy Characteristics'!$C:$C,0)))</f>
        <v>indst med and high temp fuel type shifting</v>
      </c>
      <c r="L584" s="237">
        <f>IF(ISBLANK(INDEX('Policy Characteristics'!F:F,MATCH($C584,'Policy Characteristics'!$C:$C,0))),"",INDEX('Policy Characteristics'!F:F,MATCH($C584,'Policy Characteristics'!$C:$C,0)))</f>
        <v>0</v>
      </c>
      <c r="M584" s="237">
        <f>IF(ISBLANK(INDEX('Policy Characteristics'!G:G,MATCH($C584,'Policy Characteristics'!$C:$C,0))),"",INDEX('Policy Characteristics'!G:G,MATCH($C584,'Policy Characteristics'!$C:$C,0)))</f>
        <v>1</v>
      </c>
      <c r="N584" s="237">
        <f>IF(ISBLANK(INDEX('Policy Characteristics'!H:H,MATCH($C584,'Policy Characteristics'!$C:$C,0))),"",INDEX('Policy Characteristics'!H:H,MATCH($C584,'Policy Characteristics'!$C:$C,0)))</f>
        <v>0.01</v>
      </c>
      <c r="O584" s="293" t="str">
        <f>IF(ISBLANK(INDEX('Policy Characteristics'!I:I,MATCH($C584,'Policy Characteristics'!$C:$C,0))),"",INDEX('Policy Characteristics'!I:I,MATCH($C584,'Policy Characteristics'!$C:$C,0)))</f>
        <v>% of fuel shifted</v>
      </c>
      <c r="P584" s="293"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4" s="293" t="str">
        <f>IF(ISBLANK(INDEX('Policy Characteristics'!K:K,MATCH($C584,'Policy Characteristics'!$C:$C,0))),"",INDEX('Policy Characteristics'!K:K,MATCH($C584,'Policy Characteristics'!$C:$C,0)))</f>
        <v>industry-ag-main.html#fuel-switching</v>
      </c>
      <c r="R584" s="293" t="str">
        <f>IF(ISBLANK(INDEX('Policy Characteristics'!L:L,MATCH($C584,'Policy Characteristics'!$C:$C,0))),"",INDEX('Policy Characteristics'!L:L,MATCH($C584,'Policy Characteristics'!$C:$C,0)))</f>
        <v>industry-elec-and-hydrogen.html</v>
      </c>
    </row>
    <row r="585" spans="1:18" x14ac:dyDescent="0.25">
      <c r="A585" s="293" t="str">
        <f>IF(ISBLANK(INDEX('Policy Characteristics'!A:A,MATCH($C585,'Policy Characteristics'!$C:$C,0))),"",INDEX('Policy Characteristics'!A:A,MATCH($C585,'Policy Characteristics'!$C:$C,0)))</f>
        <v>Industry</v>
      </c>
      <c r="B585" s="294" t="str">
        <f>IF(ISBLANK(INDEX('Policy Characteristics'!B:B,MATCH($C585,'Policy Characteristics'!$C:$C,0))),"",INDEX('Policy Characteristics'!B:B,MATCH($C585,'Policy Characteristics'!$C:$C,0)))</f>
        <v>Electrification + Hydrogen (Med &amp; High Temp)</v>
      </c>
      <c r="C585" s="293" t="str">
        <f t="shared" si="34"/>
        <v>Fraction of Med and High Temp Industrial Heat Shifted to Other Fuels</v>
      </c>
      <c r="D585" s="299" t="s">
        <v>738</v>
      </c>
      <c r="E585" s="298" t="s">
        <v>786</v>
      </c>
      <c r="F585" t="s">
        <v>739</v>
      </c>
      <c r="G585" s="298" t="s">
        <v>787</v>
      </c>
      <c r="H585" s="20">
        <v>1326</v>
      </c>
      <c r="I585" s="295" t="s">
        <v>634</v>
      </c>
      <c r="J585" s="296" t="str">
        <f>IF(ISBLANK(INDEX('Policy Characteristics'!D:D,MATCH($C585,'Policy Characteristics'!$C:$C,0))),"",INDEX('Policy Characteristics'!D:D,MATCH($C585,'Policy Characteristics'!$C:$C,0)))</f>
        <v>Electrification + Hydrogen</v>
      </c>
      <c r="K585" s="293" t="str">
        <f>IF(ISBLANK(INDEX('Policy Characteristics'!E:E,MATCH($C585,'Policy Characteristics'!$C:$C,0))),"",INDEX('Policy Characteristics'!E:E,MATCH($C585,'Policy Characteristics'!$C:$C,0)))</f>
        <v>indst med and high temp fuel type shifting</v>
      </c>
      <c r="L585" s="237">
        <f>IF(ISBLANK(INDEX('Policy Characteristics'!F:F,MATCH($C585,'Policy Characteristics'!$C:$C,0))),"",INDEX('Policy Characteristics'!F:F,MATCH($C585,'Policy Characteristics'!$C:$C,0)))</f>
        <v>0</v>
      </c>
      <c r="M585" s="237">
        <f>IF(ISBLANK(INDEX('Policy Characteristics'!G:G,MATCH($C585,'Policy Characteristics'!$C:$C,0))),"",INDEX('Policy Characteristics'!G:G,MATCH($C585,'Policy Characteristics'!$C:$C,0)))</f>
        <v>1</v>
      </c>
      <c r="N585" s="237">
        <f>IF(ISBLANK(INDEX('Policy Characteristics'!H:H,MATCH($C585,'Policy Characteristics'!$C:$C,0))),"",INDEX('Policy Characteristics'!H:H,MATCH($C585,'Policy Characteristics'!$C:$C,0)))</f>
        <v>0.01</v>
      </c>
      <c r="O585" s="293" t="str">
        <f>IF(ISBLANK(INDEX('Policy Characteristics'!I:I,MATCH($C585,'Policy Characteristics'!$C:$C,0))),"",INDEX('Policy Characteristics'!I:I,MATCH($C585,'Policy Characteristics'!$C:$C,0)))</f>
        <v>% of fuel shifted</v>
      </c>
      <c r="P585" s="293"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5" s="293" t="str">
        <f>IF(ISBLANK(INDEX('Policy Characteristics'!K:K,MATCH($C585,'Policy Characteristics'!$C:$C,0))),"",INDEX('Policy Characteristics'!K:K,MATCH($C585,'Policy Characteristics'!$C:$C,0)))</f>
        <v>industry-ag-main.html#fuel-switching</v>
      </c>
      <c r="R585" s="293" t="str">
        <f>IF(ISBLANK(INDEX('Policy Characteristics'!L:L,MATCH($C585,'Policy Characteristics'!$C:$C,0))),"",INDEX('Policy Characteristics'!L:L,MATCH($C585,'Policy Characteristics'!$C:$C,0)))</f>
        <v>industry-elec-and-hydrogen.html</v>
      </c>
    </row>
    <row r="586" spans="1:18" x14ac:dyDescent="0.25">
      <c r="A586" s="293" t="str">
        <f>IF(ISBLANK(INDEX('Policy Characteristics'!A:A,MATCH($C586,'Policy Characteristics'!$C:$C,0))),"",INDEX('Policy Characteristics'!A:A,MATCH($C586,'Policy Characteristics'!$C:$C,0)))</f>
        <v>Industry</v>
      </c>
      <c r="B586" s="294" t="str">
        <f>IF(ISBLANK(INDEX('Policy Characteristics'!B:B,MATCH($C586,'Policy Characteristics'!$C:$C,0))),"",INDEX('Policy Characteristics'!B:B,MATCH($C586,'Policy Characteristics'!$C:$C,0)))</f>
        <v>Electrification + Hydrogen (Med &amp; High Temp)</v>
      </c>
      <c r="C586" s="293" t="str">
        <f t="shared" si="34"/>
        <v>Fraction of Med and High Temp Industrial Heat Shifted to Other Fuels</v>
      </c>
      <c r="D586" s="299" t="s">
        <v>738</v>
      </c>
      <c r="E586" s="298" t="s">
        <v>788</v>
      </c>
      <c r="F586" t="s">
        <v>739</v>
      </c>
      <c r="G586" s="298" t="s">
        <v>789</v>
      </c>
      <c r="H586" s="20">
        <v>1327</v>
      </c>
      <c r="I586" s="295" t="s">
        <v>624</v>
      </c>
      <c r="J586" s="296" t="str">
        <f>IF(ISBLANK(INDEX('Policy Characteristics'!D:D,MATCH($C586,'Policy Characteristics'!$C:$C,0))),"",INDEX('Policy Characteristics'!D:D,MATCH($C586,'Policy Characteristics'!$C:$C,0)))</f>
        <v>Electrification + Hydrogen</v>
      </c>
      <c r="K586" s="293" t="str">
        <f>IF(ISBLANK(INDEX('Policy Characteristics'!E:E,MATCH($C586,'Policy Characteristics'!$C:$C,0))),"",INDEX('Policy Characteristics'!E:E,MATCH($C586,'Policy Characteristics'!$C:$C,0)))</f>
        <v>indst med and high temp fuel type shifting</v>
      </c>
      <c r="L586" s="237">
        <f>IF(ISBLANK(INDEX('Policy Characteristics'!F:F,MATCH($C586,'Policy Characteristics'!$C:$C,0))),"",INDEX('Policy Characteristics'!F:F,MATCH($C586,'Policy Characteristics'!$C:$C,0)))</f>
        <v>0</v>
      </c>
      <c r="M586" s="237">
        <f>IF(ISBLANK(INDEX('Policy Characteristics'!G:G,MATCH($C586,'Policy Characteristics'!$C:$C,0))),"",INDEX('Policy Characteristics'!G:G,MATCH($C586,'Policy Characteristics'!$C:$C,0)))</f>
        <v>1</v>
      </c>
      <c r="N586" s="237">
        <f>IF(ISBLANK(INDEX('Policy Characteristics'!H:H,MATCH($C586,'Policy Characteristics'!$C:$C,0))),"",INDEX('Policy Characteristics'!H:H,MATCH($C586,'Policy Characteristics'!$C:$C,0)))</f>
        <v>0.01</v>
      </c>
      <c r="O586" s="293" t="str">
        <f>IF(ISBLANK(INDEX('Policy Characteristics'!I:I,MATCH($C586,'Policy Characteristics'!$C:$C,0))),"",INDEX('Policy Characteristics'!I:I,MATCH($C586,'Policy Characteristics'!$C:$C,0)))</f>
        <v>% of fuel shifted</v>
      </c>
      <c r="P586" s="293"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6" s="293" t="str">
        <f>IF(ISBLANK(INDEX('Policy Characteristics'!K:K,MATCH($C586,'Policy Characteristics'!$C:$C,0))),"",INDEX('Policy Characteristics'!K:K,MATCH($C586,'Policy Characteristics'!$C:$C,0)))</f>
        <v>industry-ag-main.html#fuel-switching</v>
      </c>
      <c r="R586" s="293" t="str">
        <f>IF(ISBLANK(INDEX('Policy Characteristics'!L:L,MATCH($C586,'Policy Characteristics'!$C:$C,0))),"",INDEX('Policy Characteristics'!L:L,MATCH($C586,'Policy Characteristics'!$C:$C,0)))</f>
        <v>industry-elec-and-hydrogen.html</v>
      </c>
    </row>
    <row r="587" spans="1:18" x14ac:dyDescent="0.25">
      <c r="A587" s="293" t="str">
        <f>IF(ISBLANK(INDEX('Policy Characteristics'!A:A,MATCH($C587,'Policy Characteristics'!$C:$C,0))),"",INDEX('Policy Characteristics'!A:A,MATCH($C587,'Policy Characteristics'!$C:$C,0)))</f>
        <v>Industry</v>
      </c>
      <c r="B587" s="294" t="str">
        <f>IF(ISBLANK(INDEX('Policy Characteristics'!B:B,MATCH($C587,'Policy Characteristics'!$C:$C,0))),"",INDEX('Policy Characteristics'!B:B,MATCH($C587,'Policy Characteristics'!$C:$C,0)))</f>
        <v>Electrification + Hydrogen (Med &amp; High Temp)</v>
      </c>
      <c r="C587" s="293" t="str">
        <f t="shared" si="34"/>
        <v>Fraction of Med and High Temp Industrial Heat Shifted to Other Fuels</v>
      </c>
      <c r="D587" s="299" t="s">
        <v>740</v>
      </c>
      <c r="E587" s="298" t="s">
        <v>770</v>
      </c>
      <c r="F587" t="s">
        <v>741</v>
      </c>
      <c r="G587" s="298" t="s">
        <v>771</v>
      </c>
      <c r="H587" s="20">
        <v>1328</v>
      </c>
      <c r="I587" s="295" t="s">
        <v>624</v>
      </c>
      <c r="J587" s="296" t="str">
        <f>IF(ISBLANK(INDEX('Policy Characteristics'!D:D,MATCH($C587,'Policy Characteristics'!$C:$C,0))),"",INDEX('Policy Characteristics'!D:D,MATCH($C587,'Policy Characteristics'!$C:$C,0)))</f>
        <v>Electrification + Hydrogen</v>
      </c>
      <c r="K587" s="293" t="str">
        <f>IF(ISBLANK(INDEX('Policy Characteristics'!E:E,MATCH($C587,'Policy Characteristics'!$C:$C,0))),"",INDEX('Policy Characteristics'!E:E,MATCH($C587,'Policy Characteristics'!$C:$C,0)))</f>
        <v>indst med and high temp fuel type shifting</v>
      </c>
      <c r="L587" s="237">
        <f>IF(ISBLANK(INDEX('Policy Characteristics'!F:F,MATCH($C587,'Policy Characteristics'!$C:$C,0))),"",INDEX('Policy Characteristics'!F:F,MATCH($C587,'Policy Characteristics'!$C:$C,0)))</f>
        <v>0</v>
      </c>
      <c r="M587" s="237">
        <f>IF(ISBLANK(INDEX('Policy Characteristics'!G:G,MATCH($C587,'Policy Characteristics'!$C:$C,0))),"",INDEX('Policy Characteristics'!G:G,MATCH($C587,'Policy Characteristics'!$C:$C,0)))</f>
        <v>1</v>
      </c>
      <c r="N587" s="237">
        <f>IF(ISBLANK(INDEX('Policy Characteristics'!H:H,MATCH($C587,'Policy Characteristics'!$C:$C,0))),"",INDEX('Policy Characteristics'!H:H,MATCH($C587,'Policy Characteristics'!$C:$C,0)))</f>
        <v>0.01</v>
      </c>
      <c r="O587" s="293" t="str">
        <f>IF(ISBLANK(INDEX('Policy Characteristics'!I:I,MATCH($C587,'Policy Characteristics'!$C:$C,0))),"",INDEX('Policy Characteristics'!I:I,MATCH($C587,'Policy Characteristics'!$C:$C,0)))</f>
        <v>% of fuel shifted</v>
      </c>
      <c r="P587" s="293"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7" s="293" t="str">
        <f>IF(ISBLANK(INDEX('Policy Characteristics'!K:K,MATCH($C587,'Policy Characteristics'!$C:$C,0))),"",INDEX('Policy Characteristics'!K:K,MATCH($C587,'Policy Characteristics'!$C:$C,0)))</f>
        <v>industry-ag-main.html#fuel-switching</v>
      </c>
      <c r="R587" s="293" t="str">
        <f>IF(ISBLANK(INDEX('Policy Characteristics'!L:L,MATCH($C587,'Policy Characteristics'!$C:$C,0))),"",INDEX('Policy Characteristics'!L:L,MATCH($C587,'Policy Characteristics'!$C:$C,0)))</f>
        <v>industry-elec-and-hydrogen.html</v>
      </c>
    </row>
    <row r="588" spans="1:18" x14ac:dyDescent="0.25">
      <c r="A588" s="293" t="str">
        <f>IF(ISBLANK(INDEX('Policy Characteristics'!A:A,MATCH($C588,'Policy Characteristics'!$C:$C,0))),"",INDEX('Policy Characteristics'!A:A,MATCH($C588,'Policy Characteristics'!$C:$C,0)))</f>
        <v>Industry</v>
      </c>
      <c r="B588" s="294" t="str">
        <f>IF(ISBLANK(INDEX('Policy Characteristics'!B:B,MATCH($C588,'Policy Characteristics'!$C:$C,0))),"",INDEX('Policy Characteristics'!B:B,MATCH($C588,'Policy Characteristics'!$C:$C,0)))</f>
        <v>Electrification + Hydrogen (Med &amp; High Temp)</v>
      </c>
      <c r="C588" s="293" t="str">
        <f t="shared" si="34"/>
        <v>Fraction of Med and High Temp Industrial Heat Shifted to Other Fuels</v>
      </c>
      <c r="D588" s="299" t="s">
        <v>740</v>
      </c>
      <c r="E588" s="298" t="s">
        <v>772</v>
      </c>
      <c r="F588" t="s">
        <v>741</v>
      </c>
      <c r="G588" s="298" t="s">
        <v>773</v>
      </c>
      <c r="H588" s="20">
        <v>1329</v>
      </c>
      <c r="I588" s="295" t="s">
        <v>634</v>
      </c>
      <c r="J588" s="296" t="str">
        <f>IF(ISBLANK(INDEX('Policy Characteristics'!D:D,MATCH($C588,'Policy Characteristics'!$C:$C,0))),"",INDEX('Policy Characteristics'!D:D,MATCH($C588,'Policy Characteristics'!$C:$C,0)))</f>
        <v>Electrification + Hydrogen</v>
      </c>
      <c r="K588" s="293" t="str">
        <f>IF(ISBLANK(INDEX('Policy Characteristics'!E:E,MATCH($C588,'Policy Characteristics'!$C:$C,0))),"",INDEX('Policy Characteristics'!E:E,MATCH($C588,'Policy Characteristics'!$C:$C,0)))</f>
        <v>indst med and high temp fuel type shifting</v>
      </c>
      <c r="L588" s="237">
        <f>IF(ISBLANK(INDEX('Policy Characteristics'!F:F,MATCH($C588,'Policy Characteristics'!$C:$C,0))),"",INDEX('Policy Characteristics'!F:F,MATCH($C588,'Policy Characteristics'!$C:$C,0)))</f>
        <v>0</v>
      </c>
      <c r="M588" s="237">
        <f>IF(ISBLANK(INDEX('Policy Characteristics'!G:G,MATCH($C588,'Policy Characteristics'!$C:$C,0))),"",INDEX('Policy Characteristics'!G:G,MATCH($C588,'Policy Characteristics'!$C:$C,0)))</f>
        <v>1</v>
      </c>
      <c r="N588" s="237">
        <f>IF(ISBLANK(INDEX('Policy Characteristics'!H:H,MATCH($C588,'Policy Characteristics'!$C:$C,0))),"",INDEX('Policy Characteristics'!H:H,MATCH($C588,'Policy Characteristics'!$C:$C,0)))</f>
        <v>0.01</v>
      </c>
      <c r="O588" s="293" t="str">
        <f>IF(ISBLANK(INDEX('Policy Characteristics'!I:I,MATCH($C588,'Policy Characteristics'!$C:$C,0))),"",INDEX('Policy Characteristics'!I:I,MATCH($C588,'Policy Characteristics'!$C:$C,0)))</f>
        <v>% of fuel shifted</v>
      </c>
      <c r="P588" s="293"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8" s="293" t="str">
        <f>IF(ISBLANK(INDEX('Policy Characteristics'!K:K,MATCH($C588,'Policy Characteristics'!$C:$C,0))),"",INDEX('Policy Characteristics'!K:K,MATCH($C588,'Policy Characteristics'!$C:$C,0)))</f>
        <v>industry-ag-main.html#fuel-switching</v>
      </c>
      <c r="R588" s="293" t="str">
        <f>IF(ISBLANK(INDEX('Policy Characteristics'!L:L,MATCH($C588,'Policy Characteristics'!$C:$C,0))),"",INDEX('Policy Characteristics'!L:L,MATCH($C588,'Policy Characteristics'!$C:$C,0)))</f>
        <v>industry-elec-and-hydrogen.html</v>
      </c>
    </row>
    <row r="589" spans="1:18" x14ac:dyDescent="0.25">
      <c r="A589" s="293" t="str">
        <f>IF(ISBLANK(INDEX('Policy Characteristics'!A:A,MATCH($C589,'Policy Characteristics'!$C:$C,0))),"",INDEX('Policy Characteristics'!A:A,MATCH($C589,'Policy Characteristics'!$C:$C,0)))</f>
        <v>Industry</v>
      </c>
      <c r="B589" s="294" t="str">
        <f>IF(ISBLANK(INDEX('Policy Characteristics'!B:B,MATCH($C589,'Policy Characteristics'!$C:$C,0))),"",INDEX('Policy Characteristics'!B:B,MATCH($C589,'Policy Characteristics'!$C:$C,0)))</f>
        <v>Electrification + Hydrogen (Med &amp; High Temp)</v>
      </c>
      <c r="C589" s="293" t="str">
        <f t="shared" si="34"/>
        <v>Fraction of Med and High Temp Industrial Heat Shifted to Other Fuels</v>
      </c>
      <c r="D589" s="299" t="s">
        <v>740</v>
      </c>
      <c r="E589" s="298" t="s">
        <v>774</v>
      </c>
      <c r="F589" t="s">
        <v>741</v>
      </c>
      <c r="G589" s="298" t="s">
        <v>775</v>
      </c>
      <c r="H589" s="20">
        <v>1330</v>
      </c>
      <c r="I589" s="295" t="s">
        <v>634</v>
      </c>
      <c r="J589" s="296" t="str">
        <f>IF(ISBLANK(INDEX('Policy Characteristics'!D:D,MATCH($C589,'Policy Characteristics'!$C:$C,0))),"",INDEX('Policy Characteristics'!D:D,MATCH($C589,'Policy Characteristics'!$C:$C,0)))</f>
        <v>Electrification + Hydrogen</v>
      </c>
      <c r="K589" s="293" t="str">
        <f>IF(ISBLANK(INDEX('Policy Characteristics'!E:E,MATCH($C589,'Policy Characteristics'!$C:$C,0))),"",INDEX('Policy Characteristics'!E:E,MATCH($C589,'Policy Characteristics'!$C:$C,0)))</f>
        <v>indst med and high temp fuel type shifting</v>
      </c>
      <c r="L589" s="237">
        <f>IF(ISBLANK(INDEX('Policy Characteristics'!F:F,MATCH($C589,'Policy Characteristics'!$C:$C,0))),"",INDEX('Policy Characteristics'!F:F,MATCH($C589,'Policy Characteristics'!$C:$C,0)))</f>
        <v>0</v>
      </c>
      <c r="M589" s="237">
        <f>IF(ISBLANK(INDEX('Policy Characteristics'!G:G,MATCH($C589,'Policy Characteristics'!$C:$C,0))),"",INDEX('Policy Characteristics'!G:G,MATCH($C589,'Policy Characteristics'!$C:$C,0)))</f>
        <v>1</v>
      </c>
      <c r="N589" s="237">
        <f>IF(ISBLANK(INDEX('Policy Characteristics'!H:H,MATCH($C589,'Policy Characteristics'!$C:$C,0))),"",INDEX('Policy Characteristics'!H:H,MATCH($C589,'Policy Characteristics'!$C:$C,0)))</f>
        <v>0.01</v>
      </c>
      <c r="O589" s="293" t="str">
        <f>IF(ISBLANK(INDEX('Policy Characteristics'!I:I,MATCH($C589,'Policy Characteristics'!$C:$C,0))),"",INDEX('Policy Characteristics'!I:I,MATCH($C589,'Policy Characteristics'!$C:$C,0)))</f>
        <v>% of fuel shifted</v>
      </c>
      <c r="P589" s="293"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9" s="293" t="str">
        <f>IF(ISBLANK(INDEX('Policy Characteristics'!K:K,MATCH($C589,'Policy Characteristics'!$C:$C,0))),"",INDEX('Policy Characteristics'!K:K,MATCH($C589,'Policy Characteristics'!$C:$C,0)))</f>
        <v>industry-ag-main.html#fuel-switching</v>
      </c>
      <c r="R589" s="293" t="str">
        <f>IF(ISBLANK(INDEX('Policy Characteristics'!L:L,MATCH($C589,'Policy Characteristics'!$C:$C,0))),"",INDEX('Policy Characteristics'!L:L,MATCH($C589,'Policy Characteristics'!$C:$C,0)))</f>
        <v>industry-elec-and-hydrogen.html</v>
      </c>
    </row>
    <row r="590" spans="1:18" x14ac:dyDescent="0.25">
      <c r="A590" s="293" t="str">
        <f>IF(ISBLANK(INDEX('Policy Characteristics'!A:A,MATCH($C590,'Policy Characteristics'!$C:$C,0))),"",INDEX('Policy Characteristics'!A:A,MATCH($C590,'Policy Characteristics'!$C:$C,0)))</f>
        <v>Industry</v>
      </c>
      <c r="B590" s="294" t="str">
        <f>IF(ISBLANK(INDEX('Policy Characteristics'!B:B,MATCH($C590,'Policy Characteristics'!$C:$C,0))),"",INDEX('Policy Characteristics'!B:B,MATCH($C590,'Policy Characteristics'!$C:$C,0)))</f>
        <v>Electrification + Hydrogen (Med &amp; High Temp)</v>
      </c>
      <c r="C590" s="293" t="str">
        <f t="shared" si="34"/>
        <v>Fraction of Med and High Temp Industrial Heat Shifted to Other Fuels</v>
      </c>
      <c r="D590" s="299" t="s">
        <v>740</v>
      </c>
      <c r="E590" s="298" t="s">
        <v>776</v>
      </c>
      <c r="F590" t="s">
        <v>741</v>
      </c>
      <c r="G590" s="298" t="s">
        <v>777</v>
      </c>
      <c r="H590" s="20">
        <v>1331</v>
      </c>
      <c r="I590" s="295" t="s">
        <v>634</v>
      </c>
      <c r="J590" s="296" t="str">
        <f>IF(ISBLANK(INDEX('Policy Characteristics'!D:D,MATCH($C590,'Policy Characteristics'!$C:$C,0))),"",INDEX('Policy Characteristics'!D:D,MATCH($C590,'Policy Characteristics'!$C:$C,0)))</f>
        <v>Electrification + Hydrogen</v>
      </c>
      <c r="K590" s="293" t="str">
        <f>IF(ISBLANK(INDEX('Policy Characteristics'!E:E,MATCH($C590,'Policy Characteristics'!$C:$C,0))),"",INDEX('Policy Characteristics'!E:E,MATCH($C590,'Policy Characteristics'!$C:$C,0)))</f>
        <v>indst med and high temp fuel type shifting</v>
      </c>
      <c r="L590" s="237">
        <f>IF(ISBLANK(INDEX('Policy Characteristics'!F:F,MATCH($C590,'Policy Characteristics'!$C:$C,0))),"",INDEX('Policy Characteristics'!F:F,MATCH($C590,'Policy Characteristics'!$C:$C,0)))</f>
        <v>0</v>
      </c>
      <c r="M590" s="237">
        <f>IF(ISBLANK(INDEX('Policy Characteristics'!G:G,MATCH($C590,'Policy Characteristics'!$C:$C,0))),"",INDEX('Policy Characteristics'!G:G,MATCH($C590,'Policy Characteristics'!$C:$C,0)))</f>
        <v>1</v>
      </c>
      <c r="N590" s="237">
        <f>IF(ISBLANK(INDEX('Policy Characteristics'!H:H,MATCH($C590,'Policy Characteristics'!$C:$C,0))),"",INDEX('Policy Characteristics'!H:H,MATCH($C590,'Policy Characteristics'!$C:$C,0)))</f>
        <v>0.01</v>
      </c>
      <c r="O590" s="293" t="str">
        <f>IF(ISBLANK(INDEX('Policy Characteristics'!I:I,MATCH($C590,'Policy Characteristics'!$C:$C,0))),"",INDEX('Policy Characteristics'!I:I,MATCH($C590,'Policy Characteristics'!$C:$C,0)))</f>
        <v>% of fuel shifted</v>
      </c>
      <c r="P590" s="293"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0" s="293" t="str">
        <f>IF(ISBLANK(INDEX('Policy Characteristics'!K:K,MATCH($C590,'Policy Characteristics'!$C:$C,0))),"",INDEX('Policy Characteristics'!K:K,MATCH($C590,'Policy Characteristics'!$C:$C,0)))</f>
        <v>industry-ag-main.html#fuel-switching</v>
      </c>
      <c r="R590" s="293" t="str">
        <f>IF(ISBLANK(INDEX('Policy Characteristics'!L:L,MATCH($C590,'Policy Characteristics'!$C:$C,0))),"",INDEX('Policy Characteristics'!L:L,MATCH($C590,'Policy Characteristics'!$C:$C,0)))</f>
        <v>industry-elec-and-hydrogen.html</v>
      </c>
    </row>
    <row r="591" spans="1:18" x14ac:dyDescent="0.25">
      <c r="A591" s="293" t="str">
        <f>IF(ISBLANK(INDEX('Policy Characteristics'!A:A,MATCH($C591,'Policy Characteristics'!$C:$C,0))),"",INDEX('Policy Characteristics'!A:A,MATCH($C591,'Policy Characteristics'!$C:$C,0)))</f>
        <v>Industry</v>
      </c>
      <c r="B591" s="294" t="str">
        <f>IF(ISBLANK(INDEX('Policy Characteristics'!B:B,MATCH($C591,'Policy Characteristics'!$C:$C,0))),"",INDEX('Policy Characteristics'!B:B,MATCH($C591,'Policy Characteristics'!$C:$C,0)))</f>
        <v>Electrification + Hydrogen (Med &amp; High Temp)</v>
      </c>
      <c r="C591" s="293" t="str">
        <f t="shared" si="34"/>
        <v>Fraction of Med and High Temp Industrial Heat Shifted to Other Fuels</v>
      </c>
      <c r="D591" s="299" t="s">
        <v>740</v>
      </c>
      <c r="E591" s="298" t="s">
        <v>778</v>
      </c>
      <c r="F591" t="s">
        <v>741</v>
      </c>
      <c r="G591" s="298" t="s">
        <v>779</v>
      </c>
      <c r="H591" s="20">
        <v>1332</v>
      </c>
      <c r="I591" s="295" t="s">
        <v>634</v>
      </c>
      <c r="J591" s="296" t="str">
        <f>IF(ISBLANK(INDEX('Policy Characteristics'!D:D,MATCH($C591,'Policy Characteristics'!$C:$C,0))),"",INDEX('Policy Characteristics'!D:D,MATCH($C591,'Policy Characteristics'!$C:$C,0)))</f>
        <v>Electrification + Hydrogen</v>
      </c>
      <c r="K591" s="293" t="str">
        <f>IF(ISBLANK(INDEX('Policy Characteristics'!E:E,MATCH($C591,'Policy Characteristics'!$C:$C,0))),"",INDEX('Policy Characteristics'!E:E,MATCH($C591,'Policy Characteristics'!$C:$C,0)))</f>
        <v>indst med and high temp fuel type shifting</v>
      </c>
      <c r="L591" s="237">
        <f>IF(ISBLANK(INDEX('Policy Characteristics'!F:F,MATCH($C591,'Policy Characteristics'!$C:$C,0))),"",INDEX('Policy Characteristics'!F:F,MATCH($C591,'Policy Characteristics'!$C:$C,0)))</f>
        <v>0</v>
      </c>
      <c r="M591" s="237">
        <f>IF(ISBLANK(INDEX('Policy Characteristics'!G:G,MATCH($C591,'Policy Characteristics'!$C:$C,0))),"",INDEX('Policy Characteristics'!G:G,MATCH($C591,'Policy Characteristics'!$C:$C,0)))</f>
        <v>1</v>
      </c>
      <c r="N591" s="237">
        <f>IF(ISBLANK(INDEX('Policy Characteristics'!H:H,MATCH($C591,'Policy Characteristics'!$C:$C,0))),"",INDEX('Policy Characteristics'!H:H,MATCH($C591,'Policy Characteristics'!$C:$C,0)))</f>
        <v>0.01</v>
      </c>
      <c r="O591" s="293" t="str">
        <f>IF(ISBLANK(INDEX('Policy Characteristics'!I:I,MATCH($C591,'Policy Characteristics'!$C:$C,0))),"",INDEX('Policy Characteristics'!I:I,MATCH($C591,'Policy Characteristics'!$C:$C,0)))</f>
        <v>% of fuel shifted</v>
      </c>
      <c r="P591" s="293"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1" s="293" t="str">
        <f>IF(ISBLANK(INDEX('Policy Characteristics'!K:K,MATCH($C591,'Policy Characteristics'!$C:$C,0))),"",INDEX('Policy Characteristics'!K:K,MATCH($C591,'Policy Characteristics'!$C:$C,0)))</f>
        <v>industry-ag-main.html#fuel-switching</v>
      </c>
      <c r="R591" s="293" t="str">
        <f>IF(ISBLANK(INDEX('Policy Characteristics'!L:L,MATCH($C591,'Policy Characteristics'!$C:$C,0))),"",INDEX('Policy Characteristics'!L:L,MATCH($C591,'Policy Characteristics'!$C:$C,0)))</f>
        <v>industry-elec-and-hydrogen.html</v>
      </c>
    </row>
    <row r="592" spans="1:18" x14ac:dyDescent="0.25">
      <c r="A592" s="293" t="str">
        <f>IF(ISBLANK(INDEX('Policy Characteristics'!A:A,MATCH($C592,'Policy Characteristics'!$C:$C,0))),"",INDEX('Policy Characteristics'!A:A,MATCH($C592,'Policy Characteristics'!$C:$C,0)))</f>
        <v>Industry</v>
      </c>
      <c r="B592" s="294" t="str">
        <f>IF(ISBLANK(INDEX('Policy Characteristics'!B:B,MATCH($C592,'Policy Characteristics'!$C:$C,0))),"",INDEX('Policy Characteristics'!B:B,MATCH($C592,'Policy Characteristics'!$C:$C,0)))</f>
        <v>Electrification + Hydrogen (Med &amp; High Temp)</v>
      </c>
      <c r="C592" s="293" t="str">
        <f t="shared" si="34"/>
        <v>Fraction of Med and High Temp Industrial Heat Shifted to Other Fuels</v>
      </c>
      <c r="D592" s="299" t="s">
        <v>740</v>
      </c>
      <c r="E592" s="298" t="s">
        <v>780</v>
      </c>
      <c r="F592" t="s">
        <v>741</v>
      </c>
      <c r="G592" s="298" t="s">
        <v>781</v>
      </c>
      <c r="H592" s="20">
        <v>1333</v>
      </c>
      <c r="I592" s="295" t="s">
        <v>634</v>
      </c>
      <c r="J592" s="296" t="str">
        <f>IF(ISBLANK(INDEX('Policy Characteristics'!D:D,MATCH($C592,'Policy Characteristics'!$C:$C,0))),"",INDEX('Policy Characteristics'!D:D,MATCH($C592,'Policy Characteristics'!$C:$C,0)))</f>
        <v>Electrification + Hydrogen</v>
      </c>
      <c r="K592" s="293" t="str">
        <f>IF(ISBLANK(INDEX('Policy Characteristics'!E:E,MATCH($C592,'Policy Characteristics'!$C:$C,0))),"",INDEX('Policy Characteristics'!E:E,MATCH($C592,'Policy Characteristics'!$C:$C,0)))</f>
        <v>indst med and high temp fuel type shifting</v>
      </c>
      <c r="L592" s="237">
        <f>IF(ISBLANK(INDEX('Policy Characteristics'!F:F,MATCH($C592,'Policy Characteristics'!$C:$C,0))),"",INDEX('Policy Characteristics'!F:F,MATCH($C592,'Policy Characteristics'!$C:$C,0)))</f>
        <v>0</v>
      </c>
      <c r="M592" s="237">
        <f>IF(ISBLANK(INDEX('Policy Characteristics'!G:G,MATCH($C592,'Policy Characteristics'!$C:$C,0))),"",INDEX('Policy Characteristics'!G:G,MATCH($C592,'Policy Characteristics'!$C:$C,0)))</f>
        <v>1</v>
      </c>
      <c r="N592" s="237">
        <f>IF(ISBLANK(INDEX('Policy Characteristics'!H:H,MATCH($C592,'Policy Characteristics'!$C:$C,0))),"",INDEX('Policy Characteristics'!H:H,MATCH($C592,'Policy Characteristics'!$C:$C,0)))</f>
        <v>0.01</v>
      </c>
      <c r="O592" s="293" t="str">
        <f>IF(ISBLANK(INDEX('Policy Characteristics'!I:I,MATCH($C592,'Policy Characteristics'!$C:$C,0))),"",INDEX('Policy Characteristics'!I:I,MATCH($C592,'Policy Characteristics'!$C:$C,0)))</f>
        <v>% of fuel shifted</v>
      </c>
      <c r="P592" s="293"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2" s="293" t="str">
        <f>IF(ISBLANK(INDEX('Policy Characteristics'!K:K,MATCH($C592,'Policy Characteristics'!$C:$C,0))),"",INDEX('Policy Characteristics'!K:K,MATCH($C592,'Policy Characteristics'!$C:$C,0)))</f>
        <v>industry-ag-main.html#fuel-switching</v>
      </c>
      <c r="R592" s="293" t="str">
        <f>IF(ISBLANK(INDEX('Policy Characteristics'!L:L,MATCH($C592,'Policy Characteristics'!$C:$C,0))),"",INDEX('Policy Characteristics'!L:L,MATCH($C592,'Policy Characteristics'!$C:$C,0)))</f>
        <v>industry-elec-and-hydrogen.html</v>
      </c>
    </row>
    <row r="593" spans="1:18" x14ac:dyDescent="0.25">
      <c r="A593" s="293" t="str">
        <f>IF(ISBLANK(INDEX('Policy Characteristics'!A:A,MATCH($C593,'Policy Characteristics'!$C:$C,0))),"",INDEX('Policy Characteristics'!A:A,MATCH($C593,'Policy Characteristics'!$C:$C,0)))</f>
        <v>Industry</v>
      </c>
      <c r="B593" s="294" t="str">
        <f>IF(ISBLANK(INDEX('Policy Characteristics'!B:B,MATCH($C593,'Policy Characteristics'!$C:$C,0))),"",INDEX('Policy Characteristics'!B:B,MATCH($C593,'Policy Characteristics'!$C:$C,0)))</f>
        <v>Electrification + Hydrogen (Med &amp; High Temp)</v>
      </c>
      <c r="C593" s="293" t="str">
        <f t="shared" si="34"/>
        <v>Fraction of Med and High Temp Industrial Heat Shifted to Other Fuels</v>
      </c>
      <c r="D593" s="299" t="s">
        <v>740</v>
      </c>
      <c r="E593" s="298" t="s">
        <v>782</v>
      </c>
      <c r="F593" t="s">
        <v>741</v>
      </c>
      <c r="G593" s="298" t="s">
        <v>783</v>
      </c>
      <c r="H593" s="20">
        <v>1334</v>
      </c>
      <c r="I593" s="295" t="s">
        <v>634</v>
      </c>
      <c r="J593" s="296" t="str">
        <f>IF(ISBLANK(INDEX('Policy Characteristics'!D:D,MATCH($C593,'Policy Characteristics'!$C:$C,0))),"",INDEX('Policy Characteristics'!D:D,MATCH($C593,'Policy Characteristics'!$C:$C,0)))</f>
        <v>Electrification + Hydrogen</v>
      </c>
      <c r="K593" s="293" t="str">
        <f>IF(ISBLANK(INDEX('Policy Characteristics'!E:E,MATCH($C593,'Policy Characteristics'!$C:$C,0))),"",INDEX('Policy Characteristics'!E:E,MATCH($C593,'Policy Characteristics'!$C:$C,0)))</f>
        <v>indst med and high temp fuel type shifting</v>
      </c>
      <c r="L593" s="237">
        <f>IF(ISBLANK(INDEX('Policy Characteristics'!F:F,MATCH($C593,'Policy Characteristics'!$C:$C,0))),"",INDEX('Policy Characteristics'!F:F,MATCH($C593,'Policy Characteristics'!$C:$C,0)))</f>
        <v>0</v>
      </c>
      <c r="M593" s="237">
        <f>IF(ISBLANK(INDEX('Policy Characteristics'!G:G,MATCH($C593,'Policy Characteristics'!$C:$C,0))),"",INDEX('Policy Characteristics'!G:G,MATCH($C593,'Policy Characteristics'!$C:$C,0)))</f>
        <v>1</v>
      </c>
      <c r="N593" s="237">
        <f>IF(ISBLANK(INDEX('Policy Characteristics'!H:H,MATCH($C593,'Policy Characteristics'!$C:$C,0))),"",INDEX('Policy Characteristics'!H:H,MATCH($C593,'Policy Characteristics'!$C:$C,0)))</f>
        <v>0.01</v>
      </c>
      <c r="O593" s="293" t="str">
        <f>IF(ISBLANK(INDEX('Policy Characteristics'!I:I,MATCH($C593,'Policy Characteristics'!$C:$C,0))),"",INDEX('Policy Characteristics'!I:I,MATCH($C593,'Policy Characteristics'!$C:$C,0)))</f>
        <v>% of fuel shifted</v>
      </c>
      <c r="P593" s="293"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3" s="293" t="str">
        <f>IF(ISBLANK(INDEX('Policy Characteristics'!K:K,MATCH($C593,'Policy Characteristics'!$C:$C,0))),"",INDEX('Policy Characteristics'!K:K,MATCH($C593,'Policy Characteristics'!$C:$C,0)))</f>
        <v>industry-ag-main.html#fuel-switching</v>
      </c>
      <c r="R593" s="293" t="str">
        <f>IF(ISBLANK(INDEX('Policy Characteristics'!L:L,MATCH($C593,'Policy Characteristics'!$C:$C,0))),"",INDEX('Policy Characteristics'!L:L,MATCH($C593,'Policy Characteristics'!$C:$C,0)))</f>
        <v>industry-elec-and-hydrogen.html</v>
      </c>
    </row>
    <row r="594" spans="1:18" x14ac:dyDescent="0.25">
      <c r="A594" s="293" t="str">
        <f>IF(ISBLANK(INDEX('Policy Characteristics'!A:A,MATCH($C594,'Policy Characteristics'!$C:$C,0))),"",INDEX('Policy Characteristics'!A:A,MATCH($C594,'Policy Characteristics'!$C:$C,0)))</f>
        <v>Industry</v>
      </c>
      <c r="B594" s="294" t="str">
        <f>IF(ISBLANK(INDEX('Policy Characteristics'!B:B,MATCH($C594,'Policy Characteristics'!$C:$C,0))),"",INDEX('Policy Characteristics'!B:B,MATCH($C594,'Policy Characteristics'!$C:$C,0)))</f>
        <v>Electrification + Hydrogen (Med &amp; High Temp)</v>
      </c>
      <c r="C594" s="293" t="str">
        <f t="shared" si="34"/>
        <v>Fraction of Med and High Temp Industrial Heat Shifted to Other Fuels</v>
      </c>
      <c r="D594" s="299" t="s">
        <v>740</v>
      </c>
      <c r="E594" s="298" t="s">
        <v>784</v>
      </c>
      <c r="F594" t="s">
        <v>741</v>
      </c>
      <c r="G594" s="298" t="s">
        <v>785</v>
      </c>
      <c r="H594" s="20">
        <v>1335</v>
      </c>
      <c r="I594" s="295" t="s">
        <v>634</v>
      </c>
      <c r="J594" s="296" t="str">
        <f>IF(ISBLANK(INDEX('Policy Characteristics'!D:D,MATCH($C594,'Policy Characteristics'!$C:$C,0))),"",INDEX('Policy Characteristics'!D:D,MATCH($C594,'Policy Characteristics'!$C:$C,0)))</f>
        <v>Electrification + Hydrogen</v>
      </c>
      <c r="K594" s="293" t="str">
        <f>IF(ISBLANK(INDEX('Policy Characteristics'!E:E,MATCH($C594,'Policy Characteristics'!$C:$C,0))),"",INDEX('Policy Characteristics'!E:E,MATCH($C594,'Policy Characteristics'!$C:$C,0)))</f>
        <v>indst med and high temp fuel type shifting</v>
      </c>
      <c r="L594" s="237">
        <f>IF(ISBLANK(INDEX('Policy Characteristics'!F:F,MATCH($C594,'Policy Characteristics'!$C:$C,0))),"",INDEX('Policy Characteristics'!F:F,MATCH($C594,'Policy Characteristics'!$C:$C,0)))</f>
        <v>0</v>
      </c>
      <c r="M594" s="237">
        <f>IF(ISBLANK(INDEX('Policy Characteristics'!G:G,MATCH($C594,'Policy Characteristics'!$C:$C,0))),"",INDEX('Policy Characteristics'!G:G,MATCH($C594,'Policy Characteristics'!$C:$C,0)))</f>
        <v>1</v>
      </c>
      <c r="N594" s="237">
        <f>IF(ISBLANK(INDEX('Policy Characteristics'!H:H,MATCH($C594,'Policy Characteristics'!$C:$C,0))),"",INDEX('Policy Characteristics'!H:H,MATCH($C594,'Policy Characteristics'!$C:$C,0)))</f>
        <v>0.01</v>
      </c>
      <c r="O594" s="293" t="str">
        <f>IF(ISBLANK(INDEX('Policy Characteristics'!I:I,MATCH($C594,'Policy Characteristics'!$C:$C,0))),"",INDEX('Policy Characteristics'!I:I,MATCH($C594,'Policy Characteristics'!$C:$C,0)))</f>
        <v>% of fuel shifted</v>
      </c>
      <c r="P594" s="293"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4" s="293" t="str">
        <f>IF(ISBLANK(INDEX('Policy Characteristics'!K:K,MATCH($C594,'Policy Characteristics'!$C:$C,0))),"",INDEX('Policy Characteristics'!K:K,MATCH($C594,'Policy Characteristics'!$C:$C,0)))</f>
        <v>industry-ag-main.html#fuel-switching</v>
      </c>
      <c r="R594" s="293" t="str">
        <f>IF(ISBLANK(INDEX('Policy Characteristics'!L:L,MATCH($C594,'Policy Characteristics'!$C:$C,0))),"",INDEX('Policy Characteristics'!L:L,MATCH($C594,'Policy Characteristics'!$C:$C,0)))</f>
        <v>industry-elec-and-hydrogen.html</v>
      </c>
    </row>
    <row r="595" spans="1:18" x14ac:dyDescent="0.25">
      <c r="A595" s="293" t="str">
        <f>IF(ISBLANK(INDEX('Policy Characteristics'!A:A,MATCH($C595,'Policy Characteristics'!$C:$C,0))),"",INDEX('Policy Characteristics'!A:A,MATCH($C595,'Policy Characteristics'!$C:$C,0)))</f>
        <v>Industry</v>
      </c>
      <c r="B595" s="294" t="str">
        <f>IF(ISBLANK(INDEX('Policy Characteristics'!B:B,MATCH($C595,'Policy Characteristics'!$C:$C,0))),"",INDEX('Policy Characteristics'!B:B,MATCH($C595,'Policy Characteristics'!$C:$C,0)))</f>
        <v>Electrification + Hydrogen (Med &amp; High Temp)</v>
      </c>
      <c r="C595" s="293" t="str">
        <f t="shared" si="34"/>
        <v>Fraction of Med and High Temp Industrial Heat Shifted to Other Fuels</v>
      </c>
      <c r="D595" s="299" t="s">
        <v>740</v>
      </c>
      <c r="E595" s="298" t="s">
        <v>786</v>
      </c>
      <c r="F595" t="s">
        <v>741</v>
      </c>
      <c r="G595" s="298" t="s">
        <v>787</v>
      </c>
      <c r="H595" s="20">
        <v>1336</v>
      </c>
      <c r="I595" s="295" t="s">
        <v>634</v>
      </c>
      <c r="J595" s="296" t="str">
        <f>IF(ISBLANK(INDEX('Policy Characteristics'!D:D,MATCH($C595,'Policy Characteristics'!$C:$C,0))),"",INDEX('Policy Characteristics'!D:D,MATCH($C595,'Policy Characteristics'!$C:$C,0)))</f>
        <v>Electrification + Hydrogen</v>
      </c>
      <c r="K595" s="293" t="str">
        <f>IF(ISBLANK(INDEX('Policy Characteristics'!E:E,MATCH($C595,'Policy Characteristics'!$C:$C,0))),"",INDEX('Policy Characteristics'!E:E,MATCH($C595,'Policy Characteristics'!$C:$C,0)))</f>
        <v>indst med and high temp fuel type shifting</v>
      </c>
      <c r="L595" s="237">
        <f>IF(ISBLANK(INDEX('Policy Characteristics'!F:F,MATCH($C595,'Policy Characteristics'!$C:$C,0))),"",INDEX('Policy Characteristics'!F:F,MATCH($C595,'Policy Characteristics'!$C:$C,0)))</f>
        <v>0</v>
      </c>
      <c r="M595" s="237">
        <f>IF(ISBLANK(INDEX('Policy Characteristics'!G:G,MATCH($C595,'Policy Characteristics'!$C:$C,0))),"",INDEX('Policy Characteristics'!G:G,MATCH($C595,'Policy Characteristics'!$C:$C,0)))</f>
        <v>1</v>
      </c>
      <c r="N595" s="237">
        <f>IF(ISBLANK(INDEX('Policy Characteristics'!H:H,MATCH($C595,'Policy Characteristics'!$C:$C,0))),"",INDEX('Policy Characteristics'!H:H,MATCH($C595,'Policy Characteristics'!$C:$C,0)))</f>
        <v>0.01</v>
      </c>
      <c r="O595" s="293" t="str">
        <f>IF(ISBLANK(INDEX('Policy Characteristics'!I:I,MATCH($C595,'Policy Characteristics'!$C:$C,0))),"",INDEX('Policy Characteristics'!I:I,MATCH($C595,'Policy Characteristics'!$C:$C,0)))</f>
        <v>% of fuel shifted</v>
      </c>
      <c r="P595" s="293"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5" s="293" t="str">
        <f>IF(ISBLANK(INDEX('Policy Characteristics'!K:K,MATCH($C595,'Policy Characteristics'!$C:$C,0))),"",INDEX('Policy Characteristics'!K:K,MATCH($C595,'Policy Characteristics'!$C:$C,0)))</f>
        <v>industry-ag-main.html#fuel-switching</v>
      </c>
      <c r="R595" s="293" t="str">
        <f>IF(ISBLANK(INDEX('Policy Characteristics'!L:L,MATCH($C595,'Policy Characteristics'!$C:$C,0))),"",INDEX('Policy Characteristics'!L:L,MATCH($C595,'Policy Characteristics'!$C:$C,0)))</f>
        <v>industry-elec-and-hydrogen.html</v>
      </c>
    </row>
    <row r="596" spans="1:18" x14ac:dyDescent="0.25">
      <c r="A596" s="293" t="str">
        <f>IF(ISBLANK(INDEX('Policy Characteristics'!A:A,MATCH($C596,'Policy Characteristics'!$C:$C,0))),"",INDEX('Policy Characteristics'!A:A,MATCH($C596,'Policy Characteristics'!$C:$C,0)))</f>
        <v>Industry</v>
      </c>
      <c r="B596" s="294" t="str">
        <f>IF(ISBLANK(INDEX('Policy Characteristics'!B:B,MATCH($C596,'Policy Characteristics'!$C:$C,0))),"",INDEX('Policy Characteristics'!B:B,MATCH($C596,'Policy Characteristics'!$C:$C,0)))</f>
        <v>Electrification + Hydrogen (Med &amp; High Temp)</v>
      </c>
      <c r="C596" s="293" t="str">
        <f t="shared" si="34"/>
        <v>Fraction of Med and High Temp Industrial Heat Shifted to Other Fuels</v>
      </c>
      <c r="D596" s="299" t="s">
        <v>740</v>
      </c>
      <c r="E596" s="298" t="s">
        <v>788</v>
      </c>
      <c r="F596" t="s">
        <v>741</v>
      </c>
      <c r="G596" s="298" t="s">
        <v>789</v>
      </c>
      <c r="H596" s="20">
        <v>1337</v>
      </c>
      <c r="I596" s="295" t="s">
        <v>624</v>
      </c>
      <c r="J596" s="296" t="str">
        <f>IF(ISBLANK(INDEX('Policy Characteristics'!D:D,MATCH($C596,'Policy Characteristics'!$C:$C,0))),"",INDEX('Policy Characteristics'!D:D,MATCH($C596,'Policy Characteristics'!$C:$C,0)))</f>
        <v>Electrification + Hydrogen</v>
      </c>
      <c r="K596" s="293" t="str">
        <f>IF(ISBLANK(INDEX('Policy Characteristics'!E:E,MATCH($C596,'Policy Characteristics'!$C:$C,0))),"",INDEX('Policy Characteristics'!E:E,MATCH($C596,'Policy Characteristics'!$C:$C,0)))</f>
        <v>indst med and high temp fuel type shifting</v>
      </c>
      <c r="L596" s="237">
        <f>IF(ISBLANK(INDEX('Policy Characteristics'!F:F,MATCH($C596,'Policy Characteristics'!$C:$C,0))),"",INDEX('Policy Characteristics'!F:F,MATCH($C596,'Policy Characteristics'!$C:$C,0)))</f>
        <v>0</v>
      </c>
      <c r="M596" s="237">
        <f>IF(ISBLANK(INDEX('Policy Characteristics'!G:G,MATCH($C596,'Policy Characteristics'!$C:$C,0))),"",INDEX('Policy Characteristics'!G:G,MATCH($C596,'Policy Characteristics'!$C:$C,0)))</f>
        <v>1</v>
      </c>
      <c r="N596" s="237">
        <f>IF(ISBLANK(INDEX('Policy Characteristics'!H:H,MATCH($C596,'Policy Characteristics'!$C:$C,0))),"",INDEX('Policy Characteristics'!H:H,MATCH($C596,'Policy Characteristics'!$C:$C,0)))</f>
        <v>0.01</v>
      </c>
      <c r="O596" s="293" t="str">
        <f>IF(ISBLANK(INDEX('Policy Characteristics'!I:I,MATCH($C596,'Policy Characteristics'!$C:$C,0))),"",INDEX('Policy Characteristics'!I:I,MATCH($C596,'Policy Characteristics'!$C:$C,0)))</f>
        <v>% of fuel shifted</v>
      </c>
      <c r="P596" s="293"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6" s="293" t="str">
        <f>IF(ISBLANK(INDEX('Policy Characteristics'!K:K,MATCH($C596,'Policy Characteristics'!$C:$C,0))),"",INDEX('Policy Characteristics'!K:K,MATCH($C596,'Policy Characteristics'!$C:$C,0)))</f>
        <v>industry-ag-main.html#fuel-switching</v>
      </c>
      <c r="R596" s="293" t="str">
        <f>IF(ISBLANK(INDEX('Policy Characteristics'!L:L,MATCH($C596,'Policy Characteristics'!$C:$C,0))),"",INDEX('Policy Characteristics'!L:L,MATCH($C596,'Policy Characteristics'!$C:$C,0)))</f>
        <v>industry-elec-and-hydrogen.html</v>
      </c>
    </row>
    <row r="597" spans="1:18" x14ac:dyDescent="0.25">
      <c r="A597" s="293" t="str">
        <f>IF(ISBLANK(INDEX('Policy Characteristics'!A:A,MATCH($C597,'Policy Characteristics'!$C:$C,0))),"",INDEX('Policy Characteristics'!A:A,MATCH($C597,'Policy Characteristics'!$C:$C,0)))</f>
        <v>Industry</v>
      </c>
      <c r="B597" s="294" t="str">
        <f>IF(ISBLANK(INDEX('Policy Characteristics'!B:B,MATCH($C597,'Policy Characteristics'!$C:$C,0))),"",INDEX('Policy Characteristics'!B:B,MATCH($C597,'Policy Characteristics'!$C:$C,0)))</f>
        <v>Electrification + Hydrogen (Med &amp; High Temp)</v>
      </c>
      <c r="C597" s="293" t="str">
        <f t="shared" si="34"/>
        <v>Fraction of Med and High Temp Industrial Heat Shifted to Other Fuels</v>
      </c>
      <c r="D597" s="299" t="s">
        <v>742</v>
      </c>
      <c r="E597" s="298" t="s">
        <v>770</v>
      </c>
      <c r="F597" t="s">
        <v>743</v>
      </c>
      <c r="G597" s="298" t="s">
        <v>771</v>
      </c>
      <c r="H597" s="20">
        <v>1338</v>
      </c>
      <c r="I597" s="295" t="s">
        <v>624</v>
      </c>
      <c r="J597" s="296" t="str">
        <f>IF(ISBLANK(INDEX('Policy Characteristics'!D:D,MATCH($C597,'Policy Characteristics'!$C:$C,0))),"",INDEX('Policy Characteristics'!D:D,MATCH($C597,'Policy Characteristics'!$C:$C,0)))</f>
        <v>Electrification + Hydrogen</v>
      </c>
      <c r="K597" s="293" t="str">
        <f>IF(ISBLANK(INDEX('Policy Characteristics'!E:E,MATCH($C597,'Policy Characteristics'!$C:$C,0))),"",INDEX('Policy Characteristics'!E:E,MATCH($C597,'Policy Characteristics'!$C:$C,0)))</f>
        <v>indst med and high temp fuel type shifting</v>
      </c>
      <c r="L597" s="237">
        <f>IF(ISBLANK(INDEX('Policy Characteristics'!F:F,MATCH($C597,'Policy Characteristics'!$C:$C,0))),"",INDEX('Policy Characteristics'!F:F,MATCH($C597,'Policy Characteristics'!$C:$C,0)))</f>
        <v>0</v>
      </c>
      <c r="M597" s="237">
        <f>IF(ISBLANK(INDEX('Policy Characteristics'!G:G,MATCH($C597,'Policy Characteristics'!$C:$C,0))),"",INDEX('Policy Characteristics'!G:G,MATCH($C597,'Policy Characteristics'!$C:$C,0)))</f>
        <v>1</v>
      </c>
      <c r="N597" s="237">
        <f>IF(ISBLANK(INDEX('Policy Characteristics'!H:H,MATCH($C597,'Policy Characteristics'!$C:$C,0))),"",INDEX('Policy Characteristics'!H:H,MATCH($C597,'Policy Characteristics'!$C:$C,0)))</f>
        <v>0.01</v>
      </c>
      <c r="O597" s="293" t="str">
        <f>IF(ISBLANK(INDEX('Policy Characteristics'!I:I,MATCH($C597,'Policy Characteristics'!$C:$C,0))),"",INDEX('Policy Characteristics'!I:I,MATCH($C597,'Policy Characteristics'!$C:$C,0)))</f>
        <v>% of fuel shifted</v>
      </c>
      <c r="P597" s="293"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7" s="293" t="str">
        <f>IF(ISBLANK(INDEX('Policy Characteristics'!K:K,MATCH($C597,'Policy Characteristics'!$C:$C,0))),"",INDEX('Policy Characteristics'!K:K,MATCH($C597,'Policy Characteristics'!$C:$C,0)))</f>
        <v>industry-ag-main.html#fuel-switching</v>
      </c>
      <c r="R597" s="293" t="str">
        <f>IF(ISBLANK(INDEX('Policy Characteristics'!L:L,MATCH($C597,'Policy Characteristics'!$C:$C,0))),"",INDEX('Policy Characteristics'!L:L,MATCH($C597,'Policy Characteristics'!$C:$C,0)))</f>
        <v>industry-elec-and-hydrogen.html</v>
      </c>
    </row>
    <row r="598" spans="1:18" x14ac:dyDescent="0.25">
      <c r="A598" s="293" t="str">
        <f>IF(ISBLANK(INDEX('Policy Characteristics'!A:A,MATCH($C598,'Policy Characteristics'!$C:$C,0))),"",INDEX('Policy Characteristics'!A:A,MATCH($C598,'Policy Characteristics'!$C:$C,0)))</f>
        <v>Industry</v>
      </c>
      <c r="B598" s="294" t="str">
        <f>IF(ISBLANK(INDEX('Policy Characteristics'!B:B,MATCH($C598,'Policy Characteristics'!$C:$C,0))),"",INDEX('Policy Characteristics'!B:B,MATCH($C598,'Policy Characteristics'!$C:$C,0)))</f>
        <v>Electrification + Hydrogen (Med &amp; High Temp)</v>
      </c>
      <c r="C598" s="293" t="str">
        <f t="shared" si="34"/>
        <v>Fraction of Med and High Temp Industrial Heat Shifted to Other Fuels</v>
      </c>
      <c r="D598" s="299" t="s">
        <v>742</v>
      </c>
      <c r="E598" s="298" t="s">
        <v>772</v>
      </c>
      <c r="F598" t="s">
        <v>743</v>
      </c>
      <c r="G598" s="298" t="s">
        <v>773</v>
      </c>
      <c r="H598" s="20">
        <v>1339</v>
      </c>
      <c r="I598" s="295" t="s">
        <v>634</v>
      </c>
      <c r="J598" s="296" t="str">
        <f>IF(ISBLANK(INDEX('Policy Characteristics'!D:D,MATCH($C598,'Policy Characteristics'!$C:$C,0))),"",INDEX('Policy Characteristics'!D:D,MATCH($C598,'Policy Characteristics'!$C:$C,0)))</f>
        <v>Electrification + Hydrogen</v>
      </c>
      <c r="K598" s="293" t="str">
        <f>IF(ISBLANK(INDEX('Policy Characteristics'!E:E,MATCH($C598,'Policy Characteristics'!$C:$C,0))),"",INDEX('Policy Characteristics'!E:E,MATCH($C598,'Policy Characteristics'!$C:$C,0)))</f>
        <v>indst med and high temp fuel type shifting</v>
      </c>
      <c r="L598" s="237">
        <f>IF(ISBLANK(INDEX('Policy Characteristics'!F:F,MATCH($C598,'Policy Characteristics'!$C:$C,0))),"",INDEX('Policy Characteristics'!F:F,MATCH($C598,'Policy Characteristics'!$C:$C,0)))</f>
        <v>0</v>
      </c>
      <c r="M598" s="237">
        <f>IF(ISBLANK(INDEX('Policy Characteristics'!G:G,MATCH($C598,'Policy Characteristics'!$C:$C,0))),"",INDEX('Policy Characteristics'!G:G,MATCH($C598,'Policy Characteristics'!$C:$C,0)))</f>
        <v>1</v>
      </c>
      <c r="N598" s="237">
        <f>IF(ISBLANK(INDEX('Policy Characteristics'!H:H,MATCH($C598,'Policy Characteristics'!$C:$C,0))),"",INDEX('Policy Characteristics'!H:H,MATCH($C598,'Policy Characteristics'!$C:$C,0)))</f>
        <v>0.01</v>
      </c>
      <c r="O598" s="293" t="str">
        <f>IF(ISBLANK(INDEX('Policy Characteristics'!I:I,MATCH($C598,'Policy Characteristics'!$C:$C,0))),"",INDEX('Policy Characteristics'!I:I,MATCH($C598,'Policy Characteristics'!$C:$C,0)))</f>
        <v>% of fuel shifted</v>
      </c>
      <c r="P598" s="293"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8" s="293" t="str">
        <f>IF(ISBLANK(INDEX('Policy Characteristics'!K:K,MATCH($C598,'Policy Characteristics'!$C:$C,0))),"",INDEX('Policy Characteristics'!K:K,MATCH($C598,'Policy Characteristics'!$C:$C,0)))</f>
        <v>industry-ag-main.html#fuel-switching</v>
      </c>
      <c r="R598" s="293" t="str">
        <f>IF(ISBLANK(INDEX('Policy Characteristics'!L:L,MATCH($C598,'Policy Characteristics'!$C:$C,0))),"",INDEX('Policy Characteristics'!L:L,MATCH($C598,'Policy Characteristics'!$C:$C,0)))</f>
        <v>industry-elec-and-hydrogen.html</v>
      </c>
    </row>
    <row r="599" spans="1:18" x14ac:dyDescent="0.25">
      <c r="A599" s="293" t="str">
        <f>IF(ISBLANK(INDEX('Policy Characteristics'!A:A,MATCH($C599,'Policy Characteristics'!$C:$C,0))),"",INDEX('Policy Characteristics'!A:A,MATCH($C599,'Policy Characteristics'!$C:$C,0)))</f>
        <v>Industry</v>
      </c>
      <c r="B599" s="294" t="str">
        <f>IF(ISBLANK(INDEX('Policy Characteristics'!B:B,MATCH($C599,'Policy Characteristics'!$C:$C,0))),"",INDEX('Policy Characteristics'!B:B,MATCH($C599,'Policy Characteristics'!$C:$C,0)))</f>
        <v>Electrification + Hydrogen (Med &amp; High Temp)</v>
      </c>
      <c r="C599" s="293" t="str">
        <f t="shared" si="34"/>
        <v>Fraction of Med and High Temp Industrial Heat Shifted to Other Fuels</v>
      </c>
      <c r="D599" s="299" t="s">
        <v>742</v>
      </c>
      <c r="E599" s="298" t="s">
        <v>774</v>
      </c>
      <c r="F599" t="s">
        <v>743</v>
      </c>
      <c r="G599" s="298" t="s">
        <v>775</v>
      </c>
      <c r="H599" s="20">
        <v>1340</v>
      </c>
      <c r="I599" s="295" t="s">
        <v>634</v>
      </c>
      <c r="J599" s="296" t="str">
        <f>IF(ISBLANK(INDEX('Policy Characteristics'!D:D,MATCH($C599,'Policy Characteristics'!$C:$C,0))),"",INDEX('Policy Characteristics'!D:D,MATCH($C599,'Policy Characteristics'!$C:$C,0)))</f>
        <v>Electrification + Hydrogen</v>
      </c>
      <c r="K599" s="293" t="str">
        <f>IF(ISBLANK(INDEX('Policy Characteristics'!E:E,MATCH($C599,'Policy Characteristics'!$C:$C,0))),"",INDEX('Policy Characteristics'!E:E,MATCH($C599,'Policy Characteristics'!$C:$C,0)))</f>
        <v>indst med and high temp fuel type shifting</v>
      </c>
      <c r="L599" s="237">
        <f>IF(ISBLANK(INDEX('Policy Characteristics'!F:F,MATCH($C599,'Policy Characteristics'!$C:$C,0))),"",INDEX('Policy Characteristics'!F:F,MATCH($C599,'Policy Characteristics'!$C:$C,0)))</f>
        <v>0</v>
      </c>
      <c r="M599" s="237">
        <f>IF(ISBLANK(INDEX('Policy Characteristics'!G:G,MATCH($C599,'Policy Characteristics'!$C:$C,0))),"",INDEX('Policy Characteristics'!G:G,MATCH($C599,'Policy Characteristics'!$C:$C,0)))</f>
        <v>1</v>
      </c>
      <c r="N599" s="237">
        <f>IF(ISBLANK(INDEX('Policy Characteristics'!H:H,MATCH($C599,'Policy Characteristics'!$C:$C,0))),"",INDEX('Policy Characteristics'!H:H,MATCH($C599,'Policy Characteristics'!$C:$C,0)))</f>
        <v>0.01</v>
      </c>
      <c r="O599" s="293" t="str">
        <f>IF(ISBLANK(INDEX('Policy Characteristics'!I:I,MATCH($C599,'Policy Characteristics'!$C:$C,0))),"",INDEX('Policy Characteristics'!I:I,MATCH($C599,'Policy Characteristics'!$C:$C,0)))</f>
        <v>% of fuel shifted</v>
      </c>
      <c r="P599" s="293"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9" s="293" t="str">
        <f>IF(ISBLANK(INDEX('Policy Characteristics'!K:K,MATCH($C599,'Policy Characteristics'!$C:$C,0))),"",INDEX('Policy Characteristics'!K:K,MATCH($C599,'Policy Characteristics'!$C:$C,0)))</f>
        <v>industry-ag-main.html#fuel-switching</v>
      </c>
      <c r="R599" s="293" t="str">
        <f>IF(ISBLANK(INDEX('Policy Characteristics'!L:L,MATCH($C599,'Policy Characteristics'!$C:$C,0))),"",INDEX('Policy Characteristics'!L:L,MATCH($C599,'Policy Characteristics'!$C:$C,0)))</f>
        <v>industry-elec-and-hydrogen.html</v>
      </c>
    </row>
    <row r="600" spans="1:18" x14ac:dyDescent="0.25">
      <c r="A600" s="293" t="str">
        <f>IF(ISBLANK(INDEX('Policy Characteristics'!A:A,MATCH($C600,'Policy Characteristics'!$C:$C,0))),"",INDEX('Policy Characteristics'!A:A,MATCH($C600,'Policy Characteristics'!$C:$C,0)))</f>
        <v>Industry</v>
      </c>
      <c r="B600" s="294" t="str">
        <f>IF(ISBLANK(INDEX('Policy Characteristics'!B:B,MATCH($C600,'Policy Characteristics'!$C:$C,0))),"",INDEX('Policy Characteristics'!B:B,MATCH($C600,'Policy Characteristics'!$C:$C,0)))</f>
        <v>Electrification + Hydrogen (Med &amp; High Temp)</v>
      </c>
      <c r="C600" s="293" t="str">
        <f t="shared" si="34"/>
        <v>Fraction of Med and High Temp Industrial Heat Shifted to Other Fuels</v>
      </c>
      <c r="D600" s="299" t="s">
        <v>742</v>
      </c>
      <c r="E600" s="298" t="s">
        <v>776</v>
      </c>
      <c r="F600" t="s">
        <v>743</v>
      </c>
      <c r="G600" s="298" t="s">
        <v>777</v>
      </c>
      <c r="H600" s="20">
        <v>1341</v>
      </c>
      <c r="I600" s="295" t="s">
        <v>634</v>
      </c>
      <c r="J600" s="296" t="str">
        <f>IF(ISBLANK(INDEX('Policy Characteristics'!D:D,MATCH($C600,'Policy Characteristics'!$C:$C,0))),"",INDEX('Policy Characteristics'!D:D,MATCH($C600,'Policy Characteristics'!$C:$C,0)))</f>
        <v>Electrification + Hydrogen</v>
      </c>
      <c r="K600" s="293" t="str">
        <f>IF(ISBLANK(INDEX('Policy Characteristics'!E:E,MATCH($C600,'Policy Characteristics'!$C:$C,0))),"",INDEX('Policy Characteristics'!E:E,MATCH($C600,'Policy Characteristics'!$C:$C,0)))</f>
        <v>indst med and high temp fuel type shifting</v>
      </c>
      <c r="L600" s="237">
        <f>IF(ISBLANK(INDEX('Policy Characteristics'!F:F,MATCH($C600,'Policy Characteristics'!$C:$C,0))),"",INDEX('Policy Characteristics'!F:F,MATCH($C600,'Policy Characteristics'!$C:$C,0)))</f>
        <v>0</v>
      </c>
      <c r="M600" s="237">
        <f>IF(ISBLANK(INDEX('Policy Characteristics'!G:G,MATCH($C600,'Policy Characteristics'!$C:$C,0))),"",INDEX('Policy Characteristics'!G:G,MATCH($C600,'Policy Characteristics'!$C:$C,0)))</f>
        <v>1</v>
      </c>
      <c r="N600" s="237">
        <f>IF(ISBLANK(INDEX('Policy Characteristics'!H:H,MATCH($C600,'Policy Characteristics'!$C:$C,0))),"",INDEX('Policy Characteristics'!H:H,MATCH($C600,'Policy Characteristics'!$C:$C,0)))</f>
        <v>0.01</v>
      </c>
      <c r="O600" s="293" t="str">
        <f>IF(ISBLANK(INDEX('Policy Characteristics'!I:I,MATCH($C600,'Policy Characteristics'!$C:$C,0))),"",INDEX('Policy Characteristics'!I:I,MATCH($C600,'Policy Characteristics'!$C:$C,0)))</f>
        <v>% of fuel shifted</v>
      </c>
      <c r="P600" s="293"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0" s="293" t="str">
        <f>IF(ISBLANK(INDEX('Policy Characteristics'!K:K,MATCH($C600,'Policy Characteristics'!$C:$C,0))),"",INDEX('Policy Characteristics'!K:K,MATCH($C600,'Policy Characteristics'!$C:$C,0)))</f>
        <v>industry-ag-main.html#fuel-switching</v>
      </c>
      <c r="R600" s="293" t="str">
        <f>IF(ISBLANK(INDEX('Policy Characteristics'!L:L,MATCH($C600,'Policy Characteristics'!$C:$C,0))),"",INDEX('Policy Characteristics'!L:L,MATCH($C600,'Policy Characteristics'!$C:$C,0)))</f>
        <v>industry-elec-and-hydrogen.html</v>
      </c>
    </row>
    <row r="601" spans="1:18" x14ac:dyDescent="0.25">
      <c r="A601" s="293" t="str">
        <f>IF(ISBLANK(INDEX('Policy Characteristics'!A:A,MATCH($C601,'Policy Characteristics'!$C:$C,0))),"",INDEX('Policy Characteristics'!A:A,MATCH($C601,'Policy Characteristics'!$C:$C,0)))</f>
        <v>Industry</v>
      </c>
      <c r="B601" s="294" t="str">
        <f>IF(ISBLANK(INDEX('Policy Characteristics'!B:B,MATCH($C601,'Policy Characteristics'!$C:$C,0))),"",INDEX('Policy Characteristics'!B:B,MATCH($C601,'Policy Characteristics'!$C:$C,0)))</f>
        <v>Electrification + Hydrogen (Med &amp; High Temp)</v>
      </c>
      <c r="C601" s="293" t="str">
        <f t="shared" si="34"/>
        <v>Fraction of Med and High Temp Industrial Heat Shifted to Other Fuels</v>
      </c>
      <c r="D601" s="299" t="s">
        <v>742</v>
      </c>
      <c r="E601" s="298" t="s">
        <v>778</v>
      </c>
      <c r="F601" t="s">
        <v>743</v>
      </c>
      <c r="G601" s="298" t="s">
        <v>779</v>
      </c>
      <c r="H601" s="20">
        <v>1342</v>
      </c>
      <c r="I601" s="295" t="s">
        <v>634</v>
      </c>
      <c r="J601" s="296" t="str">
        <f>IF(ISBLANK(INDEX('Policy Characteristics'!D:D,MATCH($C601,'Policy Characteristics'!$C:$C,0))),"",INDEX('Policy Characteristics'!D:D,MATCH($C601,'Policy Characteristics'!$C:$C,0)))</f>
        <v>Electrification + Hydrogen</v>
      </c>
      <c r="K601" s="293" t="str">
        <f>IF(ISBLANK(INDEX('Policy Characteristics'!E:E,MATCH($C601,'Policy Characteristics'!$C:$C,0))),"",INDEX('Policy Characteristics'!E:E,MATCH($C601,'Policy Characteristics'!$C:$C,0)))</f>
        <v>indst med and high temp fuel type shifting</v>
      </c>
      <c r="L601" s="237">
        <f>IF(ISBLANK(INDEX('Policy Characteristics'!F:F,MATCH($C601,'Policy Characteristics'!$C:$C,0))),"",INDEX('Policy Characteristics'!F:F,MATCH($C601,'Policy Characteristics'!$C:$C,0)))</f>
        <v>0</v>
      </c>
      <c r="M601" s="237">
        <f>IF(ISBLANK(INDEX('Policy Characteristics'!G:G,MATCH($C601,'Policy Characteristics'!$C:$C,0))),"",INDEX('Policy Characteristics'!G:G,MATCH($C601,'Policy Characteristics'!$C:$C,0)))</f>
        <v>1</v>
      </c>
      <c r="N601" s="237">
        <f>IF(ISBLANK(INDEX('Policy Characteristics'!H:H,MATCH($C601,'Policy Characteristics'!$C:$C,0))),"",INDEX('Policy Characteristics'!H:H,MATCH($C601,'Policy Characteristics'!$C:$C,0)))</f>
        <v>0.01</v>
      </c>
      <c r="O601" s="293" t="str">
        <f>IF(ISBLANK(INDEX('Policy Characteristics'!I:I,MATCH($C601,'Policy Characteristics'!$C:$C,0))),"",INDEX('Policy Characteristics'!I:I,MATCH($C601,'Policy Characteristics'!$C:$C,0)))</f>
        <v>% of fuel shifted</v>
      </c>
      <c r="P601" s="293"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1" s="293" t="str">
        <f>IF(ISBLANK(INDEX('Policy Characteristics'!K:K,MATCH($C601,'Policy Characteristics'!$C:$C,0))),"",INDEX('Policy Characteristics'!K:K,MATCH($C601,'Policy Characteristics'!$C:$C,0)))</f>
        <v>industry-ag-main.html#fuel-switching</v>
      </c>
      <c r="R601" s="293" t="str">
        <f>IF(ISBLANK(INDEX('Policy Characteristics'!L:L,MATCH($C601,'Policy Characteristics'!$C:$C,0))),"",INDEX('Policy Characteristics'!L:L,MATCH($C601,'Policy Characteristics'!$C:$C,0)))</f>
        <v>industry-elec-and-hydrogen.html</v>
      </c>
    </row>
    <row r="602" spans="1:18" x14ac:dyDescent="0.25">
      <c r="A602" s="293" t="str">
        <f>IF(ISBLANK(INDEX('Policy Characteristics'!A:A,MATCH($C602,'Policy Characteristics'!$C:$C,0))),"",INDEX('Policy Characteristics'!A:A,MATCH($C602,'Policy Characteristics'!$C:$C,0)))</f>
        <v>Industry</v>
      </c>
      <c r="B602" s="294" t="str">
        <f>IF(ISBLANK(INDEX('Policy Characteristics'!B:B,MATCH($C602,'Policy Characteristics'!$C:$C,0))),"",INDEX('Policy Characteristics'!B:B,MATCH($C602,'Policy Characteristics'!$C:$C,0)))</f>
        <v>Electrification + Hydrogen (Med &amp; High Temp)</v>
      </c>
      <c r="C602" s="293" t="str">
        <f t="shared" si="34"/>
        <v>Fraction of Med and High Temp Industrial Heat Shifted to Other Fuels</v>
      </c>
      <c r="D602" s="299" t="s">
        <v>742</v>
      </c>
      <c r="E602" s="298" t="s">
        <v>780</v>
      </c>
      <c r="F602" t="s">
        <v>743</v>
      </c>
      <c r="G602" s="298" t="s">
        <v>781</v>
      </c>
      <c r="H602" s="20">
        <v>1343</v>
      </c>
      <c r="I602" s="295" t="s">
        <v>634</v>
      </c>
      <c r="J602" s="296" t="str">
        <f>IF(ISBLANK(INDEX('Policy Characteristics'!D:D,MATCH($C602,'Policy Characteristics'!$C:$C,0))),"",INDEX('Policy Characteristics'!D:D,MATCH($C602,'Policy Characteristics'!$C:$C,0)))</f>
        <v>Electrification + Hydrogen</v>
      </c>
      <c r="K602" s="293" t="str">
        <f>IF(ISBLANK(INDEX('Policy Characteristics'!E:E,MATCH($C602,'Policy Characteristics'!$C:$C,0))),"",INDEX('Policy Characteristics'!E:E,MATCH($C602,'Policy Characteristics'!$C:$C,0)))</f>
        <v>indst med and high temp fuel type shifting</v>
      </c>
      <c r="L602" s="237">
        <f>IF(ISBLANK(INDEX('Policy Characteristics'!F:F,MATCH($C602,'Policy Characteristics'!$C:$C,0))),"",INDEX('Policy Characteristics'!F:F,MATCH($C602,'Policy Characteristics'!$C:$C,0)))</f>
        <v>0</v>
      </c>
      <c r="M602" s="237">
        <f>IF(ISBLANK(INDEX('Policy Characteristics'!G:G,MATCH($C602,'Policy Characteristics'!$C:$C,0))),"",INDEX('Policy Characteristics'!G:G,MATCH($C602,'Policy Characteristics'!$C:$C,0)))</f>
        <v>1</v>
      </c>
      <c r="N602" s="237">
        <f>IF(ISBLANK(INDEX('Policy Characteristics'!H:H,MATCH($C602,'Policy Characteristics'!$C:$C,0))),"",INDEX('Policy Characteristics'!H:H,MATCH($C602,'Policy Characteristics'!$C:$C,0)))</f>
        <v>0.01</v>
      </c>
      <c r="O602" s="293" t="str">
        <f>IF(ISBLANK(INDEX('Policy Characteristics'!I:I,MATCH($C602,'Policy Characteristics'!$C:$C,0))),"",INDEX('Policy Characteristics'!I:I,MATCH($C602,'Policy Characteristics'!$C:$C,0)))</f>
        <v>% of fuel shifted</v>
      </c>
      <c r="P602" s="293"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2" s="293" t="str">
        <f>IF(ISBLANK(INDEX('Policy Characteristics'!K:K,MATCH($C602,'Policy Characteristics'!$C:$C,0))),"",INDEX('Policy Characteristics'!K:K,MATCH($C602,'Policy Characteristics'!$C:$C,0)))</f>
        <v>industry-ag-main.html#fuel-switching</v>
      </c>
      <c r="R602" s="293" t="str">
        <f>IF(ISBLANK(INDEX('Policy Characteristics'!L:L,MATCH($C602,'Policy Characteristics'!$C:$C,0))),"",INDEX('Policy Characteristics'!L:L,MATCH($C602,'Policy Characteristics'!$C:$C,0)))</f>
        <v>industry-elec-and-hydrogen.html</v>
      </c>
    </row>
    <row r="603" spans="1:18" x14ac:dyDescent="0.25">
      <c r="A603" s="293" t="str">
        <f>IF(ISBLANK(INDEX('Policy Characteristics'!A:A,MATCH($C603,'Policy Characteristics'!$C:$C,0))),"",INDEX('Policy Characteristics'!A:A,MATCH($C603,'Policy Characteristics'!$C:$C,0)))</f>
        <v>Industry</v>
      </c>
      <c r="B603" s="294" t="str">
        <f>IF(ISBLANK(INDEX('Policy Characteristics'!B:B,MATCH($C603,'Policy Characteristics'!$C:$C,0))),"",INDEX('Policy Characteristics'!B:B,MATCH($C603,'Policy Characteristics'!$C:$C,0)))</f>
        <v>Electrification + Hydrogen (Med &amp; High Temp)</v>
      </c>
      <c r="C603" s="293" t="str">
        <f t="shared" si="34"/>
        <v>Fraction of Med and High Temp Industrial Heat Shifted to Other Fuels</v>
      </c>
      <c r="D603" s="299" t="s">
        <v>742</v>
      </c>
      <c r="E603" s="298" t="s">
        <v>782</v>
      </c>
      <c r="F603" t="s">
        <v>743</v>
      </c>
      <c r="G603" s="298" t="s">
        <v>783</v>
      </c>
      <c r="H603" s="20">
        <v>1344</v>
      </c>
      <c r="I603" s="295" t="s">
        <v>634</v>
      </c>
      <c r="J603" s="296" t="str">
        <f>IF(ISBLANK(INDEX('Policy Characteristics'!D:D,MATCH($C603,'Policy Characteristics'!$C:$C,0))),"",INDEX('Policy Characteristics'!D:D,MATCH($C603,'Policy Characteristics'!$C:$C,0)))</f>
        <v>Electrification + Hydrogen</v>
      </c>
      <c r="K603" s="293" t="str">
        <f>IF(ISBLANK(INDEX('Policy Characteristics'!E:E,MATCH($C603,'Policy Characteristics'!$C:$C,0))),"",INDEX('Policy Characteristics'!E:E,MATCH($C603,'Policy Characteristics'!$C:$C,0)))</f>
        <v>indst med and high temp fuel type shifting</v>
      </c>
      <c r="L603" s="237">
        <f>IF(ISBLANK(INDEX('Policy Characteristics'!F:F,MATCH($C603,'Policy Characteristics'!$C:$C,0))),"",INDEX('Policy Characteristics'!F:F,MATCH($C603,'Policy Characteristics'!$C:$C,0)))</f>
        <v>0</v>
      </c>
      <c r="M603" s="237">
        <f>IF(ISBLANK(INDEX('Policy Characteristics'!G:G,MATCH($C603,'Policy Characteristics'!$C:$C,0))),"",INDEX('Policy Characteristics'!G:G,MATCH($C603,'Policy Characteristics'!$C:$C,0)))</f>
        <v>1</v>
      </c>
      <c r="N603" s="237">
        <f>IF(ISBLANK(INDEX('Policy Characteristics'!H:H,MATCH($C603,'Policy Characteristics'!$C:$C,0))),"",INDEX('Policy Characteristics'!H:H,MATCH($C603,'Policy Characteristics'!$C:$C,0)))</f>
        <v>0.01</v>
      </c>
      <c r="O603" s="293" t="str">
        <f>IF(ISBLANK(INDEX('Policy Characteristics'!I:I,MATCH($C603,'Policy Characteristics'!$C:$C,0))),"",INDEX('Policy Characteristics'!I:I,MATCH($C603,'Policy Characteristics'!$C:$C,0)))</f>
        <v>% of fuel shifted</v>
      </c>
      <c r="P603" s="293"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3" s="293" t="str">
        <f>IF(ISBLANK(INDEX('Policy Characteristics'!K:K,MATCH($C603,'Policy Characteristics'!$C:$C,0))),"",INDEX('Policy Characteristics'!K:K,MATCH($C603,'Policy Characteristics'!$C:$C,0)))</f>
        <v>industry-ag-main.html#fuel-switching</v>
      </c>
      <c r="R603" s="293" t="str">
        <f>IF(ISBLANK(INDEX('Policy Characteristics'!L:L,MATCH($C603,'Policy Characteristics'!$C:$C,0))),"",INDEX('Policy Characteristics'!L:L,MATCH($C603,'Policy Characteristics'!$C:$C,0)))</f>
        <v>industry-elec-and-hydrogen.html</v>
      </c>
    </row>
    <row r="604" spans="1:18" x14ac:dyDescent="0.25">
      <c r="A604" s="293" t="str">
        <f>IF(ISBLANK(INDEX('Policy Characteristics'!A:A,MATCH($C604,'Policy Characteristics'!$C:$C,0))),"",INDEX('Policy Characteristics'!A:A,MATCH($C604,'Policy Characteristics'!$C:$C,0)))</f>
        <v>Industry</v>
      </c>
      <c r="B604" s="294" t="str">
        <f>IF(ISBLANK(INDEX('Policy Characteristics'!B:B,MATCH($C604,'Policy Characteristics'!$C:$C,0))),"",INDEX('Policy Characteristics'!B:B,MATCH($C604,'Policy Characteristics'!$C:$C,0)))</f>
        <v>Electrification + Hydrogen (Med &amp; High Temp)</v>
      </c>
      <c r="C604" s="293" t="str">
        <f t="shared" si="34"/>
        <v>Fraction of Med and High Temp Industrial Heat Shifted to Other Fuels</v>
      </c>
      <c r="D604" s="299" t="s">
        <v>742</v>
      </c>
      <c r="E604" s="298" t="s">
        <v>784</v>
      </c>
      <c r="F604" t="s">
        <v>743</v>
      </c>
      <c r="G604" s="298" t="s">
        <v>785</v>
      </c>
      <c r="H604" s="20">
        <v>1345</v>
      </c>
      <c r="I604" s="295" t="s">
        <v>634</v>
      </c>
      <c r="J604" s="296" t="str">
        <f>IF(ISBLANK(INDEX('Policy Characteristics'!D:D,MATCH($C604,'Policy Characteristics'!$C:$C,0))),"",INDEX('Policy Characteristics'!D:D,MATCH($C604,'Policy Characteristics'!$C:$C,0)))</f>
        <v>Electrification + Hydrogen</v>
      </c>
      <c r="K604" s="293" t="str">
        <f>IF(ISBLANK(INDEX('Policy Characteristics'!E:E,MATCH($C604,'Policy Characteristics'!$C:$C,0))),"",INDEX('Policy Characteristics'!E:E,MATCH($C604,'Policy Characteristics'!$C:$C,0)))</f>
        <v>indst med and high temp fuel type shifting</v>
      </c>
      <c r="L604" s="237">
        <f>IF(ISBLANK(INDEX('Policy Characteristics'!F:F,MATCH($C604,'Policy Characteristics'!$C:$C,0))),"",INDEX('Policy Characteristics'!F:F,MATCH($C604,'Policy Characteristics'!$C:$C,0)))</f>
        <v>0</v>
      </c>
      <c r="M604" s="237">
        <f>IF(ISBLANK(INDEX('Policy Characteristics'!G:G,MATCH($C604,'Policy Characteristics'!$C:$C,0))),"",INDEX('Policy Characteristics'!G:G,MATCH($C604,'Policy Characteristics'!$C:$C,0)))</f>
        <v>1</v>
      </c>
      <c r="N604" s="237">
        <f>IF(ISBLANK(INDEX('Policy Characteristics'!H:H,MATCH($C604,'Policy Characteristics'!$C:$C,0))),"",INDEX('Policy Characteristics'!H:H,MATCH($C604,'Policy Characteristics'!$C:$C,0)))</f>
        <v>0.01</v>
      </c>
      <c r="O604" s="293" t="str">
        <f>IF(ISBLANK(INDEX('Policy Characteristics'!I:I,MATCH($C604,'Policy Characteristics'!$C:$C,0))),"",INDEX('Policy Characteristics'!I:I,MATCH($C604,'Policy Characteristics'!$C:$C,0)))</f>
        <v>% of fuel shifted</v>
      </c>
      <c r="P604" s="293"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4" s="293" t="str">
        <f>IF(ISBLANK(INDEX('Policy Characteristics'!K:K,MATCH($C604,'Policy Characteristics'!$C:$C,0))),"",INDEX('Policy Characteristics'!K:K,MATCH($C604,'Policy Characteristics'!$C:$C,0)))</f>
        <v>industry-ag-main.html#fuel-switching</v>
      </c>
      <c r="R604" s="293" t="str">
        <f>IF(ISBLANK(INDEX('Policy Characteristics'!L:L,MATCH($C604,'Policy Characteristics'!$C:$C,0))),"",INDEX('Policy Characteristics'!L:L,MATCH($C604,'Policy Characteristics'!$C:$C,0)))</f>
        <v>industry-elec-and-hydrogen.html</v>
      </c>
    </row>
    <row r="605" spans="1:18" x14ac:dyDescent="0.25">
      <c r="A605" s="293" t="str">
        <f>IF(ISBLANK(INDEX('Policy Characteristics'!A:A,MATCH($C605,'Policy Characteristics'!$C:$C,0))),"",INDEX('Policy Characteristics'!A:A,MATCH($C605,'Policy Characteristics'!$C:$C,0)))</f>
        <v>Industry</v>
      </c>
      <c r="B605" s="294" t="str">
        <f>IF(ISBLANK(INDEX('Policy Characteristics'!B:B,MATCH($C605,'Policy Characteristics'!$C:$C,0))),"",INDEX('Policy Characteristics'!B:B,MATCH($C605,'Policy Characteristics'!$C:$C,0)))</f>
        <v>Electrification + Hydrogen (Med &amp; High Temp)</v>
      </c>
      <c r="C605" s="293" t="str">
        <f t="shared" si="34"/>
        <v>Fraction of Med and High Temp Industrial Heat Shifted to Other Fuels</v>
      </c>
      <c r="D605" s="299" t="s">
        <v>742</v>
      </c>
      <c r="E605" s="298" t="s">
        <v>786</v>
      </c>
      <c r="F605" t="s">
        <v>743</v>
      </c>
      <c r="G605" s="298" t="s">
        <v>787</v>
      </c>
      <c r="H605" s="20">
        <v>1346</v>
      </c>
      <c r="I605" s="295" t="s">
        <v>634</v>
      </c>
      <c r="J605" s="296" t="str">
        <f>IF(ISBLANK(INDEX('Policy Characteristics'!D:D,MATCH($C605,'Policy Characteristics'!$C:$C,0))),"",INDEX('Policy Characteristics'!D:D,MATCH($C605,'Policy Characteristics'!$C:$C,0)))</f>
        <v>Electrification + Hydrogen</v>
      </c>
      <c r="K605" s="293" t="str">
        <f>IF(ISBLANK(INDEX('Policy Characteristics'!E:E,MATCH($C605,'Policy Characteristics'!$C:$C,0))),"",INDEX('Policy Characteristics'!E:E,MATCH($C605,'Policy Characteristics'!$C:$C,0)))</f>
        <v>indst med and high temp fuel type shifting</v>
      </c>
      <c r="L605" s="237">
        <f>IF(ISBLANK(INDEX('Policy Characteristics'!F:F,MATCH($C605,'Policy Characteristics'!$C:$C,0))),"",INDEX('Policy Characteristics'!F:F,MATCH($C605,'Policy Characteristics'!$C:$C,0)))</f>
        <v>0</v>
      </c>
      <c r="M605" s="237">
        <f>IF(ISBLANK(INDEX('Policy Characteristics'!G:G,MATCH($C605,'Policy Characteristics'!$C:$C,0))),"",INDEX('Policy Characteristics'!G:G,MATCH($C605,'Policy Characteristics'!$C:$C,0)))</f>
        <v>1</v>
      </c>
      <c r="N605" s="237">
        <f>IF(ISBLANK(INDEX('Policy Characteristics'!H:H,MATCH($C605,'Policy Characteristics'!$C:$C,0))),"",INDEX('Policy Characteristics'!H:H,MATCH($C605,'Policy Characteristics'!$C:$C,0)))</f>
        <v>0.01</v>
      </c>
      <c r="O605" s="293" t="str">
        <f>IF(ISBLANK(INDEX('Policy Characteristics'!I:I,MATCH($C605,'Policy Characteristics'!$C:$C,0))),"",INDEX('Policy Characteristics'!I:I,MATCH($C605,'Policy Characteristics'!$C:$C,0)))</f>
        <v>% of fuel shifted</v>
      </c>
      <c r="P605" s="293"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5" s="293" t="str">
        <f>IF(ISBLANK(INDEX('Policy Characteristics'!K:K,MATCH($C605,'Policy Characteristics'!$C:$C,0))),"",INDEX('Policy Characteristics'!K:K,MATCH($C605,'Policy Characteristics'!$C:$C,0)))</f>
        <v>industry-ag-main.html#fuel-switching</v>
      </c>
      <c r="R605" s="293" t="str">
        <f>IF(ISBLANK(INDEX('Policy Characteristics'!L:L,MATCH($C605,'Policy Characteristics'!$C:$C,0))),"",INDEX('Policy Characteristics'!L:L,MATCH($C605,'Policy Characteristics'!$C:$C,0)))</f>
        <v>industry-elec-and-hydrogen.html</v>
      </c>
    </row>
    <row r="606" spans="1:18" x14ac:dyDescent="0.25">
      <c r="A606" s="293" t="str">
        <f>IF(ISBLANK(INDEX('Policy Characteristics'!A:A,MATCH($C606,'Policy Characteristics'!$C:$C,0))),"",INDEX('Policy Characteristics'!A:A,MATCH($C606,'Policy Characteristics'!$C:$C,0)))</f>
        <v>Industry</v>
      </c>
      <c r="B606" s="294" t="str">
        <f>IF(ISBLANK(INDEX('Policy Characteristics'!B:B,MATCH($C606,'Policy Characteristics'!$C:$C,0))),"",INDEX('Policy Characteristics'!B:B,MATCH($C606,'Policy Characteristics'!$C:$C,0)))</f>
        <v>Electrification + Hydrogen (Med &amp; High Temp)</v>
      </c>
      <c r="C606" s="293" t="str">
        <f t="shared" si="34"/>
        <v>Fraction of Med and High Temp Industrial Heat Shifted to Other Fuels</v>
      </c>
      <c r="D606" s="299" t="s">
        <v>742</v>
      </c>
      <c r="E606" s="298" t="s">
        <v>788</v>
      </c>
      <c r="F606" t="s">
        <v>743</v>
      </c>
      <c r="G606" s="298" t="s">
        <v>789</v>
      </c>
      <c r="H606" s="20">
        <v>1347</v>
      </c>
      <c r="I606" s="295" t="s">
        <v>624</v>
      </c>
      <c r="J606" s="296" t="str">
        <f>IF(ISBLANK(INDEX('Policy Characteristics'!D:D,MATCH($C606,'Policy Characteristics'!$C:$C,0))),"",INDEX('Policy Characteristics'!D:D,MATCH($C606,'Policy Characteristics'!$C:$C,0)))</f>
        <v>Electrification + Hydrogen</v>
      </c>
      <c r="K606" s="293" t="str">
        <f>IF(ISBLANK(INDEX('Policy Characteristics'!E:E,MATCH($C606,'Policy Characteristics'!$C:$C,0))),"",INDEX('Policy Characteristics'!E:E,MATCH($C606,'Policy Characteristics'!$C:$C,0)))</f>
        <v>indst med and high temp fuel type shifting</v>
      </c>
      <c r="L606" s="237">
        <f>IF(ISBLANK(INDEX('Policy Characteristics'!F:F,MATCH($C606,'Policy Characteristics'!$C:$C,0))),"",INDEX('Policy Characteristics'!F:F,MATCH($C606,'Policy Characteristics'!$C:$C,0)))</f>
        <v>0</v>
      </c>
      <c r="M606" s="237">
        <f>IF(ISBLANK(INDEX('Policy Characteristics'!G:G,MATCH($C606,'Policy Characteristics'!$C:$C,0))),"",INDEX('Policy Characteristics'!G:G,MATCH($C606,'Policy Characteristics'!$C:$C,0)))</f>
        <v>1</v>
      </c>
      <c r="N606" s="237">
        <f>IF(ISBLANK(INDEX('Policy Characteristics'!H:H,MATCH($C606,'Policy Characteristics'!$C:$C,0))),"",INDEX('Policy Characteristics'!H:H,MATCH($C606,'Policy Characteristics'!$C:$C,0)))</f>
        <v>0.01</v>
      </c>
      <c r="O606" s="293" t="str">
        <f>IF(ISBLANK(INDEX('Policy Characteristics'!I:I,MATCH($C606,'Policy Characteristics'!$C:$C,0))),"",INDEX('Policy Characteristics'!I:I,MATCH($C606,'Policy Characteristics'!$C:$C,0)))</f>
        <v>% of fuel shifted</v>
      </c>
      <c r="P606" s="293"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6" s="293" t="str">
        <f>IF(ISBLANK(INDEX('Policy Characteristics'!K:K,MATCH($C606,'Policy Characteristics'!$C:$C,0))),"",INDEX('Policy Characteristics'!K:K,MATCH($C606,'Policy Characteristics'!$C:$C,0)))</f>
        <v>industry-ag-main.html#fuel-switching</v>
      </c>
      <c r="R606" s="293" t="str">
        <f>IF(ISBLANK(INDEX('Policy Characteristics'!L:L,MATCH($C606,'Policy Characteristics'!$C:$C,0))),"",INDEX('Policy Characteristics'!L:L,MATCH($C606,'Policy Characteristics'!$C:$C,0)))</f>
        <v>industry-elec-and-hydrogen.html</v>
      </c>
    </row>
    <row r="607" spans="1:18" x14ac:dyDescent="0.25">
      <c r="A607" s="293" t="str">
        <f>IF(ISBLANK(INDEX('Policy Characteristics'!A:A,MATCH($C607,'Policy Characteristics'!$C:$C,0))),"",INDEX('Policy Characteristics'!A:A,MATCH($C607,'Policy Characteristics'!$C:$C,0)))</f>
        <v>Industry</v>
      </c>
      <c r="B607" s="294" t="str">
        <f>IF(ISBLANK(INDEX('Policy Characteristics'!B:B,MATCH($C607,'Policy Characteristics'!$C:$C,0))),"",INDEX('Policy Characteristics'!B:B,MATCH($C607,'Policy Characteristics'!$C:$C,0)))</f>
        <v>Electrification + Hydrogen (Med &amp; High Temp)</v>
      </c>
      <c r="C607" s="293" t="str">
        <f t="shared" si="34"/>
        <v>Fraction of Med and High Temp Industrial Heat Shifted to Other Fuels</v>
      </c>
      <c r="D607" s="299" t="s">
        <v>744</v>
      </c>
      <c r="E607" s="298" t="s">
        <v>770</v>
      </c>
      <c r="F607" t="s">
        <v>745</v>
      </c>
      <c r="G607" s="298" t="s">
        <v>771</v>
      </c>
      <c r="H607" s="20">
        <v>1348</v>
      </c>
      <c r="I607" s="295" t="s">
        <v>624</v>
      </c>
      <c r="J607" s="296" t="str">
        <f>IF(ISBLANK(INDEX('Policy Characteristics'!D:D,MATCH($C607,'Policy Characteristics'!$C:$C,0))),"",INDEX('Policy Characteristics'!D:D,MATCH($C607,'Policy Characteristics'!$C:$C,0)))</f>
        <v>Electrification + Hydrogen</v>
      </c>
      <c r="K607" s="293" t="str">
        <f>IF(ISBLANK(INDEX('Policy Characteristics'!E:E,MATCH($C607,'Policy Characteristics'!$C:$C,0))),"",INDEX('Policy Characteristics'!E:E,MATCH($C607,'Policy Characteristics'!$C:$C,0)))</f>
        <v>indst med and high temp fuel type shifting</v>
      </c>
      <c r="L607" s="237">
        <f>IF(ISBLANK(INDEX('Policy Characteristics'!F:F,MATCH($C607,'Policy Characteristics'!$C:$C,0))),"",INDEX('Policy Characteristics'!F:F,MATCH($C607,'Policy Characteristics'!$C:$C,0)))</f>
        <v>0</v>
      </c>
      <c r="M607" s="237">
        <f>IF(ISBLANK(INDEX('Policy Characteristics'!G:G,MATCH($C607,'Policy Characteristics'!$C:$C,0))),"",INDEX('Policy Characteristics'!G:G,MATCH($C607,'Policy Characteristics'!$C:$C,0)))</f>
        <v>1</v>
      </c>
      <c r="N607" s="237">
        <f>IF(ISBLANK(INDEX('Policy Characteristics'!H:H,MATCH($C607,'Policy Characteristics'!$C:$C,0))),"",INDEX('Policy Characteristics'!H:H,MATCH($C607,'Policy Characteristics'!$C:$C,0)))</f>
        <v>0.01</v>
      </c>
      <c r="O607" s="293" t="str">
        <f>IF(ISBLANK(INDEX('Policy Characteristics'!I:I,MATCH($C607,'Policy Characteristics'!$C:$C,0))),"",INDEX('Policy Characteristics'!I:I,MATCH($C607,'Policy Characteristics'!$C:$C,0)))</f>
        <v>% of fuel shifted</v>
      </c>
      <c r="P607" s="293"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7" s="293" t="str">
        <f>IF(ISBLANK(INDEX('Policy Characteristics'!K:K,MATCH($C607,'Policy Characteristics'!$C:$C,0))),"",INDEX('Policy Characteristics'!K:K,MATCH($C607,'Policy Characteristics'!$C:$C,0)))</f>
        <v>industry-ag-main.html#fuel-switching</v>
      </c>
      <c r="R607" s="293" t="str">
        <f>IF(ISBLANK(INDEX('Policy Characteristics'!L:L,MATCH($C607,'Policy Characteristics'!$C:$C,0))),"",INDEX('Policy Characteristics'!L:L,MATCH($C607,'Policy Characteristics'!$C:$C,0)))</f>
        <v>industry-elec-and-hydrogen.html</v>
      </c>
    </row>
    <row r="608" spans="1:18" x14ac:dyDescent="0.25">
      <c r="A608" s="293" t="str">
        <f>IF(ISBLANK(INDEX('Policy Characteristics'!A:A,MATCH($C608,'Policy Characteristics'!$C:$C,0))),"",INDEX('Policy Characteristics'!A:A,MATCH($C608,'Policy Characteristics'!$C:$C,0)))</f>
        <v>Industry</v>
      </c>
      <c r="B608" s="294" t="str">
        <f>IF(ISBLANK(INDEX('Policy Characteristics'!B:B,MATCH($C608,'Policy Characteristics'!$C:$C,0))),"",INDEX('Policy Characteristics'!B:B,MATCH($C608,'Policy Characteristics'!$C:$C,0)))</f>
        <v>Electrification + Hydrogen (Med &amp; High Temp)</v>
      </c>
      <c r="C608" s="293" t="str">
        <f t="shared" si="34"/>
        <v>Fraction of Med and High Temp Industrial Heat Shifted to Other Fuels</v>
      </c>
      <c r="D608" s="299" t="s">
        <v>744</v>
      </c>
      <c r="E608" s="298" t="s">
        <v>772</v>
      </c>
      <c r="F608" t="s">
        <v>745</v>
      </c>
      <c r="G608" s="298" t="s">
        <v>773</v>
      </c>
      <c r="H608" s="20">
        <v>1349</v>
      </c>
      <c r="I608" s="295" t="s">
        <v>634</v>
      </c>
      <c r="J608" s="296" t="str">
        <f>IF(ISBLANK(INDEX('Policy Characteristics'!D:D,MATCH($C608,'Policy Characteristics'!$C:$C,0))),"",INDEX('Policy Characteristics'!D:D,MATCH($C608,'Policy Characteristics'!$C:$C,0)))</f>
        <v>Electrification + Hydrogen</v>
      </c>
      <c r="K608" s="293" t="str">
        <f>IF(ISBLANK(INDEX('Policy Characteristics'!E:E,MATCH($C608,'Policy Characteristics'!$C:$C,0))),"",INDEX('Policy Characteristics'!E:E,MATCH($C608,'Policy Characteristics'!$C:$C,0)))</f>
        <v>indst med and high temp fuel type shifting</v>
      </c>
      <c r="L608" s="237">
        <f>IF(ISBLANK(INDEX('Policy Characteristics'!F:F,MATCH($C608,'Policy Characteristics'!$C:$C,0))),"",INDEX('Policy Characteristics'!F:F,MATCH($C608,'Policy Characteristics'!$C:$C,0)))</f>
        <v>0</v>
      </c>
      <c r="M608" s="237">
        <f>IF(ISBLANK(INDEX('Policy Characteristics'!G:G,MATCH($C608,'Policy Characteristics'!$C:$C,0))),"",INDEX('Policy Characteristics'!G:G,MATCH($C608,'Policy Characteristics'!$C:$C,0)))</f>
        <v>1</v>
      </c>
      <c r="N608" s="237">
        <f>IF(ISBLANK(INDEX('Policy Characteristics'!H:H,MATCH($C608,'Policy Characteristics'!$C:$C,0))),"",INDEX('Policy Characteristics'!H:H,MATCH($C608,'Policy Characteristics'!$C:$C,0)))</f>
        <v>0.01</v>
      </c>
      <c r="O608" s="293" t="str">
        <f>IF(ISBLANK(INDEX('Policy Characteristics'!I:I,MATCH($C608,'Policy Characteristics'!$C:$C,0))),"",INDEX('Policy Characteristics'!I:I,MATCH($C608,'Policy Characteristics'!$C:$C,0)))</f>
        <v>% of fuel shifted</v>
      </c>
      <c r="P608" s="293"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8" s="293" t="str">
        <f>IF(ISBLANK(INDEX('Policy Characteristics'!K:K,MATCH($C608,'Policy Characteristics'!$C:$C,0))),"",INDEX('Policy Characteristics'!K:K,MATCH($C608,'Policy Characteristics'!$C:$C,0)))</f>
        <v>industry-ag-main.html#fuel-switching</v>
      </c>
      <c r="R608" s="293" t="str">
        <f>IF(ISBLANK(INDEX('Policy Characteristics'!L:L,MATCH($C608,'Policy Characteristics'!$C:$C,0))),"",INDEX('Policy Characteristics'!L:L,MATCH($C608,'Policy Characteristics'!$C:$C,0)))</f>
        <v>industry-elec-and-hydrogen.html</v>
      </c>
    </row>
    <row r="609" spans="1:18" x14ac:dyDescent="0.25">
      <c r="A609" s="293" t="str">
        <f>IF(ISBLANK(INDEX('Policy Characteristics'!A:A,MATCH($C609,'Policy Characteristics'!$C:$C,0))),"",INDEX('Policy Characteristics'!A:A,MATCH($C609,'Policy Characteristics'!$C:$C,0)))</f>
        <v>Industry</v>
      </c>
      <c r="B609" s="294" t="str">
        <f>IF(ISBLANK(INDEX('Policy Characteristics'!B:B,MATCH($C609,'Policy Characteristics'!$C:$C,0))),"",INDEX('Policy Characteristics'!B:B,MATCH($C609,'Policy Characteristics'!$C:$C,0)))</f>
        <v>Electrification + Hydrogen (Med &amp; High Temp)</v>
      </c>
      <c r="C609" s="293" t="str">
        <f t="shared" si="34"/>
        <v>Fraction of Med and High Temp Industrial Heat Shifted to Other Fuels</v>
      </c>
      <c r="D609" s="299" t="s">
        <v>744</v>
      </c>
      <c r="E609" s="298" t="s">
        <v>774</v>
      </c>
      <c r="F609" t="s">
        <v>745</v>
      </c>
      <c r="G609" s="298" t="s">
        <v>775</v>
      </c>
      <c r="H609" s="20">
        <v>1350</v>
      </c>
      <c r="I609" s="295" t="s">
        <v>634</v>
      </c>
      <c r="J609" s="296" t="str">
        <f>IF(ISBLANK(INDEX('Policy Characteristics'!D:D,MATCH($C609,'Policy Characteristics'!$C:$C,0))),"",INDEX('Policy Characteristics'!D:D,MATCH($C609,'Policy Characteristics'!$C:$C,0)))</f>
        <v>Electrification + Hydrogen</v>
      </c>
      <c r="K609" s="293" t="str">
        <f>IF(ISBLANK(INDEX('Policy Characteristics'!E:E,MATCH($C609,'Policy Characteristics'!$C:$C,0))),"",INDEX('Policy Characteristics'!E:E,MATCH($C609,'Policy Characteristics'!$C:$C,0)))</f>
        <v>indst med and high temp fuel type shifting</v>
      </c>
      <c r="L609" s="237">
        <f>IF(ISBLANK(INDEX('Policy Characteristics'!F:F,MATCH($C609,'Policy Characteristics'!$C:$C,0))),"",INDEX('Policy Characteristics'!F:F,MATCH($C609,'Policy Characteristics'!$C:$C,0)))</f>
        <v>0</v>
      </c>
      <c r="M609" s="237">
        <f>IF(ISBLANK(INDEX('Policy Characteristics'!G:G,MATCH($C609,'Policy Characteristics'!$C:$C,0))),"",INDEX('Policy Characteristics'!G:G,MATCH($C609,'Policy Characteristics'!$C:$C,0)))</f>
        <v>1</v>
      </c>
      <c r="N609" s="237">
        <f>IF(ISBLANK(INDEX('Policy Characteristics'!H:H,MATCH($C609,'Policy Characteristics'!$C:$C,0))),"",INDEX('Policy Characteristics'!H:H,MATCH($C609,'Policy Characteristics'!$C:$C,0)))</f>
        <v>0.01</v>
      </c>
      <c r="O609" s="293" t="str">
        <f>IF(ISBLANK(INDEX('Policy Characteristics'!I:I,MATCH($C609,'Policy Characteristics'!$C:$C,0))),"",INDEX('Policy Characteristics'!I:I,MATCH($C609,'Policy Characteristics'!$C:$C,0)))</f>
        <v>% of fuel shifted</v>
      </c>
      <c r="P609" s="293"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9" s="293" t="str">
        <f>IF(ISBLANK(INDEX('Policy Characteristics'!K:K,MATCH($C609,'Policy Characteristics'!$C:$C,0))),"",INDEX('Policy Characteristics'!K:K,MATCH($C609,'Policy Characteristics'!$C:$C,0)))</f>
        <v>industry-ag-main.html#fuel-switching</v>
      </c>
      <c r="R609" s="293" t="str">
        <f>IF(ISBLANK(INDEX('Policy Characteristics'!L:L,MATCH($C609,'Policy Characteristics'!$C:$C,0))),"",INDEX('Policy Characteristics'!L:L,MATCH($C609,'Policy Characteristics'!$C:$C,0)))</f>
        <v>industry-elec-and-hydrogen.html</v>
      </c>
    </row>
    <row r="610" spans="1:18" x14ac:dyDescent="0.25">
      <c r="A610" s="293" t="str">
        <f>IF(ISBLANK(INDEX('Policy Characteristics'!A:A,MATCH($C610,'Policy Characteristics'!$C:$C,0))),"",INDEX('Policy Characteristics'!A:A,MATCH($C610,'Policy Characteristics'!$C:$C,0)))</f>
        <v>Industry</v>
      </c>
      <c r="B610" s="294" t="str">
        <f>IF(ISBLANK(INDEX('Policy Characteristics'!B:B,MATCH($C610,'Policy Characteristics'!$C:$C,0))),"",INDEX('Policy Characteristics'!B:B,MATCH($C610,'Policy Characteristics'!$C:$C,0)))</f>
        <v>Electrification + Hydrogen (Med &amp; High Temp)</v>
      </c>
      <c r="C610" s="293" t="str">
        <f t="shared" si="34"/>
        <v>Fraction of Med and High Temp Industrial Heat Shifted to Other Fuels</v>
      </c>
      <c r="D610" s="299" t="s">
        <v>744</v>
      </c>
      <c r="E610" s="298" t="s">
        <v>776</v>
      </c>
      <c r="F610" t="s">
        <v>745</v>
      </c>
      <c r="G610" s="298" t="s">
        <v>777</v>
      </c>
      <c r="H610" s="20">
        <v>1351</v>
      </c>
      <c r="I610" s="295" t="s">
        <v>634</v>
      </c>
      <c r="J610" s="296" t="str">
        <f>IF(ISBLANK(INDEX('Policy Characteristics'!D:D,MATCH($C610,'Policy Characteristics'!$C:$C,0))),"",INDEX('Policy Characteristics'!D:D,MATCH($C610,'Policy Characteristics'!$C:$C,0)))</f>
        <v>Electrification + Hydrogen</v>
      </c>
      <c r="K610" s="293" t="str">
        <f>IF(ISBLANK(INDEX('Policy Characteristics'!E:E,MATCH($C610,'Policy Characteristics'!$C:$C,0))),"",INDEX('Policy Characteristics'!E:E,MATCH($C610,'Policy Characteristics'!$C:$C,0)))</f>
        <v>indst med and high temp fuel type shifting</v>
      </c>
      <c r="L610" s="237">
        <f>IF(ISBLANK(INDEX('Policy Characteristics'!F:F,MATCH($C610,'Policy Characteristics'!$C:$C,0))),"",INDEX('Policy Characteristics'!F:F,MATCH($C610,'Policy Characteristics'!$C:$C,0)))</f>
        <v>0</v>
      </c>
      <c r="M610" s="237">
        <f>IF(ISBLANK(INDEX('Policy Characteristics'!G:G,MATCH($C610,'Policy Characteristics'!$C:$C,0))),"",INDEX('Policy Characteristics'!G:G,MATCH($C610,'Policy Characteristics'!$C:$C,0)))</f>
        <v>1</v>
      </c>
      <c r="N610" s="237">
        <f>IF(ISBLANK(INDEX('Policy Characteristics'!H:H,MATCH($C610,'Policy Characteristics'!$C:$C,0))),"",INDEX('Policy Characteristics'!H:H,MATCH($C610,'Policy Characteristics'!$C:$C,0)))</f>
        <v>0.01</v>
      </c>
      <c r="O610" s="293" t="str">
        <f>IF(ISBLANK(INDEX('Policy Characteristics'!I:I,MATCH($C610,'Policy Characteristics'!$C:$C,0))),"",INDEX('Policy Characteristics'!I:I,MATCH($C610,'Policy Characteristics'!$C:$C,0)))</f>
        <v>% of fuel shifted</v>
      </c>
      <c r="P610" s="293"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0" s="293" t="str">
        <f>IF(ISBLANK(INDEX('Policy Characteristics'!K:K,MATCH($C610,'Policy Characteristics'!$C:$C,0))),"",INDEX('Policy Characteristics'!K:K,MATCH($C610,'Policy Characteristics'!$C:$C,0)))</f>
        <v>industry-ag-main.html#fuel-switching</v>
      </c>
      <c r="R610" s="293" t="str">
        <f>IF(ISBLANK(INDEX('Policy Characteristics'!L:L,MATCH($C610,'Policy Characteristics'!$C:$C,0))),"",INDEX('Policy Characteristics'!L:L,MATCH($C610,'Policy Characteristics'!$C:$C,0)))</f>
        <v>industry-elec-and-hydrogen.html</v>
      </c>
    </row>
    <row r="611" spans="1:18" x14ac:dyDescent="0.25">
      <c r="A611" s="293" t="str">
        <f>IF(ISBLANK(INDEX('Policy Characteristics'!A:A,MATCH($C611,'Policy Characteristics'!$C:$C,0))),"",INDEX('Policy Characteristics'!A:A,MATCH($C611,'Policy Characteristics'!$C:$C,0)))</f>
        <v>Industry</v>
      </c>
      <c r="B611" s="294" t="str">
        <f>IF(ISBLANK(INDEX('Policy Characteristics'!B:B,MATCH($C611,'Policy Characteristics'!$C:$C,0))),"",INDEX('Policy Characteristics'!B:B,MATCH($C611,'Policy Characteristics'!$C:$C,0)))</f>
        <v>Electrification + Hydrogen (Med &amp; High Temp)</v>
      </c>
      <c r="C611" s="293" t="str">
        <f t="shared" si="34"/>
        <v>Fraction of Med and High Temp Industrial Heat Shifted to Other Fuels</v>
      </c>
      <c r="D611" s="299" t="s">
        <v>744</v>
      </c>
      <c r="E611" s="298" t="s">
        <v>778</v>
      </c>
      <c r="F611" t="s">
        <v>745</v>
      </c>
      <c r="G611" s="298" t="s">
        <v>779</v>
      </c>
      <c r="H611" s="20">
        <v>1352</v>
      </c>
      <c r="I611" s="295" t="s">
        <v>634</v>
      </c>
      <c r="J611" s="296" t="str">
        <f>IF(ISBLANK(INDEX('Policy Characteristics'!D:D,MATCH($C611,'Policy Characteristics'!$C:$C,0))),"",INDEX('Policy Characteristics'!D:D,MATCH($C611,'Policy Characteristics'!$C:$C,0)))</f>
        <v>Electrification + Hydrogen</v>
      </c>
      <c r="K611" s="293" t="str">
        <f>IF(ISBLANK(INDEX('Policy Characteristics'!E:E,MATCH($C611,'Policy Characteristics'!$C:$C,0))),"",INDEX('Policy Characteristics'!E:E,MATCH($C611,'Policy Characteristics'!$C:$C,0)))</f>
        <v>indst med and high temp fuel type shifting</v>
      </c>
      <c r="L611" s="237">
        <f>IF(ISBLANK(INDEX('Policy Characteristics'!F:F,MATCH($C611,'Policy Characteristics'!$C:$C,0))),"",INDEX('Policy Characteristics'!F:F,MATCH($C611,'Policy Characteristics'!$C:$C,0)))</f>
        <v>0</v>
      </c>
      <c r="M611" s="237">
        <f>IF(ISBLANK(INDEX('Policy Characteristics'!G:G,MATCH($C611,'Policy Characteristics'!$C:$C,0))),"",INDEX('Policy Characteristics'!G:G,MATCH($C611,'Policy Characteristics'!$C:$C,0)))</f>
        <v>1</v>
      </c>
      <c r="N611" s="237">
        <f>IF(ISBLANK(INDEX('Policy Characteristics'!H:H,MATCH($C611,'Policy Characteristics'!$C:$C,0))),"",INDEX('Policy Characteristics'!H:H,MATCH($C611,'Policy Characteristics'!$C:$C,0)))</f>
        <v>0.01</v>
      </c>
      <c r="O611" s="293" t="str">
        <f>IF(ISBLANK(INDEX('Policy Characteristics'!I:I,MATCH($C611,'Policy Characteristics'!$C:$C,0))),"",INDEX('Policy Characteristics'!I:I,MATCH($C611,'Policy Characteristics'!$C:$C,0)))</f>
        <v>% of fuel shifted</v>
      </c>
      <c r="P611" s="293"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1" s="293" t="str">
        <f>IF(ISBLANK(INDEX('Policy Characteristics'!K:K,MATCH($C611,'Policy Characteristics'!$C:$C,0))),"",INDEX('Policy Characteristics'!K:K,MATCH($C611,'Policy Characteristics'!$C:$C,0)))</f>
        <v>industry-ag-main.html#fuel-switching</v>
      </c>
      <c r="R611" s="293" t="str">
        <f>IF(ISBLANK(INDEX('Policy Characteristics'!L:L,MATCH($C611,'Policy Characteristics'!$C:$C,0))),"",INDEX('Policy Characteristics'!L:L,MATCH($C611,'Policy Characteristics'!$C:$C,0)))</f>
        <v>industry-elec-and-hydrogen.html</v>
      </c>
    </row>
    <row r="612" spans="1:18" x14ac:dyDescent="0.25">
      <c r="A612" s="293" t="str">
        <f>IF(ISBLANK(INDEX('Policy Characteristics'!A:A,MATCH($C612,'Policy Characteristics'!$C:$C,0))),"",INDEX('Policy Characteristics'!A:A,MATCH($C612,'Policy Characteristics'!$C:$C,0)))</f>
        <v>Industry</v>
      </c>
      <c r="B612" s="294" t="str">
        <f>IF(ISBLANK(INDEX('Policy Characteristics'!B:B,MATCH($C612,'Policy Characteristics'!$C:$C,0))),"",INDEX('Policy Characteristics'!B:B,MATCH($C612,'Policy Characteristics'!$C:$C,0)))</f>
        <v>Electrification + Hydrogen (Med &amp; High Temp)</v>
      </c>
      <c r="C612" s="293" t="str">
        <f t="shared" ref="C612:C675" si="35">C$467</f>
        <v>Fraction of Med and High Temp Industrial Heat Shifted to Other Fuels</v>
      </c>
      <c r="D612" s="299" t="s">
        <v>744</v>
      </c>
      <c r="E612" s="298" t="s">
        <v>780</v>
      </c>
      <c r="F612" t="s">
        <v>745</v>
      </c>
      <c r="G612" s="298" t="s">
        <v>781</v>
      </c>
      <c r="H612" s="20">
        <v>1353</v>
      </c>
      <c r="I612" s="295" t="s">
        <v>634</v>
      </c>
      <c r="J612" s="296" t="str">
        <f>IF(ISBLANK(INDEX('Policy Characteristics'!D:D,MATCH($C612,'Policy Characteristics'!$C:$C,0))),"",INDEX('Policy Characteristics'!D:D,MATCH($C612,'Policy Characteristics'!$C:$C,0)))</f>
        <v>Electrification + Hydrogen</v>
      </c>
      <c r="K612" s="293" t="str">
        <f>IF(ISBLANK(INDEX('Policy Characteristics'!E:E,MATCH($C612,'Policy Characteristics'!$C:$C,0))),"",INDEX('Policy Characteristics'!E:E,MATCH($C612,'Policy Characteristics'!$C:$C,0)))</f>
        <v>indst med and high temp fuel type shifting</v>
      </c>
      <c r="L612" s="237">
        <f>IF(ISBLANK(INDEX('Policy Characteristics'!F:F,MATCH($C612,'Policy Characteristics'!$C:$C,0))),"",INDEX('Policy Characteristics'!F:F,MATCH($C612,'Policy Characteristics'!$C:$C,0)))</f>
        <v>0</v>
      </c>
      <c r="M612" s="237">
        <f>IF(ISBLANK(INDEX('Policy Characteristics'!G:G,MATCH($C612,'Policy Characteristics'!$C:$C,0))),"",INDEX('Policy Characteristics'!G:G,MATCH($C612,'Policy Characteristics'!$C:$C,0)))</f>
        <v>1</v>
      </c>
      <c r="N612" s="237">
        <f>IF(ISBLANK(INDEX('Policy Characteristics'!H:H,MATCH($C612,'Policy Characteristics'!$C:$C,0))),"",INDEX('Policy Characteristics'!H:H,MATCH($C612,'Policy Characteristics'!$C:$C,0)))</f>
        <v>0.01</v>
      </c>
      <c r="O612" s="293" t="str">
        <f>IF(ISBLANK(INDEX('Policy Characteristics'!I:I,MATCH($C612,'Policy Characteristics'!$C:$C,0))),"",INDEX('Policy Characteristics'!I:I,MATCH($C612,'Policy Characteristics'!$C:$C,0)))</f>
        <v>% of fuel shifted</v>
      </c>
      <c r="P612" s="293"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2" s="293" t="str">
        <f>IF(ISBLANK(INDEX('Policy Characteristics'!K:K,MATCH($C612,'Policy Characteristics'!$C:$C,0))),"",INDEX('Policy Characteristics'!K:K,MATCH($C612,'Policy Characteristics'!$C:$C,0)))</f>
        <v>industry-ag-main.html#fuel-switching</v>
      </c>
      <c r="R612" s="293" t="str">
        <f>IF(ISBLANK(INDEX('Policy Characteristics'!L:L,MATCH($C612,'Policy Characteristics'!$C:$C,0))),"",INDEX('Policy Characteristics'!L:L,MATCH($C612,'Policy Characteristics'!$C:$C,0)))</f>
        <v>industry-elec-and-hydrogen.html</v>
      </c>
    </row>
    <row r="613" spans="1:18" x14ac:dyDescent="0.25">
      <c r="A613" s="293" t="str">
        <f>IF(ISBLANK(INDEX('Policy Characteristics'!A:A,MATCH($C613,'Policy Characteristics'!$C:$C,0))),"",INDEX('Policy Characteristics'!A:A,MATCH($C613,'Policy Characteristics'!$C:$C,0)))</f>
        <v>Industry</v>
      </c>
      <c r="B613" s="294" t="str">
        <f>IF(ISBLANK(INDEX('Policy Characteristics'!B:B,MATCH($C613,'Policy Characteristics'!$C:$C,0))),"",INDEX('Policy Characteristics'!B:B,MATCH($C613,'Policy Characteristics'!$C:$C,0)))</f>
        <v>Electrification + Hydrogen (Med &amp; High Temp)</v>
      </c>
      <c r="C613" s="293" t="str">
        <f t="shared" si="35"/>
        <v>Fraction of Med and High Temp Industrial Heat Shifted to Other Fuels</v>
      </c>
      <c r="D613" s="299" t="s">
        <v>744</v>
      </c>
      <c r="E613" s="298" t="s">
        <v>782</v>
      </c>
      <c r="F613" t="s">
        <v>745</v>
      </c>
      <c r="G613" s="298" t="s">
        <v>783</v>
      </c>
      <c r="H613" s="20">
        <v>1354</v>
      </c>
      <c r="I613" s="295" t="s">
        <v>634</v>
      </c>
      <c r="J613" s="296" t="str">
        <f>IF(ISBLANK(INDEX('Policy Characteristics'!D:D,MATCH($C613,'Policy Characteristics'!$C:$C,0))),"",INDEX('Policy Characteristics'!D:D,MATCH($C613,'Policy Characteristics'!$C:$C,0)))</f>
        <v>Electrification + Hydrogen</v>
      </c>
      <c r="K613" s="293" t="str">
        <f>IF(ISBLANK(INDEX('Policy Characteristics'!E:E,MATCH($C613,'Policy Characteristics'!$C:$C,0))),"",INDEX('Policy Characteristics'!E:E,MATCH($C613,'Policy Characteristics'!$C:$C,0)))</f>
        <v>indst med and high temp fuel type shifting</v>
      </c>
      <c r="L613" s="237">
        <f>IF(ISBLANK(INDEX('Policy Characteristics'!F:F,MATCH($C613,'Policy Characteristics'!$C:$C,0))),"",INDEX('Policy Characteristics'!F:F,MATCH($C613,'Policy Characteristics'!$C:$C,0)))</f>
        <v>0</v>
      </c>
      <c r="M613" s="237">
        <f>IF(ISBLANK(INDEX('Policy Characteristics'!G:G,MATCH($C613,'Policy Characteristics'!$C:$C,0))),"",INDEX('Policy Characteristics'!G:G,MATCH($C613,'Policy Characteristics'!$C:$C,0)))</f>
        <v>1</v>
      </c>
      <c r="N613" s="237">
        <f>IF(ISBLANK(INDEX('Policy Characteristics'!H:H,MATCH($C613,'Policy Characteristics'!$C:$C,0))),"",INDEX('Policy Characteristics'!H:H,MATCH($C613,'Policy Characteristics'!$C:$C,0)))</f>
        <v>0.01</v>
      </c>
      <c r="O613" s="293" t="str">
        <f>IF(ISBLANK(INDEX('Policy Characteristics'!I:I,MATCH($C613,'Policy Characteristics'!$C:$C,0))),"",INDEX('Policy Characteristics'!I:I,MATCH($C613,'Policy Characteristics'!$C:$C,0)))</f>
        <v>% of fuel shifted</v>
      </c>
      <c r="P613" s="293"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3" s="293" t="str">
        <f>IF(ISBLANK(INDEX('Policy Characteristics'!K:K,MATCH($C613,'Policy Characteristics'!$C:$C,0))),"",INDEX('Policy Characteristics'!K:K,MATCH($C613,'Policy Characteristics'!$C:$C,0)))</f>
        <v>industry-ag-main.html#fuel-switching</v>
      </c>
      <c r="R613" s="293" t="str">
        <f>IF(ISBLANK(INDEX('Policy Characteristics'!L:L,MATCH($C613,'Policy Characteristics'!$C:$C,0))),"",INDEX('Policy Characteristics'!L:L,MATCH($C613,'Policy Characteristics'!$C:$C,0)))</f>
        <v>industry-elec-and-hydrogen.html</v>
      </c>
    </row>
    <row r="614" spans="1:18" x14ac:dyDescent="0.25">
      <c r="A614" s="293" t="str">
        <f>IF(ISBLANK(INDEX('Policy Characteristics'!A:A,MATCH($C614,'Policy Characteristics'!$C:$C,0))),"",INDEX('Policy Characteristics'!A:A,MATCH($C614,'Policy Characteristics'!$C:$C,0)))</f>
        <v>Industry</v>
      </c>
      <c r="B614" s="294" t="str">
        <f>IF(ISBLANK(INDEX('Policy Characteristics'!B:B,MATCH($C614,'Policy Characteristics'!$C:$C,0))),"",INDEX('Policy Characteristics'!B:B,MATCH($C614,'Policy Characteristics'!$C:$C,0)))</f>
        <v>Electrification + Hydrogen (Med &amp; High Temp)</v>
      </c>
      <c r="C614" s="293" t="str">
        <f t="shared" si="35"/>
        <v>Fraction of Med and High Temp Industrial Heat Shifted to Other Fuels</v>
      </c>
      <c r="D614" s="299" t="s">
        <v>744</v>
      </c>
      <c r="E614" s="298" t="s">
        <v>784</v>
      </c>
      <c r="F614" t="s">
        <v>745</v>
      </c>
      <c r="G614" s="298" t="s">
        <v>785</v>
      </c>
      <c r="H614" s="20">
        <v>1355</v>
      </c>
      <c r="I614" s="295" t="s">
        <v>634</v>
      </c>
      <c r="J614" s="296" t="str">
        <f>IF(ISBLANK(INDEX('Policy Characteristics'!D:D,MATCH($C614,'Policy Characteristics'!$C:$C,0))),"",INDEX('Policy Characteristics'!D:D,MATCH($C614,'Policy Characteristics'!$C:$C,0)))</f>
        <v>Electrification + Hydrogen</v>
      </c>
      <c r="K614" s="293" t="str">
        <f>IF(ISBLANK(INDEX('Policy Characteristics'!E:E,MATCH($C614,'Policy Characteristics'!$C:$C,0))),"",INDEX('Policy Characteristics'!E:E,MATCH($C614,'Policy Characteristics'!$C:$C,0)))</f>
        <v>indst med and high temp fuel type shifting</v>
      </c>
      <c r="L614" s="237">
        <f>IF(ISBLANK(INDEX('Policy Characteristics'!F:F,MATCH($C614,'Policy Characteristics'!$C:$C,0))),"",INDEX('Policy Characteristics'!F:F,MATCH($C614,'Policy Characteristics'!$C:$C,0)))</f>
        <v>0</v>
      </c>
      <c r="M614" s="237">
        <f>IF(ISBLANK(INDEX('Policy Characteristics'!G:G,MATCH($C614,'Policy Characteristics'!$C:$C,0))),"",INDEX('Policy Characteristics'!G:G,MATCH($C614,'Policy Characteristics'!$C:$C,0)))</f>
        <v>1</v>
      </c>
      <c r="N614" s="237">
        <f>IF(ISBLANK(INDEX('Policy Characteristics'!H:H,MATCH($C614,'Policy Characteristics'!$C:$C,0))),"",INDEX('Policy Characteristics'!H:H,MATCH($C614,'Policy Characteristics'!$C:$C,0)))</f>
        <v>0.01</v>
      </c>
      <c r="O614" s="293" t="str">
        <f>IF(ISBLANK(INDEX('Policy Characteristics'!I:I,MATCH($C614,'Policy Characteristics'!$C:$C,0))),"",INDEX('Policy Characteristics'!I:I,MATCH($C614,'Policy Characteristics'!$C:$C,0)))</f>
        <v>% of fuel shifted</v>
      </c>
      <c r="P614" s="293"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4" s="293" t="str">
        <f>IF(ISBLANK(INDEX('Policy Characteristics'!K:K,MATCH($C614,'Policy Characteristics'!$C:$C,0))),"",INDEX('Policy Characteristics'!K:K,MATCH($C614,'Policy Characteristics'!$C:$C,0)))</f>
        <v>industry-ag-main.html#fuel-switching</v>
      </c>
      <c r="R614" s="293" t="str">
        <f>IF(ISBLANK(INDEX('Policy Characteristics'!L:L,MATCH($C614,'Policy Characteristics'!$C:$C,0))),"",INDEX('Policy Characteristics'!L:L,MATCH($C614,'Policy Characteristics'!$C:$C,0)))</f>
        <v>industry-elec-and-hydrogen.html</v>
      </c>
    </row>
    <row r="615" spans="1:18" x14ac:dyDescent="0.25">
      <c r="A615" s="293" t="str">
        <f>IF(ISBLANK(INDEX('Policy Characteristics'!A:A,MATCH($C615,'Policy Characteristics'!$C:$C,0))),"",INDEX('Policy Characteristics'!A:A,MATCH($C615,'Policy Characteristics'!$C:$C,0)))</f>
        <v>Industry</v>
      </c>
      <c r="B615" s="294" t="str">
        <f>IF(ISBLANK(INDEX('Policy Characteristics'!B:B,MATCH($C615,'Policy Characteristics'!$C:$C,0))),"",INDEX('Policy Characteristics'!B:B,MATCH($C615,'Policy Characteristics'!$C:$C,0)))</f>
        <v>Electrification + Hydrogen (Med &amp; High Temp)</v>
      </c>
      <c r="C615" s="293" t="str">
        <f t="shared" si="35"/>
        <v>Fraction of Med and High Temp Industrial Heat Shifted to Other Fuels</v>
      </c>
      <c r="D615" s="299" t="s">
        <v>744</v>
      </c>
      <c r="E615" s="298" t="s">
        <v>786</v>
      </c>
      <c r="F615" t="s">
        <v>745</v>
      </c>
      <c r="G615" s="298" t="s">
        <v>787</v>
      </c>
      <c r="H615" s="20">
        <v>1356</v>
      </c>
      <c r="I615" s="295" t="s">
        <v>634</v>
      </c>
      <c r="J615" s="296" t="str">
        <f>IF(ISBLANK(INDEX('Policy Characteristics'!D:D,MATCH($C615,'Policy Characteristics'!$C:$C,0))),"",INDEX('Policy Characteristics'!D:D,MATCH($C615,'Policy Characteristics'!$C:$C,0)))</f>
        <v>Electrification + Hydrogen</v>
      </c>
      <c r="K615" s="293" t="str">
        <f>IF(ISBLANK(INDEX('Policy Characteristics'!E:E,MATCH($C615,'Policy Characteristics'!$C:$C,0))),"",INDEX('Policy Characteristics'!E:E,MATCH($C615,'Policy Characteristics'!$C:$C,0)))</f>
        <v>indst med and high temp fuel type shifting</v>
      </c>
      <c r="L615" s="237">
        <f>IF(ISBLANK(INDEX('Policy Characteristics'!F:F,MATCH($C615,'Policy Characteristics'!$C:$C,0))),"",INDEX('Policy Characteristics'!F:F,MATCH($C615,'Policy Characteristics'!$C:$C,0)))</f>
        <v>0</v>
      </c>
      <c r="M615" s="237">
        <f>IF(ISBLANK(INDEX('Policy Characteristics'!G:G,MATCH($C615,'Policy Characteristics'!$C:$C,0))),"",INDEX('Policy Characteristics'!G:G,MATCH($C615,'Policy Characteristics'!$C:$C,0)))</f>
        <v>1</v>
      </c>
      <c r="N615" s="237">
        <f>IF(ISBLANK(INDEX('Policy Characteristics'!H:H,MATCH($C615,'Policy Characteristics'!$C:$C,0))),"",INDEX('Policy Characteristics'!H:H,MATCH($C615,'Policy Characteristics'!$C:$C,0)))</f>
        <v>0.01</v>
      </c>
      <c r="O615" s="293" t="str">
        <f>IF(ISBLANK(INDEX('Policy Characteristics'!I:I,MATCH($C615,'Policy Characteristics'!$C:$C,0))),"",INDEX('Policy Characteristics'!I:I,MATCH($C615,'Policy Characteristics'!$C:$C,0)))</f>
        <v>% of fuel shifted</v>
      </c>
      <c r="P615" s="293"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5" s="293" t="str">
        <f>IF(ISBLANK(INDEX('Policy Characteristics'!K:K,MATCH($C615,'Policy Characteristics'!$C:$C,0))),"",INDEX('Policy Characteristics'!K:K,MATCH($C615,'Policy Characteristics'!$C:$C,0)))</f>
        <v>industry-ag-main.html#fuel-switching</v>
      </c>
      <c r="R615" s="293" t="str">
        <f>IF(ISBLANK(INDEX('Policy Characteristics'!L:L,MATCH($C615,'Policy Characteristics'!$C:$C,0))),"",INDEX('Policy Characteristics'!L:L,MATCH($C615,'Policy Characteristics'!$C:$C,0)))</f>
        <v>industry-elec-and-hydrogen.html</v>
      </c>
    </row>
    <row r="616" spans="1:18" x14ac:dyDescent="0.25">
      <c r="A616" s="293" t="str">
        <f>IF(ISBLANK(INDEX('Policy Characteristics'!A:A,MATCH($C616,'Policy Characteristics'!$C:$C,0))),"",INDEX('Policy Characteristics'!A:A,MATCH($C616,'Policy Characteristics'!$C:$C,0)))</f>
        <v>Industry</v>
      </c>
      <c r="B616" s="294" t="str">
        <f>IF(ISBLANK(INDEX('Policy Characteristics'!B:B,MATCH($C616,'Policy Characteristics'!$C:$C,0))),"",INDEX('Policy Characteristics'!B:B,MATCH($C616,'Policy Characteristics'!$C:$C,0)))</f>
        <v>Electrification + Hydrogen (Med &amp; High Temp)</v>
      </c>
      <c r="C616" s="293" t="str">
        <f t="shared" si="35"/>
        <v>Fraction of Med and High Temp Industrial Heat Shifted to Other Fuels</v>
      </c>
      <c r="D616" s="299" t="s">
        <v>744</v>
      </c>
      <c r="E616" s="298" t="s">
        <v>788</v>
      </c>
      <c r="F616" t="s">
        <v>745</v>
      </c>
      <c r="G616" s="298" t="s">
        <v>789</v>
      </c>
      <c r="H616" s="20">
        <v>1357</v>
      </c>
      <c r="I616" s="295" t="s">
        <v>624</v>
      </c>
      <c r="J616" s="296" t="str">
        <f>IF(ISBLANK(INDEX('Policy Characteristics'!D:D,MATCH($C616,'Policy Characteristics'!$C:$C,0))),"",INDEX('Policy Characteristics'!D:D,MATCH($C616,'Policy Characteristics'!$C:$C,0)))</f>
        <v>Electrification + Hydrogen</v>
      </c>
      <c r="K616" s="293" t="str">
        <f>IF(ISBLANK(INDEX('Policy Characteristics'!E:E,MATCH($C616,'Policy Characteristics'!$C:$C,0))),"",INDEX('Policy Characteristics'!E:E,MATCH($C616,'Policy Characteristics'!$C:$C,0)))</f>
        <v>indst med and high temp fuel type shifting</v>
      </c>
      <c r="L616" s="237">
        <f>IF(ISBLANK(INDEX('Policy Characteristics'!F:F,MATCH($C616,'Policy Characteristics'!$C:$C,0))),"",INDEX('Policy Characteristics'!F:F,MATCH($C616,'Policy Characteristics'!$C:$C,0)))</f>
        <v>0</v>
      </c>
      <c r="M616" s="237">
        <f>IF(ISBLANK(INDEX('Policy Characteristics'!G:G,MATCH($C616,'Policy Characteristics'!$C:$C,0))),"",INDEX('Policy Characteristics'!G:G,MATCH($C616,'Policy Characteristics'!$C:$C,0)))</f>
        <v>1</v>
      </c>
      <c r="N616" s="237">
        <f>IF(ISBLANK(INDEX('Policy Characteristics'!H:H,MATCH($C616,'Policy Characteristics'!$C:$C,0))),"",INDEX('Policy Characteristics'!H:H,MATCH($C616,'Policy Characteristics'!$C:$C,0)))</f>
        <v>0.01</v>
      </c>
      <c r="O616" s="293" t="str">
        <f>IF(ISBLANK(INDEX('Policy Characteristics'!I:I,MATCH($C616,'Policy Characteristics'!$C:$C,0))),"",INDEX('Policy Characteristics'!I:I,MATCH($C616,'Policy Characteristics'!$C:$C,0)))</f>
        <v>% of fuel shifted</v>
      </c>
      <c r="P616" s="293"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6" s="293" t="str">
        <f>IF(ISBLANK(INDEX('Policy Characteristics'!K:K,MATCH($C616,'Policy Characteristics'!$C:$C,0))),"",INDEX('Policy Characteristics'!K:K,MATCH($C616,'Policy Characteristics'!$C:$C,0)))</f>
        <v>industry-ag-main.html#fuel-switching</v>
      </c>
      <c r="R616" s="293" t="str">
        <f>IF(ISBLANK(INDEX('Policy Characteristics'!L:L,MATCH($C616,'Policy Characteristics'!$C:$C,0))),"",INDEX('Policy Characteristics'!L:L,MATCH($C616,'Policy Characteristics'!$C:$C,0)))</f>
        <v>industry-elec-and-hydrogen.html</v>
      </c>
    </row>
    <row r="617" spans="1:18" x14ac:dyDescent="0.25">
      <c r="A617" s="293" t="str">
        <f>IF(ISBLANK(INDEX('Policy Characteristics'!A:A,MATCH($C617,'Policy Characteristics'!$C:$C,0))),"",INDEX('Policy Characteristics'!A:A,MATCH($C617,'Policy Characteristics'!$C:$C,0)))</f>
        <v>Industry</v>
      </c>
      <c r="B617" s="294" t="str">
        <f>IF(ISBLANK(INDEX('Policy Characteristics'!B:B,MATCH($C617,'Policy Characteristics'!$C:$C,0))),"",INDEX('Policy Characteristics'!B:B,MATCH($C617,'Policy Characteristics'!$C:$C,0)))</f>
        <v>Electrification + Hydrogen (Med &amp; High Temp)</v>
      </c>
      <c r="C617" s="293" t="str">
        <f t="shared" si="35"/>
        <v>Fraction of Med and High Temp Industrial Heat Shifted to Other Fuels</v>
      </c>
      <c r="D617" s="299" t="s">
        <v>746</v>
      </c>
      <c r="E617" s="298" t="s">
        <v>770</v>
      </c>
      <c r="F617" t="s">
        <v>747</v>
      </c>
      <c r="G617" s="298" t="s">
        <v>771</v>
      </c>
      <c r="H617" s="20">
        <v>1358</v>
      </c>
      <c r="I617" s="295" t="s">
        <v>624</v>
      </c>
      <c r="J617" s="296" t="str">
        <f>IF(ISBLANK(INDEX('Policy Characteristics'!D:D,MATCH($C617,'Policy Characteristics'!$C:$C,0))),"",INDEX('Policy Characteristics'!D:D,MATCH($C617,'Policy Characteristics'!$C:$C,0)))</f>
        <v>Electrification + Hydrogen</v>
      </c>
      <c r="K617" s="293" t="str">
        <f>IF(ISBLANK(INDEX('Policy Characteristics'!E:E,MATCH($C617,'Policy Characteristics'!$C:$C,0))),"",INDEX('Policy Characteristics'!E:E,MATCH($C617,'Policy Characteristics'!$C:$C,0)))</f>
        <v>indst med and high temp fuel type shifting</v>
      </c>
      <c r="L617" s="237">
        <f>IF(ISBLANK(INDEX('Policy Characteristics'!F:F,MATCH($C617,'Policy Characteristics'!$C:$C,0))),"",INDEX('Policy Characteristics'!F:F,MATCH($C617,'Policy Characteristics'!$C:$C,0)))</f>
        <v>0</v>
      </c>
      <c r="M617" s="237">
        <f>IF(ISBLANK(INDEX('Policy Characteristics'!G:G,MATCH($C617,'Policy Characteristics'!$C:$C,0))),"",INDEX('Policy Characteristics'!G:G,MATCH($C617,'Policy Characteristics'!$C:$C,0)))</f>
        <v>1</v>
      </c>
      <c r="N617" s="237">
        <f>IF(ISBLANK(INDEX('Policy Characteristics'!H:H,MATCH($C617,'Policy Characteristics'!$C:$C,0))),"",INDEX('Policy Characteristics'!H:H,MATCH($C617,'Policy Characteristics'!$C:$C,0)))</f>
        <v>0.01</v>
      </c>
      <c r="O617" s="293" t="str">
        <f>IF(ISBLANK(INDEX('Policy Characteristics'!I:I,MATCH($C617,'Policy Characteristics'!$C:$C,0))),"",INDEX('Policy Characteristics'!I:I,MATCH($C617,'Policy Characteristics'!$C:$C,0)))</f>
        <v>% of fuel shifted</v>
      </c>
      <c r="P617" s="293"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7" s="293" t="str">
        <f>IF(ISBLANK(INDEX('Policy Characteristics'!K:K,MATCH($C617,'Policy Characteristics'!$C:$C,0))),"",INDEX('Policy Characteristics'!K:K,MATCH($C617,'Policy Characteristics'!$C:$C,0)))</f>
        <v>industry-ag-main.html#fuel-switching</v>
      </c>
      <c r="R617" s="293" t="str">
        <f>IF(ISBLANK(INDEX('Policy Characteristics'!L:L,MATCH($C617,'Policy Characteristics'!$C:$C,0))),"",INDEX('Policy Characteristics'!L:L,MATCH($C617,'Policy Characteristics'!$C:$C,0)))</f>
        <v>industry-elec-and-hydrogen.html</v>
      </c>
    </row>
    <row r="618" spans="1:18" x14ac:dyDescent="0.25">
      <c r="A618" s="293" t="str">
        <f>IF(ISBLANK(INDEX('Policy Characteristics'!A:A,MATCH($C618,'Policy Characteristics'!$C:$C,0))),"",INDEX('Policy Characteristics'!A:A,MATCH($C618,'Policy Characteristics'!$C:$C,0)))</f>
        <v>Industry</v>
      </c>
      <c r="B618" s="294" t="str">
        <f>IF(ISBLANK(INDEX('Policy Characteristics'!B:B,MATCH($C618,'Policy Characteristics'!$C:$C,0))),"",INDEX('Policy Characteristics'!B:B,MATCH($C618,'Policy Characteristics'!$C:$C,0)))</f>
        <v>Electrification + Hydrogen (Med &amp; High Temp)</v>
      </c>
      <c r="C618" s="293" t="str">
        <f t="shared" si="35"/>
        <v>Fraction of Med and High Temp Industrial Heat Shifted to Other Fuels</v>
      </c>
      <c r="D618" s="299" t="s">
        <v>746</v>
      </c>
      <c r="E618" s="298" t="s">
        <v>772</v>
      </c>
      <c r="F618" t="s">
        <v>747</v>
      </c>
      <c r="G618" s="298" t="s">
        <v>773</v>
      </c>
      <c r="H618" s="20">
        <v>1359</v>
      </c>
      <c r="I618" s="295" t="s">
        <v>634</v>
      </c>
      <c r="J618" s="296" t="str">
        <f>IF(ISBLANK(INDEX('Policy Characteristics'!D:D,MATCH($C618,'Policy Characteristics'!$C:$C,0))),"",INDEX('Policy Characteristics'!D:D,MATCH($C618,'Policy Characteristics'!$C:$C,0)))</f>
        <v>Electrification + Hydrogen</v>
      </c>
      <c r="K618" s="293" t="str">
        <f>IF(ISBLANK(INDEX('Policy Characteristics'!E:E,MATCH($C618,'Policy Characteristics'!$C:$C,0))),"",INDEX('Policy Characteristics'!E:E,MATCH($C618,'Policy Characteristics'!$C:$C,0)))</f>
        <v>indst med and high temp fuel type shifting</v>
      </c>
      <c r="L618" s="237">
        <f>IF(ISBLANK(INDEX('Policy Characteristics'!F:F,MATCH($C618,'Policy Characteristics'!$C:$C,0))),"",INDEX('Policy Characteristics'!F:F,MATCH($C618,'Policy Characteristics'!$C:$C,0)))</f>
        <v>0</v>
      </c>
      <c r="M618" s="237">
        <f>IF(ISBLANK(INDEX('Policy Characteristics'!G:G,MATCH($C618,'Policy Characteristics'!$C:$C,0))),"",INDEX('Policy Characteristics'!G:G,MATCH($C618,'Policy Characteristics'!$C:$C,0)))</f>
        <v>1</v>
      </c>
      <c r="N618" s="237">
        <f>IF(ISBLANK(INDEX('Policy Characteristics'!H:H,MATCH($C618,'Policy Characteristics'!$C:$C,0))),"",INDEX('Policy Characteristics'!H:H,MATCH($C618,'Policy Characteristics'!$C:$C,0)))</f>
        <v>0.01</v>
      </c>
      <c r="O618" s="293" t="str">
        <f>IF(ISBLANK(INDEX('Policy Characteristics'!I:I,MATCH($C618,'Policy Characteristics'!$C:$C,0))),"",INDEX('Policy Characteristics'!I:I,MATCH($C618,'Policy Characteristics'!$C:$C,0)))</f>
        <v>% of fuel shifted</v>
      </c>
      <c r="P618" s="293"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8" s="293" t="str">
        <f>IF(ISBLANK(INDEX('Policy Characteristics'!K:K,MATCH($C618,'Policy Characteristics'!$C:$C,0))),"",INDEX('Policy Characteristics'!K:K,MATCH($C618,'Policy Characteristics'!$C:$C,0)))</f>
        <v>industry-ag-main.html#fuel-switching</v>
      </c>
      <c r="R618" s="293" t="str">
        <f>IF(ISBLANK(INDEX('Policy Characteristics'!L:L,MATCH($C618,'Policy Characteristics'!$C:$C,0))),"",INDEX('Policy Characteristics'!L:L,MATCH($C618,'Policy Characteristics'!$C:$C,0)))</f>
        <v>industry-elec-and-hydrogen.html</v>
      </c>
    </row>
    <row r="619" spans="1:18" x14ac:dyDescent="0.25">
      <c r="A619" s="293" t="str">
        <f>IF(ISBLANK(INDEX('Policy Characteristics'!A:A,MATCH($C619,'Policy Characteristics'!$C:$C,0))),"",INDEX('Policy Characteristics'!A:A,MATCH($C619,'Policy Characteristics'!$C:$C,0)))</f>
        <v>Industry</v>
      </c>
      <c r="B619" s="294" t="str">
        <f>IF(ISBLANK(INDEX('Policy Characteristics'!B:B,MATCH($C619,'Policy Characteristics'!$C:$C,0))),"",INDEX('Policy Characteristics'!B:B,MATCH($C619,'Policy Characteristics'!$C:$C,0)))</f>
        <v>Electrification + Hydrogen (Med &amp; High Temp)</v>
      </c>
      <c r="C619" s="293" t="str">
        <f t="shared" si="35"/>
        <v>Fraction of Med and High Temp Industrial Heat Shifted to Other Fuels</v>
      </c>
      <c r="D619" s="299" t="s">
        <v>746</v>
      </c>
      <c r="E619" s="298" t="s">
        <v>774</v>
      </c>
      <c r="F619" t="s">
        <v>747</v>
      </c>
      <c r="G619" s="298" t="s">
        <v>775</v>
      </c>
      <c r="H619" s="20">
        <v>1360</v>
      </c>
      <c r="I619" s="295" t="s">
        <v>634</v>
      </c>
      <c r="J619" s="296" t="str">
        <f>IF(ISBLANK(INDEX('Policy Characteristics'!D:D,MATCH($C619,'Policy Characteristics'!$C:$C,0))),"",INDEX('Policy Characteristics'!D:D,MATCH($C619,'Policy Characteristics'!$C:$C,0)))</f>
        <v>Electrification + Hydrogen</v>
      </c>
      <c r="K619" s="293" t="str">
        <f>IF(ISBLANK(INDEX('Policy Characteristics'!E:E,MATCH($C619,'Policy Characteristics'!$C:$C,0))),"",INDEX('Policy Characteristics'!E:E,MATCH($C619,'Policy Characteristics'!$C:$C,0)))</f>
        <v>indst med and high temp fuel type shifting</v>
      </c>
      <c r="L619" s="237">
        <f>IF(ISBLANK(INDEX('Policy Characteristics'!F:F,MATCH($C619,'Policy Characteristics'!$C:$C,0))),"",INDEX('Policy Characteristics'!F:F,MATCH($C619,'Policy Characteristics'!$C:$C,0)))</f>
        <v>0</v>
      </c>
      <c r="M619" s="237">
        <f>IF(ISBLANK(INDEX('Policy Characteristics'!G:G,MATCH($C619,'Policy Characteristics'!$C:$C,0))),"",INDEX('Policy Characteristics'!G:G,MATCH($C619,'Policy Characteristics'!$C:$C,0)))</f>
        <v>1</v>
      </c>
      <c r="N619" s="237">
        <f>IF(ISBLANK(INDEX('Policy Characteristics'!H:H,MATCH($C619,'Policy Characteristics'!$C:$C,0))),"",INDEX('Policy Characteristics'!H:H,MATCH($C619,'Policy Characteristics'!$C:$C,0)))</f>
        <v>0.01</v>
      </c>
      <c r="O619" s="293" t="str">
        <f>IF(ISBLANK(INDEX('Policy Characteristics'!I:I,MATCH($C619,'Policy Characteristics'!$C:$C,0))),"",INDEX('Policy Characteristics'!I:I,MATCH($C619,'Policy Characteristics'!$C:$C,0)))</f>
        <v>% of fuel shifted</v>
      </c>
      <c r="P619" s="293"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9" s="293" t="str">
        <f>IF(ISBLANK(INDEX('Policy Characteristics'!K:K,MATCH($C619,'Policy Characteristics'!$C:$C,0))),"",INDEX('Policy Characteristics'!K:K,MATCH($C619,'Policy Characteristics'!$C:$C,0)))</f>
        <v>industry-ag-main.html#fuel-switching</v>
      </c>
      <c r="R619" s="293" t="str">
        <f>IF(ISBLANK(INDEX('Policy Characteristics'!L:L,MATCH($C619,'Policy Characteristics'!$C:$C,0))),"",INDEX('Policy Characteristics'!L:L,MATCH($C619,'Policy Characteristics'!$C:$C,0)))</f>
        <v>industry-elec-and-hydrogen.html</v>
      </c>
    </row>
    <row r="620" spans="1:18" x14ac:dyDescent="0.25">
      <c r="A620" s="293" t="str">
        <f>IF(ISBLANK(INDEX('Policy Characteristics'!A:A,MATCH($C620,'Policy Characteristics'!$C:$C,0))),"",INDEX('Policy Characteristics'!A:A,MATCH($C620,'Policy Characteristics'!$C:$C,0)))</f>
        <v>Industry</v>
      </c>
      <c r="B620" s="294" t="str">
        <f>IF(ISBLANK(INDEX('Policy Characteristics'!B:B,MATCH($C620,'Policy Characteristics'!$C:$C,0))),"",INDEX('Policy Characteristics'!B:B,MATCH($C620,'Policy Characteristics'!$C:$C,0)))</f>
        <v>Electrification + Hydrogen (Med &amp; High Temp)</v>
      </c>
      <c r="C620" s="293" t="str">
        <f t="shared" si="35"/>
        <v>Fraction of Med and High Temp Industrial Heat Shifted to Other Fuels</v>
      </c>
      <c r="D620" s="299" t="s">
        <v>746</v>
      </c>
      <c r="E620" s="298" t="s">
        <v>776</v>
      </c>
      <c r="F620" t="s">
        <v>747</v>
      </c>
      <c r="G620" s="298" t="s">
        <v>777</v>
      </c>
      <c r="H620" s="20">
        <v>1361</v>
      </c>
      <c r="I620" s="295" t="s">
        <v>634</v>
      </c>
      <c r="J620" s="296" t="str">
        <f>IF(ISBLANK(INDEX('Policy Characteristics'!D:D,MATCH($C620,'Policy Characteristics'!$C:$C,0))),"",INDEX('Policy Characteristics'!D:D,MATCH($C620,'Policy Characteristics'!$C:$C,0)))</f>
        <v>Electrification + Hydrogen</v>
      </c>
      <c r="K620" s="293" t="str">
        <f>IF(ISBLANK(INDEX('Policy Characteristics'!E:E,MATCH($C620,'Policy Characteristics'!$C:$C,0))),"",INDEX('Policy Characteristics'!E:E,MATCH($C620,'Policy Characteristics'!$C:$C,0)))</f>
        <v>indst med and high temp fuel type shifting</v>
      </c>
      <c r="L620" s="237">
        <f>IF(ISBLANK(INDEX('Policy Characteristics'!F:F,MATCH($C620,'Policy Characteristics'!$C:$C,0))),"",INDEX('Policy Characteristics'!F:F,MATCH($C620,'Policy Characteristics'!$C:$C,0)))</f>
        <v>0</v>
      </c>
      <c r="M620" s="237">
        <f>IF(ISBLANK(INDEX('Policy Characteristics'!G:G,MATCH($C620,'Policy Characteristics'!$C:$C,0))),"",INDEX('Policy Characteristics'!G:G,MATCH($C620,'Policy Characteristics'!$C:$C,0)))</f>
        <v>1</v>
      </c>
      <c r="N620" s="237">
        <f>IF(ISBLANK(INDEX('Policy Characteristics'!H:H,MATCH($C620,'Policy Characteristics'!$C:$C,0))),"",INDEX('Policy Characteristics'!H:H,MATCH($C620,'Policy Characteristics'!$C:$C,0)))</f>
        <v>0.01</v>
      </c>
      <c r="O620" s="293" t="str">
        <f>IF(ISBLANK(INDEX('Policy Characteristics'!I:I,MATCH($C620,'Policy Characteristics'!$C:$C,0))),"",INDEX('Policy Characteristics'!I:I,MATCH($C620,'Policy Characteristics'!$C:$C,0)))</f>
        <v>% of fuel shifted</v>
      </c>
      <c r="P620" s="293"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0" s="293" t="str">
        <f>IF(ISBLANK(INDEX('Policy Characteristics'!K:K,MATCH($C620,'Policy Characteristics'!$C:$C,0))),"",INDEX('Policy Characteristics'!K:K,MATCH($C620,'Policy Characteristics'!$C:$C,0)))</f>
        <v>industry-ag-main.html#fuel-switching</v>
      </c>
      <c r="R620" s="293" t="str">
        <f>IF(ISBLANK(INDEX('Policy Characteristics'!L:L,MATCH($C620,'Policy Characteristics'!$C:$C,0))),"",INDEX('Policy Characteristics'!L:L,MATCH($C620,'Policy Characteristics'!$C:$C,0)))</f>
        <v>industry-elec-and-hydrogen.html</v>
      </c>
    </row>
    <row r="621" spans="1:18" x14ac:dyDescent="0.25">
      <c r="A621" s="293" t="str">
        <f>IF(ISBLANK(INDEX('Policy Characteristics'!A:A,MATCH($C621,'Policy Characteristics'!$C:$C,0))),"",INDEX('Policy Characteristics'!A:A,MATCH($C621,'Policy Characteristics'!$C:$C,0)))</f>
        <v>Industry</v>
      </c>
      <c r="B621" s="294" t="str">
        <f>IF(ISBLANK(INDEX('Policy Characteristics'!B:B,MATCH($C621,'Policy Characteristics'!$C:$C,0))),"",INDEX('Policy Characteristics'!B:B,MATCH($C621,'Policy Characteristics'!$C:$C,0)))</f>
        <v>Electrification + Hydrogen (Med &amp; High Temp)</v>
      </c>
      <c r="C621" s="293" t="str">
        <f t="shared" si="35"/>
        <v>Fraction of Med and High Temp Industrial Heat Shifted to Other Fuels</v>
      </c>
      <c r="D621" s="299" t="s">
        <v>746</v>
      </c>
      <c r="E621" s="298" t="s">
        <v>778</v>
      </c>
      <c r="F621" t="s">
        <v>747</v>
      </c>
      <c r="G621" s="298" t="s">
        <v>779</v>
      </c>
      <c r="H621" s="20">
        <v>1362</v>
      </c>
      <c r="I621" s="295" t="s">
        <v>634</v>
      </c>
      <c r="J621" s="296" t="str">
        <f>IF(ISBLANK(INDEX('Policy Characteristics'!D:D,MATCH($C621,'Policy Characteristics'!$C:$C,0))),"",INDEX('Policy Characteristics'!D:D,MATCH($C621,'Policy Characteristics'!$C:$C,0)))</f>
        <v>Electrification + Hydrogen</v>
      </c>
      <c r="K621" s="293" t="str">
        <f>IF(ISBLANK(INDEX('Policy Characteristics'!E:E,MATCH($C621,'Policy Characteristics'!$C:$C,0))),"",INDEX('Policy Characteristics'!E:E,MATCH($C621,'Policy Characteristics'!$C:$C,0)))</f>
        <v>indst med and high temp fuel type shifting</v>
      </c>
      <c r="L621" s="237">
        <f>IF(ISBLANK(INDEX('Policy Characteristics'!F:F,MATCH($C621,'Policy Characteristics'!$C:$C,0))),"",INDEX('Policy Characteristics'!F:F,MATCH($C621,'Policy Characteristics'!$C:$C,0)))</f>
        <v>0</v>
      </c>
      <c r="M621" s="237">
        <f>IF(ISBLANK(INDEX('Policy Characteristics'!G:G,MATCH($C621,'Policy Characteristics'!$C:$C,0))),"",INDEX('Policy Characteristics'!G:G,MATCH($C621,'Policy Characteristics'!$C:$C,0)))</f>
        <v>1</v>
      </c>
      <c r="N621" s="237">
        <f>IF(ISBLANK(INDEX('Policy Characteristics'!H:H,MATCH($C621,'Policy Characteristics'!$C:$C,0))),"",INDEX('Policy Characteristics'!H:H,MATCH($C621,'Policy Characteristics'!$C:$C,0)))</f>
        <v>0.01</v>
      </c>
      <c r="O621" s="293" t="str">
        <f>IF(ISBLANK(INDEX('Policy Characteristics'!I:I,MATCH($C621,'Policy Characteristics'!$C:$C,0))),"",INDEX('Policy Characteristics'!I:I,MATCH($C621,'Policy Characteristics'!$C:$C,0)))</f>
        <v>% of fuel shifted</v>
      </c>
      <c r="P621" s="293"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1" s="293" t="str">
        <f>IF(ISBLANK(INDEX('Policy Characteristics'!K:K,MATCH($C621,'Policy Characteristics'!$C:$C,0))),"",INDEX('Policy Characteristics'!K:K,MATCH($C621,'Policy Characteristics'!$C:$C,0)))</f>
        <v>industry-ag-main.html#fuel-switching</v>
      </c>
      <c r="R621" s="293" t="str">
        <f>IF(ISBLANK(INDEX('Policy Characteristics'!L:L,MATCH($C621,'Policy Characteristics'!$C:$C,0))),"",INDEX('Policy Characteristics'!L:L,MATCH($C621,'Policy Characteristics'!$C:$C,0)))</f>
        <v>industry-elec-and-hydrogen.html</v>
      </c>
    </row>
    <row r="622" spans="1:18" x14ac:dyDescent="0.25">
      <c r="A622" s="293" t="str">
        <f>IF(ISBLANK(INDEX('Policy Characteristics'!A:A,MATCH($C622,'Policy Characteristics'!$C:$C,0))),"",INDEX('Policy Characteristics'!A:A,MATCH($C622,'Policy Characteristics'!$C:$C,0)))</f>
        <v>Industry</v>
      </c>
      <c r="B622" s="294" t="str">
        <f>IF(ISBLANK(INDEX('Policy Characteristics'!B:B,MATCH($C622,'Policy Characteristics'!$C:$C,0))),"",INDEX('Policy Characteristics'!B:B,MATCH($C622,'Policy Characteristics'!$C:$C,0)))</f>
        <v>Electrification + Hydrogen (Med &amp; High Temp)</v>
      </c>
      <c r="C622" s="293" t="str">
        <f t="shared" si="35"/>
        <v>Fraction of Med and High Temp Industrial Heat Shifted to Other Fuels</v>
      </c>
      <c r="D622" s="299" t="s">
        <v>746</v>
      </c>
      <c r="E622" s="298" t="s">
        <v>780</v>
      </c>
      <c r="F622" t="s">
        <v>747</v>
      </c>
      <c r="G622" s="298" t="s">
        <v>781</v>
      </c>
      <c r="H622" s="20">
        <v>1363</v>
      </c>
      <c r="I622" s="295" t="s">
        <v>634</v>
      </c>
      <c r="J622" s="296" t="str">
        <f>IF(ISBLANK(INDEX('Policy Characteristics'!D:D,MATCH($C622,'Policy Characteristics'!$C:$C,0))),"",INDEX('Policy Characteristics'!D:D,MATCH($C622,'Policy Characteristics'!$C:$C,0)))</f>
        <v>Electrification + Hydrogen</v>
      </c>
      <c r="K622" s="293" t="str">
        <f>IF(ISBLANK(INDEX('Policy Characteristics'!E:E,MATCH($C622,'Policy Characteristics'!$C:$C,0))),"",INDEX('Policy Characteristics'!E:E,MATCH($C622,'Policy Characteristics'!$C:$C,0)))</f>
        <v>indst med and high temp fuel type shifting</v>
      </c>
      <c r="L622" s="237">
        <f>IF(ISBLANK(INDEX('Policy Characteristics'!F:F,MATCH($C622,'Policy Characteristics'!$C:$C,0))),"",INDEX('Policy Characteristics'!F:F,MATCH($C622,'Policy Characteristics'!$C:$C,0)))</f>
        <v>0</v>
      </c>
      <c r="M622" s="237">
        <f>IF(ISBLANK(INDEX('Policy Characteristics'!G:G,MATCH($C622,'Policy Characteristics'!$C:$C,0))),"",INDEX('Policy Characteristics'!G:G,MATCH($C622,'Policy Characteristics'!$C:$C,0)))</f>
        <v>1</v>
      </c>
      <c r="N622" s="237">
        <f>IF(ISBLANK(INDEX('Policy Characteristics'!H:H,MATCH($C622,'Policy Characteristics'!$C:$C,0))),"",INDEX('Policy Characteristics'!H:H,MATCH($C622,'Policy Characteristics'!$C:$C,0)))</f>
        <v>0.01</v>
      </c>
      <c r="O622" s="293" t="str">
        <f>IF(ISBLANK(INDEX('Policy Characteristics'!I:I,MATCH($C622,'Policy Characteristics'!$C:$C,0))),"",INDEX('Policy Characteristics'!I:I,MATCH($C622,'Policy Characteristics'!$C:$C,0)))</f>
        <v>% of fuel shifted</v>
      </c>
      <c r="P622" s="293"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2" s="293" t="str">
        <f>IF(ISBLANK(INDEX('Policy Characteristics'!K:K,MATCH($C622,'Policy Characteristics'!$C:$C,0))),"",INDEX('Policy Characteristics'!K:K,MATCH($C622,'Policy Characteristics'!$C:$C,0)))</f>
        <v>industry-ag-main.html#fuel-switching</v>
      </c>
      <c r="R622" s="293" t="str">
        <f>IF(ISBLANK(INDEX('Policy Characteristics'!L:L,MATCH($C622,'Policy Characteristics'!$C:$C,0))),"",INDEX('Policy Characteristics'!L:L,MATCH($C622,'Policy Characteristics'!$C:$C,0)))</f>
        <v>industry-elec-and-hydrogen.html</v>
      </c>
    </row>
    <row r="623" spans="1:18" x14ac:dyDescent="0.25">
      <c r="A623" s="293" t="str">
        <f>IF(ISBLANK(INDEX('Policy Characteristics'!A:A,MATCH($C623,'Policy Characteristics'!$C:$C,0))),"",INDEX('Policy Characteristics'!A:A,MATCH($C623,'Policy Characteristics'!$C:$C,0)))</f>
        <v>Industry</v>
      </c>
      <c r="B623" s="294" t="str">
        <f>IF(ISBLANK(INDEX('Policy Characteristics'!B:B,MATCH($C623,'Policy Characteristics'!$C:$C,0))),"",INDEX('Policy Characteristics'!B:B,MATCH($C623,'Policy Characteristics'!$C:$C,0)))</f>
        <v>Electrification + Hydrogen (Med &amp; High Temp)</v>
      </c>
      <c r="C623" s="293" t="str">
        <f t="shared" si="35"/>
        <v>Fraction of Med and High Temp Industrial Heat Shifted to Other Fuels</v>
      </c>
      <c r="D623" s="299" t="s">
        <v>746</v>
      </c>
      <c r="E623" s="298" t="s">
        <v>782</v>
      </c>
      <c r="F623" t="s">
        <v>747</v>
      </c>
      <c r="G623" s="298" t="s">
        <v>783</v>
      </c>
      <c r="H623" s="20">
        <v>1364</v>
      </c>
      <c r="I623" s="295" t="s">
        <v>634</v>
      </c>
      <c r="J623" s="296" t="str">
        <f>IF(ISBLANK(INDEX('Policy Characteristics'!D:D,MATCH($C623,'Policy Characteristics'!$C:$C,0))),"",INDEX('Policy Characteristics'!D:D,MATCH($C623,'Policy Characteristics'!$C:$C,0)))</f>
        <v>Electrification + Hydrogen</v>
      </c>
      <c r="K623" s="293" t="str">
        <f>IF(ISBLANK(INDEX('Policy Characteristics'!E:E,MATCH($C623,'Policy Characteristics'!$C:$C,0))),"",INDEX('Policy Characteristics'!E:E,MATCH($C623,'Policy Characteristics'!$C:$C,0)))</f>
        <v>indst med and high temp fuel type shifting</v>
      </c>
      <c r="L623" s="237">
        <f>IF(ISBLANK(INDEX('Policy Characteristics'!F:F,MATCH($C623,'Policy Characteristics'!$C:$C,0))),"",INDEX('Policy Characteristics'!F:F,MATCH($C623,'Policy Characteristics'!$C:$C,0)))</f>
        <v>0</v>
      </c>
      <c r="M623" s="237">
        <f>IF(ISBLANK(INDEX('Policy Characteristics'!G:G,MATCH($C623,'Policy Characteristics'!$C:$C,0))),"",INDEX('Policy Characteristics'!G:G,MATCH($C623,'Policy Characteristics'!$C:$C,0)))</f>
        <v>1</v>
      </c>
      <c r="N623" s="237">
        <f>IF(ISBLANK(INDEX('Policy Characteristics'!H:H,MATCH($C623,'Policy Characteristics'!$C:$C,0))),"",INDEX('Policy Characteristics'!H:H,MATCH($C623,'Policy Characteristics'!$C:$C,0)))</f>
        <v>0.01</v>
      </c>
      <c r="O623" s="293" t="str">
        <f>IF(ISBLANK(INDEX('Policy Characteristics'!I:I,MATCH($C623,'Policy Characteristics'!$C:$C,0))),"",INDEX('Policy Characteristics'!I:I,MATCH($C623,'Policy Characteristics'!$C:$C,0)))</f>
        <v>% of fuel shifted</v>
      </c>
      <c r="P623" s="293"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3" s="293" t="str">
        <f>IF(ISBLANK(INDEX('Policy Characteristics'!K:K,MATCH($C623,'Policy Characteristics'!$C:$C,0))),"",INDEX('Policy Characteristics'!K:K,MATCH($C623,'Policy Characteristics'!$C:$C,0)))</f>
        <v>industry-ag-main.html#fuel-switching</v>
      </c>
      <c r="R623" s="293" t="str">
        <f>IF(ISBLANK(INDEX('Policy Characteristics'!L:L,MATCH($C623,'Policy Characteristics'!$C:$C,0))),"",INDEX('Policy Characteristics'!L:L,MATCH($C623,'Policy Characteristics'!$C:$C,0)))</f>
        <v>industry-elec-and-hydrogen.html</v>
      </c>
    </row>
    <row r="624" spans="1:18" x14ac:dyDescent="0.25">
      <c r="A624" s="293" t="str">
        <f>IF(ISBLANK(INDEX('Policy Characteristics'!A:A,MATCH($C624,'Policy Characteristics'!$C:$C,0))),"",INDEX('Policy Characteristics'!A:A,MATCH($C624,'Policy Characteristics'!$C:$C,0)))</f>
        <v>Industry</v>
      </c>
      <c r="B624" s="294" t="str">
        <f>IF(ISBLANK(INDEX('Policy Characteristics'!B:B,MATCH($C624,'Policy Characteristics'!$C:$C,0))),"",INDEX('Policy Characteristics'!B:B,MATCH($C624,'Policy Characteristics'!$C:$C,0)))</f>
        <v>Electrification + Hydrogen (Med &amp; High Temp)</v>
      </c>
      <c r="C624" s="293" t="str">
        <f t="shared" si="35"/>
        <v>Fraction of Med and High Temp Industrial Heat Shifted to Other Fuels</v>
      </c>
      <c r="D624" s="299" t="s">
        <v>746</v>
      </c>
      <c r="E624" s="298" t="s">
        <v>784</v>
      </c>
      <c r="F624" t="s">
        <v>747</v>
      </c>
      <c r="G624" s="298" t="s">
        <v>785</v>
      </c>
      <c r="H624" s="20">
        <v>1365</v>
      </c>
      <c r="I624" s="295" t="s">
        <v>634</v>
      </c>
      <c r="J624" s="296" t="str">
        <f>IF(ISBLANK(INDEX('Policy Characteristics'!D:D,MATCH($C624,'Policy Characteristics'!$C:$C,0))),"",INDEX('Policy Characteristics'!D:D,MATCH($C624,'Policy Characteristics'!$C:$C,0)))</f>
        <v>Electrification + Hydrogen</v>
      </c>
      <c r="K624" s="293" t="str">
        <f>IF(ISBLANK(INDEX('Policy Characteristics'!E:E,MATCH($C624,'Policy Characteristics'!$C:$C,0))),"",INDEX('Policy Characteristics'!E:E,MATCH($C624,'Policy Characteristics'!$C:$C,0)))</f>
        <v>indst med and high temp fuel type shifting</v>
      </c>
      <c r="L624" s="237">
        <f>IF(ISBLANK(INDEX('Policy Characteristics'!F:F,MATCH($C624,'Policy Characteristics'!$C:$C,0))),"",INDEX('Policy Characteristics'!F:F,MATCH($C624,'Policy Characteristics'!$C:$C,0)))</f>
        <v>0</v>
      </c>
      <c r="M624" s="237">
        <f>IF(ISBLANK(INDEX('Policy Characteristics'!G:G,MATCH($C624,'Policy Characteristics'!$C:$C,0))),"",INDEX('Policy Characteristics'!G:G,MATCH($C624,'Policy Characteristics'!$C:$C,0)))</f>
        <v>1</v>
      </c>
      <c r="N624" s="237">
        <f>IF(ISBLANK(INDEX('Policy Characteristics'!H:H,MATCH($C624,'Policy Characteristics'!$C:$C,0))),"",INDEX('Policy Characteristics'!H:H,MATCH($C624,'Policy Characteristics'!$C:$C,0)))</f>
        <v>0.01</v>
      </c>
      <c r="O624" s="293" t="str">
        <f>IF(ISBLANK(INDEX('Policy Characteristics'!I:I,MATCH($C624,'Policy Characteristics'!$C:$C,0))),"",INDEX('Policy Characteristics'!I:I,MATCH($C624,'Policy Characteristics'!$C:$C,0)))</f>
        <v>% of fuel shifted</v>
      </c>
      <c r="P624" s="293"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4" s="293" t="str">
        <f>IF(ISBLANK(INDEX('Policy Characteristics'!K:K,MATCH($C624,'Policy Characteristics'!$C:$C,0))),"",INDEX('Policy Characteristics'!K:K,MATCH($C624,'Policy Characteristics'!$C:$C,0)))</f>
        <v>industry-ag-main.html#fuel-switching</v>
      </c>
      <c r="R624" s="293" t="str">
        <f>IF(ISBLANK(INDEX('Policy Characteristics'!L:L,MATCH($C624,'Policy Characteristics'!$C:$C,0))),"",INDEX('Policy Characteristics'!L:L,MATCH($C624,'Policy Characteristics'!$C:$C,0)))</f>
        <v>industry-elec-and-hydrogen.html</v>
      </c>
    </row>
    <row r="625" spans="1:18" x14ac:dyDescent="0.25">
      <c r="A625" s="293" t="str">
        <f>IF(ISBLANK(INDEX('Policy Characteristics'!A:A,MATCH($C625,'Policy Characteristics'!$C:$C,0))),"",INDEX('Policy Characteristics'!A:A,MATCH($C625,'Policy Characteristics'!$C:$C,0)))</f>
        <v>Industry</v>
      </c>
      <c r="B625" s="294" t="str">
        <f>IF(ISBLANK(INDEX('Policy Characteristics'!B:B,MATCH($C625,'Policy Characteristics'!$C:$C,0))),"",INDEX('Policy Characteristics'!B:B,MATCH($C625,'Policy Characteristics'!$C:$C,0)))</f>
        <v>Electrification + Hydrogen (Med &amp; High Temp)</v>
      </c>
      <c r="C625" s="293" t="str">
        <f t="shared" si="35"/>
        <v>Fraction of Med and High Temp Industrial Heat Shifted to Other Fuels</v>
      </c>
      <c r="D625" s="299" t="s">
        <v>746</v>
      </c>
      <c r="E625" s="298" t="s">
        <v>786</v>
      </c>
      <c r="F625" t="s">
        <v>747</v>
      </c>
      <c r="G625" s="298" t="s">
        <v>787</v>
      </c>
      <c r="H625" s="20">
        <v>1366</v>
      </c>
      <c r="I625" s="295" t="s">
        <v>634</v>
      </c>
      <c r="J625" s="296" t="str">
        <f>IF(ISBLANK(INDEX('Policy Characteristics'!D:D,MATCH($C625,'Policy Characteristics'!$C:$C,0))),"",INDEX('Policy Characteristics'!D:D,MATCH($C625,'Policy Characteristics'!$C:$C,0)))</f>
        <v>Electrification + Hydrogen</v>
      </c>
      <c r="K625" s="293" t="str">
        <f>IF(ISBLANK(INDEX('Policy Characteristics'!E:E,MATCH($C625,'Policy Characteristics'!$C:$C,0))),"",INDEX('Policy Characteristics'!E:E,MATCH($C625,'Policy Characteristics'!$C:$C,0)))</f>
        <v>indst med and high temp fuel type shifting</v>
      </c>
      <c r="L625" s="237">
        <f>IF(ISBLANK(INDEX('Policy Characteristics'!F:F,MATCH($C625,'Policy Characteristics'!$C:$C,0))),"",INDEX('Policy Characteristics'!F:F,MATCH($C625,'Policy Characteristics'!$C:$C,0)))</f>
        <v>0</v>
      </c>
      <c r="M625" s="237">
        <f>IF(ISBLANK(INDEX('Policy Characteristics'!G:G,MATCH($C625,'Policy Characteristics'!$C:$C,0))),"",INDEX('Policy Characteristics'!G:G,MATCH($C625,'Policy Characteristics'!$C:$C,0)))</f>
        <v>1</v>
      </c>
      <c r="N625" s="237">
        <f>IF(ISBLANK(INDEX('Policy Characteristics'!H:H,MATCH($C625,'Policy Characteristics'!$C:$C,0))),"",INDEX('Policy Characteristics'!H:H,MATCH($C625,'Policy Characteristics'!$C:$C,0)))</f>
        <v>0.01</v>
      </c>
      <c r="O625" s="293" t="str">
        <f>IF(ISBLANK(INDEX('Policy Characteristics'!I:I,MATCH($C625,'Policy Characteristics'!$C:$C,0))),"",INDEX('Policy Characteristics'!I:I,MATCH($C625,'Policy Characteristics'!$C:$C,0)))</f>
        <v>% of fuel shifted</v>
      </c>
      <c r="P625" s="293"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5" s="293" t="str">
        <f>IF(ISBLANK(INDEX('Policy Characteristics'!K:K,MATCH($C625,'Policy Characteristics'!$C:$C,0))),"",INDEX('Policy Characteristics'!K:K,MATCH($C625,'Policy Characteristics'!$C:$C,0)))</f>
        <v>industry-ag-main.html#fuel-switching</v>
      </c>
      <c r="R625" s="293" t="str">
        <f>IF(ISBLANK(INDEX('Policy Characteristics'!L:L,MATCH($C625,'Policy Characteristics'!$C:$C,0))),"",INDEX('Policy Characteristics'!L:L,MATCH($C625,'Policy Characteristics'!$C:$C,0)))</f>
        <v>industry-elec-and-hydrogen.html</v>
      </c>
    </row>
    <row r="626" spans="1:18" x14ac:dyDescent="0.25">
      <c r="A626" s="293" t="str">
        <f>IF(ISBLANK(INDEX('Policy Characteristics'!A:A,MATCH($C626,'Policy Characteristics'!$C:$C,0))),"",INDEX('Policy Characteristics'!A:A,MATCH($C626,'Policy Characteristics'!$C:$C,0)))</f>
        <v>Industry</v>
      </c>
      <c r="B626" s="294" t="str">
        <f>IF(ISBLANK(INDEX('Policy Characteristics'!B:B,MATCH($C626,'Policy Characteristics'!$C:$C,0))),"",INDEX('Policy Characteristics'!B:B,MATCH($C626,'Policy Characteristics'!$C:$C,0)))</f>
        <v>Electrification + Hydrogen (Med &amp; High Temp)</v>
      </c>
      <c r="C626" s="293" t="str">
        <f t="shared" si="35"/>
        <v>Fraction of Med and High Temp Industrial Heat Shifted to Other Fuels</v>
      </c>
      <c r="D626" s="299" t="s">
        <v>746</v>
      </c>
      <c r="E626" s="298" t="s">
        <v>788</v>
      </c>
      <c r="F626" t="s">
        <v>747</v>
      </c>
      <c r="G626" s="298" t="s">
        <v>789</v>
      </c>
      <c r="H626" s="20">
        <v>1367</v>
      </c>
      <c r="I626" s="295" t="s">
        <v>624</v>
      </c>
      <c r="J626" s="296" t="str">
        <f>IF(ISBLANK(INDEX('Policy Characteristics'!D:D,MATCH($C626,'Policy Characteristics'!$C:$C,0))),"",INDEX('Policy Characteristics'!D:D,MATCH($C626,'Policy Characteristics'!$C:$C,0)))</f>
        <v>Electrification + Hydrogen</v>
      </c>
      <c r="K626" s="293" t="str">
        <f>IF(ISBLANK(INDEX('Policy Characteristics'!E:E,MATCH($C626,'Policy Characteristics'!$C:$C,0))),"",INDEX('Policy Characteristics'!E:E,MATCH($C626,'Policy Characteristics'!$C:$C,0)))</f>
        <v>indst med and high temp fuel type shifting</v>
      </c>
      <c r="L626" s="237">
        <f>IF(ISBLANK(INDEX('Policy Characteristics'!F:F,MATCH($C626,'Policy Characteristics'!$C:$C,0))),"",INDEX('Policy Characteristics'!F:F,MATCH($C626,'Policy Characteristics'!$C:$C,0)))</f>
        <v>0</v>
      </c>
      <c r="M626" s="237">
        <f>IF(ISBLANK(INDEX('Policy Characteristics'!G:G,MATCH($C626,'Policy Characteristics'!$C:$C,0))),"",INDEX('Policy Characteristics'!G:G,MATCH($C626,'Policy Characteristics'!$C:$C,0)))</f>
        <v>1</v>
      </c>
      <c r="N626" s="237">
        <f>IF(ISBLANK(INDEX('Policy Characteristics'!H:H,MATCH($C626,'Policy Characteristics'!$C:$C,0))),"",INDEX('Policy Characteristics'!H:H,MATCH($C626,'Policy Characteristics'!$C:$C,0)))</f>
        <v>0.01</v>
      </c>
      <c r="O626" s="293" t="str">
        <f>IF(ISBLANK(INDEX('Policy Characteristics'!I:I,MATCH($C626,'Policy Characteristics'!$C:$C,0))),"",INDEX('Policy Characteristics'!I:I,MATCH($C626,'Policy Characteristics'!$C:$C,0)))</f>
        <v>% of fuel shifted</v>
      </c>
      <c r="P626" s="293"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6" s="293" t="str">
        <f>IF(ISBLANK(INDEX('Policy Characteristics'!K:K,MATCH($C626,'Policy Characteristics'!$C:$C,0))),"",INDEX('Policy Characteristics'!K:K,MATCH($C626,'Policy Characteristics'!$C:$C,0)))</f>
        <v>industry-ag-main.html#fuel-switching</v>
      </c>
      <c r="R626" s="293" t="str">
        <f>IF(ISBLANK(INDEX('Policy Characteristics'!L:L,MATCH($C626,'Policy Characteristics'!$C:$C,0))),"",INDEX('Policy Characteristics'!L:L,MATCH($C626,'Policy Characteristics'!$C:$C,0)))</f>
        <v>industry-elec-and-hydrogen.html</v>
      </c>
    </row>
    <row r="627" spans="1:18" x14ac:dyDescent="0.25">
      <c r="A627" s="293" t="str">
        <f>IF(ISBLANK(INDEX('Policy Characteristics'!A:A,MATCH($C627,'Policy Characteristics'!$C:$C,0))),"",INDEX('Policy Characteristics'!A:A,MATCH($C627,'Policy Characteristics'!$C:$C,0)))</f>
        <v>Industry</v>
      </c>
      <c r="B627" s="294" t="str">
        <f>IF(ISBLANK(INDEX('Policy Characteristics'!B:B,MATCH($C627,'Policy Characteristics'!$C:$C,0))),"",INDEX('Policy Characteristics'!B:B,MATCH($C627,'Policy Characteristics'!$C:$C,0)))</f>
        <v>Electrification + Hydrogen (Med &amp; High Temp)</v>
      </c>
      <c r="C627" s="293" t="str">
        <f t="shared" si="35"/>
        <v>Fraction of Med and High Temp Industrial Heat Shifted to Other Fuels</v>
      </c>
      <c r="D627" s="299" t="s">
        <v>748</v>
      </c>
      <c r="E627" s="298" t="s">
        <v>770</v>
      </c>
      <c r="F627" t="s">
        <v>749</v>
      </c>
      <c r="G627" s="298" t="s">
        <v>771</v>
      </c>
      <c r="H627" s="20">
        <v>1368</v>
      </c>
      <c r="I627" s="295" t="s">
        <v>624</v>
      </c>
      <c r="J627" s="296" t="str">
        <f>IF(ISBLANK(INDEX('Policy Characteristics'!D:D,MATCH($C627,'Policy Characteristics'!$C:$C,0))),"",INDEX('Policy Characteristics'!D:D,MATCH($C627,'Policy Characteristics'!$C:$C,0)))</f>
        <v>Electrification + Hydrogen</v>
      </c>
      <c r="K627" s="293" t="str">
        <f>IF(ISBLANK(INDEX('Policy Characteristics'!E:E,MATCH($C627,'Policy Characteristics'!$C:$C,0))),"",INDEX('Policy Characteristics'!E:E,MATCH($C627,'Policy Characteristics'!$C:$C,0)))</f>
        <v>indst med and high temp fuel type shifting</v>
      </c>
      <c r="L627" s="237">
        <f>IF(ISBLANK(INDEX('Policy Characteristics'!F:F,MATCH($C627,'Policy Characteristics'!$C:$C,0))),"",INDEX('Policy Characteristics'!F:F,MATCH($C627,'Policy Characteristics'!$C:$C,0)))</f>
        <v>0</v>
      </c>
      <c r="M627" s="237">
        <f>IF(ISBLANK(INDEX('Policy Characteristics'!G:G,MATCH($C627,'Policy Characteristics'!$C:$C,0))),"",INDEX('Policy Characteristics'!G:G,MATCH($C627,'Policy Characteristics'!$C:$C,0)))</f>
        <v>1</v>
      </c>
      <c r="N627" s="237">
        <f>IF(ISBLANK(INDEX('Policy Characteristics'!H:H,MATCH($C627,'Policy Characteristics'!$C:$C,0))),"",INDEX('Policy Characteristics'!H:H,MATCH($C627,'Policy Characteristics'!$C:$C,0)))</f>
        <v>0.01</v>
      </c>
      <c r="O627" s="293" t="str">
        <f>IF(ISBLANK(INDEX('Policy Characteristics'!I:I,MATCH($C627,'Policy Characteristics'!$C:$C,0))),"",INDEX('Policy Characteristics'!I:I,MATCH($C627,'Policy Characteristics'!$C:$C,0)))</f>
        <v>% of fuel shifted</v>
      </c>
      <c r="P627" s="293"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7" s="293" t="str">
        <f>IF(ISBLANK(INDEX('Policy Characteristics'!K:K,MATCH($C627,'Policy Characteristics'!$C:$C,0))),"",INDEX('Policy Characteristics'!K:K,MATCH($C627,'Policy Characteristics'!$C:$C,0)))</f>
        <v>industry-ag-main.html#fuel-switching</v>
      </c>
      <c r="R627" s="293" t="str">
        <f>IF(ISBLANK(INDEX('Policy Characteristics'!L:L,MATCH($C627,'Policy Characteristics'!$C:$C,0))),"",INDEX('Policy Characteristics'!L:L,MATCH($C627,'Policy Characteristics'!$C:$C,0)))</f>
        <v>industry-elec-and-hydrogen.html</v>
      </c>
    </row>
    <row r="628" spans="1:18" x14ac:dyDescent="0.25">
      <c r="A628" s="293" t="str">
        <f>IF(ISBLANK(INDEX('Policy Characteristics'!A:A,MATCH($C628,'Policy Characteristics'!$C:$C,0))),"",INDEX('Policy Characteristics'!A:A,MATCH($C628,'Policy Characteristics'!$C:$C,0)))</f>
        <v>Industry</v>
      </c>
      <c r="B628" s="294" t="str">
        <f>IF(ISBLANK(INDEX('Policy Characteristics'!B:B,MATCH($C628,'Policy Characteristics'!$C:$C,0))),"",INDEX('Policy Characteristics'!B:B,MATCH($C628,'Policy Characteristics'!$C:$C,0)))</f>
        <v>Electrification + Hydrogen (Med &amp; High Temp)</v>
      </c>
      <c r="C628" s="293" t="str">
        <f t="shared" si="35"/>
        <v>Fraction of Med and High Temp Industrial Heat Shifted to Other Fuels</v>
      </c>
      <c r="D628" s="299" t="s">
        <v>748</v>
      </c>
      <c r="E628" s="298" t="s">
        <v>772</v>
      </c>
      <c r="F628" t="s">
        <v>749</v>
      </c>
      <c r="G628" s="298" t="s">
        <v>773</v>
      </c>
      <c r="H628" s="20">
        <v>1369</v>
      </c>
      <c r="I628" s="295" t="s">
        <v>634</v>
      </c>
      <c r="J628" s="296" t="str">
        <f>IF(ISBLANK(INDEX('Policy Characteristics'!D:D,MATCH($C628,'Policy Characteristics'!$C:$C,0))),"",INDEX('Policy Characteristics'!D:D,MATCH($C628,'Policy Characteristics'!$C:$C,0)))</f>
        <v>Electrification + Hydrogen</v>
      </c>
      <c r="K628" s="293" t="str">
        <f>IF(ISBLANK(INDEX('Policy Characteristics'!E:E,MATCH($C628,'Policy Characteristics'!$C:$C,0))),"",INDEX('Policy Characteristics'!E:E,MATCH($C628,'Policy Characteristics'!$C:$C,0)))</f>
        <v>indst med and high temp fuel type shifting</v>
      </c>
      <c r="L628" s="237">
        <f>IF(ISBLANK(INDEX('Policy Characteristics'!F:F,MATCH($C628,'Policy Characteristics'!$C:$C,0))),"",INDEX('Policy Characteristics'!F:F,MATCH($C628,'Policy Characteristics'!$C:$C,0)))</f>
        <v>0</v>
      </c>
      <c r="M628" s="237">
        <f>IF(ISBLANK(INDEX('Policy Characteristics'!G:G,MATCH($C628,'Policy Characteristics'!$C:$C,0))),"",INDEX('Policy Characteristics'!G:G,MATCH($C628,'Policy Characteristics'!$C:$C,0)))</f>
        <v>1</v>
      </c>
      <c r="N628" s="237">
        <f>IF(ISBLANK(INDEX('Policy Characteristics'!H:H,MATCH($C628,'Policy Characteristics'!$C:$C,0))),"",INDEX('Policy Characteristics'!H:H,MATCH($C628,'Policy Characteristics'!$C:$C,0)))</f>
        <v>0.01</v>
      </c>
      <c r="O628" s="293" t="str">
        <f>IF(ISBLANK(INDEX('Policy Characteristics'!I:I,MATCH($C628,'Policy Characteristics'!$C:$C,0))),"",INDEX('Policy Characteristics'!I:I,MATCH($C628,'Policy Characteristics'!$C:$C,0)))</f>
        <v>% of fuel shifted</v>
      </c>
      <c r="P628" s="293"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8" s="293" t="str">
        <f>IF(ISBLANK(INDEX('Policy Characteristics'!K:K,MATCH($C628,'Policy Characteristics'!$C:$C,0))),"",INDEX('Policy Characteristics'!K:K,MATCH($C628,'Policy Characteristics'!$C:$C,0)))</f>
        <v>industry-ag-main.html#fuel-switching</v>
      </c>
      <c r="R628" s="293" t="str">
        <f>IF(ISBLANK(INDEX('Policy Characteristics'!L:L,MATCH($C628,'Policy Characteristics'!$C:$C,0))),"",INDEX('Policy Characteristics'!L:L,MATCH($C628,'Policy Characteristics'!$C:$C,0)))</f>
        <v>industry-elec-and-hydrogen.html</v>
      </c>
    </row>
    <row r="629" spans="1:18" x14ac:dyDescent="0.25">
      <c r="A629" s="293" t="str">
        <f>IF(ISBLANK(INDEX('Policy Characteristics'!A:A,MATCH($C629,'Policy Characteristics'!$C:$C,0))),"",INDEX('Policy Characteristics'!A:A,MATCH($C629,'Policy Characteristics'!$C:$C,0)))</f>
        <v>Industry</v>
      </c>
      <c r="B629" s="294" t="str">
        <f>IF(ISBLANK(INDEX('Policy Characteristics'!B:B,MATCH($C629,'Policy Characteristics'!$C:$C,0))),"",INDEX('Policy Characteristics'!B:B,MATCH($C629,'Policy Characteristics'!$C:$C,0)))</f>
        <v>Electrification + Hydrogen (Med &amp; High Temp)</v>
      </c>
      <c r="C629" s="293" t="str">
        <f t="shared" si="35"/>
        <v>Fraction of Med and High Temp Industrial Heat Shifted to Other Fuels</v>
      </c>
      <c r="D629" s="299" t="s">
        <v>748</v>
      </c>
      <c r="E629" s="298" t="s">
        <v>774</v>
      </c>
      <c r="F629" t="s">
        <v>749</v>
      </c>
      <c r="G629" s="298" t="s">
        <v>775</v>
      </c>
      <c r="H629" s="20">
        <v>1370</v>
      </c>
      <c r="I629" s="295" t="s">
        <v>634</v>
      </c>
      <c r="J629" s="296" t="str">
        <f>IF(ISBLANK(INDEX('Policy Characteristics'!D:D,MATCH($C629,'Policy Characteristics'!$C:$C,0))),"",INDEX('Policy Characteristics'!D:D,MATCH($C629,'Policy Characteristics'!$C:$C,0)))</f>
        <v>Electrification + Hydrogen</v>
      </c>
      <c r="K629" s="293" t="str">
        <f>IF(ISBLANK(INDEX('Policy Characteristics'!E:E,MATCH($C629,'Policy Characteristics'!$C:$C,0))),"",INDEX('Policy Characteristics'!E:E,MATCH($C629,'Policy Characteristics'!$C:$C,0)))</f>
        <v>indst med and high temp fuel type shifting</v>
      </c>
      <c r="L629" s="237">
        <f>IF(ISBLANK(INDEX('Policy Characteristics'!F:F,MATCH($C629,'Policy Characteristics'!$C:$C,0))),"",INDEX('Policy Characteristics'!F:F,MATCH($C629,'Policy Characteristics'!$C:$C,0)))</f>
        <v>0</v>
      </c>
      <c r="M629" s="237">
        <f>IF(ISBLANK(INDEX('Policy Characteristics'!G:G,MATCH($C629,'Policy Characteristics'!$C:$C,0))),"",INDEX('Policy Characteristics'!G:G,MATCH($C629,'Policy Characteristics'!$C:$C,0)))</f>
        <v>1</v>
      </c>
      <c r="N629" s="237">
        <f>IF(ISBLANK(INDEX('Policy Characteristics'!H:H,MATCH($C629,'Policy Characteristics'!$C:$C,0))),"",INDEX('Policy Characteristics'!H:H,MATCH($C629,'Policy Characteristics'!$C:$C,0)))</f>
        <v>0.01</v>
      </c>
      <c r="O629" s="293" t="str">
        <f>IF(ISBLANK(INDEX('Policy Characteristics'!I:I,MATCH($C629,'Policy Characteristics'!$C:$C,0))),"",INDEX('Policy Characteristics'!I:I,MATCH($C629,'Policy Characteristics'!$C:$C,0)))</f>
        <v>% of fuel shifted</v>
      </c>
      <c r="P629" s="293"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9" s="293" t="str">
        <f>IF(ISBLANK(INDEX('Policy Characteristics'!K:K,MATCH($C629,'Policy Characteristics'!$C:$C,0))),"",INDEX('Policy Characteristics'!K:K,MATCH($C629,'Policy Characteristics'!$C:$C,0)))</f>
        <v>industry-ag-main.html#fuel-switching</v>
      </c>
      <c r="R629" s="293" t="str">
        <f>IF(ISBLANK(INDEX('Policy Characteristics'!L:L,MATCH($C629,'Policy Characteristics'!$C:$C,0))),"",INDEX('Policy Characteristics'!L:L,MATCH($C629,'Policy Characteristics'!$C:$C,0)))</f>
        <v>industry-elec-and-hydrogen.html</v>
      </c>
    </row>
    <row r="630" spans="1:18" x14ac:dyDescent="0.25">
      <c r="A630" s="293" t="str">
        <f>IF(ISBLANK(INDEX('Policy Characteristics'!A:A,MATCH($C630,'Policy Characteristics'!$C:$C,0))),"",INDEX('Policy Characteristics'!A:A,MATCH($C630,'Policy Characteristics'!$C:$C,0)))</f>
        <v>Industry</v>
      </c>
      <c r="B630" s="294" t="str">
        <f>IF(ISBLANK(INDEX('Policy Characteristics'!B:B,MATCH($C630,'Policy Characteristics'!$C:$C,0))),"",INDEX('Policy Characteristics'!B:B,MATCH($C630,'Policy Characteristics'!$C:$C,0)))</f>
        <v>Electrification + Hydrogen (Med &amp; High Temp)</v>
      </c>
      <c r="C630" s="293" t="str">
        <f t="shared" si="35"/>
        <v>Fraction of Med and High Temp Industrial Heat Shifted to Other Fuels</v>
      </c>
      <c r="D630" s="299" t="s">
        <v>748</v>
      </c>
      <c r="E630" s="298" t="s">
        <v>776</v>
      </c>
      <c r="F630" t="s">
        <v>749</v>
      </c>
      <c r="G630" s="298" t="s">
        <v>777</v>
      </c>
      <c r="H630" s="20">
        <v>1371</v>
      </c>
      <c r="I630" s="295" t="s">
        <v>634</v>
      </c>
      <c r="J630" s="296" t="str">
        <f>IF(ISBLANK(INDEX('Policy Characteristics'!D:D,MATCH($C630,'Policy Characteristics'!$C:$C,0))),"",INDEX('Policy Characteristics'!D:D,MATCH($C630,'Policy Characteristics'!$C:$C,0)))</f>
        <v>Electrification + Hydrogen</v>
      </c>
      <c r="K630" s="293" t="str">
        <f>IF(ISBLANK(INDEX('Policy Characteristics'!E:E,MATCH($C630,'Policy Characteristics'!$C:$C,0))),"",INDEX('Policy Characteristics'!E:E,MATCH($C630,'Policy Characteristics'!$C:$C,0)))</f>
        <v>indst med and high temp fuel type shifting</v>
      </c>
      <c r="L630" s="237">
        <f>IF(ISBLANK(INDEX('Policy Characteristics'!F:F,MATCH($C630,'Policy Characteristics'!$C:$C,0))),"",INDEX('Policy Characteristics'!F:F,MATCH($C630,'Policy Characteristics'!$C:$C,0)))</f>
        <v>0</v>
      </c>
      <c r="M630" s="237">
        <f>IF(ISBLANK(INDEX('Policy Characteristics'!G:G,MATCH($C630,'Policy Characteristics'!$C:$C,0))),"",INDEX('Policy Characteristics'!G:G,MATCH($C630,'Policy Characteristics'!$C:$C,0)))</f>
        <v>1</v>
      </c>
      <c r="N630" s="237">
        <f>IF(ISBLANK(INDEX('Policy Characteristics'!H:H,MATCH($C630,'Policy Characteristics'!$C:$C,0))),"",INDEX('Policy Characteristics'!H:H,MATCH($C630,'Policy Characteristics'!$C:$C,0)))</f>
        <v>0.01</v>
      </c>
      <c r="O630" s="293" t="str">
        <f>IF(ISBLANK(INDEX('Policy Characteristics'!I:I,MATCH($C630,'Policy Characteristics'!$C:$C,0))),"",INDEX('Policy Characteristics'!I:I,MATCH($C630,'Policy Characteristics'!$C:$C,0)))</f>
        <v>% of fuel shifted</v>
      </c>
      <c r="P630" s="293"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0" s="293" t="str">
        <f>IF(ISBLANK(INDEX('Policy Characteristics'!K:K,MATCH($C630,'Policy Characteristics'!$C:$C,0))),"",INDEX('Policy Characteristics'!K:K,MATCH($C630,'Policy Characteristics'!$C:$C,0)))</f>
        <v>industry-ag-main.html#fuel-switching</v>
      </c>
      <c r="R630" s="293" t="str">
        <f>IF(ISBLANK(INDEX('Policy Characteristics'!L:L,MATCH($C630,'Policy Characteristics'!$C:$C,0))),"",INDEX('Policy Characteristics'!L:L,MATCH($C630,'Policy Characteristics'!$C:$C,0)))</f>
        <v>industry-elec-and-hydrogen.html</v>
      </c>
    </row>
    <row r="631" spans="1:18" x14ac:dyDescent="0.25">
      <c r="A631" s="293" t="str">
        <f>IF(ISBLANK(INDEX('Policy Characteristics'!A:A,MATCH($C631,'Policy Characteristics'!$C:$C,0))),"",INDEX('Policy Characteristics'!A:A,MATCH($C631,'Policy Characteristics'!$C:$C,0)))</f>
        <v>Industry</v>
      </c>
      <c r="B631" s="294" t="str">
        <f>IF(ISBLANK(INDEX('Policy Characteristics'!B:B,MATCH($C631,'Policy Characteristics'!$C:$C,0))),"",INDEX('Policy Characteristics'!B:B,MATCH($C631,'Policy Characteristics'!$C:$C,0)))</f>
        <v>Electrification + Hydrogen (Med &amp; High Temp)</v>
      </c>
      <c r="C631" s="293" t="str">
        <f t="shared" si="35"/>
        <v>Fraction of Med and High Temp Industrial Heat Shifted to Other Fuels</v>
      </c>
      <c r="D631" s="299" t="s">
        <v>748</v>
      </c>
      <c r="E631" s="298" t="s">
        <v>778</v>
      </c>
      <c r="F631" t="s">
        <v>749</v>
      </c>
      <c r="G631" s="298" t="s">
        <v>779</v>
      </c>
      <c r="H631" s="20">
        <v>1372</v>
      </c>
      <c r="I631" s="295" t="s">
        <v>634</v>
      </c>
      <c r="J631" s="296" t="str">
        <f>IF(ISBLANK(INDEX('Policy Characteristics'!D:D,MATCH($C631,'Policy Characteristics'!$C:$C,0))),"",INDEX('Policy Characteristics'!D:D,MATCH($C631,'Policy Characteristics'!$C:$C,0)))</f>
        <v>Electrification + Hydrogen</v>
      </c>
      <c r="K631" s="293" t="str">
        <f>IF(ISBLANK(INDEX('Policy Characteristics'!E:E,MATCH($C631,'Policy Characteristics'!$C:$C,0))),"",INDEX('Policy Characteristics'!E:E,MATCH($C631,'Policy Characteristics'!$C:$C,0)))</f>
        <v>indst med and high temp fuel type shifting</v>
      </c>
      <c r="L631" s="237">
        <f>IF(ISBLANK(INDEX('Policy Characteristics'!F:F,MATCH($C631,'Policy Characteristics'!$C:$C,0))),"",INDEX('Policy Characteristics'!F:F,MATCH($C631,'Policy Characteristics'!$C:$C,0)))</f>
        <v>0</v>
      </c>
      <c r="M631" s="237">
        <f>IF(ISBLANK(INDEX('Policy Characteristics'!G:G,MATCH($C631,'Policy Characteristics'!$C:$C,0))),"",INDEX('Policy Characteristics'!G:G,MATCH($C631,'Policy Characteristics'!$C:$C,0)))</f>
        <v>1</v>
      </c>
      <c r="N631" s="237">
        <f>IF(ISBLANK(INDEX('Policy Characteristics'!H:H,MATCH($C631,'Policy Characteristics'!$C:$C,0))),"",INDEX('Policy Characteristics'!H:H,MATCH($C631,'Policy Characteristics'!$C:$C,0)))</f>
        <v>0.01</v>
      </c>
      <c r="O631" s="293" t="str">
        <f>IF(ISBLANK(INDEX('Policy Characteristics'!I:I,MATCH($C631,'Policy Characteristics'!$C:$C,0))),"",INDEX('Policy Characteristics'!I:I,MATCH($C631,'Policy Characteristics'!$C:$C,0)))</f>
        <v>% of fuel shifted</v>
      </c>
      <c r="P631" s="293"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1" s="293" t="str">
        <f>IF(ISBLANK(INDEX('Policy Characteristics'!K:K,MATCH($C631,'Policy Characteristics'!$C:$C,0))),"",INDEX('Policy Characteristics'!K:K,MATCH($C631,'Policy Characteristics'!$C:$C,0)))</f>
        <v>industry-ag-main.html#fuel-switching</v>
      </c>
      <c r="R631" s="293" t="str">
        <f>IF(ISBLANK(INDEX('Policy Characteristics'!L:L,MATCH($C631,'Policy Characteristics'!$C:$C,0))),"",INDEX('Policy Characteristics'!L:L,MATCH($C631,'Policy Characteristics'!$C:$C,0)))</f>
        <v>industry-elec-and-hydrogen.html</v>
      </c>
    </row>
    <row r="632" spans="1:18" x14ac:dyDescent="0.25">
      <c r="A632" s="293" t="str">
        <f>IF(ISBLANK(INDEX('Policy Characteristics'!A:A,MATCH($C632,'Policy Characteristics'!$C:$C,0))),"",INDEX('Policy Characteristics'!A:A,MATCH($C632,'Policy Characteristics'!$C:$C,0)))</f>
        <v>Industry</v>
      </c>
      <c r="B632" s="294" t="str">
        <f>IF(ISBLANK(INDEX('Policy Characteristics'!B:B,MATCH($C632,'Policy Characteristics'!$C:$C,0))),"",INDEX('Policy Characteristics'!B:B,MATCH($C632,'Policy Characteristics'!$C:$C,0)))</f>
        <v>Electrification + Hydrogen (Med &amp; High Temp)</v>
      </c>
      <c r="C632" s="293" t="str">
        <f t="shared" si="35"/>
        <v>Fraction of Med and High Temp Industrial Heat Shifted to Other Fuels</v>
      </c>
      <c r="D632" s="299" t="s">
        <v>748</v>
      </c>
      <c r="E632" s="298" t="s">
        <v>780</v>
      </c>
      <c r="F632" t="s">
        <v>749</v>
      </c>
      <c r="G632" s="298" t="s">
        <v>781</v>
      </c>
      <c r="H632" s="20">
        <v>1373</v>
      </c>
      <c r="I632" s="295" t="s">
        <v>634</v>
      </c>
      <c r="J632" s="296" t="str">
        <f>IF(ISBLANK(INDEX('Policy Characteristics'!D:D,MATCH($C632,'Policy Characteristics'!$C:$C,0))),"",INDEX('Policy Characteristics'!D:D,MATCH($C632,'Policy Characteristics'!$C:$C,0)))</f>
        <v>Electrification + Hydrogen</v>
      </c>
      <c r="K632" s="293" t="str">
        <f>IF(ISBLANK(INDEX('Policy Characteristics'!E:E,MATCH($C632,'Policy Characteristics'!$C:$C,0))),"",INDEX('Policy Characteristics'!E:E,MATCH($C632,'Policy Characteristics'!$C:$C,0)))</f>
        <v>indst med and high temp fuel type shifting</v>
      </c>
      <c r="L632" s="237">
        <f>IF(ISBLANK(INDEX('Policy Characteristics'!F:F,MATCH($C632,'Policy Characteristics'!$C:$C,0))),"",INDEX('Policy Characteristics'!F:F,MATCH($C632,'Policy Characteristics'!$C:$C,0)))</f>
        <v>0</v>
      </c>
      <c r="M632" s="237">
        <f>IF(ISBLANK(INDEX('Policy Characteristics'!G:G,MATCH($C632,'Policy Characteristics'!$C:$C,0))),"",INDEX('Policy Characteristics'!G:G,MATCH($C632,'Policy Characteristics'!$C:$C,0)))</f>
        <v>1</v>
      </c>
      <c r="N632" s="237">
        <f>IF(ISBLANK(INDEX('Policy Characteristics'!H:H,MATCH($C632,'Policy Characteristics'!$C:$C,0))),"",INDEX('Policy Characteristics'!H:H,MATCH($C632,'Policy Characteristics'!$C:$C,0)))</f>
        <v>0.01</v>
      </c>
      <c r="O632" s="293" t="str">
        <f>IF(ISBLANK(INDEX('Policy Characteristics'!I:I,MATCH($C632,'Policy Characteristics'!$C:$C,0))),"",INDEX('Policy Characteristics'!I:I,MATCH($C632,'Policy Characteristics'!$C:$C,0)))</f>
        <v>% of fuel shifted</v>
      </c>
      <c r="P632" s="293"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2" s="293" t="str">
        <f>IF(ISBLANK(INDEX('Policy Characteristics'!K:K,MATCH($C632,'Policy Characteristics'!$C:$C,0))),"",INDEX('Policy Characteristics'!K:K,MATCH($C632,'Policy Characteristics'!$C:$C,0)))</f>
        <v>industry-ag-main.html#fuel-switching</v>
      </c>
      <c r="R632" s="293" t="str">
        <f>IF(ISBLANK(INDEX('Policy Characteristics'!L:L,MATCH($C632,'Policy Characteristics'!$C:$C,0))),"",INDEX('Policy Characteristics'!L:L,MATCH($C632,'Policy Characteristics'!$C:$C,0)))</f>
        <v>industry-elec-and-hydrogen.html</v>
      </c>
    </row>
    <row r="633" spans="1:18" x14ac:dyDescent="0.25">
      <c r="A633" s="293" t="str">
        <f>IF(ISBLANK(INDEX('Policy Characteristics'!A:A,MATCH($C633,'Policy Characteristics'!$C:$C,0))),"",INDEX('Policy Characteristics'!A:A,MATCH($C633,'Policy Characteristics'!$C:$C,0)))</f>
        <v>Industry</v>
      </c>
      <c r="B633" s="294" t="str">
        <f>IF(ISBLANK(INDEX('Policy Characteristics'!B:B,MATCH($C633,'Policy Characteristics'!$C:$C,0))),"",INDEX('Policy Characteristics'!B:B,MATCH($C633,'Policy Characteristics'!$C:$C,0)))</f>
        <v>Electrification + Hydrogen (Med &amp; High Temp)</v>
      </c>
      <c r="C633" s="293" t="str">
        <f t="shared" si="35"/>
        <v>Fraction of Med and High Temp Industrial Heat Shifted to Other Fuels</v>
      </c>
      <c r="D633" s="299" t="s">
        <v>748</v>
      </c>
      <c r="E633" s="298" t="s">
        <v>782</v>
      </c>
      <c r="F633" t="s">
        <v>749</v>
      </c>
      <c r="G633" s="298" t="s">
        <v>783</v>
      </c>
      <c r="H633" s="20">
        <v>1374</v>
      </c>
      <c r="I633" s="295" t="s">
        <v>634</v>
      </c>
      <c r="J633" s="296" t="str">
        <f>IF(ISBLANK(INDEX('Policy Characteristics'!D:D,MATCH($C633,'Policy Characteristics'!$C:$C,0))),"",INDEX('Policy Characteristics'!D:D,MATCH($C633,'Policy Characteristics'!$C:$C,0)))</f>
        <v>Electrification + Hydrogen</v>
      </c>
      <c r="K633" s="293" t="str">
        <f>IF(ISBLANK(INDEX('Policy Characteristics'!E:E,MATCH($C633,'Policy Characteristics'!$C:$C,0))),"",INDEX('Policy Characteristics'!E:E,MATCH($C633,'Policy Characteristics'!$C:$C,0)))</f>
        <v>indst med and high temp fuel type shifting</v>
      </c>
      <c r="L633" s="237">
        <f>IF(ISBLANK(INDEX('Policy Characteristics'!F:F,MATCH($C633,'Policy Characteristics'!$C:$C,0))),"",INDEX('Policy Characteristics'!F:F,MATCH($C633,'Policy Characteristics'!$C:$C,0)))</f>
        <v>0</v>
      </c>
      <c r="M633" s="237">
        <f>IF(ISBLANK(INDEX('Policy Characteristics'!G:G,MATCH($C633,'Policy Characteristics'!$C:$C,0))),"",INDEX('Policy Characteristics'!G:G,MATCH($C633,'Policy Characteristics'!$C:$C,0)))</f>
        <v>1</v>
      </c>
      <c r="N633" s="237">
        <f>IF(ISBLANK(INDEX('Policy Characteristics'!H:H,MATCH($C633,'Policy Characteristics'!$C:$C,0))),"",INDEX('Policy Characteristics'!H:H,MATCH($C633,'Policy Characteristics'!$C:$C,0)))</f>
        <v>0.01</v>
      </c>
      <c r="O633" s="293" t="str">
        <f>IF(ISBLANK(INDEX('Policy Characteristics'!I:I,MATCH($C633,'Policy Characteristics'!$C:$C,0))),"",INDEX('Policy Characteristics'!I:I,MATCH($C633,'Policy Characteristics'!$C:$C,0)))</f>
        <v>% of fuel shifted</v>
      </c>
      <c r="P633" s="293"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3" s="293" t="str">
        <f>IF(ISBLANK(INDEX('Policy Characteristics'!K:K,MATCH($C633,'Policy Characteristics'!$C:$C,0))),"",INDEX('Policy Characteristics'!K:K,MATCH($C633,'Policy Characteristics'!$C:$C,0)))</f>
        <v>industry-ag-main.html#fuel-switching</v>
      </c>
      <c r="R633" s="293" t="str">
        <f>IF(ISBLANK(INDEX('Policy Characteristics'!L:L,MATCH($C633,'Policy Characteristics'!$C:$C,0))),"",INDEX('Policy Characteristics'!L:L,MATCH($C633,'Policy Characteristics'!$C:$C,0)))</f>
        <v>industry-elec-and-hydrogen.html</v>
      </c>
    </row>
    <row r="634" spans="1:18" x14ac:dyDescent="0.25">
      <c r="A634" s="293" t="str">
        <f>IF(ISBLANK(INDEX('Policy Characteristics'!A:A,MATCH($C634,'Policy Characteristics'!$C:$C,0))),"",INDEX('Policy Characteristics'!A:A,MATCH($C634,'Policy Characteristics'!$C:$C,0)))</f>
        <v>Industry</v>
      </c>
      <c r="B634" s="294" t="str">
        <f>IF(ISBLANK(INDEX('Policy Characteristics'!B:B,MATCH($C634,'Policy Characteristics'!$C:$C,0))),"",INDEX('Policy Characteristics'!B:B,MATCH($C634,'Policy Characteristics'!$C:$C,0)))</f>
        <v>Electrification + Hydrogen (Med &amp; High Temp)</v>
      </c>
      <c r="C634" s="293" t="str">
        <f t="shared" si="35"/>
        <v>Fraction of Med and High Temp Industrial Heat Shifted to Other Fuels</v>
      </c>
      <c r="D634" s="299" t="s">
        <v>748</v>
      </c>
      <c r="E634" s="298" t="s">
        <v>784</v>
      </c>
      <c r="F634" t="s">
        <v>749</v>
      </c>
      <c r="G634" s="298" t="s">
        <v>785</v>
      </c>
      <c r="H634" s="20">
        <v>1375</v>
      </c>
      <c r="I634" s="295" t="s">
        <v>634</v>
      </c>
      <c r="J634" s="296" t="str">
        <f>IF(ISBLANK(INDEX('Policy Characteristics'!D:D,MATCH($C634,'Policy Characteristics'!$C:$C,0))),"",INDEX('Policy Characteristics'!D:D,MATCH($C634,'Policy Characteristics'!$C:$C,0)))</f>
        <v>Electrification + Hydrogen</v>
      </c>
      <c r="K634" s="293" t="str">
        <f>IF(ISBLANK(INDEX('Policy Characteristics'!E:E,MATCH($C634,'Policy Characteristics'!$C:$C,0))),"",INDEX('Policy Characteristics'!E:E,MATCH($C634,'Policy Characteristics'!$C:$C,0)))</f>
        <v>indst med and high temp fuel type shifting</v>
      </c>
      <c r="L634" s="237">
        <f>IF(ISBLANK(INDEX('Policy Characteristics'!F:F,MATCH($C634,'Policy Characteristics'!$C:$C,0))),"",INDEX('Policy Characteristics'!F:F,MATCH($C634,'Policy Characteristics'!$C:$C,0)))</f>
        <v>0</v>
      </c>
      <c r="M634" s="237">
        <f>IF(ISBLANK(INDEX('Policy Characteristics'!G:G,MATCH($C634,'Policy Characteristics'!$C:$C,0))),"",INDEX('Policy Characteristics'!G:G,MATCH($C634,'Policy Characteristics'!$C:$C,0)))</f>
        <v>1</v>
      </c>
      <c r="N634" s="237">
        <f>IF(ISBLANK(INDEX('Policy Characteristics'!H:H,MATCH($C634,'Policy Characteristics'!$C:$C,0))),"",INDEX('Policy Characteristics'!H:H,MATCH($C634,'Policy Characteristics'!$C:$C,0)))</f>
        <v>0.01</v>
      </c>
      <c r="O634" s="293" t="str">
        <f>IF(ISBLANK(INDEX('Policy Characteristics'!I:I,MATCH($C634,'Policy Characteristics'!$C:$C,0))),"",INDEX('Policy Characteristics'!I:I,MATCH($C634,'Policy Characteristics'!$C:$C,0)))</f>
        <v>% of fuel shifted</v>
      </c>
      <c r="P634" s="293"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4" s="293" t="str">
        <f>IF(ISBLANK(INDEX('Policy Characteristics'!K:K,MATCH($C634,'Policy Characteristics'!$C:$C,0))),"",INDEX('Policy Characteristics'!K:K,MATCH($C634,'Policy Characteristics'!$C:$C,0)))</f>
        <v>industry-ag-main.html#fuel-switching</v>
      </c>
      <c r="R634" s="293" t="str">
        <f>IF(ISBLANK(INDEX('Policy Characteristics'!L:L,MATCH($C634,'Policy Characteristics'!$C:$C,0))),"",INDEX('Policy Characteristics'!L:L,MATCH($C634,'Policy Characteristics'!$C:$C,0)))</f>
        <v>industry-elec-and-hydrogen.html</v>
      </c>
    </row>
    <row r="635" spans="1:18" x14ac:dyDescent="0.25">
      <c r="A635" s="293" t="str">
        <f>IF(ISBLANK(INDEX('Policy Characteristics'!A:A,MATCH($C635,'Policy Characteristics'!$C:$C,0))),"",INDEX('Policy Characteristics'!A:A,MATCH($C635,'Policy Characteristics'!$C:$C,0)))</f>
        <v>Industry</v>
      </c>
      <c r="B635" s="294" t="str">
        <f>IF(ISBLANK(INDEX('Policy Characteristics'!B:B,MATCH($C635,'Policy Characteristics'!$C:$C,0))),"",INDEX('Policy Characteristics'!B:B,MATCH($C635,'Policy Characteristics'!$C:$C,0)))</f>
        <v>Electrification + Hydrogen (Med &amp; High Temp)</v>
      </c>
      <c r="C635" s="293" t="str">
        <f t="shared" si="35"/>
        <v>Fraction of Med and High Temp Industrial Heat Shifted to Other Fuels</v>
      </c>
      <c r="D635" s="299" t="s">
        <v>748</v>
      </c>
      <c r="E635" s="298" t="s">
        <v>786</v>
      </c>
      <c r="F635" t="s">
        <v>749</v>
      </c>
      <c r="G635" s="298" t="s">
        <v>787</v>
      </c>
      <c r="H635" s="20">
        <v>1376</v>
      </c>
      <c r="I635" s="295" t="s">
        <v>634</v>
      </c>
      <c r="J635" s="296" t="str">
        <f>IF(ISBLANK(INDEX('Policy Characteristics'!D:D,MATCH($C635,'Policy Characteristics'!$C:$C,0))),"",INDEX('Policy Characteristics'!D:D,MATCH($C635,'Policy Characteristics'!$C:$C,0)))</f>
        <v>Electrification + Hydrogen</v>
      </c>
      <c r="K635" s="293" t="str">
        <f>IF(ISBLANK(INDEX('Policy Characteristics'!E:E,MATCH($C635,'Policy Characteristics'!$C:$C,0))),"",INDEX('Policy Characteristics'!E:E,MATCH($C635,'Policy Characteristics'!$C:$C,0)))</f>
        <v>indst med and high temp fuel type shifting</v>
      </c>
      <c r="L635" s="237">
        <f>IF(ISBLANK(INDEX('Policy Characteristics'!F:F,MATCH($C635,'Policy Characteristics'!$C:$C,0))),"",INDEX('Policy Characteristics'!F:F,MATCH($C635,'Policy Characteristics'!$C:$C,0)))</f>
        <v>0</v>
      </c>
      <c r="M635" s="237">
        <f>IF(ISBLANK(INDEX('Policy Characteristics'!G:G,MATCH($C635,'Policy Characteristics'!$C:$C,0))),"",INDEX('Policy Characteristics'!G:G,MATCH($C635,'Policy Characteristics'!$C:$C,0)))</f>
        <v>1</v>
      </c>
      <c r="N635" s="237">
        <f>IF(ISBLANK(INDEX('Policy Characteristics'!H:H,MATCH($C635,'Policy Characteristics'!$C:$C,0))),"",INDEX('Policy Characteristics'!H:H,MATCH($C635,'Policy Characteristics'!$C:$C,0)))</f>
        <v>0.01</v>
      </c>
      <c r="O635" s="293" t="str">
        <f>IF(ISBLANK(INDEX('Policy Characteristics'!I:I,MATCH($C635,'Policy Characteristics'!$C:$C,0))),"",INDEX('Policy Characteristics'!I:I,MATCH($C635,'Policy Characteristics'!$C:$C,0)))</f>
        <v>% of fuel shifted</v>
      </c>
      <c r="P635" s="293"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5" s="293" t="str">
        <f>IF(ISBLANK(INDEX('Policy Characteristics'!K:K,MATCH($C635,'Policy Characteristics'!$C:$C,0))),"",INDEX('Policy Characteristics'!K:K,MATCH($C635,'Policy Characteristics'!$C:$C,0)))</f>
        <v>industry-ag-main.html#fuel-switching</v>
      </c>
      <c r="R635" s="293" t="str">
        <f>IF(ISBLANK(INDEX('Policy Characteristics'!L:L,MATCH($C635,'Policy Characteristics'!$C:$C,0))),"",INDEX('Policy Characteristics'!L:L,MATCH($C635,'Policy Characteristics'!$C:$C,0)))</f>
        <v>industry-elec-and-hydrogen.html</v>
      </c>
    </row>
    <row r="636" spans="1:18" x14ac:dyDescent="0.25">
      <c r="A636" s="293" t="str">
        <f>IF(ISBLANK(INDEX('Policy Characteristics'!A:A,MATCH($C636,'Policy Characteristics'!$C:$C,0))),"",INDEX('Policy Characteristics'!A:A,MATCH($C636,'Policy Characteristics'!$C:$C,0)))</f>
        <v>Industry</v>
      </c>
      <c r="B636" s="294" t="str">
        <f>IF(ISBLANK(INDEX('Policy Characteristics'!B:B,MATCH($C636,'Policy Characteristics'!$C:$C,0))),"",INDEX('Policy Characteristics'!B:B,MATCH($C636,'Policy Characteristics'!$C:$C,0)))</f>
        <v>Electrification + Hydrogen (Med &amp; High Temp)</v>
      </c>
      <c r="C636" s="293" t="str">
        <f t="shared" si="35"/>
        <v>Fraction of Med and High Temp Industrial Heat Shifted to Other Fuels</v>
      </c>
      <c r="D636" s="299" t="s">
        <v>748</v>
      </c>
      <c r="E636" s="298" t="s">
        <v>788</v>
      </c>
      <c r="F636" t="s">
        <v>749</v>
      </c>
      <c r="G636" s="298" t="s">
        <v>789</v>
      </c>
      <c r="H636" s="20">
        <v>1377</v>
      </c>
      <c r="I636" s="295" t="s">
        <v>624</v>
      </c>
      <c r="J636" s="296" t="str">
        <f>IF(ISBLANK(INDEX('Policy Characteristics'!D:D,MATCH($C636,'Policy Characteristics'!$C:$C,0))),"",INDEX('Policy Characteristics'!D:D,MATCH($C636,'Policy Characteristics'!$C:$C,0)))</f>
        <v>Electrification + Hydrogen</v>
      </c>
      <c r="K636" s="293" t="str">
        <f>IF(ISBLANK(INDEX('Policy Characteristics'!E:E,MATCH($C636,'Policy Characteristics'!$C:$C,0))),"",INDEX('Policy Characteristics'!E:E,MATCH($C636,'Policy Characteristics'!$C:$C,0)))</f>
        <v>indst med and high temp fuel type shifting</v>
      </c>
      <c r="L636" s="237">
        <f>IF(ISBLANK(INDEX('Policy Characteristics'!F:F,MATCH($C636,'Policy Characteristics'!$C:$C,0))),"",INDEX('Policy Characteristics'!F:F,MATCH($C636,'Policy Characteristics'!$C:$C,0)))</f>
        <v>0</v>
      </c>
      <c r="M636" s="237">
        <f>IF(ISBLANK(INDEX('Policy Characteristics'!G:G,MATCH($C636,'Policy Characteristics'!$C:$C,0))),"",INDEX('Policy Characteristics'!G:G,MATCH($C636,'Policy Characteristics'!$C:$C,0)))</f>
        <v>1</v>
      </c>
      <c r="N636" s="237">
        <f>IF(ISBLANK(INDEX('Policy Characteristics'!H:H,MATCH($C636,'Policy Characteristics'!$C:$C,0))),"",INDEX('Policy Characteristics'!H:H,MATCH($C636,'Policy Characteristics'!$C:$C,0)))</f>
        <v>0.01</v>
      </c>
      <c r="O636" s="293" t="str">
        <f>IF(ISBLANK(INDEX('Policy Characteristics'!I:I,MATCH($C636,'Policy Characteristics'!$C:$C,0))),"",INDEX('Policy Characteristics'!I:I,MATCH($C636,'Policy Characteristics'!$C:$C,0)))</f>
        <v>% of fuel shifted</v>
      </c>
      <c r="P636" s="293"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6" s="293" t="str">
        <f>IF(ISBLANK(INDEX('Policy Characteristics'!K:K,MATCH($C636,'Policy Characteristics'!$C:$C,0))),"",INDEX('Policy Characteristics'!K:K,MATCH($C636,'Policy Characteristics'!$C:$C,0)))</f>
        <v>industry-ag-main.html#fuel-switching</v>
      </c>
      <c r="R636" s="293" t="str">
        <f>IF(ISBLANK(INDEX('Policy Characteristics'!L:L,MATCH($C636,'Policy Characteristics'!$C:$C,0))),"",INDEX('Policy Characteristics'!L:L,MATCH($C636,'Policy Characteristics'!$C:$C,0)))</f>
        <v>industry-elec-and-hydrogen.html</v>
      </c>
    </row>
    <row r="637" spans="1:18" x14ac:dyDescent="0.25">
      <c r="A637" s="293" t="str">
        <f>IF(ISBLANK(INDEX('Policy Characteristics'!A:A,MATCH($C637,'Policy Characteristics'!$C:$C,0))),"",INDEX('Policy Characteristics'!A:A,MATCH($C637,'Policy Characteristics'!$C:$C,0)))</f>
        <v>Industry</v>
      </c>
      <c r="B637" s="294" t="str">
        <f>IF(ISBLANK(INDEX('Policy Characteristics'!B:B,MATCH($C637,'Policy Characteristics'!$C:$C,0))),"",INDEX('Policy Characteristics'!B:B,MATCH($C637,'Policy Characteristics'!$C:$C,0)))</f>
        <v>Electrification + Hydrogen (Med &amp; High Temp)</v>
      </c>
      <c r="C637" s="293" t="str">
        <f t="shared" si="35"/>
        <v>Fraction of Med and High Temp Industrial Heat Shifted to Other Fuels</v>
      </c>
      <c r="D637" s="299" t="s">
        <v>750</v>
      </c>
      <c r="E637" s="298" t="s">
        <v>770</v>
      </c>
      <c r="F637" t="s">
        <v>751</v>
      </c>
      <c r="G637" s="298" t="s">
        <v>771</v>
      </c>
      <c r="H637" s="20">
        <v>1378</v>
      </c>
      <c r="I637" s="295" t="s">
        <v>624</v>
      </c>
      <c r="J637" s="296" t="str">
        <f>IF(ISBLANK(INDEX('Policy Characteristics'!D:D,MATCH($C637,'Policy Characteristics'!$C:$C,0))),"",INDEX('Policy Characteristics'!D:D,MATCH($C637,'Policy Characteristics'!$C:$C,0)))</f>
        <v>Electrification + Hydrogen</v>
      </c>
      <c r="K637" s="293" t="str">
        <f>IF(ISBLANK(INDEX('Policy Characteristics'!E:E,MATCH($C637,'Policy Characteristics'!$C:$C,0))),"",INDEX('Policy Characteristics'!E:E,MATCH($C637,'Policy Characteristics'!$C:$C,0)))</f>
        <v>indst med and high temp fuel type shifting</v>
      </c>
      <c r="L637" s="237">
        <f>IF(ISBLANK(INDEX('Policy Characteristics'!F:F,MATCH($C637,'Policy Characteristics'!$C:$C,0))),"",INDEX('Policy Characteristics'!F:F,MATCH($C637,'Policy Characteristics'!$C:$C,0)))</f>
        <v>0</v>
      </c>
      <c r="M637" s="237">
        <f>IF(ISBLANK(INDEX('Policy Characteristics'!G:G,MATCH($C637,'Policy Characteristics'!$C:$C,0))),"",INDEX('Policy Characteristics'!G:G,MATCH($C637,'Policy Characteristics'!$C:$C,0)))</f>
        <v>1</v>
      </c>
      <c r="N637" s="237">
        <f>IF(ISBLANK(INDEX('Policy Characteristics'!H:H,MATCH($C637,'Policy Characteristics'!$C:$C,0))),"",INDEX('Policy Characteristics'!H:H,MATCH($C637,'Policy Characteristics'!$C:$C,0)))</f>
        <v>0.01</v>
      </c>
      <c r="O637" s="293" t="str">
        <f>IF(ISBLANK(INDEX('Policy Characteristics'!I:I,MATCH($C637,'Policy Characteristics'!$C:$C,0))),"",INDEX('Policy Characteristics'!I:I,MATCH($C637,'Policy Characteristics'!$C:$C,0)))</f>
        <v>% of fuel shifted</v>
      </c>
      <c r="P637" s="293"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7" s="293" t="str">
        <f>IF(ISBLANK(INDEX('Policy Characteristics'!K:K,MATCH($C637,'Policy Characteristics'!$C:$C,0))),"",INDEX('Policy Characteristics'!K:K,MATCH($C637,'Policy Characteristics'!$C:$C,0)))</f>
        <v>industry-ag-main.html#fuel-switching</v>
      </c>
      <c r="R637" s="293" t="str">
        <f>IF(ISBLANK(INDEX('Policy Characteristics'!L:L,MATCH($C637,'Policy Characteristics'!$C:$C,0))),"",INDEX('Policy Characteristics'!L:L,MATCH($C637,'Policy Characteristics'!$C:$C,0)))</f>
        <v>industry-elec-and-hydrogen.html</v>
      </c>
    </row>
    <row r="638" spans="1:18" x14ac:dyDescent="0.25">
      <c r="A638" s="293" t="str">
        <f>IF(ISBLANK(INDEX('Policy Characteristics'!A:A,MATCH($C638,'Policy Characteristics'!$C:$C,0))),"",INDEX('Policy Characteristics'!A:A,MATCH($C638,'Policy Characteristics'!$C:$C,0)))</f>
        <v>Industry</v>
      </c>
      <c r="B638" s="294" t="str">
        <f>IF(ISBLANK(INDEX('Policy Characteristics'!B:B,MATCH($C638,'Policy Characteristics'!$C:$C,0))),"",INDEX('Policy Characteristics'!B:B,MATCH($C638,'Policy Characteristics'!$C:$C,0)))</f>
        <v>Electrification + Hydrogen (Med &amp; High Temp)</v>
      </c>
      <c r="C638" s="293" t="str">
        <f t="shared" si="35"/>
        <v>Fraction of Med and High Temp Industrial Heat Shifted to Other Fuels</v>
      </c>
      <c r="D638" s="299" t="s">
        <v>750</v>
      </c>
      <c r="E638" s="298" t="s">
        <v>772</v>
      </c>
      <c r="F638" t="s">
        <v>751</v>
      </c>
      <c r="G638" s="298" t="s">
        <v>773</v>
      </c>
      <c r="H638" s="20">
        <v>1379</v>
      </c>
      <c r="I638" s="295" t="s">
        <v>634</v>
      </c>
      <c r="J638" s="296" t="str">
        <f>IF(ISBLANK(INDEX('Policy Characteristics'!D:D,MATCH($C638,'Policy Characteristics'!$C:$C,0))),"",INDEX('Policy Characteristics'!D:D,MATCH($C638,'Policy Characteristics'!$C:$C,0)))</f>
        <v>Electrification + Hydrogen</v>
      </c>
      <c r="K638" s="293" t="str">
        <f>IF(ISBLANK(INDEX('Policy Characteristics'!E:E,MATCH($C638,'Policy Characteristics'!$C:$C,0))),"",INDEX('Policy Characteristics'!E:E,MATCH($C638,'Policy Characteristics'!$C:$C,0)))</f>
        <v>indst med and high temp fuel type shifting</v>
      </c>
      <c r="L638" s="237">
        <f>IF(ISBLANK(INDEX('Policy Characteristics'!F:F,MATCH($C638,'Policy Characteristics'!$C:$C,0))),"",INDEX('Policy Characteristics'!F:F,MATCH($C638,'Policy Characteristics'!$C:$C,0)))</f>
        <v>0</v>
      </c>
      <c r="M638" s="237">
        <f>IF(ISBLANK(INDEX('Policy Characteristics'!G:G,MATCH($C638,'Policy Characteristics'!$C:$C,0))),"",INDEX('Policy Characteristics'!G:G,MATCH($C638,'Policy Characteristics'!$C:$C,0)))</f>
        <v>1</v>
      </c>
      <c r="N638" s="237">
        <f>IF(ISBLANK(INDEX('Policy Characteristics'!H:H,MATCH($C638,'Policy Characteristics'!$C:$C,0))),"",INDEX('Policy Characteristics'!H:H,MATCH($C638,'Policy Characteristics'!$C:$C,0)))</f>
        <v>0.01</v>
      </c>
      <c r="O638" s="293" t="str">
        <f>IF(ISBLANK(INDEX('Policy Characteristics'!I:I,MATCH($C638,'Policy Characteristics'!$C:$C,0))),"",INDEX('Policy Characteristics'!I:I,MATCH($C638,'Policy Characteristics'!$C:$C,0)))</f>
        <v>% of fuel shifted</v>
      </c>
      <c r="P638" s="293"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8" s="293" t="str">
        <f>IF(ISBLANK(INDEX('Policy Characteristics'!K:K,MATCH($C638,'Policy Characteristics'!$C:$C,0))),"",INDEX('Policy Characteristics'!K:K,MATCH($C638,'Policy Characteristics'!$C:$C,0)))</f>
        <v>industry-ag-main.html#fuel-switching</v>
      </c>
      <c r="R638" s="293" t="str">
        <f>IF(ISBLANK(INDEX('Policy Characteristics'!L:L,MATCH($C638,'Policy Characteristics'!$C:$C,0))),"",INDEX('Policy Characteristics'!L:L,MATCH($C638,'Policy Characteristics'!$C:$C,0)))</f>
        <v>industry-elec-and-hydrogen.html</v>
      </c>
    </row>
    <row r="639" spans="1:18" x14ac:dyDescent="0.25">
      <c r="A639" s="293" t="str">
        <f>IF(ISBLANK(INDEX('Policy Characteristics'!A:A,MATCH($C639,'Policy Characteristics'!$C:$C,0))),"",INDEX('Policy Characteristics'!A:A,MATCH($C639,'Policy Characteristics'!$C:$C,0)))</f>
        <v>Industry</v>
      </c>
      <c r="B639" s="294" t="str">
        <f>IF(ISBLANK(INDEX('Policy Characteristics'!B:B,MATCH($C639,'Policy Characteristics'!$C:$C,0))),"",INDEX('Policy Characteristics'!B:B,MATCH($C639,'Policy Characteristics'!$C:$C,0)))</f>
        <v>Electrification + Hydrogen (Med &amp; High Temp)</v>
      </c>
      <c r="C639" s="293" t="str">
        <f t="shared" si="35"/>
        <v>Fraction of Med and High Temp Industrial Heat Shifted to Other Fuels</v>
      </c>
      <c r="D639" s="299" t="s">
        <v>750</v>
      </c>
      <c r="E639" s="298" t="s">
        <v>774</v>
      </c>
      <c r="F639" t="s">
        <v>751</v>
      </c>
      <c r="G639" s="298" t="s">
        <v>775</v>
      </c>
      <c r="H639" s="20">
        <v>1380</v>
      </c>
      <c r="I639" s="295" t="s">
        <v>634</v>
      </c>
      <c r="J639" s="296" t="str">
        <f>IF(ISBLANK(INDEX('Policy Characteristics'!D:D,MATCH($C639,'Policy Characteristics'!$C:$C,0))),"",INDEX('Policy Characteristics'!D:D,MATCH($C639,'Policy Characteristics'!$C:$C,0)))</f>
        <v>Electrification + Hydrogen</v>
      </c>
      <c r="K639" s="293" t="str">
        <f>IF(ISBLANK(INDEX('Policy Characteristics'!E:E,MATCH($C639,'Policy Characteristics'!$C:$C,0))),"",INDEX('Policy Characteristics'!E:E,MATCH($C639,'Policy Characteristics'!$C:$C,0)))</f>
        <v>indst med and high temp fuel type shifting</v>
      </c>
      <c r="L639" s="237">
        <f>IF(ISBLANK(INDEX('Policy Characteristics'!F:F,MATCH($C639,'Policy Characteristics'!$C:$C,0))),"",INDEX('Policy Characteristics'!F:F,MATCH($C639,'Policy Characteristics'!$C:$C,0)))</f>
        <v>0</v>
      </c>
      <c r="M639" s="237">
        <f>IF(ISBLANK(INDEX('Policy Characteristics'!G:G,MATCH($C639,'Policy Characteristics'!$C:$C,0))),"",INDEX('Policy Characteristics'!G:G,MATCH($C639,'Policy Characteristics'!$C:$C,0)))</f>
        <v>1</v>
      </c>
      <c r="N639" s="237">
        <f>IF(ISBLANK(INDEX('Policy Characteristics'!H:H,MATCH($C639,'Policy Characteristics'!$C:$C,0))),"",INDEX('Policy Characteristics'!H:H,MATCH($C639,'Policy Characteristics'!$C:$C,0)))</f>
        <v>0.01</v>
      </c>
      <c r="O639" s="293" t="str">
        <f>IF(ISBLANK(INDEX('Policy Characteristics'!I:I,MATCH($C639,'Policy Characteristics'!$C:$C,0))),"",INDEX('Policy Characteristics'!I:I,MATCH($C639,'Policy Characteristics'!$C:$C,0)))</f>
        <v>% of fuel shifted</v>
      </c>
      <c r="P639" s="293"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9" s="293" t="str">
        <f>IF(ISBLANK(INDEX('Policy Characteristics'!K:K,MATCH($C639,'Policy Characteristics'!$C:$C,0))),"",INDEX('Policy Characteristics'!K:K,MATCH($C639,'Policy Characteristics'!$C:$C,0)))</f>
        <v>industry-ag-main.html#fuel-switching</v>
      </c>
      <c r="R639" s="293" t="str">
        <f>IF(ISBLANK(INDEX('Policy Characteristics'!L:L,MATCH($C639,'Policy Characteristics'!$C:$C,0))),"",INDEX('Policy Characteristics'!L:L,MATCH($C639,'Policy Characteristics'!$C:$C,0)))</f>
        <v>industry-elec-and-hydrogen.html</v>
      </c>
    </row>
    <row r="640" spans="1:18" x14ac:dyDescent="0.25">
      <c r="A640" s="293" t="str">
        <f>IF(ISBLANK(INDEX('Policy Characteristics'!A:A,MATCH($C640,'Policy Characteristics'!$C:$C,0))),"",INDEX('Policy Characteristics'!A:A,MATCH($C640,'Policy Characteristics'!$C:$C,0)))</f>
        <v>Industry</v>
      </c>
      <c r="B640" s="294" t="str">
        <f>IF(ISBLANK(INDEX('Policy Characteristics'!B:B,MATCH($C640,'Policy Characteristics'!$C:$C,0))),"",INDEX('Policy Characteristics'!B:B,MATCH($C640,'Policy Characteristics'!$C:$C,0)))</f>
        <v>Electrification + Hydrogen (Med &amp; High Temp)</v>
      </c>
      <c r="C640" s="293" t="str">
        <f t="shared" si="35"/>
        <v>Fraction of Med and High Temp Industrial Heat Shifted to Other Fuels</v>
      </c>
      <c r="D640" s="299" t="s">
        <v>750</v>
      </c>
      <c r="E640" s="298" t="s">
        <v>776</v>
      </c>
      <c r="F640" t="s">
        <v>751</v>
      </c>
      <c r="G640" s="298" t="s">
        <v>777</v>
      </c>
      <c r="H640" s="20">
        <v>1381</v>
      </c>
      <c r="I640" s="295" t="s">
        <v>634</v>
      </c>
      <c r="J640" s="296" t="str">
        <f>IF(ISBLANK(INDEX('Policy Characteristics'!D:D,MATCH($C640,'Policy Characteristics'!$C:$C,0))),"",INDEX('Policy Characteristics'!D:D,MATCH($C640,'Policy Characteristics'!$C:$C,0)))</f>
        <v>Electrification + Hydrogen</v>
      </c>
      <c r="K640" s="293" t="str">
        <f>IF(ISBLANK(INDEX('Policy Characteristics'!E:E,MATCH($C640,'Policy Characteristics'!$C:$C,0))),"",INDEX('Policy Characteristics'!E:E,MATCH($C640,'Policy Characteristics'!$C:$C,0)))</f>
        <v>indst med and high temp fuel type shifting</v>
      </c>
      <c r="L640" s="237">
        <f>IF(ISBLANK(INDEX('Policy Characteristics'!F:F,MATCH($C640,'Policy Characteristics'!$C:$C,0))),"",INDEX('Policy Characteristics'!F:F,MATCH($C640,'Policy Characteristics'!$C:$C,0)))</f>
        <v>0</v>
      </c>
      <c r="M640" s="237">
        <f>IF(ISBLANK(INDEX('Policy Characteristics'!G:G,MATCH($C640,'Policy Characteristics'!$C:$C,0))),"",INDEX('Policy Characteristics'!G:G,MATCH($C640,'Policy Characteristics'!$C:$C,0)))</f>
        <v>1</v>
      </c>
      <c r="N640" s="237">
        <f>IF(ISBLANK(INDEX('Policy Characteristics'!H:H,MATCH($C640,'Policy Characteristics'!$C:$C,0))),"",INDEX('Policy Characteristics'!H:H,MATCH($C640,'Policy Characteristics'!$C:$C,0)))</f>
        <v>0.01</v>
      </c>
      <c r="O640" s="293" t="str">
        <f>IF(ISBLANK(INDEX('Policy Characteristics'!I:I,MATCH($C640,'Policy Characteristics'!$C:$C,0))),"",INDEX('Policy Characteristics'!I:I,MATCH($C640,'Policy Characteristics'!$C:$C,0)))</f>
        <v>% of fuel shifted</v>
      </c>
      <c r="P640" s="293"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0" s="293" t="str">
        <f>IF(ISBLANK(INDEX('Policy Characteristics'!K:K,MATCH($C640,'Policy Characteristics'!$C:$C,0))),"",INDEX('Policy Characteristics'!K:K,MATCH($C640,'Policy Characteristics'!$C:$C,0)))</f>
        <v>industry-ag-main.html#fuel-switching</v>
      </c>
      <c r="R640" s="293" t="str">
        <f>IF(ISBLANK(INDEX('Policy Characteristics'!L:L,MATCH($C640,'Policy Characteristics'!$C:$C,0))),"",INDEX('Policy Characteristics'!L:L,MATCH($C640,'Policy Characteristics'!$C:$C,0)))</f>
        <v>industry-elec-and-hydrogen.html</v>
      </c>
    </row>
    <row r="641" spans="1:18" x14ac:dyDescent="0.25">
      <c r="A641" s="293" t="str">
        <f>IF(ISBLANK(INDEX('Policy Characteristics'!A:A,MATCH($C641,'Policy Characteristics'!$C:$C,0))),"",INDEX('Policy Characteristics'!A:A,MATCH($C641,'Policy Characteristics'!$C:$C,0)))</f>
        <v>Industry</v>
      </c>
      <c r="B641" s="294" t="str">
        <f>IF(ISBLANK(INDEX('Policy Characteristics'!B:B,MATCH($C641,'Policy Characteristics'!$C:$C,0))),"",INDEX('Policy Characteristics'!B:B,MATCH($C641,'Policy Characteristics'!$C:$C,0)))</f>
        <v>Electrification + Hydrogen (Med &amp; High Temp)</v>
      </c>
      <c r="C641" s="293" t="str">
        <f t="shared" si="35"/>
        <v>Fraction of Med and High Temp Industrial Heat Shifted to Other Fuels</v>
      </c>
      <c r="D641" s="299" t="s">
        <v>750</v>
      </c>
      <c r="E641" s="298" t="s">
        <v>778</v>
      </c>
      <c r="F641" t="s">
        <v>751</v>
      </c>
      <c r="G641" s="298" t="s">
        <v>779</v>
      </c>
      <c r="H641" s="20">
        <v>1382</v>
      </c>
      <c r="I641" s="295" t="s">
        <v>634</v>
      </c>
      <c r="J641" s="296" t="str">
        <f>IF(ISBLANK(INDEX('Policy Characteristics'!D:D,MATCH($C641,'Policy Characteristics'!$C:$C,0))),"",INDEX('Policy Characteristics'!D:D,MATCH($C641,'Policy Characteristics'!$C:$C,0)))</f>
        <v>Electrification + Hydrogen</v>
      </c>
      <c r="K641" s="293" t="str">
        <f>IF(ISBLANK(INDEX('Policy Characteristics'!E:E,MATCH($C641,'Policy Characteristics'!$C:$C,0))),"",INDEX('Policy Characteristics'!E:E,MATCH($C641,'Policy Characteristics'!$C:$C,0)))</f>
        <v>indst med and high temp fuel type shifting</v>
      </c>
      <c r="L641" s="237">
        <f>IF(ISBLANK(INDEX('Policy Characteristics'!F:F,MATCH($C641,'Policy Characteristics'!$C:$C,0))),"",INDEX('Policy Characteristics'!F:F,MATCH($C641,'Policy Characteristics'!$C:$C,0)))</f>
        <v>0</v>
      </c>
      <c r="M641" s="237">
        <f>IF(ISBLANK(INDEX('Policy Characteristics'!G:G,MATCH($C641,'Policy Characteristics'!$C:$C,0))),"",INDEX('Policy Characteristics'!G:G,MATCH($C641,'Policy Characteristics'!$C:$C,0)))</f>
        <v>1</v>
      </c>
      <c r="N641" s="237">
        <f>IF(ISBLANK(INDEX('Policy Characteristics'!H:H,MATCH($C641,'Policy Characteristics'!$C:$C,0))),"",INDEX('Policy Characteristics'!H:H,MATCH($C641,'Policy Characteristics'!$C:$C,0)))</f>
        <v>0.01</v>
      </c>
      <c r="O641" s="293" t="str">
        <f>IF(ISBLANK(INDEX('Policy Characteristics'!I:I,MATCH($C641,'Policy Characteristics'!$C:$C,0))),"",INDEX('Policy Characteristics'!I:I,MATCH($C641,'Policy Characteristics'!$C:$C,0)))</f>
        <v>% of fuel shifted</v>
      </c>
      <c r="P641" s="293"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1" s="293" t="str">
        <f>IF(ISBLANK(INDEX('Policy Characteristics'!K:K,MATCH($C641,'Policy Characteristics'!$C:$C,0))),"",INDEX('Policy Characteristics'!K:K,MATCH($C641,'Policy Characteristics'!$C:$C,0)))</f>
        <v>industry-ag-main.html#fuel-switching</v>
      </c>
      <c r="R641" s="293" t="str">
        <f>IF(ISBLANK(INDEX('Policy Characteristics'!L:L,MATCH($C641,'Policy Characteristics'!$C:$C,0))),"",INDEX('Policy Characteristics'!L:L,MATCH($C641,'Policy Characteristics'!$C:$C,0)))</f>
        <v>industry-elec-and-hydrogen.html</v>
      </c>
    </row>
    <row r="642" spans="1:18" x14ac:dyDescent="0.25">
      <c r="A642" s="293" t="str">
        <f>IF(ISBLANK(INDEX('Policy Characteristics'!A:A,MATCH($C642,'Policy Characteristics'!$C:$C,0))),"",INDEX('Policy Characteristics'!A:A,MATCH($C642,'Policy Characteristics'!$C:$C,0)))</f>
        <v>Industry</v>
      </c>
      <c r="B642" s="294" t="str">
        <f>IF(ISBLANK(INDEX('Policy Characteristics'!B:B,MATCH($C642,'Policy Characteristics'!$C:$C,0))),"",INDEX('Policy Characteristics'!B:B,MATCH($C642,'Policy Characteristics'!$C:$C,0)))</f>
        <v>Electrification + Hydrogen (Med &amp; High Temp)</v>
      </c>
      <c r="C642" s="293" t="str">
        <f t="shared" si="35"/>
        <v>Fraction of Med and High Temp Industrial Heat Shifted to Other Fuels</v>
      </c>
      <c r="D642" s="299" t="s">
        <v>750</v>
      </c>
      <c r="E642" s="298" t="s">
        <v>780</v>
      </c>
      <c r="F642" t="s">
        <v>751</v>
      </c>
      <c r="G642" s="298" t="s">
        <v>781</v>
      </c>
      <c r="H642" s="20">
        <v>1383</v>
      </c>
      <c r="I642" s="295" t="s">
        <v>634</v>
      </c>
      <c r="J642" s="296" t="str">
        <f>IF(ISBLANK(INDEX('Policy Characteristics'!D:D,MATCH($C642,'Policy Characteristics'!$C:$C,0))),"",INDEX('Policy Characteristics'!D:D,MATCH($C642,'Policy Characteristics'!$C:$C,0)))</f>
        <v>Electrification + Hydrogen</v>
      </c>
      <c r="K642" s="293" t="str">
        <f>IF(ISBLANK(INDEX('Policy Characteristics'!E:E,MATCH($C642,'Policy Characteristics'!$C:$C,0))),"",INDEX('Policy Characteristics'!E:E,MATCH($C642,'Policy Characteristics'!$C:$C,0)))</f>
        <v>indst med and high temp fuel type shifting</v>
      </c>
      <c r="L642" s="237">
        <f>IF(ISBLANK(INDEX('Policy Characteristics'!F:F,MATCH($C642,'Policy Characteristics'!$C:$C,0))),"",INDEX('Policy Characteristics'!F:F,MATCH($C642,'Policy Characteristics'!$C:$C,0)))</f>
        <v>0</v>
      </c>
      <c r="M642" s="237">
        <f>IF(ISBLANK(INDEX('Policy Characteristics'!G:G,MATCH($C642,'Policy Characteristics'!$C:$C,0))),"",INDEX('Policy Characteristics'!G:G,MATCH($C642,'Policy Characteristics'!$C:$C,0)))</f>
        <v>1</v>
      </c>
      <c r="N642" s="237">
        <f>IF(ISBLANK(INDEX('Policy Characteristics'!H:H,MATCH($C642,'Policy Characteristics'!$C:$C,0))),"",INDEX('Policy Characteristics'!H:H,MATCH($C642,'Policy Characteristics'!$C:$C,0)))</f>
        <v>0.01</v>
      </c>
      <c r="O642" s="293" t="str">
        <f>IF(ISBLANK(INDEX('Policy Characteristics'!I:I,MATCH($C642,'Policy Characteristics'!$C:$C,0))),"",INDEX('Policy Characteristics'!I:I,MATCH($C642,'Policy Characteristics'!$C:$C,0)))</f>
        <v>% of fuel shifted</v>
      </c>
      <c r="P642" s="293"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2" s="293" t="str">
        <f>IF(ISBLANK(INDEX('Policy Characteristics'!K:K,MATCH($C642,'Policy Characteristics'!$C:$C,0))),"",INDEX('Policy Characteristics'!K:K,MATCH($C642,'Policy Characteristics'!$C:$C,0)))</f>
        <v>industry-ag-main.html#fuel-switching</v>
      </c>
      <c r="R642" s="293" t="str">
        <f>IF(ISBLANK(INDEX('Policy Characteristics'!L:L,MATCH($C642,'Policy Characteristics'!$C:$C,0))),"",INDEX('Policy Characteristics'!L:L,MATCH($C642,'Policy Characteristics'!$C:$C,0)))</f>
        <v>industry-elec-and-hydrogen.html</v>
      </c>
    </row>
    <row r="643" spans="1:18" x14ac:dyDescent="0.25">
      <c r="A643" s="293" t="str">
        <f>IF(ISBLANK(INDEX('Policy Characteristics'!A:A,MATCH($C643,'Policy Characteristics'!$C:$C,0))),"",INDEX('Policy Characteristics'!A:A,MATCH($C643,'Policy Characteristics'!$C:$C,0)))</f>
        <v>Industry</v>
      </c>
      <c r="B643" s="294" t="str">
        <f>IF(ISBLANK(INDEX('Policy Characteristics'!B:B,MATCH($C643,'Policy Characteristics'!$C:$C,0))),"",INDEX('Policy Characteristics'!B:B,MATCH($C643,'Policy Characteristics'!$C:$C,0)))</f>
        <v>Electrification + Hydrogen (Med &amp; High Temp)</v>
      </c>
      <c r="C643" s="293" t="str">
        <f t="shared" si="35"/>
        <v>Fraction of Med and High Temp Industrial Heat Shifted to Other Fuels</v>
      </c>
      <c r="D643" s="299" t="s">
        <v>750</v>
      </c>
      <c r="E643" s="298" t="s">
        <v>782</v>
      </c>
      <c r="F643" t="s">
        <v>751</v>
      </c>
      <c r="G643" s="298" t="s">
        <v>783</v>
      </c>
      <c r="H643" s="20">
        <v>1384</v>
      </c>
      <c r="I643" s="295" t="s">
        <v>634</v>
      </c>
      <c r="J643" s="296" t="str">
        <f>IF(ISBLANK(INDEX('Policy Characteristics'!D:D,MATCH($C643,'Policy Characteristics'!$C:$C,0))),"",INDEX('Policy Characteristics'!D:D,MATCH($C643,'Policy Characteristics'!$C:$C,0)))</f>
        <v>Electrification + Hydrogen</v>
      </c>
      <c r="K643" s="293" t="str">
        <f>IF(ISBLANK(INDEX('Policy Characteristics'!E:E,MATCH($C643,'Policy Characteristics'!$C:$C,0))),"",INDEX('Policy Characteristics'!E:E,MATCH($C643,'Policy Characteristics'!$C:$C,0)))</f>
        <v>indst med and high temp fuel type shifting</v>
      </c>
      <c r="L643" s="237">
        <f>IF(ISBLANK(INDEX('Policy Characteristics'!F:F,MATCH($C643,'Policy Characteristics'!$C:$C,0))),"",INDEX('Policy Characteristics'!F:F,MATCH($C643,'Policy Characteristics'!$C:$C,0)))</f>
        <v>0</v>
      </c>
      <c r="M643" s="237">
        <f>IF(ISBLANK(INDEX('Policy Characteristics'!G:G,MATCH($C643,'Policy Characteristics'!$C:$C,0))),"",INDEX('Policy Characteristics'!G:G,MATCH($C643,'Policy Characteristics'!$C:$C,0)))</f>
        <v>1</v>
      </c>
      <c r="N643" s="237">
        <f>IF(ISBLANK(INDEX('Policy Characteristics'!H:H,MATCH($C643,'Policy Characteristics'!$C:$C,0))),"",INDEX('Policy Characteristics'!H:H,MATCH($C643,'Policy Characteristics'!$C:$C,0)))</f>
        <v>0.01</v>
      </c>
      <c r="O643" s="293" t="str">
        <f>IF(ISBLANK(INDEX('Policy Characteristics'!I:I,MATCH($C643,'Policy Characteristics'!$C:$C,0))),"",INDEX('Policy Characteristics'!I:I,MATCH($C643,'Policy Characteristics'!$C:$C,0)))</f>
        <v>% of fuel shifted</v>
      </c>
      <c r="P643" s="293"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3" s="293" t="str">
        <f>IF(ISBLANK(INDEX('Policy Characteristics'!K:K,MATCH($C643,'Policy Characteristics'!$C:$C,0))),"",INDEX('Policy Characteristics'!K:K,MATCH($C643,'Policy Characteristics'!$C:$C,0)))</f>
        <v>industry-ag-main.html#fuel-switching</v>
      </c>
      <c r="R643" s="293" t="str">
        <f>IF(ISBLANK(INDEX('Policy Characteristics'!L:L,MATCH($C643,'Policy Characteristics'!$C:$C,0))),"",INDEX('Policy Characteristics'!L:L,MATCH($C643,'Policy Characteristics'!$C:$C,0)))</f>
        <v>industry-elec-and-hydrogen.html</v>
      </c>
    </row>
    <row r="644" spans="1:18" x14ac:dyDescent="0.25">
      <c r="A644" s="293" t="str">
        <f>IF(ISBLANK(INDEX('Policy Characteristics'!A:A,MATCH($C644,'Policy Characteristics'!$C:$C,0))),"",INDEX('Policy Characteristics'!A:A,MATCH($C644,'Policy Characteristics'!$C:$C,0)))</f>
        <v>Industry</v>
      </c>
      <c r="B644" s="294" t="str">
        <f>IF(ISBLANK(INDEX('Policy Characteristics'!B:B,MATCH($C644,'Policy Characteristics'!$C:$C,0))),"",INDEX('Policy Characteristics'!B:B,MATCH($C644,'Policy Characteristics'!$C:$C,0)))</f>
        <v>Electrification + Hydrogen (Med &amp; High Temp)</v>
      </c>
      <c r="C644" s="293" t="str">
        <f t="shared" si="35"/>
        <v>Fraction of Med and High Temp Industrial Heat Shifted to Other Fuels</v>
      </c>
      <c r="D644" s="299" t="s">
        <v>750</v>
      </c>
      <c r="E644" s="298" t="s">
        <v>784</v>
      </c>
      <c r="F644" t="s">
        <v>751</v>
      </c>
      <c r="G644" s="298" t="s">
        <v>785</v>
      </c>
      <c r="H644" s="20">
        <v>1385</v>
      </c>
      <c r="I644" s="295" t="s">
        <v>634</v>
      </c>
      <c r="J644" s="296" t="str">
        <f>IF(ISBLANK(INDEX('Policy Characteristics'!D:D,MATCH($C644,'Policy Characteristics'!$C:$C,0))),"",INDEX('Policy Characteristics'!D:D,MATCH($C644,'Policy Characteristics'!$C:$C,0)))</f>
        <v>Electrification + Hydrogen</v>
      </c>
      <c r="K644" s="293" t="str">
        <f>IF(ISBLANK(INDEX('Policy Characteristics'!E:E,MATCH($C644,'Policy Characteristics'!$C:$C,0))),"",INDEX('Policy Characteristics'!E:E,MATCH($C644,'Policy Characteristics'!$C:$C,0)))</f>
        <v>indst med and high temp fuel type shifting</v>
      </c>
      <c r="L644" s="237">
        <f>IF(ISBLANK(INDEX('Policy Characteristics'!F:F,MATCH($C644,'Policy Characteristics'!$C:$C,0))),"",INDEX('Policy Characteristics'!F:F,MATCH($C644,'Policy Characteristics'!$C:$C,0)))</f>
        <v>0</v>
      </c>
      <c r="M644" s="237">
        <f>IF(ISBLANK(INDEX('Policy Characteristics'!G:G,MATCH($C644,'Policy Characteristics'!$C:$C,0))),"",INDEX('Policy Characteristics'!G:G,MATCH($C644,'Policy Characteristics'!$C:$C,0)))</f>
        <v>1</v>
      </c>
      <c r="N644" s="237">
        <f>IF(ISBLANK(INDEX('Policy Characteristics'!H:H,MATCH($C644,'Policy Characteristics'!$C:$C,0))),"",INDEX('Policy Characteristics'!H:H,MATCH($C644,'Policy Characteristics'!$C:$C,0)))</f>
        <v>0.01</v>
      </c>
      <c r="O644" s="293" t="str">
        <f>IF(ISBLANK(INDEX('Policy Characteristics'!I:I,MATCH($C644,'Policy Characteristics'!$C:$C,0))),"",INDEX('Policy Characteristics'!I:I,MATCH($C644,'Policy Characteristics'!$C:$C,0)))</f>
        <v>% of fuel shifted</v>
      </c>
      <c r="P644" s="293"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4" s="293" t="str">
        <f>IF(ISBLANK(INDEX('Policy Characteristics'!K:K,MATCH($C644,'Policy Characteristics'!$C:$C,0))),"",INDEX('Policy Characteristics'!K:K,MATCH($C644,'Policy Characteristics'!$C:$C,0)))</f>
        <v>industry-ag-main.html#fuel-switching</v>
      </c>
      <c r="R644" s="293" t="str">
        <f>IF(ISBLANK(INDEX('Policy Characteristics'!L:L,MATCH($C644,'Policy Characteristics'!$C:$C,0))),"",INDEX('Policy Characteristics'!L:L,MATCH($C644,'Policy Characteristics'!$C:$C,0)))</f>
        <v>industry-elec-and-hydrogen.html</v>
      </c>
    </row>
    <row r="645" spans="1:18" x14ac:dyDescent="0.25">
      <c r="A645" s="293" t="str">
        <f>IF(ISBLANK(INDEX('Policy Characteristics'!A:A,MATCH($C645,'Policy Characteristics'!$C:$C,0))),"",INDEX('Policy Characteristics'!A:A,MATCH($C645,'Policy Characteristics'!$C:$C,0)))</f>
        <v>Industry</v>
      </c>
      <c r="B645" s="294" t="str">
        <f>IF(ISBLANK(INDEX('Policy Characteristics'!B:B,MATCH($C645,'Policy Characteristics'!$C:$C,0))),"",INDEX('Policy Characteristics'!B:B,MATCH($C645,'Policy Characteristics'!$C:$C,0)))</f>
        <v>Electrification + Hydrogen (Med &amp; High Temp)</v>
      </c>
      <c r="C645" s="293" t="str">
        <f t="shared" si="35"/>
        <v>Fraction of Med and High Temp Industrial Heat Shifted to Other Fuels</v>
      </c>
      <c r="D645" s="299" t="s">
        <v>750</v>
      </c>
      <c r="E645" s="298" t="s">
        <v>786</v>
      </c>
      <c r="F645" t="s">
        <v>751</v>
      </c>
      <c r="G645" s="298" t="s">
        <v>787</v>
      </c>
      <c r="H645" s="20">
        <v>1386</v>
      </c>
      <c r="I645" s="295" t="s">
        <v>634</v>
      </c>
      <c r="J645" s="296" t="str">
        <f>IF(ISBLANK(INDEX('Policy Characteristics'!D:D,MATCH($C645,'Policy Characteristics'!$C:$C,0))),"",INDEX('Policy Characteristics'!D:D,MATCH($C645,'Policy Characteristics'!$C:$C,0)))</f>
        <v>Electrification + Hydrogen</v>
      </c>
      <c r="K645" s="293" t="str">
        <f>IF(ISBLANK(INDEX('Policy Characteristics'!E:E,MATCH($C645,'Policy Characteristics'!$C:$C,0))),"",INDEX('Policy Characteristics'!E:E,MATCH($C645,'Policy Characteristics'!$C:$C,0)))</f>
        <v>indst med and high temp fuel type shifting</v>
      </c>
      <c r="L645" s="237">
        <f>IF(ISBLANK(INDEX('Policy Characteristics'!F:F,MATCH($C645,'Policy Characteristics'!$C:$C,0))),"",INDEX('Policy Characteristics'!F:F,MATCH($C645,'Policy Characteristics'!$C:$C,0)))</f>
        <v>0</v>
      </c>
      <c r="M645" s="237">
        <f>IF(ISBLANK(INDEX('Policy Characteristics'!G:G,MATCH($C645,'Policy Characteristics'!$C:$C,0))),"",INDEX('Policy Characteristics'!G:G,MATCH($C645,'Policy Characteristics'!$C:$C,0)))</f>
        <v>1</v>
      </c>
      <c r="N645" s="237">
        <f>IF(ISBLANK(INDEX('Policy Characteristics'!H:H,MATCH($C645,'Policy Characteristics'!$C:$C,0))),"",INDEX('Policy Characteristics'!H:H,MATCH($C645,'Policy Characteristics'!$C:$C,0)))</f>
        <v>0.01</v>
      </c>
      <c r="O645" s="293" t="str">
        <f>IF(ISBLANK(INDEX('Policy Characteristics'!I:I,MATCH($C645,'Policy Characteristics'!$C:$C,0))),"",INDEX('Policy Characteristics'!I:I,MATCH($C645,'Policy Characteristics'!$C:$C,0)))</f>
        <v>% of fuel shifted</v>
      </c>
      <c r="P645" s="293"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5" s="293" t="str">
        <f>IF(ISBLANK(INDEX('Policy Characteristics'!K:K,MATCH($C645,'Policy Characteristics'!$C:$C,0))),"",INDEX('Policy Characteristics'!K:K,MATCH($C645,'Policy Characteristics'!$C:$C,0)))</f>
        <v>industry-ag-main.html#fuel-switching</v>
      </c>
      <c r="R645" s="293" t="str">
        <f>IF(ISBLANK(INDEX('Policy Characteristics'!L:L,MATCH($C645,'Policy Characteristics'!$C:$C,0))),"",INDEX('Policy Characteristics'!L:L,MATCH($C645,'Policy Characteristics'!$C:$C,0)))</f>
        <v>industry-elec-and-hydrogen.html</v>
      </c>
    </row>
    <row r="646" spans="1:18" x14ac:dyDescent="0.25">
      <c r="A646" s="293" t="str">
        <f>IF(ISBLANK(INDEX('Policy Characteristics'!A:A,MATCH($C646,'Policy Characteristics'!$C:$C,0))),"",INDEX('Policy Characteristics'!A:A,MATCH($C646,'Policy Characteristics'!$C:$C,0)))</f>
        <v>Industry</v>
      </c>
      <c r="B646" s="294" t="str">
        <f>IF(ISBLANK(INDEX('Policy Characteristics'!B:B,MATCH($C646,'Policy Characteristics'!$C:$C,0))),"",INDEX('Policy Characteristics'!B:B,MATCH($C646,'Policy Characteristics'!$C:$C,0)))</f>
        <v>Electrification + Hydrogen (Med &amp; High Temp)</v>
      </c>
      <c r="C646" s="293" t="str">
        <f t="shared" si="35"/>
        <v>Fraction of Med and High Temp Industrial Heat Shifted to Other Fuels</v>
      </c>
      <c r="D646" s="299" t="s">
        <v>750</v>
      </c>
      <c r="E646" s="298" t="s">
        <v>788</v>
      </c>
      <c r="F646" t="s">
        <v>751</v>
      </c>
      <c r="G646" s="298" t="s">
        <v>789</v>
      </c>
      <c r="H646" s="20">
        <v>1387</v>
      </c>
      <c r="I646" s="295" t="s">
        <v>624</v>
      </c>
      <c r="J646" s="296" t="str">
        <f>IF(ISBLANK(INDEX('Policy Characteristics'!D:D,MATCH($C646,'Policy Characteristics'!$C:$C,0))),"",INDEX('Policy Characteristics'!D:D,MATCH($C646,'Policy Characteristics'!$C:$C,0)))</f>
        <v>Electrification + Hydrogen</v>
      </c>
      <c r="K646" s="293" t="str">
        <f>IF(ISBLANK(INDEX('Policy Characteristics'!E:E,MATCH($C646,'Policy Characteristics'!$C:$C,0))),"",INDEX('Policy Characteristics'!E:E,MATCH($C646,'Policy Characteristics'!$C:$C,0)))</f>
        <v>indst med and high temp fuel type shifting</v>
      </c>
      <c r="L646" s="237">
        <f>IF(ISBLANK(INDEX('Policy Characteristics'!F:F,MATCH($C646,'Policy Characteristics'!$C:$C,0))),"",INDEX('Policy Characteristics'!F:F,MATCH($C646,'Policy Characteristics'!$C:$C,0)))</f>
        <v>0</v>
      </c>
      <c r="M646" s="237">
        <f>IF(ISBLANK(INDEX('Policy Characteristics'!G:G,MATCH($C646,'Policy Characteristics'!$C:$C,0))),"",INDEX('Policy Characteristics'!G:G,MATCH($C646,'Policy Characteristics'!$C:$C,0)))</f>
        <v>1</v>
      </c>
      <c r="N646" s="237">
        <f>IF(ISBLANK(INDEX('Policy Characteristics'!H:H,MATCH($C646,'Policy Characteristics'!$C:$C,0))),"",INDEX('Policy Characteristics'!H:H,MATCH($C646,'Policy Characteristics'!$C:$C,0)))</f>
        <v>0.01</v>
      </c>
      <c r="O646" s="293" t="str">
        <f>IF(ISBLANK(INDEX('Policy Characteristics'!I:I,MATCH($C646,'Policy Characteristics'!$C:$C,0))),"",INDEX('Policy Characteristics'!I:I,MATCH($C646,'Policy Characteristics'!$C:$C,0)))</f>
        <v>% of fuel shifted</v>
      </c>
      <c r="P646" s="293"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6" s="293" t="str">
        <f>IF(ISBLANK(INDEX('Policy Characteristics'!K:K,MATCH($C646,'Policy Characteristics'!$C:$C,0))),"",INDEX('Policy Characteristics'!K:K,MATCH($C646,'Policy Characteristics'!$C:$C,0)))</f>
        <v>industry-ag-main.html#fuel-switching</v>
      </c>
      <c r="R646" s="293" t="str">
        <f>IF(ISBLANK(INDEX('Policy Characteristics'!L:L,MATCH($C646,'Policy Characteristics'!$C:$C,0))),"",INDEX('Policy Characteristics'!L:L,MATCH($C646,'Policy Characteristics'!$C:$C,0)))</f>
        <v>industry-elec-and-hydrogen.html</v>
      </c>
    </row>
    <row r="647" spans="1:18" x14ac:dyDescent="0.25">
      <c r="A647" s="293" t="str">
        <f>IF(ISBLANK(INDEX('Policy Characteristics'!A:A,MATCH($C647,'Policy Characteristics'!$C:$C,0))),"",INDEX('Policy Characteristics'!A:A,MATCH($C647,'Policy Characteristics'!$C:$C,0)))</f>
        <v>Industry</v>
      </c>
      <c r="B647" s="294" t="str">
        <f>IF(ISBLANK(INDEX('Policy Characteristics'!B:B,MATCH($C647,'Policy Characteristics'!$C:$C,0))),"",INDEX('Policy Characteristics'!B:B,MATCH($C647,'Policy Characteristics'!$C:$C,0)))</f>
        <v>Electrification + Hydrogen (Med &amp; High Temp)</v>
      </c>
      <c r="C647" s="293" t="str">
        <f t="shared" si="35"/>
        <v>Fraction of Med and High Temp Industrial Heat Shifted to Other Fuels</v>
      </c>
      <c r="D647" s="299" t="s">
        <v>752</v>
      </c>
      <c r="E647" s="298" t="s">
        <v>770</v>
      </c>
      <c r="F647" t="s">
        <v>753</v>
      </c>
      <c r="G647" s="298" t="s">
        <v>771</v>
      </c>
      <c r="H647" s="20">
        <v>1388</v>
      </c>
      <c r="I647" s="295" t="s">
        <v>624</v>
      </c>
      <c r="J647" s="296" t="str">
        <f>IF(ISBLANK(INDEX('Policy Characteristics'!D:D,MATCH($C647,'Policy Characteristics'!$C:$C,0))),"",INDEX('Policy Characteristics'!D:D,MATCH($C647,'Policy Characteristics'!$C:$C,0)))</f>
        <v>Electrification + Hydrogen</v>
      </c>
      <c r="K647" s="293" t="str">
        <f>IF(ISBLANK(INDEX('Policy Characteristics'!E:E,MATCH($C647,'Policy Characteristics'!$C:$C,0))),"",INDEX('Policy Characteristics'!E:E,MATCH($C647,'Policy Characteristics'!$C:$C,0)))</f>
        <v>indst med and high temp fuel type shifting</v>
      </c>
      <c r="L647" s="237">
        <f>IF(ISBLANK(INDEX('Policy Characteristics'!F:F,MATCH($C647,'Policy Characteristics'!$C:$C,0))),"",INDEX('Policy Characteristics'!F:F,MATCH($C647,'Policy Characteristics'!$C:$C,0)))</f>
        <v>0</v>
      </c>
      <c r="M647" s="237">
        <f>IF(ISBLANK(INDEX('Policy Characteristics'!G:G,MATCH($C647,'Policy Characteristics'!$C:$C,0))),"",INDEX('Policy Characteristics'!G:G,MATCH($C647,'Policy Characteristics'!$C:$C,0)))</f>
        <v>1</v>
      </c>
      <c r="N647" s="237">
        <f>IF(ISBLANK(INDEX('Policy Characteristics'!H:H,MATCH($C647,'Policy Characteristics'!$C:$C,0))),"",INDEX('Policy Characteristics'!H:H,MATCH($C647,'Policy Characteristics'!$C:$C,0)))</f>
        <v>0.01</v>
      </c>
      <c r="O647" s="293" t="str">
        <f>IF(ISBLANK(INDEX('Policy Characteristics'!I:I,MATCH($C647,'Policy Characteristics'!$C:$C,0))),"",INDEX('Policy Characteristics'!I:I,MATCH($C647,'Policy Characteristics'!$C:$C,0)))</f>
        <v>% of fuel shifted</v>
      </c>
      <c r="P647" s="293"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7" s="293" t="str">
        <f>IF(ISBLANK(INDEX('Policy Characteristics'!K:K,MATCH($C647,'Policy Characteristics'!$C:$C,0))),"",INDEX('Policy Characteristics'!K:K,MATCH($C647,'Policy Characteristics'!$C:$C,0)))</f>
        <v>industry-ag-main.html#fuel-switching</v>
      </c>
      <c r="R647" s="293" t="str">
        <f>IF(ISBLANK(INDEX('Policy Characteristics'!L:L,MATCH($C647,'Policy Characteristics'!$C:$C,0))),"",INDEX('Policy Characteristics'!L:L,MATCH($C647,'Policy Characteristics'!$C:$C,0)))</f>
        <v>industry-elec-and-hydrogen.html</v>
      </c>
    </row>
    <row r="648" spans="1:18" x14ac:dyDescent="0.25">
      <c r="A648" s="293" t="str">
        <f>IF(ISBLANK(INDEX('Policy Characteristics'!A:A,MATCH($C648,'Policy Characteristics'!$C:$C,0))),"",INDEX('Policy Characteristics'!A:A,MATCH($C648,'Policy Characteristics'!$C:$C,0)))</f>
        <v>Industry</v>
      </c>
      <c r="B648" s="294" t="str">
        <f>IF(ISBLANK(INDEX('Policy Characteristics'!B:B,MATCH($C648,'Policy Characteristics'!$C:$C,0))),"",INDEX('Policy Characteristics'!B:B,MATCH($C648,'Policy Characteristics'!$C:$C,0)))</f>
        <v>Electrification + Hydrogen (Med &amp; High Temp)</v>
      </c>
      <c r="C648" s="293" t="str">
        <f t="shared" si="35"/>
        <v>Fraction of Med and High Temp Industrial Heat Shifted to Other Fuels</v>
      </c>
      <c r="D648" s="299" t="s">
        <v>752</v>
      </c>
      <c r="E648" s="298" t="s">
        <v>772</v>
      </c>
      <c r="F648" t="s">
        <v>753</v>
      </c>
      <c r="G648" s="298" t="s">
        <v>773</v>
      </c>
      <c r="H648" s="20">
        <v>1389</v>
      </c>
      <c r="I648" s="295" t="s">
        <v>634</v>
      </c>
      <c r="J648" s="296" t="str">
        <f>IF(ISBLANK(INDEX('Policy Characteristics'!D:D,MATCH($C648,'Policy Characteristics'!$C:$C,0))),"",INDEX('Policy Characteristics'!D:D,MATCH($C648,'Policy Characteristics'!$C:$C,0)))</f>
        <v>Electrification + Hydrogen</v>
      </c>
      <c r="K648" s="293" t="str">
        <f>IF(ISBLANK(INDEX('Policy Characteristics'!E:E,MATCH($C648,'Policy Characteristics'!$C:$C,0))),"",INDEX('Policy Characteristics'!E:E,MATCH($C648,'Policy Characteristics'!$C:$C,0)))</f>
        <v>indst med and high temp fuel type shifting</v>
      </c>
      <c r="L648" s="237">
        <f>IF(ISBLANK(INDEX('Policy Characteristics'!F:F,MATCH($C648,'Policy Characteristics'!$C:$C,0))),"",INDEX('Policy Characteristics'!F:F,MATCH($C648,'Policy Characteristics'!$C:$C,0)))</f>
        <v>0</v>
      </c>
      <c r="M648" s="237">
        <f>IF(ISBLANK(INDEX('Policy Characteristics'!G:G,MATCH($C648,'Policy Characteristics'!$C:$C,0))),"",INDEX('Policy Characteristics'!G:G,MATCH($C648,'Policy Characteristics'!$C:$C,0)))</f>
        <v>1</v>
      </c>
      <c r="N648" s="237">
        <f>IF(ISBLANK(INDEX('Policy Characteristics'!H:H,MATCH($C648,'Policy Characteristics'!$C:$C,0))),"",INDEX('Policy Characteristics'!H:H,MATCH($C648,'Policy Characteristics'!$C:$C,0)))</f>
        <v>0.01</v>
      </c>
      <c r="O648" s="293" t="str">
        <f>IF(ISBLANK(INDEX('Policy Characteristics'!I:I,MATCH($C648,'Policy Characteristics'!$C:$C,0))),"",INDEX('Policy Characteristics'!I:I,MATCH($C648,'Policy Characteristics'!$C:$C,0)))</f>
        <v>% of fuel shifted</v>
      </c>
      <c r="P648" s="293"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8" s="293" t="str">
        <f>IF(ISBLANK(INDEX('Policy Characteristics'!K:K,MATCH($C648,'Policy Characteristics'!$C:$C,0))),"",INDEX('Policy Characteristics'!K:K,MATCH($C648,'Policy Characteristics'!$C:$C,0)))</f>
        <v>industry-ag-main.html#fuel-switching</v>
      </c>
      <c r="R648" s="293" t="str">
        <f>IF(ISBLANK(INDEX('Policy Characteristics'!L:L,MATCH($C648,'Policy Characteristics'!$C:$C,0))),"",INDEX('Policy Characteristics'!L:L,MATCH($C648,'Policy Characteristics'!$C:$C,0)))</f>
        <v>industry-elec-and-hydrogen.html</v>
      </c>
    </row>
    <row r="649" spans="1:18" x14ac:dyDescent="0.25">
      <c r="A649" s="293" t="str">
        <f>IF(ISBLANK(INDEX('Policy Characteristics'!A:A,MATCH($C649,'Policy Characteristics'!$C:$C,0))),"",INDEX('Policy Characteristics'!A:A,MATCH($C649,'Policy Characteristics'!$C:$C,0)))</f>
        <v>Industry</v>
      </c>
      <c r="B649" s="294" t="str">
        <f>IF(ISBLANK(INDEX('Policy Characteristics'!B:B,MATCH($C649,'Policy Characteristics'!$C:$C,0))),"",INDEX('Policy Characteristics'!B:B,MATCH($C649,'Policy Characteristics'!$C:$C,0)))</f>
        <v>Electrification + Hydrogen (Med &amp; High Temp)</v>
      </c>
      <c r="C649" s="293" t="str">
        <f t="shared" si="35"/>
        <v>Fraction of Med and High Temp Industrial Heat Shifted to Other Fuels</v>
      </c>
      <c r="D649" s="299" t="s">
        <v>752</v>
      </c>
      <c r="E649" s="298" t="s">
        <v>774</v>
      </c>
      <c r="F649" t="s">
        <v>753</v>
      </c>
      <c r="G649" s="298" t="s">
        <v>775</v>
      </c>
      <c r="H649" s="20">
        <v>1390</v>
      </c>
      <c r="I649" s="295" t="s">
        <v>634</v>
      </c>
      <c r="J649" s="296" t="str">
        <f>IF(ISBLANK(INDEX('Policy Characteristics'!D:D,MATCH($C649,'Policy Characteristics'!$C:$C,0))),"",INDEX('Policy Characteristics'!D:D,MATCH($C649,'Policy Characteristics'!$C:$C,0)))</f>
        <v>Electrification + Hydrogen</v>
      </c>
      <c r="K649" s="293" t="str">
        <f>IF(ISBLANK(INDEX('Policy Characteristics'!E:E,MATCH($C649,'Policy Characteristics'!$C:$C,0))),"",INDEX('Policy Characteristics'!E:E,MATCH($C649,'Policy Characteristics'!$C:$C,0)))</f>
        <v>indst med and high temp fuel type shifting</v>
      </c>
      <c r="L649" s="237">
        <f>IF(ISBLANK(INDEX('Policy Characteristics'!F:F,MATCH($C649,'Policy Characteristics'!$C:$C,0))),"",INDEX('Policy Characteristics'!F:F,MATCH($C649,'Policy Characteristics'!$C:$C,0)))</f>
        <v>0</v>
      </c>
      <c r="M649" s="237">
        <f>IF(ISBLANK(INDEX('Policy Characteristics'!G:G,MATCH($C649,'Policy Characteristics'!$C:$C,0))),"",INDEX('Policy Characteristics'!G:G,MATCH($C649,'Policy Characteristics'!$C:$C,0)))</f>
        <v>1</v>
      </c>
      <c r="N649" s="237">
        <f>IF(ISBLANK(INDEX('Policy Characteristics'!H:H,MATCH($C649,'Policy Characteristics'!$C:$C,0))),"",INDEX('Policy Characteristics'!H:H,MATCH($C649,'Policy Characteristics'!$C:$C,0)))</f>
        <v>0.01</v>
      </c>
      <c r="O649" s="293" t="str">
        <f>IF(ISBLANK(INDEX('Policy Characteristics'!I:I,MATCH($C649,'Policy Characteristics'!$C:$C,0))),"",INDEX('Policy Characteristics'!I:I,MATCH($C649,'Policy Characteristics'!$C:$C,0)))</f>
        <v>% of fuel shifted</v>
      </c>
      <c r="P649" s="293"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9" s="293" t="str">
        <f>IF(ISBLANK(INDEX('Policy Characteristics'!K:K,MATCH($C649,'Policy Characteristics'!$C:$C,0))),"",INDEX('Policy Characteristics'!K:K,MATCH($C649,'Policy Characteristics'!$C:$C,0)))</f>
        <v>industry-ag-main.html#fuel-switching</v>
      </c>
      <c r="R649" s="293" t="str">
        <f>IF(ISBLANK(INDEX('Policy Characteristics'!L:L,MATCH($C649,'Policy Characteristics'!$C:$C,0))),"",INDEX('Policy Characteristics'!L:L,MATCH($C649,'Policy Characteristics'!$C:$C,0)))</f>
        <v>industry-elec-and-hydrogen.html</v>
      </c>
    </row>
    <row r="650" spans="1:18" x14ac:dyDescent="0.25">
      <c r="A650" s="293" t="str">
        <f>IF(ISBLANK(INDEX('Policy Characteristics'!A:A,MATCH($C650,'Policy Characteristics'!$C:$C,0))),"",INDEX('Policy Characteristics'!A:A,MATCH($C650,'Policy Characteristics'!$C:$C,0)))</f>
        <v>Industry</v>
      </c>
      <c r="B650" s="294" t="str">
        <f>IF(ISBLANK(INDEX('Policy Characteristics'!B:B,MATCH($C650,'Policy Characteristics'!$C:$C,0))),"",INDEX('Policy Characteristics'!B:B,MATCH($C650,'Policy Characteristics'!$C:$C,0)))</f>
        <v>Electrification + Hydrogen (Med &amp; High Temp)</v>
      </c>
      <c r="C650" s="293" t="str">
        <f t="shared" si="35"/>
        <v>Fraction of Med and High Temp Industrial Heat Shifted to Other Fuels</v>
      </c>
      <c r="D650" s="299" t="s">
        <v>752</v>
      </c>
      <c r="E650" s="298" t="s">
        <v>776</v>
      </c>
      <c r="F650" t="s">
        <v>753</v>
      </c>
      <c r="G650" s="298" t="s">
        <v>777</v>
      </c>
      <c r="H650" s="20">
        <v>1391</v>
      </c>
      <c r="I650" s="295" t="s">
        <v>634</v>
      </c>
      <c r="J650" s="296" t="str">
        <f>IF(ISBLANK(INDEX('Policy Characteristics'!D:D,MATCH($C650,'Policy Characteristics'!$C:$C,0))),"",INDEX('Policy Characteristics'!D:D,MATCH($C650,'Policy Characteristics'!$C:$C,0)))</f>
        <v>Electrification + Hydrogen</v>
      </c>
      <c r="K650" s="293" t="str">
        <f>IF(ISBLANK(INDEX('Policy Characteristics'!E:E,MATCH($C650,'Policy Characteristics'!$C:$C,0))),"",INDEX('Policy Characteristics'!E:E,MATCH($C650,'Policy Characteristics'!$C:$C,0)))</f>
        <v>indst med and high temp fuel type shifting</v>
      </c>
      <c r="L650" s="237">
        <f>IF(ISBLANK(INDEX('Policy Characteristics'!F:F,MATCH($C650,'Policy Characteristics'!$C:$C,0))),"",INDEX('Policy Characteristics'!F:F,MATCH($C650,'Policy Characteristics'!$C:$C,0)))</f>
        <v>0</v>
      </c>
      <c r="M650" s="237">
        <f>IF(ISBLANK(INDEX('Policy Characteristics'!G:G,MATCH($C650,'Policy Characteristics'!$C:$C,0))),"",INDEX('Policy Characteristics'!G:G,MATCH($C650,'Policy Characteristics'!$C:$C,0)))</f>
        <v>1</v>
      </c>
      <c r="N650" s="237">
        <f>IF(ISBLANK(INDEX('Policy Characteristics'!H:H,MATCH($C650,'Policy Characteristics'!$C:$C,0))),"",INDEX('Policy Characteristics'!H:H,MATCH($C650,'Policy Characteristics'!$C:$C,0)))</f>
        <v>0.01</v>
      </c>
      <c r="O650" s="293" t="str">
        <f>IF(ISBLANK(INDEX('Policy Characteristics'!I:I,MATCH($C650,'Policy Characteristics'!$C:$C,0))),"",INDEX('Policy Characteristics'!I:I,MATCH($C650,'Policy Characteristics'!$C:$C,0)))</f>
        <v>% of fuel shifted</v>
      </c>
      <c r="P650" s="293"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0" s="293" t="str">
        <f>IF(ISBLANK(INDEX('Policy Characteristics'!K:K,MATCH($C650,'Policy Characteristics'!$C:$C,0))),"",INDEX('Policy Characteristics'!K:K,MATCH($C650,'Policy Characteristics'!$C:$C,0)))</f>
        <v>industry-ag-main.html#fuel-switching</v>
      </c>
      <c r="R650" s="293" t="str">
        <f>IF(ISBLANK(INDEX('Policy Characteristics'!L:L,MATCH($C650,'Policy Characteristics'!$C:$C,0))),"",INDEX('Policy Characteristics'!L:L,MATCH($C650,'Policy Characteristics'!$C:$C,0)))</f>
        <v>industry-elec-and-hydrogen.html</v>
      </c>
    </row>
    <row r="651" spans="1:18" x14ac:dyDescent="0.25">
      <c r="A651" s="293" t="str">
        <f>IF(ISBLANK(INDEX('Policy Characteristics'!A:A,MATCH($C651,'Policy Characteristics'!$C:$C,0))),"",INDEX('Policy Characteristics'!A:A,MATCH($C651,'Policy Characteristics'!$C:$C,0)))</f>
        <v>Industry</v>
      </c>
      <c r="B651" s="294" t="str">
        <f>IF(ISBLANK(INDEX('Policy Characteristics'!B:B,MATCH($C651,'Policy Characteristics'!$C:$C,0))),"",INDEX('Policy Characteristics'!B:B,MATCH($C651,'Policy Characteristics'!$C:$C,0)))</f>
        <v>Electrification + Hydrogen (Med &amp; High Temp)</v>
      </c>
      <c r="C651" s="293" t="str">
        <f t="shared" si="35"/>
        <v>Fraction of Med and High Temp Industrial Heat Shifted to Other Fuels</v>
      </c>
      <c r="D651" s="299" t="s">
        <v>752</v>
      </c>
      <c r="E651" s="298" t="s">
        <v>778</v>
      </c>
      <c r="F651" t="s">
        <v>753</v>
      </c>
      <c r="G651" s="298" t="s">
        <v>779</v>
      </c>
      <c r="H651" s="20">
        <v>1392</v>
      </c>
      <c r="I651" s="295" t="s">
        <v>634</v>
      </c>
      <c r="J651" s="296" t="str">
        <f>IF(ISBLANK(INDEX('Policy Characteristics'!D:D,MATCH($C651,'Policy Characteristics'!$C:$C,0))),"",INDEX('Policy Characteristics'!D:D,MATCH($C651,'Policy Characteristics'!$C:$C,0)))</f>
        <v>Electrification + Hydrogen</v>
      </c>
      <c r="K651" s="293" t="str">
        <f>IF(ISBLANK(INDEX('Policy Characteristics'!E:E,MATCH($C651,'Policy Characteristics'!$C:$C,0))),"",INDEX('Policy Characteristics'!E:E,MATCH($C651,'Policy Characteristics'!$C:$C,0)))</f>
        <v>indst med and high temp fuel type shifting</v>
      </c>
      <c r="L651" s="237">
        <f>IF(ISBLANK(INDEX('Policy Characteristics'!F:F,MATCH($C651,'Policy Characteristics'!$C:$C,0))),"",INDEX('Policy Characteristics'!F:F,MATCH($C651,'Policy Characteristics'!$C:$C,0)))</f>
        <v>0</v>
      </c>
      <c r="M651" s="237">
        <f>IF(ISBLANK(INDEX('Policy Characteristics'!G:G,MATCH($C651,'Policy Characteristics'!$C:$C,0))),"",INDEX('Policy Characteristics'!G:G,MATCH($C651,'Policy Characteristics'!$C:$C,0)))</f>
        <v>1</v>
      </c>
      <c r="N651" s="237">
        <f>IF(ISBLANK(INDEX('Policy Characteristics'!H:H,MATCH($C651,'Policy Characteristics'!$C:$C,0))),"",INDEX('Policy Characteristics'!H:H,MATCH($C651,'Policy Characteristics'!$C:$C,0)))</f>
        <v>0.01</v>
      </c>
      <c r="O651" s="293" t="str">
        <f>IF(ISBLANK(INDEX('Policy Characteristics'!I:I,MATCH($C651,'Policy Characteristics'!$C:$C,0))),"",INDEX('Policy Characteristics'!I:I,MATCH($C651,'Policy Characteristics'!$C:$C,0)))</f>
        <v>% of fuel shifted</v>
      </c>
      <c r="P651" s="293"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1" s="293" t="str">
        <f>IF(ISBLANK(INDEX('Policy Characteristics'!K:K,MATCH($C651,'Policy Characteristics'!$C:$C,0))),"",INDEX('Policy Characteristics'!K:K,MATCH($C651,'Policy Characteristics'!$C:$C,0)))</f>
        <v>industry-ag-main.html#fuel-switching</v>
      </c>
      <c r="R651" s="293" t="str">
        <f>IF(ISBLANK(INDEX('Policy Characteristics'!L:L,MATCH($C651,'Policy Characteristics'!$C:$C,0))),"",INDEX('Policy Characteristics'!L:L,MATCH($C651,'Policy Characteristics'!$C:$C,0)))</f>
        <v>industry-elec-and-hydrogen.html</v>
      </c>
    </row>
    <row r="652" spans="1:18" x14ac:dyDescent="0.25">
      <c r="A652" s="293" t="str">
        <f>IF(ISBLANK(INDEX('Policy Characteristics'!A:A,MATCH($C652,'Policy Characteristics'!$C:$C,0))),"",INDEX('Policy Characteristics'!A:A,MATCH($C652,'Policy Characteristics'!$C:$C,0)))</f>
        <v>Industry</v>
      </c>
      <c r="B652" s="294" t="str">
        <f>IF(ISBLANK(INDEX('Policy Characteristics'!B:B,MATCH($C652,'Policy Characteristics'!$C:$C,0))),"",INDEX('Policy Characteristics'!B:B,MATCH($C652,'Policy Characteristics'!$C:$C,0)))</f>
        <v>Electrification + Hydrogen (Med &amp; High Temp)</v>
      </c>
      <c r="C652" s="293" t="str">
        <f t="shared" si="35"/>
        <v>Fraction of Med and High Temp Industrial Heat Shifted to Other Fuels</v>
      </c>
      <c r="D652" s="299" t="s">
        <v>752</v>
      </c>
      <c r="E652" s="298" t="s">
        <v>780</v>
      </c>
      <c r="F652" t="s">
        <v>753</v>
      </c>
      <c r="G652" s="298" t="s">
        <v>781</v>
      </c>
      <c r="H652" s="20">
        <v>1393</v>
      </c>
      <c r="I652" s="295" t="s">
        <v>634</v>
      </c>
      <c r="J652" s="296" t="str">
        <f>IF(ISBLANK(INDEX('Policy Characteristics'!D:D,MATCH($C652,'Policy Characteristics'!$C:$C,0))),"",INDEX('Policy Characteristics'!D:D,MATCH($C652,'Policy Characteristics'!$C:$C,0)))</f>
        <v>Electrification + Hydrogen</v>
      </c>
      <c r="K652" s="293" t="str">
        <f>IF(ISBLANK(INDEX('Policy Characteristics'!E:E,MATCH($C652,'Policy Characteristics'!$C:$C,0))),"",INDEX('Policy Characteristics'!E:E,MATCH($C652,'Policy Characteristics'!$C:$C,0)))</f>
        <v>indst med and high temp fuel type shifting</v>
      </c>
      <c r="L652" s="237">
        <f>IF(ISBLANK(INDEX('Policy Characteristics'!F:F,MATCH($C652,'Policy Characteristics'!$C:$C,0))),"",INDEX('Policy Characteristics'!F:F,MATCH($C652,'Policy Characteristics'!$C:$C,0)))</f>
        <v>0</v>
      </c>
      <c r="M652" s="237">
        <f>IF(ISBLANK(INDEX('Policy Characteristics'!G:G,MATCH($C652,'Policy Characteristics'!$C:$C,0))),"",INDEX('Policy Characteristics'!G:G,MATCH($C652,'Policy Characteristics'!$C:$C,0)))</f>
        <v>1</v>
      </c>
      <c r="N652" s="237">
        <f>IF(ISBLANK(INDEX('Policy Characteristics'!H:H,MATCH($C652,'Policy Characteristics'!$C:$C,0))),"",INDEX('Policy Characteristics'!H:H,MATCH($C652,'Policy Characteristics'!$C:$C,0)))</f>
        <v>0.01</v>
      </c>
      <c r="O652" s="293" t="str">
        <f>IF(ISBLANK(INDEX('Policy Characteristics'!I:I,MATCH($C652,'Policy Characteristics'!$C:$C,0))),"",INDEX('Policy Characteristics'!I:I,MATCH($C652,'Policy Characteristics'!$C:$C,0)))</f>
        <v>% of fuel shifted</v>
      </c>
      <c r="P652" s="293"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2" s="293" t="str">
        <f>IF(ISBLANK(INDEX('Policy Characteristics'!K:K,MATCH($C652,'Policy Characteristics'!$C:$C,0))),"",INDEX('Policy Characteristics'!K:K,MATCH($C652,'Policy Characteristics'!$C:$C,0)))</f>
        <v>industry-ag-main.html#fuel-switching</v>
      </c>
      <c r="R652" s="293" t="str">
        <f>IF(ISBLANK(INDEX('Policy Characteristics'!L:L,MATCH($C652,'Policy Characteristics'!$C:$C,0))),"",INDEX('Policy Characteristics'!L:L,MATCH($C652,'Policy Characteristics'!$C:$C,0)))</f>
        <v>industry-elec-and-hydrogen.html</v>
      </c>
    </row>
    <row r="653" spans="1:18" x14ac:dyDescent="0.25">
      <c r="A653" s="293" t="str">
        <f>IF(ISBLANK(INDEX('Policy Characteristics'!A:A,MATCH($C653,'Policy Characteristics'!$C:$C,0))),"",INDEX('Policy Characteristics'!A:A,MATCH($C653,'Policy Characteristics'!$C:$C,0)))</f>
        <v>Industry</v>
      </c>
      <c r="B653" s="294" t="str">
        <f>IF(ISBLANK(INDEX('Policy Characteristics'!B:B,MATCH($C653,'Policy Characteristics'!$C:$C,0))),"",INDEX('Policy Characteristics'!B:B,MATCH($C653,'Policy Characteristics'!$C:$C,0)))</f>
        <v>Electrification + Hydrogen (Med &amp; High Temp)</v>
      </c>
      <c r="C653" s="293" t="str">
        <f t="shared" si="35"/>
        <v>Fraction of Med and High Temp Industrial Heat Shifted to Other Fuels</v>
      </c>
      <c r="D653" s="299" t="s">
        <v>752</v>
      </c>
      <c r="E653" s="298" t="s">
        <v>782</v>
      </c>
      <c r="F653" t="s">
        <v>753</v>
      </c>
      <c r="G653" s="298" t="s">
        <v>783</v>
      </c>
      <c r="H653" s="20">
        <v>1394</v>
      </c>
      <c r="I653" s="295" t="s">
        <v>634</v>
      </c>
      <c r="J653" s="296" t="str">
        <f>IF(ISBLANK(INDEX('Policy Characteristics'!D:D,MATCH($C653,'Policy Characteristics'!$C:$C,0))),"",INDEX('Policy Characteristics'!D:D,MATCH($C653,'Policy Characteristics'!$C:$C,0)))</f>
        <v>Electrification + Hydrogen</v>
      </c>
      <c r="K653" s="293" t="str">
        <f>IF(ISBLANK(INDEX('Policy Characteristics'!E:E,MATCH($C653,'Policy Characteristics'!$C:$C,0))),"",INDEX('Policy Characteristics'!E:E,MATCH($C653,'Policy Characteristics'!$C:$C,0)))</f>
        <v>indst med and high temp fuel type shifting</v>
      </c>
      <c r="L653" s="237">
        <f>IF(ISBLANK(INDEX('Policy Characteristics'!F:F,MATCH($C653,'Policy Characteristics'!$C:$C,0))),"",INDEX('Policy Characteristics'!F:F,MATCH($C653,'Policy Characteristics'!$C:$C,0)))</f>
        <v>0</v>
      </c>
      <c r="M653" s="237">
        <f>IF(ISBLANK(INDEX('Policy Characteristics'!G:G,MATCH($C653,'Policy Characteristics'!$C:$C,0))),"",INDEX('Policy Characteristics'!G:G,MATCH($C653,'Policy Characteristics'!$C:$C,0)))</f>
        <v>1</v>
      </c>
      <c r="N653" s="237">
        <f>IF(ISBLANK(INDEX('Policy Characteristics'!H:H,MATCH($C653,'Policy Characteristics'!$C:$C,0))),"",INDEX('Policy Characteristics'!H:H,MATCH($C653,'Policy Characteristics'!$C:$C,0)))</f>
        <v>0.01</v>
      </c>
      <c r="O653" s="293" t="str">
        <f>IF(ISBLANK(INDEX('Policy Characteristics'!I:I,MATCH($C653,'Policy Characteristics'!$C:$C,0))),"",INDEX('Policy Characteristics'!I:I,MATCH($C653,'Policy Characteristics'!$C:$C,0)))</f>
        <v>% of fuel shifted</v>
      </c>
      <c r="P653" s="293"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3" s="293" t="str">
        <f>IF(ISBLANK(INDEX('Policy Characteristics'!K:K,MATCH($C653,'Policy Characteristics'!$C:$C,0))),"",INDEX('Policy Characteristics'!K:K,MATCH($C653,'Policy Characteristics'!$C:$C,0)))</f>
        <v>industry-ag-main.html#fuel-switching</v>
      </c>
      <c r="R653" s="293" t="str">
        <f>IF(ISBLANK(INDEX('Policy Characteristics'!L:L,MATCH($C653,'Policy Characteristics'!$C:$C,0))),"",INDEX('Policy Characteristics'!L:L,MATCH($C653,'Policy Characteristics'!$C:$C,0)))</f>
        <v>industry-elec-and-hydrogen.html</v>
      </c>
    </row>
    <row r="654" spans="1:18" x14ac:dyDescent="0.25">
      <c r="A654" s="293" t="str">
        <f>IF(ISBLANK(INDEX('Policy Characteristics'!A:A,MATCH($C654,'Policy Characteristics'!$C:$C,0))),"",INDEX('Policy Characteristics'!A:A,MATCH($C654,'Policy Characteristics'!$C:$C,0)))</f>
        <v>Industry</v>
      </c>
      <c r="B654" s="294" t="str">
        <f>IF(ISBLANK(INDEX('Policy Characteristics'!B:B,MATCH($C654,'Policy Characteristics'!$C:$C,0))),"",INDEX('Policy Characteristics'!B:B,MATCH($C654,'Policy Characteristics'!$C:$C,0)))</f>
        <v>Electrification + Hydrogen (Med &amp; High Temp)</v>
      </c>
      <c r="C654" s="293" t="str">
        <f t="shared" si="35"/>
        <v>Fraction of Med and High Temp Industrial Heat Shifted to Other Fuels</v>
      </c>
      <c r="D654" s="299" t="s">
        <v>752</v>
      </c>
      <c r="E654" s="298" t="s">
        <v>784</v>
      </c>
      <c r="F654" t="s">
        <v>753</v>
      </c>
      <c r="G654" s="298" t="s">
        <v>785</v>
      </c>
      <c r="H654" s="20">
        <v>1395</v>
      </c>
      <c r="I654" s="295" t="s">
        <v>634</v>
      </c>
      <c r="J654" s="296" t="str">
        <f>IF(ISBLANK(INDEX('Policy Characteristics'!D:D,MATCH($C654,'Policy Characteristics'!$C:$C,0))),"",INDEX('Policy Characteristics'!D:D,MATCH($C654,'Policy Characteristics'!$C:$C,0)))</f>
        <v>Electrification + Hydrogen</v>
      </c>
      <c r="K654" s="293" t="str">
        <f>IF(ISBLANK(INDEX('Policy Characteristics'!E:E,MATCH($C654,'Policy Characteristics'!$C:$C,0))),"",INDEX('Policy Characteristics'!E:E,MATCH($C654,'Policy Characteristics'!$C:$C,0)))</f>
        <v>indst med and high temp fuel type shifting</v>
      </c>
      <c r="L654" s="237">
        <f>IF(ISBLANK(INDEX('Policy Characteristics'!F:F,MATCH($C654,'Policy Characteristics'!$C:$C,0))),"",INDEX('Policy Characteristics'!F:F,MATCH($C654,'Policy Characteristics'!$C:$C,0)))</f>
        <v>0</v>
      </c>
      <c r="M654" s="237">
        <f>IF(ISBLANK(INDEX('Policy Characteristics'!G:G,MATCH($C654,'Policy Characteristics'!$C:$C,0))),"",INDEX('Policy Characteristics'!G:G,MATCH($C654,'Policy Characteristics'!$C:$C,0)))</f>
        <v>1</v>
      </c>
      <c r="N654" s="237">
        <f>IF(ISBLANK(INDEX('Policy Characteristics'!H:H,MATCH($C654,'Policy Characteristics'!$C:$C,0))),"",INDEX('Policy Characteristics'!H:H,MATCH($C654,'Policy Characteristics'!$C:$C,0)))</f>
        <v>0.01</v>
      </c>
      <c r="O654" s="293" t="str">
        <f>IF(ISBLANK(INDEX('Policy Characteristics'!I:I,MATCH($C654,'Policy Characteristics'!$C:$C,0))),"",INDEX('Policy Characteristics'!I:I,MATCH($C654,'Policy Characteristics'!$C:$C,0)))</f>
        <v>% of fuel shifted</v>
      </c>
      <c r="P654" s="293"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4" s="293" t="str">
        <f>IF(ISBLANK(INDEX('Policy Characteristics'!K:K,MATCH($C654,'Policy Characteristics'!$C:$C,0))),"",INDEX('Policy Characteristics'!K:K,MATCH($C654,'Policy Characteristics'!$C:$C,0)))</f>
        <v>industry-ag-main.html#fuel-switching</v>
      </c>
      <c r="R654" s="293" t="str">
        <f>IF(ISBLANK(INDEX('Policy Characteristics'!L:L,MATCH($C654,'Policy Characteristics'!$C:$C,0))),"",INDEX('Policy Characteristics'!L:L,MATCH($C654,'Policy Characteristics'!$C:$C,0)))</f>
        <v>industry-elec-and-hydrogen.html</v>
      </c>
    </row>
    <row r="655" spans="1:18" x14ac:dyDescent="0.25">
      <c r="A655" s="293" t="str">
        <f>IF(ISBLANK(INDEX('Policy Characteristics'!A:A,MATCH($C655,'Policy Characteristics'!$C:$C,0))),"",INDEX('Policy Characteristics'!A:A,MATCH($C655,'Policy Characteristics'!$C:$C,0)))</f>
        <v>Industry</v>
      </c>
      <c r="B655" s="294" t="str">
        <f>IF(ISBLANK(INDEX('Policy Characteristics'!B:B,MATCH($C655,'Policy Characteristics'!$C:$C,0))),"",INDEX('Policy Characteristics'!B:B,MATCH($C655,'Policy Characteristics'!$C:$C,0)))</f>
        <v>Electrification + Hydrogen (Med &amp; High Temp)</v>
      </c>
      <c r="C655" s="293" t="str">
        <f t="shared" si="35"/>
        <v>Fraction of Med and High Temp Industrial Heat Shifted to Other Fuels</v>
      </c>
      <c r="D655" s="299" t="s">
        <v>752</v>
      </c>
      <c r="E655" s="298" t="s">
        <v>786</v>
      </c>
      <c r="F655" t="s">
        <v>753</v>
      </c>
      <c r="G655" s="298" t="s">
        <v>787</v>
      </c>
      <c r="H655" s="20">
        <v>1396</v>
      </c>
      <c r="I655" s="295" t="s">
        <v>634</v>
      </c>
      <c r="J655" s="296" t="str">
        <f>IF(ISBLANK(INDEX('Policy Characteristics'!D:D,MATCH($C655,'Policy Characteristics'!$C:$C,0))),"",INDEX('Policy Characteristics'!D:D,MATCH($C655,'Policy Characteristics'!$C:$C,0)))</f>
        <v>Electrification + Hydrogen</v>
      </c>
      <c r="K655" s="293" t="str">
        <f>IF(ISBLANK(INDEX('Policy Characteristics'!E:E,MATCH($C655,'Policy Characteristics'!$C:$C,0))),"",INDEX('Policy Characteristics'!E:E,MATCH($C655,'Policy Characteristics'!$C:$C,0)))</f>
        <v>indst med and high temp fuel type shifting</v>
      </c>
      <c r="L655" s="237">
        <f>IF(ISBLANK(INDEX('Policy Characteristics'!F:F,MATCH($C655,'Policy Characteristics'!$C:$C,0))),"",INDEX('Policy Characteristics'!F:F,MATCH($C655,'Policy Characteristics'!$C:$C,0)))</f>
        <v>0</v>
      </c>
      <c r="M655" s="237">
        <f>IF(ISBLANK(INDEX('Policy Characteristics'!G:G,MATCH($C655,'Policy Characteristics'!$C:$C,0))),"",INDEX('Policy Characteristics'!G:G,MATCH($C655,'Policy Characteristics'!$C:$C,0)))</f>
        <v>1</v>
      </c>
      <c r="N655" s="237">
        <f>IF(ISBLANK(INDEX('Policy Characteristics'!H:H,MATCH($C655,'Policy Characteristics'!$C:$C,0))),"",INDEX('Policy Characteristics'!H:H,MATCH($C655,'Policy Characteristics'!$C:$C,0)))</f>
        <v>0.01</v>
      </c>
      <c r="O655" s="293" t="str">
        <f>IF(ISBLANK(INDEX('Policy Characteristics'!I:I,MATCH($C655,'Policy Characteristics'!$C:$C,0))),"",INDEX('Policy Characteristics'!I:I,MATCH($C655,'Policy Characteristics'!$C:$C,0)))</f>
        <v>% of fuel shifted</v>
      </c>
      <c r="P655" s="293"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5" s="293" t="str">
        <f>IF(ISBLANK(INDEX('Policy Characteristics'!K:K,MATCH($C655,'Policy Characteristics'!$C:$C,0))),"",INDEX('Policy Characteristics'!K:K,MATCH($C655,'Policy Characteristics'!$C:$C,0)))</f>
        <v>industry-ag-main.html#fuel-switching</v>
      </c>
      <c r="R655" s="293" t="str">
        <f>IF(ISBLANK(INDEX('Policy Characteristics'!L:L,MATCH($C655,'Policy Characteristics'!$C:$C,0))),"",INDEX('Policy Characteristics'!L:L,MATCH($C655,'Policy Characteristics'!$C:$C,0)))</f>
        <v>industry-elec-and-hydrogen.html</v>
      </c>
    </row>
    <row r="656" spans="1:18" x14ac:dyDescent="0.25">
      <c r="A656" s="293" t="str">
        <f>IF(ISBLANK(INDEX('Policy Characteristics'!A:A,MATCH($C656,'Policy Characteristics'!$C:$C,0))),"",INDEX('Policy Characteristics'!A:A,MATCH($C656,'Policy Characteristics'!$C:$C,0)))</f>
        <v>Industry</v>
      </c>
      <c r="B656" s="294" t="str">
        <f>IF(ISBLANK(INDEX('Policy Characteristics'!B:B,MATCH($C656,'Policy Characteristics'!$C:$C,0))),"",INDEX('Policy Characteristics'!B:B,MATCH($C656,'Policy Characteristics'!$C:$C,0)))</f>
        <v>Electrification + Hydrogen (Med &amp; High Temp)</v>
      </c>
      <c r="C656" s="293" t="str">
        <f t="shared" si="35"/>
        <v>Fraction of Med and High Temp Industrial Heat Shifted to Other Fuels</v>
      </c>
      <c r="D656" s="299" t="s">
        <v>752</v>
      </c>
      <c r="E656" s="298" t="s">
        <v>788</v>
      </c>
      <c r="F656" t="s">
        <v>753</v>
      </c>
      <c r="G656" s="298" t="s">
        <v>789</v>
      </c>
      <c r="H656" s="20">
        <v>1397</v>
      </c>
      <c r="I656" s="295" t="s">
        <v>624</v>
      </c>
      <c r="J656" s="296" t="str">
        <f>IF(ISBLANK(INDEX('Policy Characteristics'!D:D,MATCH($C656,'Policy Characteristics'!$C:$C,0))),"",INDEX('Policy Characteristics'!D:D,MATCH($C656,'Policy Characteristics'!$C:$C,0)))</f>
        <v>Electrification + Hydrogen</v>
      </c>
      <c r="K656" s="293" t="str">
        <f>IF(ISBLANK(INDEX('Policy Characteristics'!E:E,MATCH($C656,'Policy Characteristics'!$C:$C,0))),"",INDEX('Policy Characteristics'!E:E,MATCH($C656,'Policy Characteristics'!$C:$C,0)))</f>
        <v>indst med and high temp fuel type shifting</v>
      </c>
      <c r="L656" s="237">
        <f>IF(ISBLANK(INDEX('Policy Characteristics'!F:F,MATCH($C656,'Policy Characteristics'!$C:$C,0))),"",INDEX('Policy Characteristics'!F:F,MATCH($C656,'Policy Characteristics'!$C:$C,0)))</f>
        <v>0</v>
      </c>
      <c r="M656" s="237">
        <f>IF(ISBLANK(INDEX('Policy Characteristics'!G:G,MATCH($C656,'Policy Characteristics'!$C:$C,0))),"",INDEX('Policy Characteristics'!G:G,MATCH($C656,'Policy Characteristics'!$C:$C,0)))</f>
        <v>1</v>
      </c>
      <c r="N656" s="237">
        <f>IF(ISBLANK(INDEX('Policy Characteristics'!H:H,MATCH($C656,'Policy Characteristics'!$C:$C,0))),"",INDEX('Policy Characteristics'!H:H,MATCH($C656,'Policy Characteristics'!$C:$C,0)))</f>
        <v>0.01</v>
      </c>
      <c r="O656" s="293" t="str">
        <f>IF(ISBLANK(INDEX('Policy Characteristics'!I:I,MATCH($C656,'Policy Characteristics'!$C:$C,0))),"",INDEX('Policy Characteristics'!I:I,MATCH($C656,'Policy Characteristics'!$C:$C,0)))</f>
        <v>% of fuel shifted</v>
      </c>
      <c r="P656" s="293"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6" s="293" t="str">
        <f>IF(ISBLANK(INDEX('Policy Characteristics'!K:K,MATCH($C656,'Policy Characteristics'!$C:$C,0))),"",INDEX('Policy Characteristics'!K:K,MATCH($C656,'Policy Characteristics'!$C:$C,0)))</f>
        <v>industry-ag-main.html#fuel-switching</v>
      </c>
      <c r="R656" s="293" t="str">
        <f>IF(ISBLANK(INDEX('Policy Characteristics'!L:L,MATCH($C656,'Policy Characteristics'!$C:$C,0))),"",INDEX('Policy Characteristics'!L:L,MATCH($C656,'Policy Characteristics'!$C:$C,0)))</f>
        <v>industry-elec-and-hydrogen.html</v>
      </c>
    </row>
    <row r="657" spans="1:18" x14ac:dyDescent="0.25">
      <c r="A657" s="293" t="str">
        <f>IF(ISBLANK(INDEX('Policy Characteristics'!A:A,MATCH($C657,'Policy Characteristics'!$C:$C,0))),"",INDEX('Policy Characteristics'!A:A,MATCH($C657,'Policy Characteristics'!$C:$C,0)))</f>
        <v>Industry</v>
      </c>
      <c r="B657" s="294" t="str">
        <f>IF(ISBLANK(INDEX('Policy Characteristics'!B:B,MATCH($C657,'Policy Characteristics'!$C:$C,0))),"",INDEX('Policy Characteristics'!B:B,MATCH($C657,'Policy Characteristics'!$C:$C,0)))</f>
        <v>Electrification + Hydrogen (Med &amp; High Temp)</v>
      </c>
      <c r="C657" s="293" t="str">
        <f t="shared" si="35"/>
        <v>Fraction of Med and High Temp Industrial Heat Shifted to Other Fuels</v>
      </c>
      <c r="D657" s="299" t="s">
        <v>754</v>
      </c>
      <c r="E657" s="298" t="s">
        <v>770</v>
      </c>
      <c r="F657" t="s">
        <v>755</v>
      </c>
      <c r="G657" s="298" t="s">
        <v>771</v>
      </c>
      <c r="H657" s="20">
        <v>1398</v>
      </c>
      <c r="I657" s="295" t="s">
        <v>624</v>
      </c>
      <c r="J657" s="296" t="str">
        <f>IF(ISBLANK(INDEX('Policy Characteristics'!D:D,MATCH($C657,'Policy Characteristics'!$C:$C,0))),"",INDEX('Policy Characteristics'!D:D,MATCH($C657,'Policy Characteristics'!$C:$C,0)))</f>
        <v>Electrification + Hydrogen</v>
      </c>
      <c r="K657" s="293" t="str">
        <f>IF(ISBLANK(INDEX('Policy Characteristics'!E:E,MATCH($C657,'Policy Characteristics'!$C:$C,0))),"",INDEX('Policy Characteristics'!E:E,MATCH($C657,'Policy Characteristics'!$C:$C,0)))</f>
        <v>indst med and high temp fuel type shifting</v>
      </c>
      <c r="L657" s="237">
        <f>IF(ISBLANK(INDEX('Policy Characteristics'!F:F,MATCH($C657,'Policy Characteristics'!$C:$C,0))),"",INDEX('Policy Characteristics'!F:F,MATCH($C657,'Policy Characteristics'!$C:$C,0)))</f>
        <v>0</v>
      </c>
      <c r="M657" s="237">
        <f>IF(ISBLANK(INDEX('Policy Characteristics'!G:G,MATCH($C657,'Policy Characteristics'!$C:$C,0))),"",INDEX('Policy Characteristics'!G:G,MATCH($C657,'Policy Characteristics'!$C:$C,0)))</f>
        <v>1</v>
      </c>
      <c r="N657" s="237">
        <f>IF(ISBLANK(INDEX('Policy Characteristics'!H:H,MATCH($C657,'Policy Characteristics'!$C:$C,0))),"",INDEX('Policy Characteristics'!H:H,MATCH($C657,'Policy Characteristics'!$C:$C,0)))</f>
        <v>0.01</v>
      </c>
      <c r="O657" s="293" t="str">
        <f>IF(ISBLANK(INDEX('Policy Characteristics'!I:I,MATCH($C657,'Policy Characteristics'!$C:$C,0))),"",INDEX('Policy Characteristics'!I:I,MATCH($C657,'Policy Characteristics'!$C:$C,0)))</f>
        <v>% of fuel shifted</v>
      </c>
      <c r="P657" s="293"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7" s="293" t="str">
        <f>IF(ISBLANK(INDEX('Policy Characteristics'!K:K,MATCH($C657,'Policy Characteristics'!$C:$C,0))),"",INDEX('Policy Characteristics'!K:K,MATCH($C657,'Policy Characteristics'!$C:$C,0)))</f>
        <v>industry-ag-main.html#fuel-switching</v>
      </c>
      <c r="R657" s="293" t="str">
        <f>IF(ISBLANK(INDEX('Policy Characteristics'!L:L,MATCH($C657,'Policy Characteristics'!$C:$C,0))),"",INDEX('Policy Characteristics'!L:L,MATCH($C657,'Policy Characteristics'!$C:$C,0)))</f>
        <v>industry-elec-and-hydrogen.html</v>
      </c>
    </row>
    <row r="658" spans="1:18" x14ac:dyDescent="0.25">
      <c r="A658" s="293" t="str">
        <f>IF(ISBLANK(INDEX('Policy Characteristics'!A:A,MATCH($C658,'Policy Characteristics'!$C:$C,0))),"",INDEX('Policy Characteristics'!A:A,MATCH($C658,'Policy Characteristics'!$C:$C,0)))</f>
        <v>Industry</v>
      </c>
      <c r="B658" s="294" t="str">
        <f>IF(ISBLANK(INDEX('Policy Characteristics'!B:B,MATCH($C658,'Policy Characteristics'!$C:$C,0))),"",INDEX('Policy Characteristics'!B:B,MATCH($C658,'Policy Characteristics'!$C:$C,0)))</f>
        <v>Electrification + Hydrogen (Med &amp; High Temp)</v>
      </c>
      <c r="C658" s="293" t="str">
        <f t="shared" si="35"/>
        <v>Fraction of Med and High Temp Industrial Heat Shifted to Other Fuels</v>
      </c>
      <c r="D658" s="299" t="s">
        <v>754</v>
      </c>
      <c r="E658" s="298" t="s">
        <v>772</v>
      </c>
      <c r="F658" t="s">
        <v>755</v>
      </c>
      <c r="G658" s="298" t="s">
        <v>773</v>
      </c>
      <c r="H658" s="20">
        <v>1399</v>
      </c>
      <c r="I658" s="295" t="s">
        <v>634</v>
      </c>
      <c r="J658" s="296" t="str">
        <f>IF(ISBLANK(INDEX('Policy Characteristics'!D:D,MATCH($C658,'Policy Characteristics'!$C:$C,0))),"",INDEX('Policy Characteristics'!D:D,MATCH($C658,'Policy Characteristics'!$C:$C,0)))</f>
        <v>Electrification + Hydrogen</v>
      </c>
      <c r="K658" s="293" t="str">
        <f>IF(ISBLANK(INDEX('Policy Characteristics'!E:E,MATCH($C658,'Policy Characteristics'!$C:$C,0))),"",INDEX('Policy Characteristics'!E:E,MATCH($C658,'Policy Characteristics'!$C:$C,0)))</f>
        <v>indst med and high temp fuel type shifting</v>
      </c>
      <c r="L658" s="237">
        <f>IF(ISBLANK(INDEX('Policy Characteristics'!F:F,MATCH($C658,'Policy Characteristics'!$C:$C,0))),"",INDEX('Policy Characteristics'!F:F,MATCH($C658,'Policy Characteristics'!$C:$C,0)))</f>
        <v>0</v>
      </c>
      <c r="M658" s="237">
        <f>IF(ISBLANK(INDEX('Policy Characteristics'!G:G,MATCH($C658,'Policy Characteristics'!$C:$C,0))),"",INDEX('Policy Characteristics'!G:G,MATCH($C658,'Policy Characteristics'!$C:$C,0)))</f>
        <v>1</v>
      </c>
      <c r="N658" s="237">
        <f>IF(ISBLANK(INDEX('Policy Characteristics'!H:H,MATCH($C658,'Policy Characteristics'!$C:$C,0))),"",INDEX('Policy Characteristics'!H:H,MATCH($C658,'Policy Characteristics'!$C:$C,0)))</f>
        <v>0.01</v>
      </c>
      <c r="O658" s="293" t="str">
        <f>IF(ISBLANK(INDEX('Policy Characteristics'!I:I,MATCH($C658,'Policy Characteristics'!$C:$C,0))),"",INDEX('Policy Characteristics'!I:I,MATCH($C658,'Policy Characteristics'!$C:$C,0)))</f>
        <v>% of fuel shifted</v>
      </c>
      <c r="P658" s="293"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8" s="293" t="str">
        <f>IF(ISBLANK(INDEX('Policy Characteristics'!K:K,MATCH($C658,'Policy Characteristics'!$C:$C,0))),"",INDEX('Policy Characteristics'!K:K,MATCH($C658,'Policy Characteristics'!$C:$C,0)))</f>
        <v>industry-ag-main.html#fuel-switching</v>
      </c>
      <c r="R658" s="293" t="str">
        <f>IF(ISBLANK(INDEX('Policy Characteristics'!L:L,MATCH($C658,'Policy Characteristics'!$C:$C,0))),"",INDEX('Policy Characteristics'!L:L,MATCH($C658,'Policy Characteristics'!$C:$C,0)))</f>
        <v>industry-elec-and-hydrogen.html</v>
      </c>
    </row>
    <row r="659" spans="1:18" x14ac:dyDescent="0.25">
      <c r="A659" s="293" t="str">
        <f>IF(ISBLANK(INDEX('Policy Characteristics'!A:A,MATCH($C659,'Policy Characteristics'!$C:$C,0))),"",INDEX('Policy Characteristics'!A:A,MATCH($C659,'Policy Characteristics'!$C:$C,0)))</f>
        <v>Industry</v>
      </c>
      <c r="B659" s="294" t="str">
        <f>IF(ISBLANK(INDEX('Policy Characteristics'!B:B,MATCH($C659,'Policy Characteristics'!$C:$C,0))),"",INDEX('Policy Characteristics'!B:B,MATCH($C659,'Policy Characteristics'!$C:$C,0)))</f>
        <v>Electrification + Hydrogen (Med &amp; High Temp)</v>
      </c>
      <c r="C659" s="293" t="str">
        <f t="shared" si="35"/>
        <v>Fraction of Med and High Temp Industrial Heat Shifted to Other Fuels</v>
      </c>
      <c r="D659" s="299" t="s">
        <v>754</v>
      </c>
      <c r="E659" s="298" t="s">
        <v>774</v>
      </c>
      <c r="F659" t="s">
        <v>755</v>
      </c>
      <c r="G659" s="298" t="s">
        <v>775</v>
      </c>
      <c r="H659" s="20">
        <v>1400</v>
      </c>
      <c r="I659" s="295" t="s">
        <v>634</v>
      </c>
      <c r="J659" s="296" t="str">
        <f>IF(ISBLANK(INDEX('Policy Characteristics'!D:D,MATCH($C659,'Policy Characteristics'!$C:$C,0))),"",INDEX('Policy Characteristics'!D:D,MATCH($C659,'Policy Characteristics'!$C:$C,0)))</f>
        <v>Electrification + Hydrogen</v>
      </c>
      <c r="K659" s="293" t="str">
        <f>IF(ISBLANK(INDEX('Policy Characteristics'!E:E,MATCH($C659,'Policy Characteristics'!$C:$C,0))),"",INDEX('Policy Characteristics'!E:E,MATCH($C659,'Policy Characteristics'!$C:$C,0)))</f>
        <v>indst med and high temp fuel type shifting</v>
      </c>
      <c r="L659" s="237">
        <f>IF(ISBLANK(INDEX('Policy Characteristics'!F:F,MATCH($C659,'Policy Characteristics'!$C:$C,0))),"",INDEX('Policy Characteristics'!F:F,MATCH($C659,'Policy Characteristics'!$C:$C,0)))</f>
        <v>0</v>
      </c>
      <c r="M659" s="237">
        <f>IF(ISBLANK(INDEX('Policy Characteristics'!G:G,MATCH($C659,'Policy Characteristics'!$C:$C,0))),"",INDEX('Policy Characteristics'!G:G,MATCH($C659,'Policy Characteristics'!$C:$C,0)))</f>
        <v>1</v>
      </c>
      <c r="N659" s="237">
        <f>IF(ISBLANK(INDEX('Policy Characteristics'!H:H,MATCH($C659,'Policy Characteristics'!$C:$C,0))),"",INDEX('Policy Characteristics'!H:H,MATCH($C659,'Policy Characteristics'!$C:$C,0)))</f>
        <v>0.01</v>
      </c>
      <c r="O659" s="293" t="str">
        <f>IF(ISBLANK(INDEX('Policy Characteristics'!I:I,MATCH($C659,'Policy Characteristics'!$C:$C,0))),"",INDEX('Policy Characteristics'!I:I,MATCH($C659,'Policy Characteristics'!$C:$C,0)))</f>
        <v>% of fuel shifted</v>
      </c>
      <c r="P659" s="293"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9" s="293" t="str">
        <f>IF(ISBLANK(INDEX('Policy Characteristics'!K:K,MATCH($C659,'Policy Characteristics'!$C:$C,0))),"",INDEX('Policy Characteristics'!K:K,MATCH($C659,'Policy Characteristics'!$C:$C,0)))</f>
        <v>industry-ag-main.html#fuel-switching</v>
      </c>
      <c r="R659" s="293" t="str">
        <f>IF(ISBLANK(INDEX('Policy Characteristics'!L:L,MATCH($C659,'Policy Characteristics'!$C:$C,0))),"",INDEX('Policy Characteristics'!L:L,MATCH($C659,'Policy Characteristics'!$C:$C,0)))</f>
        <v>industry-elec-and-hydrogen.html</v>
      </c>
    </row>
    <row r="660" spans="1:18" x14ac:dyDescent="0.25">
      <c r="A660" s="293" t="str">
        <f>IF(ISBLANK(INDEX('Policy Characteristics'!A:A,MATCH($C660,'Policy Characteristics'!$C:$C,0))),"",INDEX('Policy Characteristics'!A:A,MATCH($C660,'Policy Characteristics'!$C:$C,0)))</f>
        <v>Industry</v>
      </c>
      <c r="B660" s="294" t="str">
        <f>IF(ISBLANK(INDEX('Policy Characteristics'!B:B,MATCH($C660,'Policy Characteristics'!$C:$C,0))),"",INDEX('Policy Characteristics'!B:B,MATCH($C660,'Policy Characteristics'!$C:$C,0)))</f>
        <v>Electrification + Hydrogen (Med &amp; High Temp)</v>
      </c>
      <c r="C660" s="293" t="str">
        <f t="shared" si="35"/>
        <v>Fraction of Med and High Temp Industrial Heat Shifted to Other Fuels</v>
      </c>
      <c r="D660" s="299" t="s">
        <v>754</v>
      </c>
      <c r="E660" s="298" t="s">
        <v>776</v>
      </c>
      <c r="F660" t="s">
        <v>755</v>
      </c>
      <c r="G660" s="298" t="s">
        <v>777</v>
      </c>
      <c r="H660" s="20">
        <v>1401</v>
      </c>
      <c r="I660" s="295" t="s">
        <v>634</v>
      </c>
      <c r="J660" s="296" t="str">
        <f>IF(ISBLANK(INDEX('Policy Characteristics'!D:D,MATCH($C660,'Policy Characteristics'!$C:$C,0))),"",INDEX('Policy Characteristics'!D:D,MATCH($C660,'Policy Characteristics'!$C:$C,0)))</f>
        <v>Electrification + Hydrogen</v>
      </c>
      <c r="K660" s="293" t="str">
        <f>IF(ISBLANK(INDEX('Policy Characteristics'!E:E,MATCH($C660,'Policy Characteristics'!$C:$C,0))),"",INDEX('Policy Characteristics'!E:E,MATCH($C660,'Policy Characteristics'!$C:$C,0)))</f>
        <v>indst med and high temp fuel type shifting</v>
      </c>
      <c r="L660" s="237">
        <f>IF(ISBLANK(INDEX('Policy Characteristics'!F:F,MATCH($C660,'Policy Characteristics'!$C:$C,0))),"",INDEX('Policy Characteristics'!F:F,MATCH($C660,'Policy Characteristics'!$C:$C,0)))</f>
        <v>0</v>
      </c>
      <c r="M660" s="237">
        <f>IF(ISBLANK(INDEX('Policy Characteristics'!G:G,MATCH($C660,'Policy Characteristics'!$C:$C,0))),"",INDEX('Policy Characteristics'!G:G,MATCH($C660,'Policy Characteristics'!$C:$C,0)))</f>
        <v>1</v>
      </c>
      <c r="N660" s="237">
        <f>IF(ISBLANK(INDEX('Policy Characteristics'!H:H,MATCH($C660,'Policy Characteristics'!$C:$C,0))),"",INDEX('Policy Characteristics'!H:H,MATCH($C660,'Policy Characteristics'!$C:$C,0)))</f>
        <v>0.01</v>
      </c>
      <c r="O660" s="293" t="str">
        <f>IF(ISBLANK(INDEX('Policy Characteristics'!I:I,MATCH($C660,'Policy Characteristics'!$C:$C,0))),"",INDEX('Policy Characteristics'!I:I,MATCH($C660,'Policy Characteristics'!$C:$C,0)))</f>
        <v>% of fuel shifted</v>
      </c>
      <c r="P660" s="293"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0" s="293" t="str">
        <f>IF(ISBLANK(INDEX('Policy Characteristics'!K:K,MATCH($C660,'Policy Characteristics'!$C:$C,0))),"",INDEX('Policy Characteristics'!K:K,MATCH($C660,'Policy Characteristics'!$C:$C,0)))</f>
        <v>industry-ag-main.html#fuel-switching</v>
      </c>
      <c r="R660" s="293" t="str">
        <f>IF(ISBLANK(INDEX('Policy Characteristics'!L:L,MATCH($C660,'Policy Characteristics'!$C:$C,0))),"",INDEX('Policy Characteristics'!L:L,MATCH($C660,'Policy Characteristics'!$C:$C,0)))</f>
        <v>industry-elec-and-hydrogen.html</v>
      </c>
    </row>
    <row r="661" spans="1:18" x14ac:dyDescent="0.25">
      <c r="A661" s="293" t="str">
        <f>IF(ISBLANK(INDEX('Policy Characteristics'!A:A,MATCH($C661,'Policy Characteristics'!$C:$C,0))),"",INDEX('Policy Characteristics'!A:A,MATCH($C661,'Policy Characteristics'!$C:$C,0)))</f>
        <v>Industry</v>
      </c>
      <c r="B661" s="294" t="str">
        <f>IF(ISBLANK(INDEX('Policy Characteristics'!B:B,MATCH($C661,'Policy Characteristics'!$C:$C,0))),"",INDEX('Policy Characteristics'!B:B,MATCH($C661,'Policy Characteristics'!$C:$C,0)))</f>
        <v>Electrification + Hydrogen (Med &amp; High Temp)</v>
      </c>
      <c r="C661" s="293" t="str">
        <f t="shared" si="35"/>
        <v>Fraction of Med and High Temp Industrial Heat Shifted to Other Fuels</v>
      </c>
      <c r="D661" s="299" t="s">
        <v>754</v>
      </c>
      <c r="E661" s="298" t="s">
        <v>778</v>
      </c>
      <c r="F661" t="s">
        <v>755</v>
      </c>
      <c r="G661" s="298" t="s">
        <v>779</v>
      </c>
      <c r="H661" s="20">
        <v>1402</v>
      </c>
      <c r="I661" s="295" t="s">
        <v>634</v>
      </c>
      <c r="J661" s="296" t="str">
        <f>IF(ISBLANK(INDEX('Policy Characteristics'!D:D,MATCH($C661,'Policy Characteristics'!$C:$C,0))),"",INDEX('Policy Characteristics'!D:D,MATCH($C661,'Policy Characteristics'!$C:$C,0)))</f>
        <v>Electrification + Hydrogen</v>
      </c>
      <c r="K661" s="293" t="str">
        <f>IF(ISBLANK(INDEX('Policy Characteristics'!E:E,MATCH($C661,'Policy Characteristics'!$C:$C,0))),"",INDEX('Policy Characteristics'!E:E,MATCH($C661,'Policy Characteristics'!$C:$C,0)))</f>
        <v>indst med and high temp fuel type shifting</v>
      </c>
      <c r="L661" s="237">
        <f>IF(ISBLANK(INDEX('Policy Characteristics'!F:F,MATCH($C661,'Policy Characteristics'!$C:$C,0))),"",INDEX('Policy Characteristics'!F:F,MATCH($C661,'Policy Characteristics'!$C:$C,0)))</f>
        <v>0</v>
      </c>
      <c r="M661" s="237">
        <f>IF(ISBLANK(INDEX('Policy Characteristics'!G:G,MATCH($C661,'Policy Characteristics'!$C:$C,0))),"",INDEX('Policy Characteristics'!G:G,MATCH($C661,'Policy Characteristics'!$C:$C,0)))</f>
        <v>1</v>
      </c>
      <c r="N661" s="237">
        <f>IF(ISBLANK(INDEX('Policy Characteristics'!H:H,MATCH($C661,'Policy Characteristics'!$C:$C,0))),"",INDEX('Policy Characteristics'!H:H,MATCH($C661,'Policy Characteristics'!$C:$C,0)))</f>
        <v>0.01</v>
      </c>
      <c r="O661" s="293" t="str">
        <f>IF(ISBLANK(INDEX('Policy Characteristics'!I:I,MATCH($C661,'Policy Characteristics'!$C:$C,0))),"",INDEX('Policy Characteristics'!I:I,MATCH($C661,'Policy Characteristics'!$C:$C,0)))</f>
        <v>% of fuel shifted</v>
      </c>
      <c r="P661" s="293"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1" s="293" t="str">
        <f>IF(ISBLANK(INDEX('Policy Characteristics'!K:K,MATCH($C661,'Policy Characteristics'!$C:$C,0))),"",INDEX('Policy Characteristics'!K:K,MATCH($C661,'Policy Characteristics'!$C:$C,0)))</f>
        <v>industry-ag-main.html#fuel-switching</v>
      </c>
      <c r="R661" s="293" t="str">
        <f>IF(ISBLANK(INDEX('Policy Characteristics'!L:L,MATCH($C661,'Policy Characteristics'!$C:$C,0))),"",INDEX('Policy Characteristics'!L:L,MATCH($C661,'Policy Characteristics'!$C:$C,0)))</f>
        <v>industry-elec-and-hydrogen.html</v>
      </c>
    </row>
    <row r="662" spans="1:18" x14ac:dyDescent="0.25">
      <c r="A662" s="293" t="str">
        <f>IF(ISBLANK(INDEX('Policy Characteristics'!A:A,MATCH($C662,'Policy Characteristics'!$C:$C,0))),"",INDEX('Policy Characteristics'!A:A,MATCH($C662,'Policy Characteristics'!$C:$C,0)))</f>
        <v>Industry</v>
      </c>
      <c r="B662" s="294" t="str">
        <f>IF(ISBLANK(INDEX('Policy Characteristics'!B:B,MATCH($C662,'Policy Characteristics'!$C:$C,0))),"",INDEX('Policy Characteristics'!B:B,MATCH($C662,'Policy Characteristics'!$C:$C,0)))</f>
        <v>Electrification + Hydrogen (Med &amp; High Temp)</v>
      </c>
      <c r="C662" s="293" t="str">
        <f t="shared" si="35"/>
        <v>Fraction of Med and High Temp Industrial Heat Shifted to Other Fuels</v>
      </c>
      <c r="D662" s="299" t="s">
        <v>754</v>
      </c>
      <c r="E662" s="298" t="s">
        <v>780</v>
      </c>
      <c r="F662" t="s">
        <v>755</v>
      </c>
      <c r="G662" s="298" t="s">
        <v>781</v>
      </c>
      <c r="H662" s="20">
        <v>1403</v>
      </c>
      <c r="I662" s="295" t="s">
        <v>634</v>
      </c>
      <c r="J662" s="296" t="str">
        <f>IF(ISBLANK(INDEX('Policy Characteristics'!D:D,MATCH($C662,'Policy Characteristics'!$C:$C,0))),"",INDEX('Policy Characteristics'!D:D,MATCH($C662,'Policy Characteristics'!$C:$C,0)))</f>
        <v>Electrification + Hydrogen</v>
      </c>
      <c r="K662" s="293" t="str">
        <f>IF(ISBLANK(INDEX('Policy Characteristics'!E:E,MATCH($C662,'Policy Characteristics'!$C:$C,0))),"",INDEX('Policy Characteristics'!E:E,MATCH($C662,'Policy Characteristics'!$C:$C,0)))</f>
        <v>indst med and high temp fuel type shifting</v>
      </c>
      <c r="L662" s="237">
        <f>IF(ISBLANK(INDEX('Policy Characteristics'!F:F,MATCH($C662,'Policy Characteristics'!$C:$C,0))),"",INDEX('Policy Characteristics'!F:F,MATCH($C662,'Policy Characteristics'!$C:$C,0)))</f>
        <v>0</v>
      </c>
      <c r="M662" s="237">
        <f>IF(ISBLANK(INDEX('Policy Characteristics'!G:G,MATCH($C662,'Policy Characteristics'!$C:$C,0))),"",INDEX('Policy Characteristics'!G:G,MATCH($C662,'Policy Characteristics'!$C:$C,0)))</f>
        <v>1</v>
      </c>
      <c r="N662" s="237">
        <f>IF(ISBLANK(INDEX('Policy Characteristics'!H:H,MATCH($C662,'Policy Characteristics'!$C:$C,0))),"",INDEX('Policy Characteristics'!H:H,MATCH($C662,'Policy Characteristics'!$C:$C,0)))</f>
        <v>0.01</v>
      </c>
      <c r="O662" s="293" t="str">
        <f>IF(ISBLANK(INDEX('Policy Characteristics'!I:I,MATCH($C662,'Policy Characteristics'!$C:$C,0))),"",INDEX('Policy Characteristics'!I:I,MATCH($C662,'Policy Characteristics'!$C:$C,0)))</f>
        <v>% of fuel shifted</v>
      </c>
      <c r="P662" s="293"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2" s="293" t="str">
        <f>IF(ISBLANK(INDEX('Policy Characteristics'!K:K,MATCH($C662,'Policy Characteristics'!$C:$C,0))),"",INDEX('Policy Characteristics'!K:K,MATCH($C662,'Policy Characteristics'!$C:$C,0)))</f>
        <v>industry-ag-main.html#fuel-switching</v>
      </c>
      <c r="R662" s="293" t="str">
        <f>IF(ISBLANK(INDEX('Policy Characteristics'!L:L,MATCH($C662,'Policy Characteristics'!$C:$C,0))),"",INDEX('Policy Characteristics'!L:L,MATCH($C662,'Policy Characteristics'!$C:$C,0)))</f>
        <v>industry-elec-and-hydrogen.html</v>
      </c>
    </row>
    <row r="663" spans="1:18" x14ac:dyDescent="0.25">
      <c r="A663" s="293" t="str">
        <f>IF(ISBLANK(INDEX('Policy Characteristics'!A:A,MATCH($C663,'Policy Characteristics'!$C:$C,0))),"",INDEX('Policy Characteristics'!A:A,MATCH($C663,'Policy Characteristics'!$C:$C,0)))</f>
        <v>Industry</v>
      </c>
      <c r="B663" s="294" t="str">
        <f>IF(ISBLANK(INDEX('Policy Characteristics'!B:B,MATCH($C663,'Policy Characteristics'!$C:$C,0))),"",INDEX('Policy Characteristics'!B:B,MATCH($C663,'Policy Characteristics'!$C:$C,0)))</f>
        <v>Electrification + Hydrogen (Med &amp; High Temp)</v>
      </c>
      <c r="C663" s="293" t="str">
        <f t="shared" si="35"/>
        <v>Fraction of Med and High Temp Industrial Heat Shifted to Other Fuels</v>
      </c>
      <c r="D663" s="299" t="s">
        <v>754</v>
      </c>
      <c r="E663" s="298" t="s">
        <v>782</v>
      </c>
      <c r="F663" t="s">
        <v>755</v>
      </c>
      <c r="G663" s="298" t="s">
        <v>783</v>
      </c>
      <c r="H663" s="20">
        <v>1404</v>
      </c>
      <c r="I663" s="295" t="s">
        <v>634</v>
      </c>
      <c r="J663" s="296" t="str">
        <f>IF(ISBLANK(INDEX('Policy Characteristics'!D:D,MATCH($C663,'Policy Characteristics'!$C:$C,0))),"",INDEX('Policy Characteristics'!D:D,MATCH($C663,'Policy Characteristics'!$C:$C,0)))</f>
        <v>Electrification + Hydrogen</v>
      </c>
      <c r="K663" s="293" t="str">
        <f>IF(ISBLANK(INDEX('Policy Characteristics'!E:E,MATCH($C663,'Policy Characteristics'!$C:$C,0))),"",INDEX('Policy Characteristics'!E:E,MATCH($C663,'Policy Characteristics'!$C:$C,0)))</f>
        <v>indst med and high temp fuel type shifting</v>
      </c>
      <c r="L663" s="237">
        <f>IF(ISBLANK(INDEX('Policy Characteristics'!F:F,MATCH($C663,'Policy Characteristics'!$C:$C,0))),"",INDEX('Policy Characteristics'!F:F,MATCH($C663,'Policy Characteristics'!$C:$C,0)))</f>
        <v>0</v>
      </c>
      <c r="M663" s="237">
        <f>IF(ISBLANK(INDEX('Policy Characteristics'!G:G,MATCH($C663,'Policy Characteristics'!$C:$C,0))),"",INDEX('Policy Characteristics'!G:G,MATCH($C663,'Policy Characteristics'!$C:$C,0)))</f>
        <v>1</v>
      </c>
      <c r="N663" s="237">
        <f>IF(ISBLANK(INDEX('Policy Characteristics'!H:H,MATCH($C663,'Policy Characteristics'!$C:$C,0))),"",INDEX('Policy Characteristics'!H:H,MATCH($C663,'Policy Characteristics'!$C:$C,0)))</f>
        <v>0.01</v>
      </c>
      <c r="O663" s="293" t="str">
        <f>IF(ISBLANK(INDEX('Policy Characteristics'!I:I,MATCH($C663,'Policy Characteristics'!$C:$C,0))),"",INDEX('Policy Characteristics'!I:I,MATCH($C663,'Policy Characteristics'!$C:$C,0)))</f>
        <v>% of fuel shifted</v>
      </c>
      <c r="P663" s="293"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3" s="293" t="str">
        <f>IF(ISBLANK(INDEX('Policy Characteristics'!K:K,MATCH($C663,'Policy Characteristics'!$C:$C,0))),"",INDEX('Policy Characteristics'!K:K,MATCH($C663,'Policy Characteristics'!$C:$C,0)))</f>
        <v>industry-ag-main.html#fuel-switching</v>
      </c>
      <c r="R663" s="293" t="str">
        <f>IF(ISBLANK(INDEX('Policy Characteristics'!L:L,MATCH($C663,'Policy Characteristics'!$C:$C,0))),"",INDEX('Policy Characteristics'!L:L,MATCH($C663,'Policy Characteristics'!$C:$C,0)))</f>
        <v>industry-elec-and-hydrogen.html</v>
      </c>
    </row>
    <row r="664" spans="1:18" x14ac:dyDescent="0.25">
      <c r="A664" s="293" t="str">
        <f>IF(ISBLANK(INDEX('Policy Characteristics'!A:A,MATCH($C664,'Policy Characteristics'!$C:$C,0))),"",INDEX('Policy Characteristics'!A:A,MATCH($C664,'Policy Characteristics'!$C:$C,0)))</f>
        <v>Industry</v>
      </c>
      <c r="B664" s="294" t="str">
        <f>IF(ISBLANK(INDEX('Policy Characteristics'!B:B,MATCH($C664,'Policy Characteristics'!$C:$C,0))),"",INDEX('Policy Characteristics'!B:B,MATCH($C664,'Policy Characteristics'!$C:$C,0)))</f>
        <v>Electrification + Hydrogen (Med &amp; High Temp)</v>
      </c>
      <c r="C664" s="293" t="str">
        <f t="shared" si="35"/>
        <v>Fraction of Med and High Temp Industrial Heat Shifted to Other Fuels</v>
      </c>
      <c r="D664" s="299" t="s">
        <v>754</v>
      </c>
      <c r="E664" s="298" t="s">
        <v>784</v>
      </c>
      <c r="F664" t="s">
        <v>755</v>
      </c>
      <c r="G664" s="298" t="s">
        <v>785</v>
      </c>
      <c r="H664" s="20">
        <v>1405</v>
      </c>
      <c r="I664" s="295" t="s">
        <v>634</v>
      </c>
      <c r="J664" s="296" t="str">
        <f>IF(ISBLANK(INDEX('Policy Characteristics'!D:D,MATCH($C664,'Policy Characteristics'!$C:$C,0))),"",INDEX('Policy Characteristics'!D:D,MATCH($C664,'Policy Characteristics'!$C:$C,0)))</f>
        <v>Electrification + Hydrogen</v>
      </c>
      <c r="K664" s="293" t="str">
        <f>IF(ISBLANK(INDEX('Policy Characteristics'!E:E,MATCH($C664,'Policy Characteristics'!$C:$C,0))),"",INDEX('Policy Characteristics'!E:E,MATCH($C664,'Policy Characteristics'!$C:$C,0)))</f>
        <v>indst med and high temp fuel type shifting</v>
      </c>
      <c r="L664" s="237">
        <f>IF(ISBLANK(INDEX('Policy Characteristics'!F:F,MATCH($C664,'Policy Characteristics'!$C:$C,0))),"",INDEX('Policy Characteristics'!F:F,MATCH($C664,'Policy Characteristics'!$C:$C,0)))</f>
        <v>0</v>
      </c>
      <c r="M664" s="237">
        <f>IF(ISBLANK(INDEX('Policy Characteristics'!G:G,MATCH($C664,'Policy Characteristics'!$C:$C,0))),"",INDEX('Policy Characteristics'!G:G,MATCH($C664,'Policy Characteristics'!$C:$C,0)))</f>
        <v>1</v>
      </c>
      <c r="N664" s="237">
        <f>IF(ISBLANK(INDEX('Policy Characteristics'!H:H,MATCH($C664,'Policy Characteristics'!$C:$C,0))),"",INDEX('Policy Characteristics'!H:H,MATCH($C664,'Policy Characteristics'!$C:$C,0)))</f>
        <v>0.01</v>
      </c>
      <c r="O664" s="293" t="str">
        <f>IF(ISBLANK(INDEX('Policy Characteristics'!I:I,MATCH($C664,'Policy Characteristics'!$C:$C,0))),"",INDEX('Policy Characteristics'!I:I,MATCH($C664,'Policy Characteristics'!$C:$C,0)))</f>
        <v>% of fuel shifted</v>
      </c>
      <c r="P664" s="293"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4" s="293" t="str">
        <f>IF(ISBLANK(INDEX('Policy Characteristics'!K:K,MATCH($C664,'Policy Characteristics'!$C:$C,0))),"",INDEX('Policy Characteristics'!K:K,MATCH($C664,'Policy Characteristics'!$C:$C,0)))</f>
        <v>industry-ag-main.html#fuel-switching</v>
      </c>
      <c r="R664" s="293" t="str">
        <f>IF(ISBLANK(INDEX('Policy Characteristics'!L:L,MATCH($C664,'Policy Characteristics'!$C:$C,0))),"",INDEX('Policy Characteristics'!L:L,MATCH($C664,'Policy Characteristics'!$C:$C,0)))</f>
        <v>industry-elec-and-hydrogen.html</v>
      </c>
    </row>
    <row r="665" spans="1:18" x14ac:dyDescent="0.25">
      <c r="A665" s="293" t="str">
        <f>IF(ISBLANK(INDEX('Policy Characteristics'!A:A,MATCH($C665,'Policy Characteristics'!$C:$C,0))),"",INDEX('Policy Characteristics'!A:A,MATCH($C665,'Policy Characteristics'!$C:$C,0)))</f>
        <v>Industry</v>
      </c>
      <c r="B665" s="294" t="str">
        <f>IF(ISBLANK(INDEX('Policy Characteristics'!B:B,MATCH($C665,'Policy Characteristics'!$C:$C,0))),"",INDEX('Policy Characteristics'!B:B,MATCH($C665,'Policy Characteristics'!$C:$C,0)))</f>
        <v>Electrification + Hydrogen (Med &amp; High Temp)</v>
      </c>
      <c r="C665" s="293" t="str">
        <f t="shared" si="35"/>
        <v>Fraction of Med and High Temp Industrial Heat Shifted to Other Fuels</v>
      </c>
      <c r="D665" s="299" t="s">
        <v>754</v>
      </c>
      <c r="E665" s="298" t="s">
        <v>786</v>
      </c>
      <c r="F665" t="s">
        <v>755</v>
      </c>
      <c r="G665" s="298" t="s">
        <v>787</v>
      </c>
      <c r="H665" s="20">
        <v>1406</v>
      </c>
      <c r="I665" s="295" t="s">
        <v>634</v>
      </c>
      <c r="J665" s="296" t="str">
        <f>IF(ISBLANK(INDEX('Policy Characteristics'!D:D,MATCH($C665,'Policy Characteristics'!$C:$C,0))),"",INDEX('Policy Characteristics'!D:D,MATCH($C665,'Policy Characteristics'!$C:$C,0)))</f>
        <v>Electrification + Hydrogen</v>
      </c>
      <c r="K665" s="293" t="str">
        <f>IF(ISBLANK(INDEX('Policy Characteristics'!E:E,MATCH($C665,'Policy Characteristics'!$C:$C,0))),"",INDEX('Policy Characteristics'!E:E,MATCH($C665,'Policy Characteristics'!$C:$C,0)))</f>
        <v>indst med and high temp fuel type shifting</v>
      </c>
      <c r="L665" s="237">
        <f>IF(ISBLANK(INDEX('Policy Characteristics'!F:F,MATCH($C665,'Policy Characteristics'!$C:$C,0))),"",INDEX('Policy Characteristics'!F:F,MATCH($C665,'Policy Characteristics'!$C:$C,0)))</f>
        <v>0</v>
      </c>
      <c r="M665" s="237">
        <f>IF(ISBLANK(INDEX('Policy Characteristics'!G:G,MATCH($C665,'Policy Characteristics'!$C:$C,0))),"",INDEX('Policy Characteristics'!G:G,MATCH($C665,'Policy Characteristics'!$C:$C,0)))</f>
        <v>1</v>
      </c>
      <c r="N665" s="237">
        <f>IF(ISBLANK(INDEX('Policy Characteristics'!H:H,MATCH($C665,'Policy Characteristics'!$C:$C,0))),"",INDEX('Policy Characteristics'!H:H,MATCH($C665,'Policy Characteristics'!$C:$C,0)))</f>
        <v>0.01</v>
      </c>
      <c r="O665" s="293" t="str">
        <f>IF(ISBLANK(INDEX('Policy Characteristics'!I:I,MATCH($C665,'Policy Characteristics'!$C:$C,0))),"",INDEX('Policy Characteristics'!I:I,MATCH($C665,'Policy Characteristics'!$C:$C,0)))</f>
        <v>% of fuel shifted</v>
      </c>
      <c r="P665" s="293"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5" s="293" t="str">
        <f>IF(ISBLANK(INDEX('Policy Characteristics'!K:K,MATCH($C665,'Policy Characteristics'!$C:$C,0))),"",INDEX('Policy Characteristics'!K:K,MATCH($C665,'Policy Characteristics'!$C:$C,0)))</f>
        <v>industry-ag-main.html#fuel-switching</v>
      </c>
      <c r="R665" s="293" t="str">
        <f>IF(ISBLANK(INDEX('Policy Characteristics'!L:L,MATCH($C665,'Policy Characteristics'!$C:$C,0))),"",INDEX('Policy Characteristics'!L:L,MATCH($C665,'Policy Characteristics'!$C:$C,0)))</f>
        <v>industry-elec-and-hydrogen.html</v>
      </c>
    </row>
    <row r="666" spans="1:18" x14ac:dyDescent="0.25">
      <c r="A666" s="293" t="str">
        <f>IF(ISBLANK(INDEX('Policy Characteristics'!A:A,MATCH($C666,'Policy Characteristics'!$C:$C,0))),"",INDEX('Policy Characteristics'!A:A,MATCH($C666,'Policy Characteristics'!$C:$C,0)))</f>
        <v>Industry</v>
      </c>
      <c r="B666" s="294" t="str">
        <f>IF(ISBLANK(INDEX('Policy Characteristics'!B:B,MATCH($C666,'Policy Characteristics'!$C:$C,0))),"",INDEX('Policy Characteristics'!B:B,MATCH($C666,'Policy Characteristics'!$C:$C,0)))</f>
        <v>Electrification + Hydrogen (Med &amp; High Temp)</v>
      </c>
      <c r="C666" s="293" t="str">
        <f t="shared" si="35"/>
        <v>Fraction of Med and High Temp Industrial Heat Shifted to Other Fuels</v>
      </c>
      <c r="D666" s="299" t="s">
        <v>754</v>
      </c>
      <c r="E666" s="298" t="s">
        <v>788</v>
      </c>
      <c r="F666" t="s">
        <v>755</v>
      </c>
      <c r="G666" s="298" t="s">
        <v>789</v>
      </c>
      <c r="H666" s="20">
        <v>1407</v>
      </c>
      <c r="I666" s="295" t="s">
        <v>624</v>
      </c>
      <c r="J666" s="296" t="str">
        <f>IF(ISBLANK(INDEX('Policy Characteristics'!D:D,MATCH($C666,'Policy Characteristics'!$C:$C,0))),"",INDEX('Policy Characteristics'!D:D,MATCH($C666,'Policy Characteristics'!$C:$C,0)))</f>
        <v>Electrification + Hydrogen</v>
      </c>
      <c r="K666" s="293" t="str">
        <f>IF(ISBLANK(INDEX('Policy Characteristics'!E:E,MATCH($C666,'Policy Characteristics'!$C:$C,0))),"",INDEX('Policy Characteristics'!E:E,MATCH($C666,'Policy Characteristics'!$C:$C,0)))</f>
        <v>indst med and high temp fuel type shifting</v>
      </c>
      <c r="L666" s="237">
        <f>IF(ISBLANK(INDEX('Policy Characteristics'!F:F,MATCH($C666,'Policy Characteristics'!$C:$C,0))),"",INDEX('Policy Characteristics'!F:F,MATCH($C666,'Policy Characteristics'!$C:$C,0)))</f>
        <v>0</v>
      </c>
      <c r="M666" s="237">
        <f>IF(ISBLANK(INDEX('Policy Characteristics'!G:G,MATCH($C666,'Policy Characteristics'!$C:$C,0))),"",INDEX('Policy Characteristics'!G:G,MATCH($C666,'Policy Characteristics'!$C:$C,0)))</f>
        <v>1</v>
      </c>
      <c r="N666" s="237">
        <f>IF(ISBLANK(INDEX('Policy Characteristics'!H:H,MATCH($C666,'Policy Characteristics'!$C:$C,0))),"",INDEX('Policy Characteristics'!H:H,MATCH($C666,'Policy Characteristics'!$C:$C,0)))</f>
        <v>0.01</v>
      </c>
      <c r="O666" s="293" t="str">
        <f>IF(ISBLANK(INDEX('Policy Characteristics'!I:I,MATCH($C666,'Policy Characteristics'!$C:$C,0))),"",INDEX('Policy Characteristics'!I:I,MATCH($C666,'Policy Characteristics'!$C:$C,0)))</f>
        <v>% of fuel shifted</v>
      </c>
      <c r="P666" s="293"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6" s="293" t="str">
        <f>IF(ISBLANK(INDEX('Policy Characteristics'!K:K,MATCH($C666,'Policy Characteristics'!$C:$C,0))),"",INDEX('Policy Characteristics'!K:K,MATCH($C666,'Policy Characteristics'!$C:$C,0)))</f>
        <v>industry-ag-main.html#fuel-switching</v>
      </c>
      <c r="R666" s="293" t="str">
        <f>IF(ISBLANK(INDEX('Policy Characteristics'!L:L,MATCH($C666,'Policy Characteristics'!$C:$C,0))),"",INDEX('Policy Characteristics'!L:L,MATCH($C666,'Policy Characteristics'!$C:$C,0)))</f>
        <v>industry-elec-and-hydrogen.html</v>
      </c>
    </row>
    <row r="667" spans="1:18" x14ac:dyDescent="0.25">
      <c r="A667" s="293" t="str">
        <f>IF(ISBLANK(INDEX('Policy Characteristics'!A:A,MATCH($C667,'Policy Characteristics'!$C:$C,0))),"",INDEX('Policy Characteristics'!A:A,MATCH($C667,'Policy Characteristics'!$C:$C,0)))</f>
        <v>Industry</v>
      </c>
      <c r="B667" s="294" t="str">
        <f>IF(ISBLANK(INDEX('Policy Characteristics'!B:B,MATCH($C667,'Policy Characteristics'!$C:$C,0))),"",INDEX('Policy Characteristics'!B:B,MATCH($C667,'Policy Characteristics'!$C:$C,0)))</f>
        <v>Electrification + Hydrogen (Med &amp; High Temp)</v>
      </c>
      <c r="C667" s="293" t="str">
        <f t="shared" si="35"/>
        <v>Fraction of Med and High Temp Industrial Heat Shifted to Other Fuels</v>
      </c>
      <c r="D667" s="299" t="s">
        <v>756</v>
      </c>
      <c r="E667" s="298" t="s">
        <v>770</v>
      </c>
      <c r="F667" t="s">
        <v>757</v>
      </c>
      <c r="G667" s="298" t="s">
        <v>771</v>
      </c>
      <c r="H667" s="20">
        <v>1408</v>
      </c>
      <c r="I667" s="295" t="s">
        <v>624</v>
      </c>
      <c r="J667" s="296" t="str">
        <f>IF(ISBLANK(INDEX('Policy Characteristics'!D:D,MATCH($C667,'Policy Characteristics'!$C:$C,0))),"",INDEX('Policy Characteristics'!D:D,MATCH($C667,'Policy Characteristics'!$C:$C,0)))</f>
        <v>Electrification + Hydrogen</v>
      </c>
      <c r="K667" s="293" t="str">
        <f>IF(ISBLANK(INDEX('Policy Characteristics'!E:E,MATCH($C667,'Policy Characteristics'!$C:$C,0))),"",INDEX('Policy Characteristics'!E:E,MATCH($C667,'Policy Characteristics'!$C:$C,0)))</f>
        <v>indst med and high temp fuel type shifting</v>
      </c>
      <c r="L667" s="237">
        <f>IF(ISBLANK(INDEX('Policy Characteristics'!F:F,MATCH($C667,'Policy Characteristics'!$C:$C,0))),"",INDEX('Policy Characteristics'!F:F,MATCH($C667,'Policy Characteristics'!$C:$C,0)))</f>
        <v>0</v>
      </c>
      <c r="M667" s="237">
        <f>IF(ISBLANK(INDEX('Policy Characteristics'!G:G,MATCH($C667,'Policy Characteristics'!$C:$C,0))),"",INDEX('Policy Characteristics'!G:G,MATCH($C667,'Policy Characteristics'!$C:$C,0)))</f>
        <v>1</v>
      </c>
      <c r="N667" s="237">
        <f>IF(ISBLANK(INDEX('Policy Characteristics'!H:H,MATCH($C667,'Policy Characteristics'!$C:$C,0))),"",INDEX('Policy Characteristics'!H:H,MATCH($C667,'Policy Characteristics'!$C:$C,0)))</f>
        <v>0.01</v>
      </c>
      <c r="O667" s="293" t="str">
        <f>IF(ISBLANK(INDEX('Policy Characteristics'!I:I,MATCH($C667,'Policy Characteristics'!$C:$C,0))),"",INDEX('Policy Characteristics'!I:I,MATCH($C667,'Policy Characteristics'!$C:$C,0)))</f>
        <v>% of fuel shifted</v>
      </c>
      <c r="P667" s="293"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7" s="293" t="str">
        <f>IF(ISBLANK(INDEX('Policy Characteristics'!K:K,MATCH($C667,'Policy Characteristics'!$C:$C,0))),"",INDEX('Policy Characteristics'!K:K,MATCH($C667,'Policy Characteristics'!$C:$C,0)))</f>
        <v>industry-ag-main.html#fuel-switching</v>
      </c>
      <c r="R667" s="293" t="str">
        <f>IF(ISBLANK(INDEX('Policy Characteristics'!L:L,MATCH($C667,'Policy Characteristics'!$C:$C,0))),"",INDEX('Policy Characteristics'!L:L,MATCH($C667,'Policy Characteristics'!$C:$C,0)))</f>
        <v>industry-elec-and-hydrogen.html</v>
      </c>
    </row>
    <row r="668" spans="1:18" x14ac:dyDescent="0.25">
      <c r="A668" s="293" t="str">
        <f>IF(ISBLANK(INDEX('Policy Characteristics'!A:A,MATCH($C668,'Policy Characteristics'!$C:$C,0))),"",INDEX('Policy Characteristics'!A:A,MATCH($C668,'Policy Characteristics'!$C:$C,0)))</f>
        <v>Industry</v>
      </c>
      <c r="B668" s="294" t="str">
        <f>IF(ISBLANK(INDEX('Policy Characteristics'!B:B,MATCH($C668,'Policy Characteristics'!$C:$C,0))),"",INDEX('Policy Characteristics'!B:B,MATCH($C668,'Policy Characteristics'!$C:$C,0)))</f>
        <v>Electrification + Hydrogen (Med &amp; High Temp)</v>
      </c>
      <c r="C668" s="293" t="str">
        <f t="shared" si="35"/>
        <v>Fraction of Med and High Temp Industrial Heat Shifted to Other Fuels</v>
      </c>
      <c r="D668" s="299" t="s">
        <v>756</v>
      </c>
      <c r="E668" s="298" t="s">
        <v>772</v>
      </c>
      <c r="F668" t="s">
        <v>757</v>
      </c>
      <c r="G668" s="298" t="s">
        <v>773</v>
      </c>
      <c r="H668" s="20">
        <v>1409</v>
      </c>
      <c r="I668" s="295" t="s">
        <v>634</v>
      </c>
      <c r="J668" s="296" t="str">
        <f>IF(ISBLANK(INDEX('Policy Characteristics'!D:D,MATCH($C668,'Policy Characteristics'!$C:$C,0))),"",INDEX('Policy Characteristics'!D:D,MATCH($C668,'Policy Characteristics'!$C:$C,0)))</f>
        <v>Electrification + Hydrogen</v>
      </c>
      <c r="K668" s="293" t="str">
        <f>IF(ISBLANK(INDEX('Policy Characteristics'!E:E,MATCH($C668,'Policy Characteristics'!$C:$C,0))),"",INDEX('Policy Characteristics'!E:E,MATCH($C668,'Policy Characteristics'!$C:$C,0)))</f>
        <v>indst med and high temp fuel type shifting</v>
      </c>
      <c r="L668" s="237">
        <f>IF(ISBLANK(INDEX('Policy Characteristics'!F:F,MATCH($C668,'Policy Characteristics'!$C:$C,0))),"",INDEX('Policy Characteristics'!F:F,MATCH($C668,'Policy Characteristics'!$C:$C,0)))</f>
        <v>0</v>
      </c>
      <c r="M668" s="237">
        <f>IF(ISBLANK(INDEX('Policy Characteristics'!G:G,MATCH($C668,'Policy Characteristics'!$C:$C,0))),"",INDEX('Policy Characteristics'!G:G,MATCH($C668,'Policy Characteristics'!$C:$C,0)))</f>
        <v>1</v>
      </c>
      <c r="N668" s="237">
        <f>IF(ISBLANK(INDEX('Policy Characteristics'!H:H,MATCH($C668,'Policy Characteristics'!$C:$C,0))),"",INDEX('Policy Characteristics'!H:H,MATCH($C668,'Policy Characteristics'!$C:$C,0)))</f>
        <v>0.01</v>
      </c>
      <c r="O668" s="293" t="str">
        <f>IF(ISBLANK(INDEX('Policy Characteristics'!I:I,MATCH($C668,'Policy Characteristics'!$C:$C,0))),"",INDEX('Policy Characteristics'!I:I,MATCH($C668,'Policy Characteristics'!$C:$C,0)))</f>
        <v>% of fuel shifted</v>
      </c>
      <c r="P668" s="293"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8" s="293" t="str">
        <f>IF(ISBLANK(INDEX('Policy Characteristics'!K:K,MATCH($C668,'Policy Characteristics'!$C:$C,0))),"",INDEX('Policy Characteristics'!K:K,MATCH($C668,'Policy Characteristics'!$C:$C,0)))</f>
        <v>industry-ag-main.html#fuel-switching</v>
      </c>
      <c r="R668" s="293" t="str">
        <f>IF(ISBLANK(INDEX('Policy Characteristics'!L:L,MATCH($C668,'Policy Characteristics'!$C:$C,0))),"",INDEX('Policy Characteristics'!L:L,MATCH($C668,'Policy Characteristics'!$C:$C,0)))</f>
        <v>industry-elec-and-hydrogen.html</v>
      </c>
    </row>
    <row r="669" spans="1:18" x14ac:dyDescent="0.25">
      <c r="A669" s="293" t="str">
        <f>IF(ISBLANK(INDEX('Policy Characteristics'!A:A,MATCH($C669,'Policy Characteristics'!$C:$C,0))),"",INDEX('Policy Characteristics'!A:A,MATCH($C669,'Policy Characteristics'!$C:$C,0)))</f>
        <v>Industry</v>
      </c>
      <c r="B669" s="294" t="str">
        <f>IF(ISBLANK(INDEX('Policy Characteristics'!B:B,MATCH($C669,'Policy Characteristics'!$C:$C,0))),"",INDEX('Policy Characteristics'!B:B,MATCH($C669,'Policy Characteristics'!$C:$C,0)))</f>
        <v>Electrification + Hydrogen (Med &amp; High Temp)</v>
      </c>
      <c r="C669" s="293" t="str">
        <f t="shared" si="35"/>
        <v>Fraction of Med and High Temp Industrial Heat Shifted to Other Fuels</v>
      </c>
      <c r="D669" s="299" t="s">
        <v>756</v>
      </c>
      <c r="E669" s="298" t="s">
        <v>774</v>
      </c>
      <c r="F669" t="s">
        <v>757</v>
      </c>
      <c r="G669" s="298" t="s">
        <v>775</v>
      </c>
      <c r="H669" s="20">
        <v>1410</v>
      </c>
      <c r="I669" s="295" t="s">
        <v>634</v>
      </c>
      <c r="J669" s="296" t="str">
        <f>IF(ISBLANK(INDEX('Policy Characteristics'!D:D,MATCH($C669,'Policy Characteristics'!$C:$C,0))),"",INDEX('Policy Characteristics'!D:D,MATCH($C669,'Policy Characteristics'!$C:$C,0)))</f>
        <v>Electrification + Hydrogen</v>
      </c>
      <c r="K669" s="293" t="str">
        <f>IF(ISBLANK(INDEX('Policy Characteristics'!E:E,MATCH($C669,'Policy Characteristics'!$C:$C,0))),"",INDEX('Policy Characteristics'!E:E,MATCH($C669,'Policy Characteristics'!$C:$C,0)))</f>
        <v>indst med and high temp fuel type shifting</v>
      </c>
      <c r="L669" s="237">
        <f>IF(ISBLANK(INDEX('Policy Characteristics'!F:F,MATCH($C669,'Policy Characteristics'!$C:$C,0))),"",INDEX('Policy Characteristics'!F:F,MATCH($C669,'Policy Characteristics'!$C:$C,0)))</f>
        <v>0</v>
      </c>
      <c r="M669" s="237">
        <f>IF(ISBLANK(INDEX('Policy Characteristics'!G:G,MATCH($C669,'Policy Characteristics'!$C:$C,0))),"",INDEX('Policy Characteristics'!G:G,MATCH($C669,'Policy Characteristics'!$C:$C,0)))</f>
        <v>1</v>
      </c>
      <c r="N669" s="237">
        <f>IF(ISBLANK(INDEX('Policy Characteristics'!H:H,MATCH($C669,'Policy Characteristics'!$C:$C,0))),"",INDEX('Policy Characteristics'!H:H,MATCH($C669,'Policy Characteristics'!$C:$C,0)))</f>
        <v>0.01</v>
      </c>
      <c r="O669" s="293" t="str">
        <f>IF(ISBLANK(INDEX('Policy Characteristics'!I:I,MATCH($C669,'Policy Characteristics'!$C:$C,0))),"",INDEX('Policy Characteristics'!I:I,MATCH($C669,'Policy Characteristics'!$C:$C,0)))</f>
        <v>% of fuel shifted</v>
      </c>
      <c r="P669" s="293"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9" s="293" t="str">
        <f>IF(ISBLANK(INDEX('Policy Characteristics'!K:K,MATCH($C669,'Policy Characteristics'!$C:$C,0))),"",INDEX('Policy Characteristics'!K:K,MATCH($C669,'Policy Characteristics'!$C:$C,0)))</f>
        <v>industry-ag-main.html#fuel-switching</v>
      </c>
      <c r="R669" s="293" t="str">
        <f>IF(ISBLANK(INDEX('Policy Characteristics'!L:L,MATCH($C669,'Policy Characteristics'!$C:$C,0))),"",INDEX('Policy Characteristics'!L:L,MATCH($C669,'Policy Characteristics'!$C:$C,0)))</f>
        <v>industry-elec-and-hydrogen.html</v>
      </c>
    </row>
    <row r="670" spans="1:18" x14ac:dyDescent="0.25">
      <c r="A670" s="293" t="str">
        <f>IF(ISBLANK(INDEX('Policy Characteristics'!A:A,MATCH($C670,'Policy Characteristics'!$C:$C,0))),"",INDEX('Policy Characteristics'!A:A,MATCH($C670,'Policy Characteristics'!$C:$C,0)))</f>
        <v>Industry</v>
      </c>
      <c r="B670" s="294" t="str">
        <f>IF(ISBLANK(INDEX('Policy Characteristics'!B:B,MATCH($C670,'Policy Characteristics'!$C:$C,0))),"",INDEX('Policy Characteristics'!B:B,MATCH($C670,'Policy Characteristics'!$C:$C,0)))</f>
        <v>Electrification + Hydrogen (Med &amp; High Temp)</v>
      </c>
      <c r="C670" s="293" t="str">
        <f t="shared" si="35"/>
        <v>Fraction of Med and High Temp Industrial Heat Shifted to Other Fuels</v>
      </c>
      <c r="D670" s="299" t="s">
        <v>756</v>
      </c>
      <c r="E670" s="298" t="s">
        <v>776</v>
      </c>
      <c r="F670" t="s">
        <v>757</v>
      </c>
      <c r="G670" s="298" t="s">
        <v>777</v>
      </c>
      <c r="H670" s="20">
        <v>1411</v>
      </c>
      <c r="I670" s="295" t="s">
        <v>634</v>
      </c>
      <c r="J670" s="296" t="str">
        <f>IF(ISBLANK(INDEX('Policy Characteristics'!D:D,MATCH($C670,'Policy Characteristics'!$C:$C,0))),"",INDEX('Policy Characteristics'!D:D,MATCH($C670,'Policy Characteristics'!$C:$C,0)))</f>
        <v>Electrification + Hydrogen</v>
      </c>
      <c r="K670" s="293" t="str">
        <f>IF(ISBLANK(INDEX('Policy Characteristics'!E:E,MATCH($C670,'Policy Characteristics'!$C:$C,0))),"",INDEX('Policy Characteristics'!E:E,MATCH($C670,'Policy Characteristics'!$C:$C,0)))</f>
        <v>indst med and high temp fuel type shifting</v>
      </c>
      <c r="L670" s="237">
        <f>IF(ISBLANK(INDEX('Policy Characteristics'!F:F,MATCH($C670,'Policy Characteristics'!$C:$C,0))),"",INDEX('Policy Characteristics'!F:F,MATCH($C670,'Policy Characteristics'!$C:$C,0)))</f>
        <v>0</v>
      </c>
      <c r="M670" s="237">
        <f>IF(ISBLANK(INDEX('Policy Characteristics'!G:G,MATCH($C670,'Policy Characteristics'!$C:$C,0))),"",INDEX('Policy Characteristics'!G:G,MATCH($C670,'Policy Characteristics'!$C:$C,0)))</f>
        <v>1</v>
      </c>
      <c r="N670" s="237">
        <f>IF(ISBLANK(INDEX('Policy Characteristics'!H:H,MATCH($C670,'Policy Characteristics'!$C:$C,0))),"",INDEX('Policy Characteristics'!H:H,MATCH($C670,'Policy Characteristics'!$C:$C,0)))</f>
        <v>0.01</v>
      </c>
      <c r="O670" s="293" t="str">
        <f>IF(ISBLANK(INDEX('Policy Characteristics'!I:I,MATCH($C670,'Policy Characteristics'!$C:$C,0))),"",INDEX('Policy Characteristics'!I:I,MATCH($C670,'Policy Characteristics'!$C:$C,0)))</f>
        <v>% of fuel shifted</v>
      </c>
      <c r="P670" s="293"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0" s="293" t="str">
        <f>IF(ISBLANK(INDEX('Policy Characteristics'!K:K,MATCH($C670,'Policy Characteristics'!$C:$C,0))),"",INDEX('Policy Characteristics'!K:K,MATCH($C670,'Policy Characteristics'!$C:$C,0)))</f>
        <v>industry-ag-main.html#fuel-switching</v>
      </c>
      <c r="R670" s="293" t="str">
        <f>IF(ISBLANK(INDEX('Policy Characteristics'!L:L,MATCH($C670,'Policy Characteristics'!$C:$C,0))),"",INDEX('Policy Characteristics'!L:L,MATCH($C670,'Policy Characteristics'!$C:$C,0)))</f>
        <v>industry-elec-and-hydrogen.html</v>
      </c>
    </row>
    <row r="671" spans="1:18" x14ac:dyDescent="0.25">
      <c r="A671" s="293" t="str">
        <f>IF(ISBLANK(INDEX('Policy Characteristics'!A:A,MATCH($C671,'Policy Characteristics'!$C:$C,0))),"",INDEX('Policy Characteristics'!A:A,MATCH($C671,'Policy Characteristics'!$C:$C,0)))</f>
        <v>Industry</v>
      </c>
      <c r="B671" s="294" t="str">
        <f>IF(ISBLANK(INDEX('Policy Characteristics'!B:B,MATCH($C671,'Policy Characteristics'!$C:$C,0))),"",INDEX('Policy Characteristics'!B:B,MATCH($C671,'Policy Characteristics'!$C:$C,0)))</f>
        <v>Electrification + Hydrogen (Med &amp; High Temp)</v>
      </c>
      <c r="C671" s="293" t="str">
        <f t="shared" si="35"/>
        <v>Fraction of Med and High Temp Industrial Heat Shifted to Other Fuels</v>
      </c>
      <c r="D671" s="299" t="s">
        <v>756</v>
      </c>
      <c r="E671" s="298" t="s">
        <v>778</v>
      </c>
      <c r="F671" t="s">
        <v>757</v>
      </c>
      <c r="G671" s="298" t="s">
        <v>779</v>
      </c>
      <c r="H671" s="20">
        <v>1412</v>
      </c>
      <c r="I671" s="295" t="s">
        <v>634</v>
      </c>
      <c r="J671" s="296" t="str">
        <f>IF(ISBLANK(INDEX('Policy Characteristics'!D:D,MATCH($C671,'Policy Characteristics'!$C:$C,0))),"",INDEX('Policy Characteristics'!D:D,MATCH($C671,'Policy Characteristics'!$C:$C,0)))</f>
        <v>Electrification + Hydrogen</v>
      </c>
      <c r="K671" s="293" t="str">
        <f>IF(ISBLANK(INDEX('Policy Characteristics'!E:E,MATCH($C671,'Policy Characteristics'!$C:$C,0))),"",INDEX('Policy Characteristics'!E:E,MATCH($C671,'Policy Characteristics'!$C:$C,0)))</f>
        <v>indst med and high temp fuel type shifting</v>
      </c>
      <c r="L671" s="237">
        <f>IF(ISBLANK(INDEX('Policy Characteristics'!F:F,MATCH($C671,'Policy Characteristics'!$C:$C,0))),"",INDEX('Policy Characteristics'!F:F,MATCH($C671,'Policy Characteristics'!$C:$C,0)))</f>
        <v>0</v>
      </c>
      <c r="M671" s="237">
        <f>IF(ISBLANK(INDEX('Policy Characteristics'!G:G,MATCH($C671,'Policy Characteristics'!$C:$C,0))),"",INDEX('Policy Characteristics'!G:G,MATCH($C671,'Policy Characteristics'!$C:$C,0)))</f>
        <v>1</v>
      </c>
      <c r="N671" s="237">
        <f>IF(ISBLANK(INDEX('Policy Characteristics'!H:H,MATCH($C671,'Policy Characteristics'!$C:$C,0))),"",INDEX('Policy Characteristics'!H:H,MATCH($C671,'Policy Characteristics'!$C:$C,0)))</f>
        <v>0.01</v>
      </c>
      <c r="O671" s="293" t="str">
        <f>IF(ISBLANK(INDEX('Policy Characteristics'!I:I,MATCH($C671,'Policy Characteristics'!$C:$C,0))),"",INDEX('Policy Characteristics'!I:I,MATCH($C671,'Policy Characteristics'!$C:$C,0)))</f>
        <v>% of fuel shifted</v>
      </c>
      <c r="P671" s="293"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1" s="293" t="str">
        <f>IF(ISBLANK(INDEX('Policy Characteristics'!K:K,MATCH($C671,'Policy Characteristics'!$C:$C,0))),"",INDEX('Policy Characteristics'!K:K,MATCH($C671,'Policy Characteristics'!$C:$C,0)))</f>
        <v>industry-ag-main.html#fuel-switching</v>
      </c>
      <c r="R671" s="293" t="str">
        <f>IF(ISBLANK(INDEX('Policy Characteristics'!L:L,MATCH($C671,'Policy Characteristics'!$C:$C,0))),"",INDEX('Policy Characteristics'!L:L,MATCH($C671,'Policy Characteristics'!$C:$C,0)))</f>
        <v>industry-elec-and-hydrogen.html</v>
      </c>
    </row>
    <row r="672" spans="1:18" x14ac:dyDescent="0.25">
      <c r="A672" s="293" t="str">
        <f>IF(ISBLANK(INDEX('Policy Characteristics'!A:A,MATCH($C672,'Policy Characteristics'!$C:$C,0))),"",INDEX('Policy Characteristics'!A:A,MATCH($C672,'Policy Characteristics'!$C:$C,0)))</f>
        <v>Industry</v>
      </c>
      <c r="B672" s="294" t="str">
        <f>IF(ISBLANK(INDEX('Policy Characteristics'!B:B,MATCH($C672,'Policy Characteristics'!$C:$C,0))),"",INDEX('Policy Characteristics'!B:B,MATCH($C672,'Policy Characteristics'!$C:$C,0)))</f>
        <v>Electrification + Hydrogen (Med &amp; High Temp)</v>
      </c>
      <c r="C672" s="293" t="str">
        <f t="shared" si="35"/>
        <v>Fraction of Med and High Temp Industrial Heat Shifted to Other Fuels</v>
      </c>
      <c r="D672" s="299" t="s">
        <v>756</v>
      </c>
      <c r="E672" s="298" t="s">
        <v>780</v>
      </c>
      <c r="F672" t="s">
        <v>757</v>
      </c>
      <c r="G672" s="298" t="s">
        <v>781</v>
      </c>
      <c r="H672" s="20">
        <v>1413</v>
      </c>
      <c r="I672" s="295" t="s">
        <v>634</v>
      </c>
      <c r="J672" s="296" t="str">
        <f>IF(ISBLANK(INDEX('Policy Characteristics'!D:D,MATCH($C672,'Policy Characteristics'!$C:$C,0))),"",INDEX('Policy Characteristics'!D:D,MATCH($C672,'Policy Characteristics'!$C:$C,0)))</f>
        <v>Electrification + Hydrogen</v>
      </c>
      <c r="K672" s="293" t="str">
        <f>IF(ISBLANK(INDEX('Policy Characteristics'!E:E,MATCH($C672,'Policy Characteristics'!$C:$C,0))),"",INDEX('Policy Characteristics'!E:E,MATCH($C672,'Policy Characteristics'!$C:$C,0)))</f>
        <v>indst med and high temp fuel type shifting</v>
      </c>
      <c r="L672" s="237">
        <f>IF(ISBLANK(INDEX('Policy Characteristics'!F:F,MATCH($C672,'Policy Characteristics'!$C:$C,0))),"",INDEX('Policy Characteristics'!F:F,MATCH($C672,'Policy Characteristics'!$C:$C,0)))</f>
        <v>0</v>
      </c>
      <c r="M672" s="237">
        <f>IF(ISBLANK(INDEX('Policy Characteristics'!G:G,MATCH($C672,'Policy Characteristics'!$C:$C,0))),"",INDEX('Policy Characteristics'!G:G,MATCH($C672,'Policy Characteristics'!$C:$C,0)))</f>
        <v>1</v>
      </c>
      <c r="N672" s="237">
        <f>IF(ISBLANK(INDEX('Policy Characteristics'!H:H,MATCH($C672,'Policy Characteristics'!$C:$C,0))),"",INDEX('Policy Characteristics'!H:H,MATCH($C672,'Policy Characteristics'!$C:$C,0)))</f>
        <v>0.01</v>
      </c>
      <c r="O672" s="293" t="str">
        <f>IF(ISBLANK(INDEX('Policy Characteristics'!I:I,MATCH($C672,'Policy Characteristics'!$C:$C,0))),"",INDEX('Policy Characteristics'!I:I,MATCH($C672,'Policy Characteristics'!$C:$C,0)))</f>
        <v>% of fuel shifted</v>
      </c>
      <c r="P672" s="293"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2" s="293" t="str">
        <f>IF(ISBLANK(INDEX('Policy Characteristics'!K:K,MATCH($C672,'Policy Characteristics'!$C:$C,0))),"",INDEX('Policy Characteristics'!K:K,MATCH($C672,'Policy Characteristics'!$C:$C,0)))</f>
        <v>industry-ag-main.html#fuel-switching</v>
      </c>
      <c r="R672" s="293" t="str">
        <f>IF(ISBLANK(INDEX('Policy Characteristics'!L:L,MATCH($C672,'Policy Characteristics'!$C:$C,0))),"",INDEX('Policy Characteristics'!L:L,MATCH($C672,'Policy Characteristics'!$C:$C,0)))</f>
        <v>industry-elec-and-hydrogen.html</v>
      </c>
    </row>
    <row r="673" spans="1:18" x14ac:dyDescent="0.25">
      <c r="A673" s="293" t="str">
        <f>IF(ISBLANK(INDEX('Policy Characteristics'!A:A,MATCH($C673,'Policy Characteristics'!$C:$C,0))),"",INDEX('Policy Characteristics'!A:A,MATCH($C673,'Policy Characteristics'!$C:$C,0)))</f>
        <v>Industry</v>
      </c>
      <c r="B673" s="294" t="str">
        <f>IF(ISBLANK(INDEX('Policy Characteristics'!B:B,MATCH($C673,'Policy Characteristics'!$C:$C,0))),"",INDEX('Policy Characteristics'!B:B,MATCH($C673,'Policy Characteristics'!$C:$C,0)))</f>
        <v>Electrification + Hydrogen (Med &amp; High Temp)</v>
      </c>
      <c r="C673" s="293" t="str">
        <f t="shared" si="35"/>
        <v>Fraction of Med and High Temp Industrial Heat Shifted to Other Fuels</v>
      </c>
      <c r="D673" s="299" t="s">
        <v>756</v>
      </c>
      <c r="E673" s="298" t="s">
        <v>782</v>
      </c>
      <c r="F673" t="s">
        <v>757</v>
      </c>
      <c r="G673" s="298" t="s">
        <v>783</v>
      </c>
      <c r="H673" s="20">
        <v>1414</v>
      </c>
      <c r="I673" s="295" t="s">
        <v>634</v>
      </c>
      <c r="J673" s="296" t="str">
        <f>IF(ISBLANK(INDEX('Policy Characteristics'!D:D,MATCH($C673,'Policy Characteristics'!$C:$C,0))),"",INDEX('Policy Characteristics'!D:D,MATCH($C673,'Policy Characteristics'!$C:$C,0)))</f>
        <v>Electrification + Hydrogen</v>
      </c>
      <c r="K673" s="293" t="str">
        <f>IF(ISBLANK(INDEX('Policy Characteristics'!E:E,MATCH($C673,'Policy Characteristics'!$C:$C,0))),"",INDEX('Policy Characteristics'!E:E,MATCH($C673,'Policy Characteristics'!$C:$C,0)))</f>
        <v>indst med and high temp fuel type shifting</v>
      </c>
      <c r="L673" s="237">
        <f>IF(ISBLANK(INDEX('Policy Characteristics'!F:F,MATCH($C673,'Policy Characteristics'!$C:$C,0))),"",INDEX('Policy Characteristics'!F:F,MATCH($C673,'Policy Characteristics'!$C:$C,0)))</f>
        <v>0</v>
      </c>
      <c r="M673" s="237">
        <f>IF(ISBLANK(INDEX('Policy Characteristics'!G:G,MATCH($C673,'Policy Characteristics'!$C:$C,0))),"",INDEX('Policy Characteristics'!G:G,MATCH($C673,'Policy Characteristics'!$C:$C,0)))</f>
        <v>1</v>
      </c>
      <c r="N673" s="237">
        <f>IF(ISBLANK(INDEX('Policy Characteristics'!H:H,MATCH($C673,'Policy Characteristics'!$C:$C,0))),"",INDEX('Policy Characteristics'!H:H,MATCH($C673,'Policy Characteristics'!$C:$C,0)))</f>
        <v>0.01</v>
      </c>
      <c r="O673" s="293" t="str">
        <f>IF(ISBLANK(INDEX('Policy Characteristics'!I:I,MATCH($C673,'Policy Characteristics'!$C:$C,0))),"",INDEX('Policy Characteristics'!I:I,MATCH($C673,'Policy Characteristics'!$C:$C,0)))</f>
        <v>% of fuel shifted</v>
      </c>
      <c r="P673" s="293"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3" s="293" t="str">
        <f>IF(ISBLANK(INDEX('Policy Characteristics'!K:K,MATCH($C673,'Policy Characteristics'!$C:$C,0))),"",INDEX('Policy Characteristics'!K:K,MATCH($C673,'Policy Characteristics'!$C:$C,0)))</f>
        <v>industry-ag-main.html#fuel-switching</v>
      </c>
      <c r="R673" s="293" t="str">
        <f>IF(ISBLANK(INDEX('Policy Characteristics'!L:L,MATCH($C673,'Policy Characteristics'!$C:$C,0))),"",INDEX('Policy Characteristics'!L:L,MATCH($C673,'Policy Characteristics'!$C:$C,0)))</f>
        <v>industry-elec-and-hydrogen.html</v>
      </c>
    </row>
    <row r="674" spans="1:18" x14ac:dyDescent="0.25">
      <c r="A674" s="293" t="str">
        <f>IF(ISBLANK(INDEX('Policy Characteristics'!A:A,MATCH($C674,'Policy Characteristics'!$C:$C,0))),"",INDEX('Policy Characteristics'!A:A,MATCH($C674,'Policy Characteristics'!$C:$C,0)))</f>
        <v>Industry</v>
      </c>
      <c r="B674" s="294" t="str">
        <f>IF(ISBLANK(INDEX('Policy Characteristics'!B:B,MATCH($C674,'Policy Characteristics'!$C:$C,0))),"",INDEX('Policy Characteristics'!B:B,MATCH($C674,'Policy Characteristics'!$C:$C,0)))</f>
        <v>Electrification + Hydrogen (Med &amp; High Temp)</v>
      </c>
      <c r="C674" s="293" t="str">
        <f t="shared" si="35"/>
        <v>Fraction of Med and High Temp Industrial Heat Shifted to Other Fuels</v>
      </c>
      <c r="D674" s="299" t="s">
        <v>756</v>
      </c>
      <c r="E674" s="298" t="s">
        <v>784</v>
      </c>
      <c r="F674" t="s">
        <v>757</v>
      </c>
      <c r="G674" s="298" t="s">
        <v>785</v>
      </c>
      <c r="H674" s="20">
        <v>1415</v>
      </c>
      <c r="I674" s="295" t="s">
        <v>634</v>
      </c>
      <c r="J674" s="296" t="str">
        <f>IF(ISBLANK(INDEX('Policy Characteristics'!D:D,MATCH($C674,'Policy Characteristics'!$C:$C,0))),"",INDEX('Policy Characteristics'!D:D,MATCH($C674,'Policy Characteristics'!$C:$C,0)))</f>
        <v>Electrification + Hydrogen</v>
      </c>
      <c r="K674" s="293" t="str">
        <f>IF(ISBLANK(INDEX('Policy Characteristics'!E:E,MATCH($C674,'Policy Characteristics'!$C:$C,0))),"",INDEX('Policy Characteristics'!E:E,MATCH($C674,'Policy Characteristics'!$C:$C,0)))</f>
        <v>indst med and high temp fuel type shifting</v>
      </c>
      <c r="L674" s="237">
        <f>IF(ISBLANK(INDEX('Policy Characteristics'!F:F,MATCH($C674,'Policy Characteristics'!$C:$C,0))),"",INDEX('Policy Characteristics'!F:F,MATCH($C674,'Policy Characteristics'!$C:$C,0)))</f>
        <v>0</v>
      </c>
      <c r="M674" s="237">
        <f>IF(ISBLANK(INDEX('Policy Characteristics'!G:G,MATCH($C674,'Policy Characteristics'!$C:$C,0))),"",INDEX('Policy Characteristics'!G:G,MATCH($C674,'Policy Characteristics'!$C:$C,0)))</f>
        <v>1</v>
      </c>
      <c r="N674" s="237">
        <f>IF(ISBLANK(INDEX('Policy Characteristics'!H:H,MATCH($C674,'Policy Characteristics'!$C:$C,0))),"",INDEX('Policy Characteristics'!H:H,MATCH($C674,'Policy Characteristics'!$C:$C,0)))</f>
        <v>0.01</v>
      </c>
      <c r="O674" s="293" t="str">
        <f>IF(ISBLANK(INDEX('Policy Characteristics'!I:I,MATCH($C674,'Policy Characteristics'!$C:$C,0))),"",INDEX('Policy Characteristics'!I:I,MATCH($C674,'Policy Characteristics'!$C:$C,0)))</f>
        <v>% of fuel shifted</v>
      </c>
      <c r="P674" s="293"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4" s="293" t="str">
        <f>IF(ISBLANK(INDEX('Policy Characteristics'!K:K,MATCH($C674,'Policy Characteristics'!$C:$C,0))),"",INDEX('Policy Characteristics'!K:K,MATCH($C674,'Policy Characteristics'!$C:$C,0)))</f>
        <v>industry-ag-main.html#fuel-switching</v>
      </c>
      <c r="R674" s="293" t="str">
        <f>IF(ISBLANK(INDEX('Policy Characteristics'!L:L,MATCH($C674,'Policy Characteristics'!$C:$C,0))),"",INDEX('Policy Characteristics'!L:L,MATCH($C674,'Policy Characteristics'!$C:$C,0)))</f>
        <v>industry-elec-and-hydrogen.html</v>
      </c>
    </row>
    <row r="675" spans="1:18" x14ac:dyDescent="0.25">
      <c r="A675" s="293" t="str">
        <f>IF(ISBLANK(INDEX('Policy Characteristics'!A:A,MATCH($C675,'Policy Characteristics'!$C:$C,0))),"",INDEX('Policy Characteristics'!A:A,MATCH($C675,'Policy Characteristics'!$C:$C,0)))</f>
        <v>Industry</v>
      </c>
      <c r="B675" s="294" t="str">
        <f>IF(ISBLANK(INDEX('Policy Characteristics'!B:B,MATCH($C675,'Policy Characteristics'!$C:$C,0))),"",INDEX('Policy Characteristics'!B:B,MATCH($C675,'Policy Characteristics'!$C:$C,0)))</f>
        <v>Electrification + Hydrogen (Med &amp; High Temp)</v>
      </c>
      <c r="C675" s="293" t="str">
        <f t="shared" si="35"/>
        <v>Fraction of Med and High Temp Industrial Heat Shifted to Other Fuels</v>
      </c>
      <c r="D675" s="299" t="s">
        <v>756</v>
      </c>
      <c r="E675" s="298" t="s">
        <v>786</v>
      </c>
      <c r="F675" t="s">
        <v>757</v>
      </c>
      <c r="G675" s="298" t="s">
        <v>787</v>
      </c>
      <c r="H675" s="20">
        <v>1416</v>
      </c>
      <c r="I675" s="295" t="s">
        <v>634</v>
      </c>
      <c r="J675" s="296" t="str">
        <f>IF(ISBLANK(INDEX('Policy Characteristics'!D:D,MATCH($C675,'Policy Characteristics'!$C:$C,0))),"",INDEX('Policy Characteristics'!D:D,MATCH($C675,'Policy Characteristics'!$C:$C,0)))</f>
        <v>Electrification + Hydrogen</v>
      </c>
      <c r="K675" s="293" t="str">
        <f>IF(ISBLANK(INDEX('Policy Characteristics'!E:E,MATCH($C675,'Policy Characteristics'!$C:$C,0))),"",INDEX('Policy Characteristics'!E:E,MATCH($C675,'Policy Characteristics'!$C:$C,0)))</f>
        <v>indst med and high temp fuel type shifting</v>
      </c>
      <c r="L675" s="237">
        <f>IF(ISBLANK(INDEX('Policy Characteristics'!F:F,MATCH($C675,'Policy Characteristics'!$C:$C,0))),"",INDEX('Policy Characteristics'!F:F,MATCH($C675,'Policy Characteristics'!$C:$C,0)))</f>
        <v>0</v>
      </c>
      <c r="M675" s="237">
        <f>IF(ISBLANK(INDEX('Policy Characteristics'!G:G,MATCH($C675,'Policy Characteristics'!$C:$C,0))),"",INDEX('Policy Characteristics'!G:G,MATCH($C675,'Policy Characteristics'!$C:$C,0)))</f>
        <v>1</v>
      </c>
      <c r="N675" s="237">
        <f>IF(ISBLANK(INDEX('Policy Characteristics'!H:H,MATCH($C675,'Policy Characteristics'!$C:$C,0))),"",INDEX('Policy Characteristics'!H:H,MATCH($C675,'Policy Characteristics'!$C:$C,0)))</f>
        <v>0.01</v>
      </c>
      <c r="O675" s="293" t="str">
        <f>IF(ISBLANK(INDEX('Policy Characteristics'!I:I,MATCH($C675,'Policy Characteristics'!$C:$C,0))),"",INDEX('Policy Characteristics'!I:I,MATCH($C675,'Policy Characteristics'!$C:$C,0)))</f>
        <v>% of fuel shifted</v>
      </c>
      <c r="P675" s="293"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5" s="293" t="str">
        <f>IF(ISBLANK(INDEX('Policy Characteristics'!K:K,MATCH($C675,'Policy Characteristics'!$C:$C,0))),"",INDEX('Policy Characteristics'!K:K,MATCH($C675,'Policy Characteristics'!$C:$C,0)))</f>
        <v>industry-ag-main.html#fuel-switching</v>
      </c>
      <c r="R675" s="293" t="str">
        <f>IF(ISBLANK(INDEX('Policy Characteristics'!L:L,MATCH($C675,'Policy Characteristics'!$C:$C,0))),"",INDEX('Policy Characteristics'!L:L,MATCH($C675,'Policy Characteristics'!$C:$C,0)))</f>
        <v>industry-elec-and-hydrogen.html</v>
      </c>
    </row>
    <row r="676" spans="1:18" x14ac:dyDescent="0.25">
      <c r="A676" s="293" t="str">
        <f>IF(ISBLANK(INDEX('Policy Characteristics'!A:A,MATCH($C676,'Policy Characteristics'!$C:$C,0))),"",INDEX('Policy Characteristics'!A:A,MATCH($C676,'Policy Characteristics'!$C:$C,0)))</f>
        <v>Industry</v>
      </c>
      <c r="B676" s="294" t="str">
        <f>IF(ISBLANK(INDEX('Policy Characteristics'!B:B,MATCH($C676,'Policy Characteristics'!$C:$C,0))),"",INDEX('Policy Characteristics'!B:B,MATCH($C676,'Policy Characteristics'!$C:$C,0)))</f>
        <v>Electrification + Hydrogen (Med &amp; High Temp)</v>
      </c>
      <c r="C676" s="293" t="str">
        <f t="shared" ref="C676:C716" si="36">C$467</f>
        <v>Fraction of Med and High Temp Industrial Heat Shifted to Other Fuels</v>
      </c>
      <c r="D676" s="299" t="s">
        <v>756</v>
      </c>
      <c r="E676" s="298" t="s">
        <v>788</v>
      </c>
      <c r="F676" t="s">
        <v>757</v>
      </c>
      <c r="G676" s="298" t="s">
        <v>789</v>
      </c>
      <c r="H676" s="20">
        <v>1417</v>
      </c>
      <c r="I676" s="295" t="s">
        <v>624</v>
      </c>
      <c r="J676" s="296" t="str">
        <f>IF(ISBLANK(INDEX('Policy Characteristics'!D:D,MATCH($C676,'Policy Characteristics'!$C:$C,0))),"",INDEX('Policy Characteristics'!D:D,MATCH($C676,'Policy Characteristics'!$C:$C,0)))</f>
        <v>Electrification + Hydrogen</v>
      </c>
      <c r="K676" s="293" t="str">
        <f>IF(ISBLANK(INDEX('Policy Characteristics'!E:E,MATCH($C676,'Policy Characteristics'!$C:$C,0))),"",INDEX('Policy Characteristics'!E:E,MATCH($C676,'Policy Characteristics'!$C:$C,0)))</f>
        <v>indst med and high temp fuel type shifting</v>
      </c>
      <c r="L676" s="237">
        <f>IF(ISBLANK(INDEX('Policy Characteristics'!F:F,MATCH($C676,'Policy Characteristics'!$C:$C,0))),"",INDEX('Policy Characteristics'!F:F,MATCH($C676,'Policy Characteristics'!$C:$C,0)))</f>
        <v>0</v>
      </c>
      <c r="M676" s="237">
        <f>IF(ISBLANK(INDEX('Policy Characteristics'!G:G,MATCH($C676,'Policy Characteristics'!$C:$C,0))),"",INDEX('Policy Characteristics'!G:G,MATCH($C676,'Policy Characteristics'!$C:$C,0)))</f>
        <v>1</v>
      </c>
      <c r="N676" s="237">
        <f>IF(ISBLANK(INDEX('Policy Characteristics'!H:H,MATCH($C676,'Policy Characteristics'!$C:$C,0))),"",INDEX('Policy Characteristics'!H:H,MATCH($C676,'Policy Characteristics'!$C:$C,0)))</f>
        <v>0.01</v>
      </c>
      <c r="O676" s="293" t="str">
        <f>IF(ISBLANK(INDEX('Policy Characteristics'!I:I,MATCH($C676,'Policy Characteristics'!$C:$C,0))),"",INDEX('Policy Characteristics'!I:I,MATCH($C676,'Policy Characteristics'!$C:$C,0)))</f>
        <v>% of fuel shifted</v>
      </c>
      <c r="P676" s="293"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6" s="293" t="str">
        <f>IF(ISBLANK(INDEX('Policy Characteristics'!K:K,MATCH($C676,'Policy Characteristics'!$C:$C,0))),"",INDEX('Policy Characteristics'!K:K,MATCH($C676,'Policy Characteristics'!$C:$C,0)))</f>
        <v>industry-ag-main.html#fuel-switching</v>
      </c>
      <c r="R676" s="293" t="str">
        <f>IF(ISBLANK(INDEX('Policy Characteristics'!L:L,MATCH($C676,'Policy Characteristics'!$C:$C,0))),"",INDEX('Policy Characteristics'!L:L,MATCH($C676,'Policy Characteristics'!$C:$C,0)))</f>
        <v>industry-elec-and-hydrogen.html</v>
      </c>
    </row>
    <row r="677" spans="1:18" x14ac:dyDescent="0.25">
      <c r="A677" s="293" t="str">
        <f>IF(ISBLANK(INDEX('Policy Characteristics'!A:A,MATCH($C677,'Policy Characteristics'!$C:$C,0))),"",INDEX('Policy Characteristics'!A:A,MATCH($C677,'Policy Characteristics'!$C:$C,0)))</f>
        <v>Industry</v>
      </c>
      <c r="B677" s="294" t="str">
        <f>IF(ISBLANK(INDEX('Policy Characteristics'!B:B,MATCH($C677,'Policy Characteristics'!$C:$C,0))),"",INDEX('Policy Characteristics'!B:B,MATCH($C677,'Policy Characteristics'!$C:$C,0)))</f>
        <v>Electrification + Hydrogen (Med &amp; High Temp)</v>
      </c>
      <c r="C677" s="293" t="str">
        <f t="shared" si="36"/>
        <v>Fraction of Med and High Temp Industrial Heat Shifted to Other Fuels</v>
      </c>
      <c r="D677" s="299" t="s">
        <v>758</v>
      </c>
      <c r="E677" s="298" t="s">
        <v>770</v>
      </c>
      <c r="F677" t="s">
        <v>759</v>
      </c>
      <c r="G677" s="298" t="s">
        <v>771</v>
      </c>
      <c r="H677" s="20">
        <v>1418</v>
      </c>
      <c r="I677" s="295" t="s">
        <v>624</v>
      </c>
      <c r="J677" s="296" t="str">
        <f>IF(ISBLANK(INDEX('Policy Characteristics'!D:D,MATCH($C677,'Policy Characteristics'!$C:$C,0))),"",INDEX('Policy Characteristics'!D:D,MATCH($C677,'Policy Characteristics'!$C:$C,0)))</f>
        <v>Electrification + Hydrogen</v>
      </c>
      <c r="K677" s="293" t="str">
        <f>IF(ISBLANK(INDEX('Policy Characteristics'!E:E,MATCH($C677,'Policy Characteristics'!$C:$C,0))),"",INDEX('Policy Characteristics'!E:E,MATCH($C677,'Policy Characteristics'!$C:$C,0)))</f>
        <v>indst med and high temp fuel type shifting</v>
      </c>
      <c r="L677" s="237">
        <f>IF(ISBLANK(INDEX('Policy Characteristics'!F:F,MATCH($C677,'Policy Characteristics'!$C:$C,0))),"",INDEX('Policy Characteristics'!F:F,MATCH($C677,'Policy Characteristics'!$C:$C,0)))</f>
        <v>0</v>
      </c>
      <c r="M677" s="237">
        <f>IF(ISBLANK(INDEX('Policy Characteristics'!G:G,MATCH($C677,'Policy Characteristics'!$C:$C,0))),"",INDEX('Policy Characteristics'!G:G,MATCH($C677,'Policy Characteristics'!$C:$C,0)))</f>
        <v>1</v>
      </c>
      <c r="N677" s="237">
        <f>IF(ISBLANK(INDEX('Policy Characteristics'!H:H,MATCH($C677,'Policy Characteristics'!$C:$C,0))),"",INDEX('Policy Characteristics'!H:H,MATCH($C677,'Policy Characteristics'!$C:$C,0)))</f>
        <v>0.01</v>
      </c>
      <c r="O677" s="293" t="str">
        <f>IF(ISBLANK(INDEX('Policy Characteristics'!I:I,MATCH($C677,'Policy Characteristics'!$C:$C,0))),"",INDEX('Policy Characteristics'!I:I,MATCH($C677,'Policy Characteristics'!$C:$C,0)))</f>
        <v>% of fuel shifted</v>
      </c>
      <c r="P677" s="293"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7" s="293" t="str">
        <f>IF(ISBLANK(INDEX('Policy Characteristics'!K:K,MATCH($C677,'Policy Characteristics'!$C:$C,0))),"",INDEX('Policy Characteristics'!K:K,MATCH($C677,'Policy Characteristics'!$C:$C,0)))</f>
        <v>industry-ag-main.html#fuel-switching</v>
      </c>
      <c r="R677" s="293" t="str">
        <f>IF(ISBLANK(INDEX('Policy Characteristics'!L:L,MATCH($C677,'Policy Characteristics'!$C:$C,0))),"",INDEX('Policy Characteristics'!L:L,MATCH($C677,'Policy Characteristics'!$C:$C,0)))</f>
        <v>industry-elec-and-hydrogen.html</v>
      </c>
    </row>
    <row r="678" spans="1:18" x14ac:dyDescent="0.25">
      <c r="A678" s="293" t="str">
        <f>IF(ISBLANK(INDEX('Policy Characteristics'!A:A,MATCH($C678,'Policy Characteristics'!$C:$C,0))),"",INDEX('Policy Characteristics'!A:A,MATCH($C678,'Policy Characteristics'!$C:$C,0)))</f>
        <v>Industry</v>
      </c>
      <c r="B678" s="294" t="str">
        <f>IF(ISBLANK(INDEX('Policy Characteristics'!B:B,MATCH($C678,'Policy Characteristics'!$C:$C,0))),"",INDEX('Policy Characteristics'!B:B,MATCH($C678,'Policy Characteristics'!$C:$C,0)))</f>
        <v>Electrification + Hydrogen (Med &amp; High Temp)</v>
      </c>
      <c r="C678" s="293" t="str">
        <f t="shared" si="36"/>
        <v>Fraction of Med and High Temp Industrial Heat Shifted to Other Fuels</v>
      </c>
      <c r="D678" s="299" t="s">
        <v>758</v>
      </c>
      <c r="E678" s="298" t="s">
        <v>772</v>
      </c>
      <c r="F678" t="s">
        <v>759</v>
      </c>
      <c r="G678" s="298" t="s">
        <v>773</v>
      </c>
      <c r="H678" s="20">
        <v>1419</v>
      </c>
      <c r="I678" s="295" t="s">
        <v>634</v>
      </c>
      <c r="J678" s="296" t="str">
        <f>IF(ISBLANK(INDEX('Policy Characteristics'!D:D,MATCH($C678,'Policy Characteristics'!$C:$C,0))),"",INDEX('Policy Characteristics'!D:D,MATCH($C678,'Policy Characteristics'!$C:$C,0)))</f>
        <v>Electrification + Hydrogen</v>
      </c>
      <c r="K678" s="293" t="str">
        <f>IF(ISBLANK(INDEX('Policy Characteristics'!E:E,MATCH($C678,'Policy Characteristics'!$C:$C,0))),"",INDEX('Policy Characteristics'!E:E,MATCH($C678,'Policy Characteristics'!$C:$C,0)))</f>
        <v>indst med and high temp fuel type shifting</v>
      </c>
      <c r="L678" s="237">
        <f>IF(ISBLANK(INDEX('Policy Characteristics'!F:F,MATCH($C678,'Policy Characteristics'!$C:$C,0))),"",INDEX('Policy Characteristics'!F:F,MATCH($C678,'Policy Characteristics'!$C:$C,0)))</f>
        <v>0</v>
      </c>
      <c r="M678" s="237">
        <f>IF(ISBLANK(INDEX('Policy Characteristics'!G:G,MATCH($C678,'Policy Characteristics'!$C:$C,0))),"",INDEX('Policy Characteristics'!G:G,MATCH($C678,'Policy Characteristics'!$C:$C,0)))</f>
        <v>1</v>
      </c>
      <c r="N678" s="237">
        <f>IF(ISBLANK(INDEX('Policy Characteristics'!H:H,MATCH($C678,'Policy Characteristics'!$C:$C,0))),"",INDEX('Policy Characteristics'!H:H,MATCH($C678,'Policy Characteristics'!$C:$C,0)))</f>
        <v>0.01</v>
      </c>
      <c r="O678" s="293" t="str">
        <f>IF(ISBLANK(INDEX('Policy Characteristics'!I:I,MATCH($C678,'Policy Characteristics'!$C:$C,0))),"",INDEX('Policy Characteristics'!I:I,MATCH($C678,'Policy Characteristics'!$C:$C,0)))</f>
        <v>% of fuel shifted</v>
      </c>
      <c r="P678" s="293"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8" s="293" t="str">
        <f>IF(ISBLANK(INDEX('Policy Characteristics'!K:K,MATCH($C678,'Policy Characteristics'!$C:$C,0))),"",INDEX('Policy Characteristics'!K:K,MATCH($C678,'Policy Characteristics'!$C:$C,0)))</f>
        <v>industry-ag-main.html#fuel-switching</v>
      </c>
      <c r="R678" s="293" t="str">
        <f>IF(ISBLANK(INDEX('Policy Characteristics'!L:L,MATCH($C678,'Policy Characteristics'!$C:$C,0))),"",INDEX('Policy Characteristics'!L:L,MATCH($C678,'Policy Characteristics'!$C:$C,0)))</f>
        <v>industry-elec-and-hydrogen.html</v>
      </c>
    </row>
    <row r="679" spans="1:18" x14ac:dyDescent="0.25">
      <c r="A679" s="293" t="str">
        <f>IF(ISBLANK(INDEX('Policy Characteristics'!A:A,MATCH($C679,'Policy Characteristics'!$C:$C,0))),"",INDEX('Policy Characteristics'!A:A,MATCH($C679,'Policy Characteristics'!$C:$C,0)))</f>
        <v>Industry</v>
      </c>
      <c r="B679" s="294" t="str">
        <f>IF(ISBLANK(INDEX('Policy Characteristics'!B:B,MATCH($C679,'Policy Characteristics'!$C:$C,0))),"",INDEX('Policy Characteristics'!B:B,MATCH($C679,'Policy Characteristics'!$C:$C,0)))</f>
        <v>Electrification + Hydrogen (Med &amp; High Temp)</v>
      </c>
      <c r="C679" s="293" t="str">
        <f t="shared" si="36"/>
        <v>Fraction of Med and High Temp Industrial Heat Shifted to Other Fuels</v>
      </c>
      <c r="D679" s="299" t="s">
        <v>758</v>
      </c>
      <c r="E679" s="298" t="s">
        <v>774</v>
      </c>
      <c r="F679" t="s">
        <v>759</v>
      </c>
      <c r="G679" s="298" t="s">
        <v>775</v>
      </c>
      <c r="H679" s="20">
        <v>1420</v>
      </c>
      <c r="I679" s="295" t="s">
        <v>634</v>
      </c>
      <c r="J679" s="296" t="str">
        <f>IF(ISBLANK(INDEX('Policy Characteristics'!D:D,MATCH($C679,'Policy Characteristics'!$C:$C,0))),"",INDEX('Policy Characteristics'!D:D,MATCH($C679,'Policy Characteristics'!$C:$C,0)))</f>
        <v>Electrification + Hydrogen</v>
      </c>
      <c r="K679" s="293" t="str">
        <f>IF(ISBLANK(INDEX('Policy Characteristics'!E:E,MATCH($C679,'Policy Characteristics'!$C:$C,0))),"",INDEX('Policy Characteristics'!E:E,MATCH($C679,'Policy Characteristics'!$C:$C,0)))</f>
        <v>indst med and high temp fuel type shifting</v>
      </c>
      <c r="L679" s="237">
        <f>IF(ISBLANK(INDEX('Policy Characteristics'!F:F,MATCH($C679,'Policy Characteristics'!$C:$C,0))),"",INDEX('Policy Characteristics'!F:F,MATCH($C679,'Policy Characteristics'!$C:$C,0)))</f>
        <v>0</v>
      </c>
      <c r="M679" s="237">
        <f>IF(ISBLANK(INDEX('Policy Characteristics'!G:G,MATCH($C679,'Policy Characteristics'!$C:$C,0))),"",INDEX('Policy Characteristics'!G:G,MATCH($C679,'Policy Characteristics'!$C:$C,0)))</f>
        <v>1</v>
      </c>
      <c r="N679" s="237">
        <f>IF(ISBLANK(INDEX('Policy Characteristics'!H:H,MATCH($C679,'Policy Characteristics'!$C:$C,0))),"",INDEX('Policy Characteristics'!H:H,MATCH($C679,'Policy Characteristics'!$C:$C,0)))</f>
        <v>0.01</v>
      </c>
      <c r="O679" s="293" t="str">
        <f>IF(ISBLANK(INDEX('Policy Characteristics'!I:I,MATCH($C679,'Policy Characteristics'!$C:$C,0))),"",INDEX('Policy Characteristics'!I:I,MATCH($C679,'Policy Characteristics'!$C:$C,0)))</f>
        <v>% of fuel shifted</v>
      </c>
      <c r="P679" s="293"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9" s="293" t="str">
        <f>IF(ISBLANK(INDEX('Policy Characteristics'!K:K,MATCH($C679,'Policy Characteristics'!$C:$C,0))),"",INDEX('Policy Characteristics'!K:K,MATCH($C679,'Policy Characteristics'!$C:$C,0)))</f>
        <v>industry-ag-main.html#fuel-switching</v>
      </c>
      <c r="R679" s="293" t="str">
        <f>IF(ISBLANK(INDEX('Policy Characteristics'!L:L,MATCH($C679,'Policy Characteristics'!$C:$C,0))),"",INDEX('Policy Characteristics'!L:L,MATCH($C679,'Policy Characteristics'!$C:$C,0)))</f>
        <v>industry-elec-and-hydrogen.html</v>
      </c>
    </row>
    <row r="680" spans="1:18" x14ac:dyDescent="0.25">
      <c r="A680" s="293" t="str">
        <f>IF(ISBLANK(INDEX('Policy Characteristics'!A:A,MATCH($C680,'Policy Characteristics'!$C:$C,0))),"",INDEX('Policy Characteristics'!A:A,MATCH($C680,'Policy Characteristics'!$C:$C,0)))</f>
        <v>Industry</v>
      </c>
      <c r="B680" s="294" t="str">
        <f>IF(ISBLANK(INDEX('Policy Characteristics'!B:B,MATCH($C680,'Policy Characteristics'!$C:$C,0))),"",INDEX('Policy Characteristics'!B:B,MATCH($C680,'Policy Characteristics'!$C:$C,0)))</f>
        <v>Electrification + Hydrogen (Med &amp; High Temp)</v>
      </c>
      <c r="C680" s="293" t="str">
        <f t="shared" si="36"/>
        <v>Fraction of Med and High Temp Industrial Heat Shifted to Other Fuels</v>
      </c>
      <c r="D680" s="299" t="s">
        <v>758</v>
      </c>
      <c r="E680" s="298" t="s">
        <v>776</v>
      </c>
      <c r="F680" t="s">
        <v>759</v>
      </c>
      <c r="G680" s="298" t="s">
        <v>777</v>
      </c>
      <c r="H680" s="20">
        <v>1421</v>
      </c>
      <c r="I680" s="295" t="s">
        <v>634</v>
      </c>
      <c r="J680" s="296" t="str">
        <f>IF(ISBLANK(INDEX('Policy Characteristics'!D:D,MATCH($C680,'Policy Characteristics'!$C:$C,0))),"",INDEX('Policy Characteristics'!D:D,MATCH($C680,'Policy Characteristics'!$C:$C,0)))</f>
        <v>Electrification + Hydrogen</v>
      </c>
      <c r="K680" s="293" t="str">
        <f>IF(ISBLANK(INDEX('Policy Characteristics'!E:E,MATCH($C680,'Policy Characteristics'!$C:$C,0))),"",INDEX('Policy Characteristics'!E:E,MATCH($C680,'Policy Characteristics'!$C:$C,0)))</f>
        <v>indst med and high temp fuel type shifting</v>
      </c>
      <c r="L680" s="237">
        <f>IF(ISBLANK(INDEX('Policy Characteristics'!F:F,MATCH($C680,'Policy Characteristics'!$C:$C,0))),"",INDEX('Policy Characteristics'!F:F,MATCH($C680,'Policy Characteristics'!$C:$C,0)))</f>
        <v>0</v>
      </c>
      <c r="M680" s="237">
        <f>IF(ISBLANK(INDEX('Policy Characteristics'!G:G,MATCH($C680,'Policy Characteristics'!$C:$C,0))),"",INDEX('Policy Characteristics'!G:G,MATCH($C680,'Policy Characteristics'!$C:$C,0)))</f>
        <v>1</v>
      </c>
      <c r="N680" s="237">
        <f>IF(ISBLANK(INDEX('Policy Characteristics'!H:H,MATCH($C680,'Policy Characteristics'!$C:$C,0))),"",INDEX('Policy Characteristics'!H:H,MATCH($C680,'Policy Characteristics'!$C:$C,0)))</f>
        <v>0.01</v>
      </c>
      <c r="O680" s="293" t="str">
        <f>IF(ISBLANK(INDEX('Policy Characteristics'!I:I,MATCH($C680,'Policy Characteristics'!$C:$C,0))),"",INDEX('Policy Characteristics'!I:I,MATCH($C680,'Policy Characteristics'!$C:$C,0)))</f>
        <v>% of fuel shifted</v>
      </c>
      <c r="P680" s="293"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0" s="293" t="str">
        <f>IF(ISBLANK(INDEX('Policy Characteristics'!K:K,MATCH($C680,'Policy Characteristics'!$C:$C,0))),"",INDEX('Policy Characteristics'!K:K,MATCH($C680,'Policy Characteristics'!$C:$C,0)))</f>
        <v>industry-ag-main.html#fuel-switching</v>
      </c>
      <c r="R680" s="293" t="str">
        <f>IF(ISBLANK(INDEX('Policy Characteristics'!L:L,MATCH($C680,'Policy Characteristics'!$C:$C,0))),"",INDEX('Policy Characteristics'!L:L,MATCH($C680,'Policy Characteristics'!$C:$C,0)))</f>
        <v>industry-elec-and-hydrogen.html</v>
      </c>
    </row>
    <row r="681" spans="1:18" x14ac:dyDescent="0.25">
      <c r="A681" s="293" t="str">
        <f>IF(ISBLANK(INDEX('Policy Characteristics'!A:A,MATCH($C681,'Policy Characteristics'!$C:$C,0))),"",INDEX('Policy Characteristics'!A:A,MATCH($C681,'Policy Characteristics'!$C:$C,0)))</f>
        <v>Industry</v>
      </c>
      <c r="B681" s="294" t="str">
        <f>IF(ISBLANK(INDEX('Policy Characteristics'!B:B,MATCH($C681,'Policy Characteristics'!$C:$C,0))),"",INDEX('Policy Characteristics'!B:B,MATCH($C681,'Policy Characteristics'!$C:$C,0)))</f>
        <v>Electrification + Hydrogen (Med &amp; High Temp)</v>
      </c>
      <c r="C681" s="293" t="str">
        <f t="shared" si="36"/>
        <v>Fraction of Med and High Temp Industrial Heat Shifted to Other Fuels</v>
      </c>
      <c r="D681" s="299" t="s">
        <v>758</v>
      </c>
      <c r="E681" s="298" t="s">
        <v>778</v>
      </c>
      <c r="F681" t="s">
        <v>759</v>
      </c>
      <c r="G681" s="298" t="s">
        <v>779</v>
      </c>
      <c r="H681" s="20">
        <v>1422</v>
      </c>
      <c r="I681" s="295" t="s">
        <v>634</v>
      </c>
      <c r="J681" s="296" t="str">
        <f>IF(ISBLANK(INDEX('Policy Characteristics'!D:D,MATCH($C681,'Policy Characteristics'!$C:$C,0))),"",INDEX('Policy Characteristics'!D:D,MATCH($C681,'Policy Characteristics'!$C:$C,0)))</f>
        <v>Electrification + Hydrogen</v>
      </c>
      <c r="K681" s="293" t="str">
        <f>IF(ISBLANK(INDEX('Policy Characteristics'!E:E,MATCH($C681,'Policy Characteristics'!$C:$C,0))),"",INDEX('Policy Characteristics'!E:E,MATCH($C681,'Policy Characteristics'!$C:$C,0)))</f>
        <v>indst med and high temp fuel type shifting</v>
      </c>
      <c r="L681" s="237">
        <f>IF(ISBLANK(INDEX('Policy Characteristics'!F:F,MATCH($C681,'Policy Characteristics'!$C:$C,0))),"",INDEX('Policy Characteristics'!F:F,MATCH($C681,'Policy Characteristics'!$C:$C,0)))</f>
        <v>0</v>
      </c>
      <c r="M681" s="237">
        <f>IF(ISBLANK(INDEX('Policy Characteristics'!G:G,MATCH($C681,'Policy Characteristics'!$C:$C,0))),"",INDEX('Policy Characteristics'!G:G,MATCH($C681,'Policy Characteristics'!$C:$C,0)))</f>
        <v>1</v>
      </c>
      <c r="N681" s="237">
        <f>IF(ISBLANK(INDEX('Policy Characteristics'!H:H,MATCH($C681,'Policy Characteristics'!$C:$C,0))),"",INDEX('Policy Characteristics'!H:H,MATCH($C681,'Policy Characteristics'!$C:$C,0)))</f>
        <v>0.01</v>
      </c>
      <c r="O681" s="293" t="str">
        <f>IF(ISBLANK(INDEX('Policy Characteristics'!I:I,MATCH($C681,'Policy Characteristics'!$C:$C,0))),"",INDEX('Policy Characteristics'!I:I,MATCH($C681,'Policy Characteristics'!$C:$C,0)))</f>
        <v>% of fuel shifted</v>
      </c>
      <c r="P681" s="293"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1" s="293" t="str">
        <f>IF(ISBLANK(INDEX('Policy Characteristics'!K:K,MATCH($C681,'Policy Characteristics'!$C:$C,0))),"",INDEX('Policy Characteristics'!K:K,MATCH($C681,'Policy Characteristics'!$C:$C,0)))</f>
        <v>industry-ag-main.html#fuel-switching</v>
      </c>
      <c r="R681" s="293" t="str">
        <f>IF(ISBLANK(INDEX('Policy Characteristics'!L:L,MATCH($C681,'Policy Characteristics'!$C:$C,0))),"",INDEX('Policy Characteristics'!L:L,MATCH($C681,'Policy Characteristics'!$C:$C,0)))</f>
        <v>industry-elec-and-hydrogen.html</v>
      </c>
    </row>
    <row r="682" spans="1:18" x14ac:dyDescent="0.25">
      <c r="A682" s="293" t="str">
        <f>IF(ISBLANK(INDEX('Policy Characteristics'!A:A,MATCH($C682,'Policy Characteristics'!$C:$C,0))),"",INDEX('Policy Characteristics'!A:A,MATCH($C682,'Policy Characteristics'!$C:$C,0)))</f>
        <v>Industry</v>
      </c>
      <c r="B682" s="294" t="str">
        <f>IF(ISBLANK(INDEX('Policy Characteristics'!B:B,MATCH($C682,'Policy Characteristics'!$C:$C,0))),"",INDEX('Policy Characteristics'!B:B,MATCH($C682,'Policy Characteristics'!$C:$C,0)))</f>
        <v>Electrification + Hydrogen (Med &amp; High Temp)</v>
      </c>
      <c r="C682" s="293" t="str">
        <f t="shared" si="36"/>
        <v>Fraction of Med and High Temp Industrial Heat Shifted to Other Fuels</v>
      </c>
      <c r="D682" s="299" t="s">
        <v>758</v>
      </c>
      <c r="E682" s="298" t="s">
        <v>780</v>
      </c>
      <c r="F682" t="s">
        <v>759</v>
      </c>
      <c r="G682" s="298" t="s">
        <v>781</v>
      </c>
      <c r="H682" s="20">
        <v>1423</v>
      </c>
      <c r="I682" s="295" t="s">
        <v>634</v>
      </c>
      <c r="J682" s="296" t="str">
        <f>IF(ISBLANK(INDEX('Policy Characteristics'!D:D,MATCH($C682,'Policy Characteristics'!$C:$C,0))),"",INDEX('Policy Characteristics'!D:D,MATCH($C682,'Policy Characteristics'!$C:$C,0)))</f>
        <v>Electrification + Hydrogen</v>
      </c>
      <c r="K682" s="293" t="str">
        <f>IF(ISBLANK(INDEX('Policy Characteristics'!E:E,MATCH($C682,'Policy Characteristics'!$C:$C,0))),"",INDEX('Policy Characteristics'!E:E,MATCH($C682,'Policy Characteristics'!$C:$C,0)))</f>
        <v>indst med and high temp fuel type shifting</v>
      </c>
      <c r="L682" s="237">
        <f>IF(ISBLANK(INDEX('Policy Characteristics'!F:F,MATCH($C682,'Policy Characteristics'!$C:$C,0))),"",INDEX('Policy Characteristics'!F:F,MATCH($C682,'Policy Characteristics'!$C:$C,0)))</f>
        <v>0</v>
      </c>
      <c r="M682" s="237">
        <f>IF(ISBLANK(INDEX('Policy Characteristics'!G:G,MATCH($C682,'Policy Characteristics'!$C:$C,0))),"",INDEX('Policy Characteristics'!G:G,MATCH($C682,'Policy Characteristics'!$C:$C,0)))</f>
        <v>1</v>
      </c>
      <c r="N682" s="237">
        <f>IF(ISBLANK(INDEX('Policy Characteristics'!H:H,MATCH($C682,'Policy Characteristics'!$C:$C,0))),"",INDEX('Policy Characteristics'!H:H,MATCH($C682,'Policy Characteristics'!$C:$C,0)))</f>
        <v>0.01</v>
      </c>
      <c r="O682" s="293" t="str">
        <f>IF(ISBLANK(INDEX('Policy Characteristics'!I:I,MATCH($C682,'Policy Characteristics'!$C:$C,0))),"",INDEX('Policy Characteristics'!I:I,MATCH($C682,'Policy Characteristics'!$C:$C,0)))</f>
        <v>% of fuel shifted</v>
      </c>
      <c r="P682" s="293"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2" s="293" t="str">
        <f>IF(ISBLANK(INDEX('Policy Characteristics'!K:K,MATCH($C682,'Policy Characteristics'!$C:$C,0))),"",INDEX('Policy Characteristics'!K:K,MATCH($C682,'Policy Characteristics'!$C:$C,0)))</f>
        <v>industry-ag-main.html#fuel-switching</v>
      </c>
      <c r="R682" s="293" t="str">
        <f>IF(ISBLANK(INDEX('Policy Characteristics'!L:L,MATCH($C682,'Policy Characteristics'!$C:$C,0))),"",INDEX('Policy Characteristics'!L:L,MATCH($C682,'Policy Characteristics'!$C:$C,0)))</f>
        <v>industry-elec-and-hydrogen.html</v>
      </c>
    </row>
    <row r="683" spans="1:18" x14ac:dyDescent="0.25">
      <c r="A683" s="293" t="str">
        <f>IF(ISBLANK(INDEX('Policy Characteristics'!A:A,MATCH($C683,'Policy Characteristics'!$C:$C,0))),"",INDEX('Policy Characteristics'!A:A,MATCH($C683,'Policy Characteristics'!$C:$C,0)))</f>
        <v>Industry</v>
      </c>
      <c r="B683" s="294" t="str">
        <f>IF(ISBLANK(INDEX('Policy Characteristics'!B:B,MATCH($C683,'Policy Characteristics'!$C:$C,0))),"",INDEX('Policy Characteristics'!B:B,MATCH($C683,'Policy Characteristics'!$C:$C,0)))</f>
        <v>Electrification + Hydrogen (Med &amp; High Temp)</v>
      </c>
      <c r="C683" s="293" t="str">
        <f t="shared" si="36"/>
        <v>Fraction of Med and High Temp Industrial Heat Shifted to Other Fuels</v>
      </c>
      <c r="D683" s="299" t="s">
        <v>758</v>
      </c>
      <c r="E683" s="298" t="s">
        <v>782</v>
      </c>
      <c r="F683" t="s">
        <v>759</v>
      </c>
      <c r="G683" s="298" t="s">
        <v>783</v>
      </c>
      <c r="H683" s="20">
        <v>1424</v>
      </c>
      <c r="I683" s="295" t="s">
        <v>634</v>
      </c>
      <c r="J683" s="296" t="str">
        <f>IF(ISBLANK(INDEX('Policy Characteristics'!D:D,MATCH($C683,'Policy Characteristics'!$C:$C,0))),"",INDEX('Policy Characteristics'!D:D,MATCH($C683,'Policy Characteristics'!$C:$C,0)))</f>
        <v>Electrification + Hydrogen</v>
      </c>
      <c r="K683" s="293" t="str">
        <f>IF(ISBLANK(INDEX('Policy Characteristics'!E:E,MATCH($C683,'Policy Characteristics'!$C:$C,0))),"",INDEX('Policy Characteristics'!E:E,MATCH($C683,'Policy Characteristics'!$C:$C,0)))</f>
        <v>indst med and high temp fuel type shifting</v>
      </c>
      <c r="L683" s="237">
        <f>IF(ISBLANK(INDEX('Policy Characteristics'!F:F,MATCH($C683,'Policy Characteristics'!$C:$C,0))),"",INDEX('Policy Characteristics'!F:F,MATCH($C683,'Policy Characteristics'!$C:$C,0)))</f>
        <v>0</v>
      </c>
      <c r="M683" s="237">
        <f>IF(ISBLANK(INDEX('Policy Characteristics'!G:G,MATCH($C683,'Policy Characteristics'!$C:$C,0))),"",INDEX('Policy Characteristics'!G:G,MATCH($C683,'Policy Characteristics'!$C:$C,0)))</f>
        <v>1</v>
      </c>
      <c r="N683" s="237">
        <f>IF(ISBLANK(INDEX('Policy Characteristics'!H:H,MATCH($C683,'Policy Characteristics'!$C:$C,0))),"",INDEX('Policy Characteristics'!H:H,MATCH($C683,'Policy Characteristics'!$C:$C,0)))</f>
        <v>0.01</v>
      </c>
      <c r="O683" s="293" t="str">
        <f>IF(ISBLANK(INDEX('Policy Characteristics'!I:I,MATCH($C683,'Policy Characteristics'!$C:$C,0))),"",INDEX('Policy Characteristics'!I:I,MATCH($C683,'Policy Characteristics'!$C:$C,0)))</f>
        <v>% of fuel shifted</v>
      </c>
      <c r="P683" s="293"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3" s="293" t="str">
        <f>IF(ISBLANK(INDEX('Policy Characteristics'!K:K,MATCH($C683,'Policy Characteristics'!$C:$C,0))),"",INDEX('Policy Characteristics'!K:K,MATCH($C683,'Policy Characteristics'!$C:$C,0)))</f>
        <v>industry-ag-main.html#fuel-switching</v>
      </c>
      <c r="R683" s="293" t="str">
        <f>IF(ISBLANK(INDEX('Policy Characteristics'!L:L,MATCH($C683,'Policy Characteristics'!$C:$C,0))),"",INDEX('Policy Characteristics'!L:L,MATCH($C683,'Policy Characteristics'!$C:$C,0)))</f>
        <v>industry-elec-and-hydrogen.html</v>
      </c>
    </row>
    <row r="684" spans="1:18" x14ac:dyDescent="0.25">
      <c r="A684" s="293" t="str">
        <f>IF(ISBLANK(INDEX('Policy Characteristics'!A:A,MATCH($C684,'Policy Characteristics'!$C:$C,0))),"",INDEX('Policy Characteristics'!A:A,MATCH($C684,'Policy Characteristics'!$C:$C,0)))</f>
        <v>Industry</v>
      </c>
      <c r="B684" s="294" t="str">
        <f>IF(ISBLANK(INDEX('Policy Characteristics'!B:B,MATCH($C684,'Policy Characteristics'!$C:$C,0))),"",INDEX('Policy Characteristics'!B:B,MATCH($C684,'Policy Characteristics'!$C:$C,0)))</f>
        <v>Electrification + Hydrogen (Med &amp; High Temp)</v>
      </c>
      <c r="C684" s="293" t="str">
        <f t="shared" si="36"/>
        <v>Fraction of Med and High Temp Industrial Heat Shifted to Other Fuels</v>
      </c>
      <c r="D684" s="299" t="s">
        <v>758</v>
      </c>
      <c r="E684" s="298" t="s">
        <v>784</v>
      </c>
      <c r="F684" t="s">
        <v>759</v>
      </c>
      <c r="G684" s="298" t="s">
        <v>785</v>
      </c>
      <c r="H684" s="20">
        <v>1425</v>
      </c>
      <c r="I684" s="295" t="s">
        <v>634</v>
      </c>
      <c r="J684" s="296" t="str">
        <f>IF(ISBLANK(INDEX('Policy Characteristics'!D:D,MATCH($C684,'Policy Characteristics'!$C:$C,0))),"",INDEX('Policy Characteristics'!D:D,MATCH($C684,'Policy Characteristics'!$C:$C,0)))</f>
        <v>Electrification + Hydrogen</v>
      </c>
      <c r="K684" s="293" t="str">
        <f>IF(ISBLANK(INDEX('Policy Characteristics'!E:E,MATCH($C684,'Policy Characteristics'!$C:$C,0))),"",INDEX('Policy Characteristics'!E:E,MATCH($C684,'Policy Characteristics'!$C:$C,0)))</f>
        <v>indst med and high temp fuel type shifting</v>
      </c>
      <c r="L684" s="237">
        <f>IF(ISBLANK(INDEX('Policy Characteristics'!F:F,MATCH($C684,'Policy Characteristics'!$C:$C,0))),"",INDEX('Policy Characteristics'!F:F,MATCH($C684,'Policy Characteristics'!$C:$C,0)))</f>
        <v>0</v>
      </c>
      <c r="M684" s="237">
        <f>IF(ISBLANK(INDEX('Policy Characteristics'!G:G,MATCH($C684,'Policy Characteristics'!$C:$C,0))),"",INDEX('Policy Characteristics'!G:G,MATCH($C684,'Policy Characteristics'!$C:$C,0)))</f>
        <v>1</v>
      </c>
      <c r="N684" s="237">
        <f>IF(ISBLANK(INDEX('Policy Characteristics'!H:H,MATCH($C684,'Policy Characteristics'!$C:$C,0))),"",INDEX('Policy Characteristics'!H:H,MATCH($C684,'Policy Characteristics'!$C:$C,0)))</f>
        <v>0.01</v>
      </c>
      <c r="O684" s="293" t="str">
        <f>IF(ISBLANK(INDEX('Policy Characteristics'!I:I,MATCH($C684,'Policy Characteristics'!$C:$C,0))),"",INDEX('Policy Characteristics'!I:I,MATCH($C684,'Policy Characteristics'!$C:$C,0)))</f>
        <v>% of fuel shifted</v>
      </c>
      <c r="P684" s="293"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4" s="293" t="str">
        <f>IF(ISBLANK(INDEX('Policy Characteristics'!K:K,MATCH($C684,'Policy Characteristics'!$C:$C,0))),"",INDEX('Policy Characteristics'!K:K,MATCH($C684,'Policy Characteristics'!$C:$C,0)))</f>
        <v>industry-ag-main.html#fuel-switching</v>
      </c>
      <c r="R684" s="293" t="str">
        <f>IF(ISBLANK(INDEX('Policy Characteristics'!L:L,MATCH($C684,'Policy Characteristics'!$C:$C,0))),"",INDEX('Policy Characteristics'!L:L,MATCH($C684,'Policy Characteristics'!$C:$C,0)))</f>
        <v>industry-elec-and-hydrogen.html</v>
      </c>
    </row>
    <row r="685" spans="1:18" x14ac:dyDescent="0.25">
      <c r="A685" s="293" t="str">
        <f>IF(ISBLANK(INDEX('Policy Characteristics'!A:A,MATCH($C685,'Policy Characteristics'!$C:$C,0))),"",INDEX('Policy Characteristics'!A:A,MATCH($C685,'Policy Characteristics'!$C:$C,0)))</f>
        <v>Industry</v>
      </c>
      <c r="B685" s="294" t="str">
        <f>IF(ISBLANK(INDEX('Policy Characteristics'!B:B,MATCH($C685,'Policy Characteristics'!$C:$C,0))),"",INDEX('Policy Characteristics'!B:B,MATCH($C685,'Policy Characteristics'!$C:$C,0)))</f>
        <v>Electrification + Hydrogen (Med &amp; High Temp)</v>
      </c>
      <c r="C685" s="293" t="str">
        <f t="shared" si="36"/>
        <v>Fraction of Med and High Temp Industrial Heat Shifted to Other Fuels</v>
      </c>
      <c r="D685" s="299" t="s">
        <v>758</v>
      </c>
      <c r="E685" s="298" t="s">
        <v>786</v>
      </c>
      <c r="F685" t="s">
        <v>759</v>
      </c>
      <c r="G685" s="298" t="s">
        <v>787</v>
      </c>
      <c r="H685" s="20">
        <v>1426</v>
      </c>
      <c r="I685" s="295" t="s">
        <v>634</v>
      </c>
      <c r="J685" s="296" t="str">
        <f>IF(ISBLANK(INDEX('Policy Characteristics'!D:D,MATCH($C685,'Policy Characteristics'!$C:$C,0))),"",INDEX('Policy Characteristics'!D:D,MATCH($C685,'Policy Characteristics'!$C:$C,0)))</f>
        <v>Electrification + Hydrogen</v>
      </c>
      <c r="K685" s="293" t="str">
        <f>IF(ISBLANK(INDEX('Policy Characteristics'!E:E,MATCH($C685,'Policy Characteristics'!$C:$C,0))),"",INDEX('Policy Characteristics'!E:E,MATCH($C685,'Policy Characteristics'!$C:$C,0)))</f>
        <v>indst med and high temp fuel type shifting</v>
      </c>
      <c r="L685" s="237">
        <f>IF(ISBLANK(INDEX('Policy Characteristics'!F:F,MATCH($C685,'Policy Characteristics'!$C:$C,0))),"",INDEX('Policy Characteristics'!F:F,MATCH($C685,'Policy Characteristics'!$C:$C,0)))</f>
        <v>0</v>
      </c>
      <c r="M685" s="237">
        <f>IF(ISBLANK(INDEX('Policy Characteristics'!G:G,MATCH($C685,'Policy Characteristics'!$C:$C,0))),"",INDEX('Policy Characteristics'!G:G,MATCH($C685,'Policy Characteristics'!$C:$C,0)))</f>
        <v>1</v>
      </c>
      <c r="N685" s="237">
        <f>IF(ISBLANK(INDEX('Policy Characteristics'!H:H,MATCH($C685,'Policy Characteristics'!$C:$C,0))),"",INDEX('Policy Characteristics'!H:H,MATCH($C685,'Policy Characteristics'!$C:$C,0)))</f>
        <v>0.01</v>
      </c>
      <c r="O685" s="293" t="str">
        <f>IF(ISBLANK(INDEX('Policy Characteristics'!I:I,MATCH($C685,'Policy Characteristics'!$C:$C,0))),"",INDEX('Policy Characteristics'!I:I,MATCH($C685,'Policy Characteristics'!$C:$C,0)))</f>
        <v>% of fuel shifted</v>
      </c>
      <c r="P685" s="293"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5" s="293" t="str">
        <f>IF(ISBLANK(INDEX('Policy Characteristics'!K:K,MATCH($C685,'Policy Characteristics'!$C:$C,0))),"",INDEX('Policy Characteristics'!K:K,MATCH($C685,'Policy Characteristics'!$C:$C,0)))</f>
        <v>industry-ag-main.html#fuel-switching</v>
      </c>
      <c r="R685" s="293" t="str">
        <f>IF(ISBLANK(INDEX('Policy Characteristics'!L:L,MATCH($C685,'Policy Characteristics'!$C:$C,0))),"",INDEX('Policy Characteristics'!L:L,MATCH($C685,'Policy Characteristics'!$C:$C,0)))</f>
        <v>industry-elec-and-hydrogen.html</v>
      </c>
    </row>
    <row r="686" spans="1:18" x14ac:dyDescent="0.25">
      <c r="A686" s="293" t="str">
        <f>IF(ISBLANK(INDEX('Policy Characteristics'!A:A,MATCH($C686,'Policy Characteristics'!$C:$C,0))),"",INDEX('Policy Characteristics'!A:A,MATCH($C686,'Policy Characteristics'!$C:$C,0)))</f>
        <v>Industry</v>
      </c>
      <c r="B686" s="294" t="str">
        <f>IF(ISBLANK(INDEX('Policy Characteristics'!B:B,MATCH($C686,'Policy Characteristics'!$C:$C,0))),"",INDEX('Policy Characteristics'!B:B,MATCH($C686,'Policy Characteristics'!$C:$C,0)))</f>
        <v>Electrification + Hydrogen (Med &amp; High Temp)</v>
      </c>
      <c r="C686" s="293" t="str">
        <f t="shared" si="36"/>
        <v>Fraction of Med and High Temp Industrial Heat Shifted to Other Fuels</v>
      </c>
      <c r="D686" s="299" t="s">
        <v>758</v>
      </c>
      <c r="E686" s="298" t="s">
        <v>788</v>
      </c>
      <c r="F686" t="s">
        <v>759</v>
      </c>
      <c r="G686" s="298" t="s">
        <v>789</v>
      </c>
      <c r="H686" s="20">
        <v>1427</v>
      </c>
      <c r="I686" s="295" t="s">
        <v>624</v>
      </c>
      <c r="J686" s="296" t="str">
        <f>IF(ISBLANK(INDEX('Policy Characteristics'!D:D,MATCH($C686,'Policy Characteristics'!$C:$C,0))),"",INDEX('Policy Characteristics'!D:D,MATCH($C686,'Policy Characteristics'!$C:$C,0)))</f>
        <v>Electrification + Hydrogen</v>
      </c>
      <c r="K686" s="293" t="str">
        <f>IF(ISBLANK(INDEX('Policy Characteristics'!E:E,MATCH($C686,'Policy Characteristics'!$C:$C,0))),"",INDEX('Policy Characteristics'!E:E,MATCH($C686,'Policy Characteristics'!$C:$C,0)))</f>
        <v>indst med and high temp fuel type shifting</v>
      </c>
      <c r="L686" s="237">
        <f>IF(ISBLANK(INDEX('Policy Characteristics'!F:F,MATCH($C686,'Policy Characteristics'!$C:$C,0))),"",INDEX('Policy Characteristics'!F:F,MATCH($C686,'Policy Characteristics'!$C:$C,0)))</f>
        <v>0</v>
      </c>
      <c r="M686" s="237">
        <f>IF(ISBLANK(INDEX('Policy Characteristics'!G:G,MATCH($C686,'Policy Characteristics'!$C:$C,0))),"",INDEX('Policy Characteristics'!G:G,MATCH($C686,'Policy Characteristics'!$C:$C,0)))</f>
        <v>1</v>
      </c>
      <c r="N686" s="237">
        <f>IF(ISBLANK(INDEX('Policy Characteristics'!H:H,MATCH($C686,'Policy Characteristics'!$C:$C,0))),"",INDEX('Policy Characteristics'!H:H,MATCH($C686,'Policy Characteristics'!$C:$C,0)))</f>
        <v>0.01</v>
      </c>
      <c r="O686" s="293" t="str">
        <f>IF(ISBLANK(INDEX('Policy Characteristics'!I:I,MATCH($C686,'Policy Characteristics'!$C:$C,0))),"",INDEX('Policy Characteristics'!I:I,MATCH($C686,'Policy Characteristics'!$C:$C,0)))</f>
        <v>% of fuel shifted</v>
      </c>
      <c r="P686" s="293"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6" s="293" t="str">
        <f>IF(ISBLANK(INDEX('Policy Characteristics'!K:K,MATCH($C686,'Policy Characteristics'!$C:$C,0))),"",INDEX('Policy Characteristics'!K:K,MATCH($C686,'Policy Characteristics'!$C:$C,0)))</f>
        <v>industry-ag-main.html#fuel-switching</v>
      </c>
      <c r="R686" s="293" t="str">
        <f>IF(ISBLANK(INDEX('Policy Characteristics'!L:L,MATCH($C686,'Policy Characteristics'!$C:$C,0))),"",INDEX('Policy Characteristics'!L:L,MATCH($C686,'Policy Characteristics'!$C:$C,0)))</f>
        <v>industry-elec-and-hydrogen.html</v>
      </c>
    </row>
    <row r="687" spans="1:18" x14ac:dyDescent="0.25">
      <c r="A687" s="293" t="str">
        <f>IF(ISBLANK(INDEX('Policy Characteristics'!A:A,MATCH($C687,'Policy Characteristics'!$C:$C,0))),"",INDEX('Policy Characteristics'!A:A,MATCH($C687,'Policy Characteristics'!$C:$C,0)))</f>
        <v>Industry</v>
      </c>
      <c r="B687" s="294" t="str">
        <f>IF(ISBLANK(INDEX('Policy Characteristics'!B:B,MATCH($C687,'Policy Characteristics'!$C:$C,0))),"",INDEX('Policy Characteristics'!B:B,MATCH($C687,'Policy Characteristics'!$C:$C,0)))</f>
        <v>Electrification + Hydrogen (Med &amp; High Temp)</v>
      </c>
      <c r="C687" s="293" t="str">
        <f t="shared" si="36"/>
        <v>Fraction of Med and High Temp Industrial Heat Shifted to Other Fuels</v>
      </c>
      <c r="D687" s="299" t="s">
        <v>760</v>
      </c>
      <c r="E687" s="298" t="s">
        <v>770</v>
      </c>
      <c r="F687" t="s">
        <v>761</v>
      </c>
      <c r="G687" s="298" t="s">
        <v>771</v>
      </c>
      <c r="H687" s="20">
        <v>1428</v>
      </c>
      <c r="I687" s="295" t="s">
        <v>624</v>
      </c>
      <c r="J687" s="296" t="str">
        <f>IF(ISBLANK(INDEX('Policy Characteristics'!D:D,MATCH($C687,'Policy Characteristics'!$C:$C,0))),"",INDEX('Policy Characteristics'!D:D,MATCH($C687,'Policy Characteristics'!$C:$C,0)))</f>
        <v>Electrification + Hydrogen</v>
      </c>
      <c r="K687" s="293" t="str">
        <f>IF(ISBLANK(INDEX('Policy Characteristics'!E:E,MATCH($C687,'Policy Characteristics'!$C:$C,0))),"",INDEX('Policy Characteristics'!E:E,MATCH($C687,'Policy Characteristics'!$C:$C,0)))</f>
        <v>indst med and high temp fuel type shifting</v>
      </c>
      <c r="L687" s="237">
        <f>IF(ISBLANK(INDEX('Policy Characteristics'!F:F,MATCH($C687,'Policy Characteristics'!$C:$C,0))),"",INDEX('Policy Characteristics'!F:F,MATCH($C687,'Policy Characteristics'!$C:$C,0)))</f>
        <v>0</v>
      </c>
      <c r="M687" s="237">
        <f>IF(ISBLANK(INDEX('Policy Characteristics'!G:G,MATCH($C687,'Policy Characteristics'!$C:$C,0))),"",INDEX('Policy Characteristics'!G:G,MATCH($C687,'Policy Characteristics'!$C:$C,0)))</f>
        <v>1</v>
      </c>
      <c r="N687" s="237">
        <f>IF(ISBLANK(INDEX('Policy Characteristics'!H:H,MATCH($C687,'Policy Characteristics'!$C:$C,0))),"",INDEX('Policy Characteristics'!H:H,MATCH($C687,'Policy Characteristics'!$C:$C,0)))</f>
        <v>0.01</v>
      </c>
      <c r="O687" s="293" t="str">
        <f>IF(ISBLANK(INDEX('Policy Characteristics'!I:I,MATCH($C687,'Policy Characteristics'!$C:$C,0))),"",INDEX('Policy Characteristics'!I:I,MATCH($C687,'Policy Characteristics'!$C:$C,0)))</f>
        <v>% of fuel shifted</v>
      </c>
      <c r="P687" s="293"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7" s="293" t="str">
        <f>IF(ISBLANK(INDEX('Policy Characteristics'!K:K,MATCH($C687,'Policy Characteristics'!$C:$C,0))),"",INDEX('Policy Characteristics'!K:K,MATCH($C687,'Policy Characteristics'!$C:$C,0)))</f>
        <v>industry-ag-main.html#fuel-switching</v>
      </c>
      <c r="R687" s="293" t="str">
        <f>IF(ISBLANK(INDEX('Policy Characteristics'!L:L,MATCH($C687,'Policy Characteristics'!$C:$C,0))),"",INDEX('Policy Characteristics'!L:L,MATCH($C687,'Policy Characteristics'!$C:$C,0)))</f>
        <v>industry-elec-and-hydrogen.html</v>
      </c>
    </row>
    <row r="688" spans="1:18" x14ac:dyDescent="0.25">
      <c r="A688" s="293" t="str">
        <f>IF(ISBLANK(INDEX('Policy Characteristics'!A:A,MATCH($C688,'Policy Characteristics'!$C:$C,0))),"",INDEX('Policy Characteristics'!A:A,MATCH($C688,'Policy Characteristics'!$C:$C,0)))</f>
        <v>Industry</v>
      </c>
      <c r="B688" s="294" t="str">
        <f>IF(ISBLANK(INDEX('Policy Characteristics'!B:B,MATCH($C688,'Policy Characteristics'!$C:$C,0))),"",INDEX('Policy Characteristics'!B:B,MATCH($C688,'Policy Characteristics'!$C:$C,0)))</f>
        <v>Electrification + Hydrogen (Med &amp; High Temp)</v>
      </c>
      <c r="C688" s="293" t="str">
        <f t="shared" si="36"/>
        <v>Fraction of Med and High Temp Industrial Heat Shifted to Other Fuels</v>
      </c>
      <c r="D688" s="299" t="s">
        <v>760</v>
      </c>
      <c r="E688" s="298" t="s">
        <v>772</v>
      </c>
      <c r="F688" t="s">
        <v>761</v>
      </c>
      <c r="G688" s="298" t="s">
        <v>773</v>
      </c>
      <c r="H688" s="20">
        <v>1429</v>
      </c>
      <c r="I688" s="295" t="s">
        <v>634</v>
      </c>
      <c r="J688" s="296" t="str">
        <f>IF(ISBLANK(INDEX('Policy Characteristics'!D:D,MATCH($C688,'Policy Characteristics'!$C:$C,0))),"",INDEX('Policy Characteristics'!D:D,MATCH($C688,'Policy Characteristics'!$C:$C,0)))</f>
        <v>Electrification + Hydrogen</v>
      </c>
      <c r="K688" s="293" t="str">
        <f>IF(ISBLANK(INDEX('Policy Characteristics'!E:E,MATCH($C688,'Policy Characteristics'!$C:$C,0))),"",INDEX('Policy Characteristics'!E:E,MATCH($C688,'Policy Characteristics'!$C:$C,0)))</f>
        <v>indst med and high temp fuel type shifting</v>
      </c>
      <c r="L688" s="237">
        <f>IF(ISBLANK(INDEX('Policy Characteristics'!F:F,MATCH($C688,'Policy Characteristics'!$C:$C,0))),"",INDEX('Policy Characteristics'!F:F,MATCH($C688,'Policy Characteristics'!$C:$C,0)))</f>
        <v>0</v>
      </c>
      <c r="M688" s="237">
        <f>IF(ISBLANK(INDEX('Policy Characteristics'!G:G,MATCH($C688,'Policy Characteristics'!$C:$C,0))),"",INDEX('Policy Characteristics'!G:G,MATCH($C688,'Policy Characteristics'!$C:$C,0)))</f>
        <v>1</v>
      </c>
      <c r="N688" s="237">
        <f>IF(ISBLANK(INDEX('Policy Characteristics'!H:H,MATCH($C688,'Policy Characteristics'!$C:$C,0))),"",INDEX('Policy Characteristics'!H:H,MATCH($C688,'Policy Characteristics'!$C:$C,0)))</f>
        <v>0.01</v>
      </c>
      <c r="O688" s="293" t="str">
        <f>IF(ISBLANK(INDEX('Policy Characteristics'!I:I,MATCH($C688,'Policy Characteristics'!$C:$C,0))),"",INDEX('Policy Characteristics'!I:I,MATCH($C688,'Policy Characteristics'!$C:$C,0)))</f>
        <v>% of fuel shifted</v>
      </c>
      <c r="P688" s="293"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8" s="293" t="str">
        <f>IF(ISBLANK(INDEX('Policy Characteristics'!K:K,MATCH($C688,'Policy Characteristics'!$C:$C,0))),"",INDEX('Policy Characteristics'!K:K,MATCH($C688,'Policy Characteristics'!$C:$C,0)))</f>
        <v>industry-ag-main.html#fuel-switching</v>
      </c>
      <c r="R688" s="293" t="str">
        <f>IF(ISBLANK(INDEX('Policy Characteristics'!L:L,MATCH($C688,'Policy Characteristics'!$C:$C,0))),"",INDEX('Policy Characteristics'!L:L,MATCH($C688,'Policy Characteristics'!$C:$C,0)))</f>
        <v>industry-elec-and-hydrogen.html</v>
      </c>
    </row>
    <row r="689" spans="1:18" x14ac:dyDescent="0.25">
      <c r="A689" s="293" t="str">
        <f>IF(ISBLANK(INDEX('Policy Characteristics'!A:A,MATCH($C689,'Policy Characteristics'!$C:$C,0))),"",INDEX('Policy Characteristics'!A:A,MATCH($C689,'Policy Characteristics'!$C:$C,0)))</f>
        <v>Industry</v>
      </c>
      <c r="B689" s="294" t="str">
        <f>IF(ISBLANK(INDEX('Policy Characteristics'!B:B,MATCH($C689,'Policy Characteristics'!$C:$C,0))),"",INDEX('Policy Characteristics'!B:B,MATCH($C689,'Policy Characteristics'!$C:$C,0)))</f>
        <v>Electrification + Hydrogen (Med &amp; High Temp)</v>
      </c>
      <c r="C689" s="293" t="str">
        <f t="shared" si="36"/>
        <v>Fraction of Med and High Temp Industrial Heat Shifted to Other Fuels</v>
      </c>
      <c r="D689" s="299" t="s">
        <v>760</v>
      </c>
      <c r="E689" s="298" t="s">
        <v>774</v>
      </c>
      <c r="F689" t="s">
        <v>761</v>
      </c>
      <c r="G689" s="298" t="s">
        <v>775</v>
      </c>
      <c r="H689" s="20">
        <v>1430</v>
      </c>
      <c r="I689" s="295" t="s">
        <v>634</v>
      </c>
      <c r="J689" s="296" t="str">
        <f>IF(ISBLANK(INDEX('Policy Characteristics'!D:D,MATCH($C689,'Policy Characteristics'!$C:$C,0))),"",INDEX('Policy Characteristics'!D:D,MATCH($C689,'Policy Characteristics'!$C:$C,0)))</f>
        <v>Electrification + Hydrogen</v>
      </c>
      <c r="K689" s="293" t="str">
        <f>IF(ISBLANK(INDEX('Policy Characteristics'!E:E,MATCH($C689,'Policy Characteristics'!$C:$C,0))),"",INDEX('Policy Characteristics'!E:E,MATCH($C689,'Policy Characteristics'!$C:$C,0)))</f>
        <v>indst med and high temp fuel type shifting</v>
      </c>
      <c r="L689" s="237">
        <f>IF(ISBLANK(INDEX('Policy Characteristics'!F:F,MATCH($C689,'Policy Characteristics'!$C:$C,0))),"",INDEX('Policy Characteristics'!F:F,MATCH($C689,'Policy Characteristics'!$C:$C,0)))</f>
        <v>0</v>
      </c>
      <c r="M689" s="237">
        <f>IF(ISBLANK(INDEX('Policy Characteristics'!G:G,MATCH($C689,'Policy Characteristics'!$C:$C,0))),"",INDEX('Policy Characteristics'!G:G,MATCH($C689,'Policy Characteristics'!$C:$C,0)))</f>
        <v>1</v>
      </c>
      <c r="N689" s="237">
        <f>IF(ISBLANK(INDEX('Policy Characteristics'!H:H,MATCH($C689,'Policy Characteristics'!$C:$C,0))),"",INDEX('Policy Characteristics'!H:H,MATCH($C689,'Policy Characteristics'!$C:$C,0)))</f>
        <v>0.01</v>
      </c>
      <c r="O689" s="293" t="str">
        <f>IF(ISBLANK(INDEX('Policy Characteristics'!I:I,MATCH($C689,'Policy Characteristics'!$C:$C,0))),"",INDEX('Policy Characteristics'!I:I,MATCH($C689,'Policy Characteristics'!$C:$C,0)))</f>
        <v>% of fuel shifted</v>
      </c>
      <c r="P689" s="293"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9" s="293" t="str">
        <f>IF(ISBLANK(INDEX('Policy Characteristics'!K:K,MATCH($C689,'Policy Characteristics'!$C:$C,0))),"",INDEX('Policy Characteristics'!K:K,MATCH($C689,'Policy Characteristics'!$C:$C,0)))</f>
        <v>industry-ag-main.html#fuel-switching</v>
      </c>
      <c r="R689" s="293" t="str">
        <f>IF(ISBLANK(INDEX('Policy Characteristics'!L:L,MATCH($C689,'Policy Characteristics'!$C:$C,0))),"",INDEX('Policy Characteristics'!L:L,MATCH($C689,'Policy Characteristics'!$C:$C,0)))</f>
        <v>industry-elec-and-hydrogen.html</v>
      </c>
    </row>
    <row r="690" spans="1:18" x14ac:dyDescent="0.25">
      <c r="A690" s="293" t="str">
        <f>IF(ISBLANK(INDEX('Policy Characteristics'!A:A,MATCH($C690,'Policy Characteristics'!$C:$C,0))),"",INDEX('Policy Characteristics'!A:A,MATCH($C690,'Policy Characteristics'!$C:$C,0)))</f>
        <v>Industry</v>
      </c>
      <c r="B690" s="294" t="str">
        <f>IF(ISBLANK(INDEX('Policy Characteristics'!B:B,MATCH($C690,'Policy Characteristics'!$C:$C,0))),"",INDEX('Policy Characteristics'!B:B,MATCH($C690,'Policy Characteristics'!$C:$C,0)))</f>
        <v>Electrification + Hydrogen (Med &amp; High Temp)</v>
      </c>
      <c r="C690" s="293" t="str">
        <f t="shared" si="36"/>
        <v>Fraction of Med and High Temp Industrial Heat Shifted to Other Fuels</v>
      </c>
      <c r="D690" s="299" t="s">
        <v>760</v>
      </c>
      <c r="E690" s="298" t="s">
        <v>776</v>
      </c>
      <c r="F690" t="s">
        <v>761</v>
      </c>
      <c r="G690" s="298" t="s">
        <v>777</v>
      </c>
      <c r="H690" s="20">
        <v>1431</v>
      </c>
      <c r="I690" s="295" t="s">
        <v>634</v>
      </c>
      <c r="J690" s="296" t="str">
        <f>IF(ISBLANK(INDEX('Policy Characteristics'!D:D,MATCH($C690,'Policy Characteristics'!$C:$C,0))),"",INDEX('Policy Characteristics'!D:D,MATCH($C690,'Policy Characteristics'!$C:$C,0)))</f>
        <v>Electrification + Hydrogen</v>
      </c>
      <c r="K690" s="293" t="str">
        <f>IF(ISBLANK(INDEX('Policy Characteristics'!E:E,MATCH($C690,'Policy Characteristics'!$C:$C,0))),"",INDEX('Policy Characteristics'!E:E,MATCH($C690,'Policy Characteristics'!$C:$C,0)))</f>
        <v>indst med and high temp fuel type shifting</v>
      </c>
      <c r="L690" s="237">
        <f>IF(ISBLANK(INDEX('Policy Characteristics'!F:F,MATCH($C690,'Policy Characteristics'!$C:$C,0))),"",INDEX('Policy Characteristics'!F:F,MATCH($C690,'Policy Characteristics'!$C:$C,0)))</f>
        <v>0</v>
      </c>
      <c r="M690" s="237">
        <f>IF(ISBLANK(INDEX('Policy Characteristics'!G:G,MATCH($C690,'Policy Characteristics'!$C:$C,0))),"",INDEX('Policy Characteristics'!G:G,MATCH($C690,'Policy Characteristics'!$C:$C,0)))</f>
        <v>1</v>
      </c>
      <c r="N690" s="237">
        <f>IF(ISBLANK(INDEX('Policy Characteristics'!H:H,MATCH($C690,'Policy Characteristics'!$C:$C,0))),"",INDEX('Policy Characteristics'!H:H,MATCH($C690,'Policy Characteristics'!$C:$C,0)))</f>
        <v>0.01</v>
      </c>
      <c r="O690" s="293" t="str">
        <f>IF(ISBLANK(INDEX('Policy Characteristics'!I:I,MATCH($C690,'Policy Characteristics'!$C:$C,0))),"",INDEX('Policy Characteristics'!I:I,MATCH($C690,'Policy Characteristics'!$C:$C,0)))</f>
        <v>% of fuel shifted</v>
      </c>
      <c r="P690" s="293"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0" s="293" t="str">
        <f>IF(ISBLANK(INDEX('Policy Characteristics'!K:K,MATCH($C690,'Policy Characteristics'!$C:$C,0))),"",INDEX('Policy Characteristics'!K:K,MATCH($C690,'Policy Characteristics'!$C:$C,0)))</f>
        <v>industry-ag-main.html#fuel-switching</v>
      </c>
      <c r="R690" s="293" t="str">
        <f>IF(ISBLANK(INDEX('Policy Characteristics'!L:L,MATCH($C690,'Policy Characteristics'!$C:$C,0))),"",INDEX('Policy Characteristics'!L:L,MATCH($C690,'Policy Characteristics'!$C:$C,0)))</f>
        <v>industry-elec-and-hydrogen.html</v>
      </c>
    </row>
    <row r="691" spans="1:18" x14ac:dyDescent="0.25">
      <c r="A691" s="293" t="str">
        <f>IF(ISBLANK(INDEX('Policy Characteristics'!A:A,MATCH($C691,'Policy Characteristics'!$C:$C,0))),"",INDEX('Policy Characteristics'!A:A,MATCH($C691,'Policy Characteristics'!$C:$C,0)))</f>
        <v>Industry</v>
      </c>
      <c r="B691" s="294" t="str">
        <f>IF(ISBLANK(INDEX('Policy Characteristics'!B:B,MATCH($C691,'Policy Characteristics'!$C:$C,0))),"",INDEX('Policy Characteristics'!B:B,MATCH($C691,'Policy Characteristics'!$C:$C,0)))</f>
        <v>Electrification + Hydrogen (Med &amp; High Temp)</v>
      </c>
      <c r="C691" s="293" t="str">
        <f t="shared" si="36"/>
        <v>Fraction of Med and High Temp Industrial Heat Shifted to Other Fuels</v>
      </c>
      <c r="D691" s="299" t="s">
        <v>760</v>
      </c>
      <c r="E691" s="298" t="s">
        <v>778</v>
      </c>
      <c r="F691" t="s">
        <v>761</v>
      </c>
      <c r="G691" s="298" t="s">
        <v>779</v>
      </c>
      <c r="H691" s="20">
        <v>1432</v>
      </c>
      <c r="I691" s="295" t="s">
        <v>634</v>
      </c>
      <c r="J691" s="296" t="str">
        <f>IF(ISBLANK(INDEX('Policy Characteristics'!D:D,MATCH($C691,'Policy Characteristics'!$C:$C,0))),"",INDEX('Policy Characteristics'!D:D,MATCH($C691,'Policy Characteristics'!$C:$C,0)))</f>
        <v>Electrification + Hydrogen</v>
      </c>
      <c r="K691" s="293" t="str">
        <f>IF(ISBLANK(INDEX('Policy Characteristics'!E:E,MATCH($C691,'Policy Characteristics'!$C:$C,0))),"",INDEX('Policy Characteristics'!E:E,MATCH($C691,'Policy Characteristics'!$C:$C,0)))</f>
        <v>indst med and high temp fuel type shifting</v>
      </c>
      <c r="L691" s="237">
        <f>IF(ISBLANK(INDEX('Policy Characteristics'!F:F,MATCH($C691,'Policy Characteristics'!$C:$C,0))),"",INDEX('Policy Characteristics'!F:F,MATCH($C691,'Policy Characteristics'!$C:$C,0)))</f>
        <v>0</v>
      </c>
      <c r="M691" s="237">
        <f>IF(ISBLANK(INDEX('Policy Characteristics'!G:G,MATCH($C691,'Policy Characteristics'!$C:$C,0))),"",INDEX('Policy Characteristics'!G:G,MATCH($C691,'Policy Characteristics'!$C:$C,0)))</f>
        <v>1</v>
      </c>
      <c r="N691" s="237">
        <f>IF(ISBLANK(INDEX('Policy Characteristics'!H:H,MATCH($C691,'Policy Characteristics'!$C:$C,0))),"",INDEX('Policy Characteristics'!H:H,MATCH($C691,'Policy Characteristics'!$C:$C,0)))</f>
        <v>0.01</v>
      </c>
      <c r="O691" s="293" t="str">
        <f>IF(ISBLANK(INDEX('Policy Characteristics'!I:I,MATCH($C691,'Policy Characteristics'!$C:$C,0))),"",INDEX('Policy Characteristics'!I:I,MATCH($C691,'Policy Characteristics'!$C:$C,0)))</f>
        <v>% of fuel shifted</v>
      </c>
      <c r="P691" s="293"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1" s="293" t="str">
        <f>IF(ISBLANK(INDEX('Policy Characteristics'!K:K,MATCH($C691,'Policy Characteristics'!$C:$C,0))),"",INDEX('Policy Characteristics'!K:K,MATCH($C691,'Policy Characteristics'!$C:$C,0)))</f>
        <v>industry-ag-main.html#fuel-switching</v>
      </c>
      <c r="R691" s="293" t="str">
        <f>IF(ISBLANK(INDEX('Policy Characteristics'!L:L,MATCH($C691,'Policy Characteristics'!$C:$C,0))),"",INDEX('Policy Characteristics'!L:L,MATCH($C691,'Policy Characteristics'!$C:$C,0)))</f>
        <v>industry-elec-and-hydrogen.html</v>
      </c>
    </row>
    <row r="692" spans="1:18" x14ac:dyDescent="0.25">
      <c r="A692" s="293" t="str">
        <f>IF(ISBLANK(INDEX('Policy Characteristics'!A:A,MATCH($C692,'Policy Characteristics'!$C:$C,0))),"",INDEX('Policy Characteristics'!A:A,MATCH($C692,'Policy Characteristics'!$C:$C,0)))</f>
        <v>Industry</v>
      </c>
      <c r="B692" s="294" t="str">
        <f>IF(ISBLANK(INDEX('Policy Characteristics'!B:B,MATCH($C692,'Policy Characteristics'!$C:$C,0))),"",INDEX('Policy Characteristics'!B:B,MATCH($C692,'Policy Characteristics'!$C:$C,0)))</f>
        <v>Electrification + Hydrogen (Med &amp; High Temp)</v>
      </c>
      <c r="C692" s="293" t="str">
        <f t="shared" si="36"/>
        <v>Fraction of Med and High Temp Industrial Heat Shifted to Other Fuels</v>
      </c>
      <c r="D692" s="299" t="s">
        <v>760</v>
      </c>
      <c r="E692" s="298" t="s">
        <v>780</v>
      </c>
      <c r="F692" t="s">
        <v>761</v>
      </c>
      <c r="G692" s="298" t="s">
        <v>781</v>
      </c>
      <c r="H692" s="20">
        <v>1433</v>
      </c>
      <c r="I692" s="295" t="s">
        <v>634</v>
      </c>
      <c r="J692" s="296" t="str">
        <f>IF(ISBLANK(INDEX('Policy Characteristics'!D:D,MATCH($C692,'Policy Characteristics'!$C:$C,0))),"",INDEX('Policy Characteristics'!D:D,MATCH($C692,'Policy Characteristics'!$C:$C,0)))</f>
        <v>Electrification + Hydrogen</v>
      </c>
      <c r="K692" s="293" t="str">
        <f>IF(ISBLANK(INDEX('Policy Characteristics'!E:E,MATCH($C692,'Policy Characteristics'!$C:$C,0))),"",INDEX('Policy Characteristics'!E:E,MATCH($C692,'Policy Characteristics'!$C:$C,0)))</f>
        <v>indst med and high temp fuel type shifting</v>
      </c>
      <c r="L692" s="237">
        <f>IF(ISBLANK(INDEX('Policy Characteristics'!F:F,MATCH($C692,'Policy Characteristics'!$C:$C,0))),"",INDEX('Policy Characteristics'!F:F,MATCH($C692,'Policy Characteristics'!$C:$C,0)))</f>
        <v>0</v>
      </c>
      <c r="M692" s="237">
        <f>IF(ISBLANK(INDEX('Policy Characteristics'!G:G,MATCH($C692,'Policy Characteristics'!$C:$C,0))),"",INDEX('Policy Characteristics'!G:G,MATCH($C692,'Policy Characteristics'!$C:$C,0)))</f>
        <v>1</v>
      </c>
      <c r="N692" s="237">
        <f>IF(ISBLANK(INDEX('Policy Characteristics'!H:H,MATCH($C692,'Policy Characteristics'!$C:$C,0))),"",INDEX('Policy Characteristics'!H:H,MATCH($C692,'Policy Characteristics'!$C:$C,0)))</f>
        <v>0.01</v>
      </c>
      <c r="O692" s="293" t="str">
        <f>IF(ISBLANK(INDEX('Policy Characteristics'!I:I,MATCH($C692,'Policy Characteristics'!$C:$C,0))),"",INDEX('Policy Characteristics'!I:I,MATCH($C692,'Policy Characteristics'!$C:$C,0)))</f>
        <v>% of fuel shifted</v>
      </c>
      <c r="P692" s="293"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2" s="293" t="str">
        <f>IF(ISBLANK(INDEX('Policy Characteristics'!K:K,MATCH($C692,'Policy Characteristics'!$C:$C,0))),"",INDEX('Policy Characteristics'!K:K,MATCH($C692,'Policy Characteristics'!$C:$C,0)))</f>
        <v>industry-ag-main.html#fuel-switching</v>
      </c>
      <c r="R692" s="293" t="str">
        <f>IF(ISBLANK(INDEX('Policy Characteristics'!L:L,MATCH($C692,'Policy Characteristics'!$C:$C,0))),"",INDEX('Policy Characteristics'!L:L,MATCH($C692,'Policy Characteristics'!$C:$C,0)))</f>
        <v>industry-elec-and-hydrogen.html</v>
      </c>
    </row>
    <row r="693" spans="1:18" x14ac:dyDescent="0.25">
      <c r="A693" s="293" t="str">
        <f>IF(ISBLANK(INDEX('Policy Characteristics'!A:A,MATCH($C693,'Policy Characteristics'!$C:$C,0))),"",INDEX('Policy Characteristics'!A:A,MATCH($C693,'Policy Characteristics'!$C:$C,0)))</f>
        <v>Industry</v>
      </c>
      <c r="B693" s="294" t="str">
        <f>IF(ISBLANK(INDEX('Policy Characteristics'!B:B,MATCH($C693,'Policy Characteristics'!$C:$C,0))),"",INDEX('Policy Characteristics'!B:B,MATCH($C693,'Policy Characteristics'!$C:$C,0)))</f>
        <v>Electrification + Hydrogen (Med &amp; High Temp)</v>
      </c>
      <c r="C693" s="293" t="str">
        <f t="shared" si="36"/>
        <v>Fraction of Med and High Temp Industrial Heat Shifted to Other Fuels</v>
      </c>
      <c r="D693" s="299" t="s">
        <v>760</v>
      </c>
      <c r="E693" s="298" t="s">
        <v>782</v>
      </c>
      <c r="F693" t="s">
        <v>761</v>
      </c>
      <c r="G693" s="298" t="s">
        <v>783</v>
      </c>
      <c r="H693" s="20">
        <v>1434</v>
      </c>
      <c r="I693" s="295" t="s">
        <v>634</v>
      </c>
      <c r="J693" s="296" t="str">
        <f>IF(ISBLANK(INDEX('Policy Characteristics'!D:D,MATCH($C693,'Policy Characteristics'!$C:$C,0))),"",INDEX('Policy Characteristics'!D:D,MATCH($C693,'Policy Characteristics'!$C:$C,0)))</f>
        <v>Electrification + Hydrogen</v>
      </c>
      <c r="K693" s="293" t="str">
        <f>IF(ISBLANK(INDEX('Policy Characteristics'!E:E,MATCH($C693,'Policy Characteristics'!$C:$C,0))),"",INDEX('Policy Characteristics'!E:E,MATCH($C693,'Policy Characteristics'!$C:$C,0)))</f>
        <v>indst med and high temp fuel type shifting</v>
      </c>
      <c r="L693" s="237">
        <f>IF(ISBLANK(INDEX('Policy Characteristics'!F:F,MATCH($C693,'Policy Characteristics'!$C:$C,0))),"",INDEX('Policy Characteristics'!F:F,MATCH($C693,'Policy Characteristics'!$C:$C,0)))</f>
        <v>0</v>
      </c>
      <c r="M693" s="237">
        <f>IF(ISBLANK(INDEX('Policy Characteristics'!G:G,MATCH($C693,'Policy Characteristics'!$C:$C,0))),"",INDEX('Policy Characteristics'!G:G,MATCH($C693,'Policy Characteristics'!$C:$C,0)))</f>
        <v>1</v>
      </c>
      <c r="N693" s="237">
        <f>IF(ISBLANK(INDEX('Policy Characteristics'!H:H,MATCH($C693,'Policy Characteristics'!$C:$C,0))),"",INDEX('Policy Characteristics'!H:H,MATCH($C693,'Policy Characteristics'!$C:$C,0)))</f>
        <v>0.01</v>
      </c>
      <c r="O693" s="293" t="str">
        <f>IF(ISBLANK(INDEX('Policy Characteristics'!I:I,MATCH($C693,'Policy Characteristics'!$C:$C,0))),"",INDEX('Policy Characteristics'!I:I,MATCH($C693,'Policy Characteristics'!$C:$C,0)))</f>
        <v>% of fuel shifted</v>
      </c>
      <c r="P693" s="293"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3" s="293" t="str">
        <f>IF(ISBLANK(INDEX('Policy Characteristics'!K:K,MATCH($C693,'Policy Characteristics'!$C:$C,0))),"",INDEX('Policy Characteristics'!K:K,MATCH($C693,'Policy Characteristics'!$C:$C,0)))</f>
        <v>industry-ag-main.html#fuel-switching</v>
      </c>
      <c r="R693" s="293" t="str">
        <f>IF(ISBLANK(INDEX('Policy Characteristics'!L:L,MATCH($C693,'Policy Characteristics'!$C:$C,0))),"",INDEX('Policy Characteristics'!L:L,MATCH($C693,'Policy Characteristics'!$C:$C,0)))</f>
        <v>industry-elec-and-hydrogen.html</v>
      </c>
    </row>
    <row r="694" spans="1:18" x14ac:dyDescent="0.25">
      <c r="A694" s="293" t="str">
        <f>IF(ISBLANK(INDEX('Policy Characteristics'!A:A,MATCH($C694,'Policy Characteristics'!$C:$C,0))),"",INDEX('Policy Characteristics'!A:A,MATCH($C694,'Policy Characteristics'!$C:$C,0)))</f>
        <v>Industry</v>
      </c>
      <c r="B694" s="294" t="str">
        <f>IF(ISBLANK(INDEX('Policy Characteristics'!B:B,MATCH($C694,'Policy Characteristics'!$C:$C,0))),"",INDEX('Policy Characteristics'!B:B,MATCH($C694,'Policy Characteristics'!$C:$C,0)))</f>
        <v>Electrification + Hydrogen (Med &amp; High Temp)</v>
      </c>
      <c r="C694" s="293" t="str">
        <f t="shared" si="36"/>
        <v>Fraction of Med and High Temp Industrial Heat Shifted to Other Fuels</v>
      </c>
      <c r="D694" s="299" t="s">
        <v>760</v>
      </c>
      <c r="E694" s="298" t="s">
        <v>784</v>
      </c>
      <c r="F694" t="s">
        <v>761</v>
      </c>
      <c r="G694" s="298" t="s">
        <v>785</v>
      </c>
      <c r="H694" s="20">
        <v>1435</v>
      </c>
      <c r="I694" s="295" t="s">
        <v>634</v>
      </c>
      <c r="J694" s="296" t="str">
        <f>IF(ISBLANK(INDEX('Policy Characteristics'!D:D,MATCH($C694,'Policy Characteristics'!$C:$C,0))),"",INDEX('Policy Characteristics'!D:D,MATCH($C694,'Policy Characteristics'!$C:$C,0)))</f>
        <v>Electrification + Hydrogen</v>
      </c>
      <c r="K694" s="293" t="str">
        <f>IF(ISBLANK(INDEX('Policy Characteristics'!E:E,MATCH($C694,'Policy Characteristics'!$C:$C,0))),"",INDEX('Policy Characteristics'!E:E,MATCH($C694,'Policy Characteristics'!$C:$C,0)))</f>
        <v>indst med and high temp fuel type shifting</v>
      </c>
      <c r="L694" s="237">
        <f>IF(ISBLANK(INDEX('Policy Characteristics'!F:F,MATCH($C694,'Policy Characteristics'!$C:$C,0))),"",INDEX('Policy Characteristics'!F:F,MATCH($C694,'Policy Characteristics'!$C:$C,0)))</f>
        <v>0</v>
      </c>
      <c r="M694" s="237">
        <f>IF(ISBLANK(INDEX('Policy Characteristics'!G:G,MATCH($C694,'Policy Characteristics'!$C:$C,0))),"",INDEX('Policy Characteristics'!G:G,MATCH($C694,'Policy Characteristics'!$C:$C,0)))</f>
        <v>1</v>
      </c>
      <c r="N694" s="237">
        <f>IF(ISBLANK(INDEX('Policy Characteristics'!H:H,MATCH($C694,'Policy Characteristics'!$C:$C,0))),"",INDEX('Policy Characteristics'!H:H,MATCH($C694,'Policy Characteristics'!$C:$C,0)))</f>
        <v>0.01</v>
      </c>
      <c r="O694" s="293" t="str">
        <f>IF(ISBLANK(INDEX('Policy Characteristics'!I:I,MATCH($C694,'Policy Characteristics'!$C:$C,0))),"",INDEX('Policy Characteristics'!I:I,MATCH($C694,'Policy Characteristics'!$C:$C,0)))</f>
        <v>% of fuel shifted</v>
      </c>
      <c r="P694" s="293"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4" s="293" t="str">
        <f>IF(ISBLANK(INDEX('Policy Characteristics'!K:K,MATCH($C694,'Policy Characteristics'!$C:$C,0))),"",INDEX('Policy Characteristics'!K:K,MATCH($C694,'Policy Characteristics'!$C:$C,0)))</f>
        <v>industry-ag-main.html#fuel-switching</v>
      </c>
      <c r="R694" s="293" t="str">
        <f>IF(ISBLANK(INDEX('Policy Characteristics'!L:L,MATCH($C694,'Policy Characteristics'!$C:$C,0))),"",INDEX('Policy Characteristics'!L:L,MATCH($C694,'Policy Characteristics'!$C:$C,0)))</f>
        <v>industry-elec-and-hydrogen.html</v>
      </c>
    </row>
    <row r="695" spans="1:18" x14ac:dyDescent="0.25">
      <c r="A695" s="293" t="str">
        <f>IF(ISBLANK(INDEX('Policy Characteristics'!A:A,MATCH($C695,'Policy Characteristics'!$C:$C,0))),"",INDEX('Policy Characteristics'!A:A,MATCH($C695,'Policy Characteristics'!$C:$C,0)))</f>
        <v>Industry</v>
      </c>
      <c r="B695" s="294" t="str">
        <f>IF(ISBLANK(INDEX('Policy Characteristics'!B:B,MATCH($C695,'Policy Characteristics'!$C:$C,0))),"",INDEX('Policy Characteristics'!B:B,MATCH($C695,'Policy Characteristics'!$C:$C,0)))</f>
        <v>Electrification + Hydrogen (Med &amp; High Temp)</v>
      </c>
      <c r="C695" s="293" t="str">
        <f t="shared" si="36"/>
        <v>Fraction of Med and High Temp Industrial Heat Shifted to Other Fuels</v>
      </c>
      <c r="D695" s="299" t="s">
        <v>760</v>
      </c>
      <c r="E695" s="298" t="s">
        <v>786</v>
      </c>
      <c r="F695" t="s">
        <v>761</v>
      </c>
      <c r="G695" s="298" t="s">
        <v>787</v>
      </c>
      <c r="H695" s="20">
        <v>1436</v>
      </c>
      <c r="I695" s="295" t="s">
        <v>634</v>
      </c>
      <c r="J695" s="296" t="str">
        <f>IF(ISBLANK(INDEX('Policy Characteristics'!D:D,MATCH($C695,'Policy Characteristics'!$C:$C,0))),"",INDEX('Policy Characteristics'!D:D,MATCH($C695,'Policy Characteristics'!$C:$C,0)))</f>
        <v>Electrification + Hydrogen</v>
      </c>
      <c r="K695" s="293" t="str">
        <f>IF(ISBLANK(INDEX('Policy Characteristics'!E:E,MATCH($C695,'Policy Characteristics'!$C:$C,0))),"",INDEX('Policy Characteristics'!E:E,MATCH($C695,'Policy Characteristics'!$C:$C,0)))</f>
        <v>indst med and high temp fuel type shifting</v>
      </c>
      <c r="L695" s="237">
        <f>IF(ISBLANK(INDEX('Policy Characteristics'!F:F,MATCH($C695,'Policy Characteristics'!$C:$C,0))),"",INDEX('Policy Characteristics'!F:F,MATCH($C695,'Policy Characteristics'!$C:$C,0)))</f>
        <v>0</v>
      </c>
      <c r="M695" s="237">
        <f>IF(ISBLANK(INDEX('Policy Characteristics'!G:G,MATCH($C695,'Policy Characteristics'!$C:$C,0))),"",INDEX('Policy Characteristics'!G:G,MATCH($C695,'Policy Characteristics'!$C:$C,0)))</f>
        <v>1</v>
      </c>
      <c r="N695" s="237">
        <f>IF(ISBLANK(INDEX('Policy Characteristics'!H:H,MATCH($C695,'Policy Characteristics'!$C:$C,0))),"",INDEX('Policy Characteristics'!H:H,MATCH($C695,'Policy Characteristics'!$C:$C,0)))</f>
        <v>0.01</v>
      </c>
      <c r="O695" s="293" t="str">
        <f>IF(ISBLANK(INDEX('Policy Characteristics'!I:I,MATCH($C695,'Policy Characteristics'!$C:$C,0))),"",INDEX('Policy Characteristics'!I:I,MATCH($C695,'Policy Characteristics'!$C:$C,0)))</f>
        <v>% of fuel shifted</v>
      </c>
      <c r="P695" s="293"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5" s="293" t="str">
        <f>IF(ISBLANK(INDEX('Policy Characteristics'!K:K,MATCH($C695,'Policy Characteristics'!$C:$C,0))),"",INDEX('Policy Characteristics'!K:K,MATCH($C695,'Policy Characteristics'!$C:$C,0)))</f>
        <v>industry-ag-main.html#fuel-switching</v>
      </c>
      <c r="R695" s="293" t="str">
        <f>IF(ISBLANK(INDEX('Policy Characteristics'!L:L,MATCH($C695,'Policy Characteristics'!$C:$C,0))),"",INDEX('Policy Characteristics'!L:L,MATCH($C695,'Policy Characteristics'!$C:$C,0)))</f>
        <v>industry-elec-and-hydrogen.html</v>
      </c>
    </row>
    <row r="696" spans="1:18" x14ac:dyDescent="0.25">
      <c r="A696" s="293" t="str">
        <f>IF(ISBLANK(INDEX('Policy Characteristics'!A:A,MATCH($C696,'Policy Characteristics'!$C:$C,0))),"",INDEX('Policy Characteristics'!A:A,MATCH($C696,'Policy Characteristics'!$C:$C,0)))</f>
        <v>Industry</v>
      </c>
      <c r="B696" s="294" t="str">
        <f>IF(ISBLANK(INDEX('Policy Characteristics'!B:B,MATCH($C696,'Policy Characteristics'!$C:$C,0))),"",INDEX('Policy Characteristics'!B:B,MATCH($C696,'Policy Characteristics'!$C:$C,0)))</f>
        <v>Electrification + Hydrogen (Med &amp; High Temp)</v>
      </c>
      <c r="C696" s="293" t="str">
        <f t="shared" si="36"/>
        <v>Fraction of Med and High Temp Industrial Heat Shifted to Other Fuels</v>
      </c>
      <c r="D696" s="299" t="s">
        <v>760</v>
      </c>
      <c r="E696" s="298" t="s">
        <v>788</v>
      </c>
      <c r="F696" t="s">
        <v>761</v>
      </c>
      <c r="G696" s="298" t="s">
        <v>789</v>
      </c>
      <c r="H696" s="20">
        <v>1437</v>
      </c>
      <c r="I696" s="295" t="s">
        <v>624</v>
      </c>
      <c r="J696" s="296" t="str">
        <f>IF(ISBLANK(INDEX('Policy Characteristics'!D:D,MATCH($C696,'Policy Characteristics'!$C:$C,0))),"",INDEX('Policy Characteristics'!D:D,MATCH($C696,'Policy Characteristics'!$C:$C,0)))</f>
        <v>Electrification + Hydrogen</v>
      </c>
      <c r="K696" s="293" t="str">
        <f>IF(ISBLANK(INDEX('Policy Characteristics'!E:E,MATCH($C696,'Policy Characteristics'!$C:$C,0))),"",INDEX('Policy Characteristics'!E:E,MATCH($C696,'Policy Characteristics'!$C:$C,0)))</f>
        <v>indst med and high temp fuel type shifting</v>
      </c>
      <c r="L696" s="237">
        <f>IF(ISBLANK(INDEX('Policy Characteristics'!F:F,MATCH($C696,'Policy Characteristics'!$C:$C,0))),"",INDEX('Policy Characteristics'!F:F,MATCH($C696,'Policy Characteristics'!$C:$C,0)))</f>
        <v>0</v>
      </c>
      <c r="M696" s="237">
        <f>IF(ISBLANK(INDEX('Policy Characteristics'!G:G,MATCH($C696,'Policy Characteristics'!$C:$C,0))),"",INDEX('Policy Characteristics'!G:G,MATCH($C696,'Policy Characteristics'!$C:$C,0)))</f>
        <v>1</v>
      </c>
      <c r="N696" s="237">
        <f>IF(ISBLANK(INDEX('Policy Characteristics'!H:H,MATCH($C696,'Policy Characteristics'!$C:$C,0))),"",INDEX('Policy Characteristics'!H:H,MATCH($C696,'Policy Characteristics'!$C:$C,0)))</f>
        <v>0.01</v>
      </c>
      <c r="O696" s="293" t="str">
        <f>IF(ISBLANK(INDEX('Policy Characteristics'!I:I,MATCH($C696,'Policy Characteristics'!$C:$C,0))),"",INDEX('Policy Characteristics'!I:I,MATCH($C696,'Policy Characteristics'!$C:$C,0)))</f>
        <v>% of fuel shifted</v>
      </c>
      <c r="P696" s="293"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6" s="293" t="str">
        <f>IF(ISBLANK(INDEX('Policy Characteristics'!K:K,MATCH($C696,'Policy Characteristics'!$C:$C,0))),"",INDEX('Policy Characteristics'!K:K,MATCH($C696,'Policy Characteristics'!$C:$C,0)))</f>
        <v>industry-ag-main.html#fuel-switching</v>
      </c>
      <c r="R696" s="293" t="str">
        <f>IF(ISBLANK(INDEX('Policy Characteristics'!L:L,MATCH($C696,'Policy Characteristics'!$C:$C,0))),"",INDEX('Policy Characteristics'!L:L,MATCH($C696,'Policy Characteristics'!$C:$C,0)))</f>
        <v>industry-elec-and-hydrogen.html</v>
      </c>
    </row>
    <row r="697" spans="1:18" x14ac:dyDescent="0.25">
      <c r="A697" s="293" t="str">
        <f>IF(ISBLANK(INDEX('Policy Characteristics'!A:A,MATCH($C697,'Policy Characteristics'!$C:$C,0))),"",INDEX('Policy Characteristics'!A:A,MATCH($C697,'Policy Characteristics'!$C:$C,0)))</f>
        <v>Industry</v>
      </c>
      <c r="B697" s="294" t="str">
        <f>IF(ISBLANK(INDEX('Policy Characteristics'!B:B,MATCH($C697,'Policy Characteristics'!$C:$C,0))),"",INDEX('Policy Characteristics'!B:B,MATCH($C697,'Policy Characteristics'!$C:$C,0)))</f>
        <v>Electrification + Hydrogen (Med &amp; High Temp)</v>
      </c>
      <c r="C697" s="293" t="str">
        <f t="shared" si="36"/>
        <v>Fraction of Med and High Temp Industrial Heat Shifted to Other Fuels</v>
      </c>
      <c r="D697" s="299" t="s">
        <v>762</v>
      </c>
      <c r="E697" s="298" t="s">
        <v>770</v>
      </c>
      <c r="F697" t="s">
        <v>763</v>
      </c>
      <c r="G697" s="298" t="s">
        <v>771</v>
      </c>
      <c r="H697" s="20">
        <v>1438</v>
      </c>
      <c r="I697" s="295" t="s">
        <v>634</v>
      </c>
      <c r="J697" s="296" t="str">
        <f>IF(ISBLANK(INDEX('Policy Characteristics'!D:D,MATCH($C697,'Policy Characteristics'!$C:$C,0))),"",INDEX('Policy Characteristics'!D:D,MATCH($C697,'Policy Characteristics'!$C:$C,0)))</f>
        <v>Electrification + Hydrogen</v>
      </c>
      <c r="K697" s="293" t="str">
        <f>IF(ISBLANK(INDEX('Policy Characteristics'!E:E,MATCH($C697,'Policy Characteristics'!$C:$C,0))),"",INDEX('Policy Characteristics'!E:E,MATCH($C697,'Policy Characteristics'!$C:$C,0)))</f>
        <v>indst med and high temp fuel type shifting</v>
      </c>
      <c r="L697" s="237">
        <f>IF(ISBLANK(INDEX('Policy Characteristics'!F:F,MATCH($C697,'Policy Characteristics'!$C:$C,0))),"",INDEX('Policy Characteristics'!F:F,MATCH($C697,'Policy Characteristics'!$C:$C,0)))</f>
        <v>0</v>
      </c>
      <c r="M697" s="237">
        <f>IF(ISBLANK(INDEX('Policy Characteristics'!G:G,MATCH($C697,'Policy Characteristics'!$C:$C,0))),"",INDEX('Policy Characteristics'!G:G,MATCH($C697,'Policy Characteristics'!$C:$C,0)))</f>
        <v>1</v>
      </c>
      <c r="N697" s="237">
        <f>IF(ISBLANK(INDEX('Policy Characteristics'!H:H,MATCH($C697,'Policy Characteristics'!$C:$C,0))),"",INDEX('Policy Characteristics'!H:H,MATCH($C697,'Policy Characteristics'!$C:$C,0)))</f>
        <v>0.01</v>
      </c>
      <c r="O697" s="293" t="str">
        <f>IF(ISBLANK(INDEX('Policy Characteristics'!I:I,MATCH($C697,'Policy Characteristics'!$C:$C,0))),"",INDEX('Policy Characteristics'!I:I,MATCH($C697,'Policy Characteristics'!$C:$C,0)))</f>
        <v>% of fuel shifted</v>
      </c>
      <c r="P697" s="293"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7" s="293" t="str">
        <f>IF(ISBLANK(INDEX('Policy Characteristics'!K:K,MATCH($C697,'Policy Characteristics'!$C:$C,0))),"",INDEX('Policy Characteristics'!K:K,MATCH($C697,'Policy Characteristics'!$C:$C,0)))</f>
        <v>industry-ag-main.html#fuel-switching</v>
      </c>
      <c r="R697" s="293" t="str">
        <f>IF(ISBLANK(INDEX('Policy Characteristics'!L:L,MATCH($C697,'Policy Characteristics'!$C:$C,0))),"",INDEX('Policy Characteristics'!L:L,MATCH($C697,'Policy Characteristics'!$C:$C,0)))</f>
        <v>industry-elec-and-hydrogen.html</v>
      </c>
    </row>
    <row r="698" spans="1:18" x14ac:dyDescent="0.25">
      <c r="A698" s="293" t="str">
        <f>IF(ISBLANK(INDEX('Policy Characteristics'!A:A,MATCH($C698,'Policy Characteristics'!$C:$C,0))),"",INDEX('Policy Characteristics'!A:A,MATCH($C698,'Policy Characteristics'!$C:$C,0)))</f>
        <v>Industry</v>
      </c>
      <c r="B698" s="294" t="str">
        <f>IF(ISBLANK(INDEX('Policy Characteristics'!B:B,MATCH($C698,'Policy Characteristics'!$C:$C,0))),"",INDEX('Policy Characteristics'!B:B,MATCH($C698,'Policy Characteristics'!$C:$C,0)))</f>
        <v>Electrification + Hydrogen (Med &amp; High Temp)</v>
      </c>
      <c r="C698" s="293" t="str">
        <f t="shared" si="36"/>
        <v>Fraction of Med and High Temp Industrial Heat Shifted to Other Fuels</v>
      </c>
      <c r="D698" s="299" t="s">
        <v>762</v>
      </c>
      <c r="E698" s="298" t="s">
        <v>772</v>
      </c>
      <c r="F698" t="s">
        <v>763</v>
      </c>
      <c r="G698" s="298" t="s">
        <v>773</v>
      </c>
      <c r="H698" s="20">
        <v>1439</v>
      </c>
      <c r="I698" s="295" t="s">
        <v>634</v>
      </c>
      <c r="J698" s="296" t="str">
        <f>IF(ISBLANK(INDEX('Policy Characteristics'!D:D,MATCH($C698,'Policy Characteristics'!$C:$C,0))),"",INDEX('Policy Characteristics'!D:D,MATCH($C698,'Policy Characteristics'!$C:$C,0)))</f>
        <v>Electrification + Hydrogen</v>
      </c>
      <c r="K698" s="293" t="str">
        <f>IF(ISBLANK(INDEX('Policy Characteristics'!E:E,MATCH($C698,'Policy Characteristics'!$C:$C,0))),"",INDEX('Policy Characteristics'!E:E,MATCH($C698,'Policy Characteristics'!$C:$C,0)))</f>
        <v>indst med and high temp fuel type shifting</v>
      </c>
      <c r="L698" s="237">
        <f>IF(ISBLANK(INDEX('Policy Characteristics'!F:F,MATCH($C698,'Policy Characteristics'!$C:$C,0))),"",INDEX('Policy Characteristics'!F:F,MATCH($C698,'Policy Characteristics'!$C:$C,0)))</f>
        <v>0</v>
      </c>
      <c r="M698" s="237">
        <f>IF(ISBLANK(INDEX('Policy Characteristics'!G:G,MATCH($C698,'Policy Characteristics'!$C:$C,0))),"",INDEX('Policy Characteristics'!G:G,MATCH($C698,'Policy Characteristics'!$C:$C,0)))</f>
        <v>1</v>
      </c>
      <c r="N698" s="237">
        <f>IF(ISBLANK(INDEX('Policy Characteristics'!H:H,MATCH($C698,'Policy Characteristics'!$C:$C,0))),"",INDEX('Policy Characteristics'!H:H,MATCH($C698,'Policy Characteristics'!$C:$C,0)))</f>
        <v>0.01</v>
      </c>
      <c r="O698" s="293" t="str">
        <f>IF(ISBLANK(INDEX('Policy Characteristics'!I:I,MATCH($C698,'Policy Characteristics'!$C:$C,0))),"",INDEX('Policy Characteristics'!I:I,MATCH($C698,'Policy Characteristics'!$C:$C,0)))</f>
        <v>% of fuel shifted</v>
      </c>
      <c r="P698" s="293"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8" s="293" t="str">
        <f>IF(ISBLANK(INDEX('Policy Characteristics'!K:K,MATCH($C698,'Policy Characteristics'!$C:$C,0))),"",INDEX('Policy Characteristics'!K:K,MATCH($C698,'Policy Characteristics'!$C:$C,0)))</f>
        <v>industry-ag-main.html#fuel-switching</v>
      </c>
      <c r="R698" s="293" t="str">
        <f>IF(ISBLANK(INDEX('Policy Characteristics'!L:L,MATCH($C698,'Policy Characteristics'!$C:$C,0))),"",INDEX('Policy Characteristics'!L:L,MATCH($C698,'Policy Characteristics'!$C:$C,0)))</f>
        <v>industry-elec-and-hydrogen.html</v>
      </c>
    </row>
    <row r="699" spans="1:18" x14ac:dyDescent="0.25">
      <c r="A699" s="293" t="str">
        <f>IF(ISBLANK(INDEX('Policy Characteristics'!A:A,MATCH($C699,'Policy Characteristics'!$C:$C,0))),"",INDEX('Policy Characteristics'!A:A,MATCH($C699,'Policy Characteristics'!$C:$C,0)))</f>
        <v>Industry</v>
      </c>
      <c r="B699" s="294" t="str">
        <f>IF(ISBLANK(INDEX('Policy Characteristics'!B:B,MATCH($C699,'Policy Characteristics'!$C:$C,0))),"",INDEX('Policy Characteristics'!B:B,MATCH($C699,'Policy Characteristics'!$C:$C,0)))</f>
        <v>Electrification + Hydrogen (Med &amp; High Temp)</v>
      </c>
      <c r="C699" s="293" t="str">
        <f t="shared" si="36"/>
        <v>Fraction of Med and High Temp Industrial Heat Shifted to Other Fuels</v>
      </c>
      <c r="D699" s="299" t="s">
        <v>762</v>
      </c>
      <c r="E699" s="298" t="s">
        <v>774</v>
      </c>
      <c r="F699" t="s">
        <v>763</v>
      </c>
      <c r="G699" s="298" t="s">
        <v>775</v>
      </c>
      <c r="H699" s="20">
        <v>1440</v>
      </c>
      <c r="I699" s="295" t="s">
        <v>634</v>
      </c>
      <c r="J699" s="296" t="str">
        <f>IF(ISBLANK(INDEX('Policy Characteristics'!D:D,MATCH($C699,'Policy Characteristics'!$C:$C,0))),"",INDEX('Policy Characteristics'!D:D,MATCH($C699,'Policy Characteristics'!$C:$C,0)))</f>
        <v>Electrification + Hydrogen</v>
      </c>
      <c r="K699" s="293" t="str">
        <f>IF(ISBLANK(INDEX('Policy Characteristics'!E:E,MATCH($C699,'Policy Characteristics'!$C:$C,0))),"",INDEX('Policy Characteristics'!E:E,MATCH($C699,'Policy Characteristics'!$C:$C,0)))</f>
        <v>indst med and high temp fuel type shifting</v>
      </c>
      <c r="L699" s="237">
        <f>IF(ISBLANK(INDEX('Policy Characteristics'!F:F,MATCH($C699,'Policy Characteristics'!$C:$C,0))),"",INDEX('Policy Characteristics'!F:F,MATCH($C699,'Policy Characteristics'!$C:$C,0)))</f>
        <v>0</v>
      </c>
      <c r="M699" s="237">
        <f>IF(ISBLANK(INDEX('Policy Characteristics'!G:G,MATCH($C699,'Policy Characteristics'!$C:$C,0))),"",INDEX('Policy Characteristics'!G:G,MATCH($C699,'Policy Characteristics'!$C:$C,0)))</f>
        <v>1</v>
      </c>
      <c r="N699" s="237">
        <f>IF(ISBLANK(INDEX('Policy Characteristics'!H:H,MATCH($C699,'Policy Characteristics'!$C:$C,0))),"",INDEX('Policy Characteristics'!H:H,MATCH($C699,'Policy Characteristics'!$C:$C,0)))</f>
        <v>0.01</v>
      </c>
      <c r="O699" s="293" t="str">
        <f>IF(ISBLANK(INDEX('Policy Characteristics'!I:I,MATCH($C699,'Policy Characteristics'!$C:$C,0))),"",INDEX('Policy Characteristics'!I:I,MATCH($C699,'Policy Characteristics'!$C:$C,0)))</f>
        <v>% of fuel shifted</v>
      </c>
      <c r="P699" s="293"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9" s="293" t="str">
        <f>IF(ISBLANK(INDEX('Policy Characteristics'!K:K,MATCH($C699,'Policy Characteristics'!$C:$C,0))),"",INDEX('Policy Characteristics'!K:K,MATCH($C699,'Policy Characteristics'!$C:$C,0)))</f>
        <v>industry-ag-main.html#fuel-switching</v>
      </c>
      <c r="R699" s="293" t="str">
        <f>IF(ISBLANK(INDEX('Policy Characteristics'!L:L,MATCH($C699,'Policy Characteristics'!$C:$C,0))),"",INDEX('Policy Characteristics'!L:L,MATCH($C699,'Policy Characteristics'!$C:$C,0)))</f>
        <v>industry-elec-and-hydrogen.html</v>
      </c>
    </row>
    <row r="700" spans="1:18" x14ac:dyDescent="0.25">
      <c r="A700" s="293" t="str">
        <f>IF(ISBLANK(INDEX('Policy Characteristics'!A:A,MATCH($C700,'Policy Characteristics'!$C:$C,0))),"",INDEX('Policy Characteristics'!A:A,MATCH($C700,'Policy Characteristics'!$C:$C,0)))</f>
        <v>Industry</v>
      </c>
      <c r="B700" s="294" t="str">
        <f>IF(ISBLANK(INDEX('Policy Characteristics'!B:B,MATCH($C700,'Policy Characteristics'!$C:$C,0))),"",INDEX('Policy Characteristics'!B:B,MATCH($C700,'Policy Characteristics'!$C:$C,0)))</f>
        <v>Electrification + Hydrogen (Med &amp; High Temp)</v>
      </c>
      <c r="C700" s="293" t="str">
        <f t="shared" si="36"/>
        <v>Fraction of Med and High Temp Industrial Heat Shifted to Other Fuels</v>
      </c>
      <c r="D700" s="299" t="s">
        <v>762</v>
      </c>
      <c r="E700" s="298" t="s">
        <v>776</v>
      </c>
      <c r="F700" t="s">
        <v>763</v>
      </c>
      <c r="G700" s="298" t="s">
        <v>777</v>
      </c>
      <c r="H700" s="20">
        <v>1441</v>
      </c>
      <c r="I700" s="295" t="s">
        <v>634</v>
      </c>
      <c r="J700" s="296" t="str">
        <f>IF(ISBLANK(INDEX('Policy Characteristics'!D:D,MATCH($C700,'Policy Characteristics'!$C:$C,0))),"",INDEX('Policy Characteristics'!D:D,MATCH($C700,'Policy Characteristics'!$C:$C,0)))</f>
        <v>Electrification + Hydrogen</v>
      </c>
      <c r="K700" s="293" t="str">
        <f>IF(ISBLANK(INDEX('Policy Characteristics'!E:E,MATCH($C700,'Policy Characteristics'!$C:$C,0))),"",INDEX('Policy Characteristics'!E:E,MATCH($C700,'Policy Characteristics'!$C:$C,0)))</f>
        <v>indst med and high temp fuel type shifting</v>
      </c>
      <c r="L700" s="237">
        <f>IF(ISBLANK(INDEX('Policy Characteristics'!F:F,MATCH($C700,'Policy Characteristics'!$C:$C,0))),"",INDEX('Policy Characteristics'!F:F,MATCH($C700,'Policy Characteristics'!$C:$C,0)))</f>
        <v>0</v>
      </c>
      <c r="M700" s="237">
        <f>IF(ISBLANK(INDEX('Policy Characteristics'!G:G,MATCH($C700,'Policy Characteristics'!$C:$C,0))),"",INDEX('Policy Characteristics'!G:G,MATCH($C700,'Policy Characteristics'!$C:$C,0)))</f>
        <v>1</v>
      </c>
      <c r="N700" s="237">
        <f>IF(ISBLANK(INDEX('Policy Characteristics'!H:H,MATCH($C700,'Policy Characteristics'!$C:$C,0))),"",INDEX('Policy Characteristics'!H:H,MATCH($C700,'Policy Characteristics'!$C:$C,0)))</f>
        <v>0.01</v>
      </c>
      <c r="O700" s="293" t="str">
        <f>IF(ISBLANK(INDEX('Policy Characteristics'!I:I,MATCH($C700,'Policy Characteristics'!$C:$C,0))),"",INDEX('Policy Characteristics'!I:I,MATCH($C700,'Policy Characteristics'!$C:$C,0)))</f>
        <v>% of fuel shifted</v>
      </c>
      <c r="P700" s="293"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0" s="293" t="str">
        <f>IF(ISBLANK(INDEX('Policy Characteristics'!K:K,MATCH($C700,'Policy Characteristics'!$C:$C,0))),"",INDEX('Policy Characteristics'!K:K,MATCH($C700,'Policy Characteristics'!$C:$C,0)))</f>
        <v>industry-ag-main.html#fuel-switching</v>
      </c>
      <c r="R700" s="293" t="str">
        <f>IF(ISBLANK(INDEX('Policy Characteristics'!L:L,MATCH($C700,'Policy Characteristics'!$C:$C,0))),"",INDEX('Policy Characteristics'!L:L,MATCH($C700,'Policy Characteristics'!$C:$C,0)))</f>
        <v>industry-elec-and-hydrogen.html</v>
      </c>
    </row>
    <row r="701" spans="1:18" x14ac:dyDescent="0.25">
      <c r="A701" s="293" t="str">
        <f>IF(ISBLANK(INDEX('Policy Characteristics'!A:A,MATCH($C701,'Policy Characteristics'!$C:$C,0))),"",INDEX('Policy Characteristics'!A:A,MATCH($C701,'Policy Characteristics'!$C:$C,0)))</f>
        <v>Industry</v>
      </c>
      <c r="B701" s="294" t="str">
        <f>IF(ISBLANK(INDEX('Policy Characteristics'!B:B,MATCH($C701,'Policy Characteristics'!$C:$C,0))),"",INDEX('Policy Characteristics'!B:B,MATCH($C701,'Policy Characteristics'!$C:$C,0)))</f>
        <v>Electrification + Hydrogen (Med &amp; High Temp)</v>
      </c>
      <c r="C701" s="293" t="str">
        <f t="shared" si="36"/>
        <v>Fraction of Med and High Temp Industrial Heat Shifted to Other Fuels</v>
      </c>
      <c r="D701" s="299" t="s">
        <v>762</v>
      </c>
      <c r="E701" s="298" t="s">
        <v>778</v>
      </c>
      <c r="F701" t="s">
        <v>763</v>
      </c>
      <c r="G701" s="298" t="s">
        <v>779</v>
      </c>
      <c r="H701" s="20">
        <v>1442</v>
      </c>
      <c r="I701" s="295" t="s">
        <v>634</v>
      </c>
      <c r="J701" s="296" t="str">
        <f>IF(ISBLANK(INDEX('Policy Characteristics'!D:D,MATCH($C701,'Policy Characteristics'!$C:$C,0))),"",INDEX('Policy Characteristics'!D:D,MATCH($C701,'Policy Characteristics'!$C:$C,0)))</f>
        <v>Electrification + Hydrogen</v>
      </c>
      <c r="K701" s="293" t="str">
        <f>IF(ISBLANK(INDEX('Policy Characteristics'!E:E,MATCH($C701,'Policy Characteristics'!$C:$C,0))),"",INDEX('Policy Characteristics'!E:E,MATCH($C701,'Policy Characteristics'!$C:$C,0)))</f>
        <v>indst med and high temp fuel type shifting</v>
      </c>
      <c r="L701" s="237">
        <f>IF(ISBLANK(INDEX('Policy Characteristics'!F:F,MATCH($C701,'Policy Characteristics'!$C:$C,0))),"",INDEX('Policy Characteristics'!F:F,MATCH($C701,'Policy Characteristics'!$C:$C,0)))</f>
        <v>0</v>
      </c>
      <c r="M701" s="237">
        <f>IF(ISBLANK(INDEX('Policy Characteristics'!G:G,MATCH($C701,'Policy Characteristics'!$C:$C,0))),"",INDEX('Policy Characteristics'!G:G,MATCH($C701,'Policy Characteristics'!$C:$C,0)))</f>
        <v>1</v>
      </c>
      <c r="N701" s="237">
        <f>IF(ISBLANK(INDEX('Policy Characteristics'!H:H,MATCH($C701,'Policy Characteristics'!$C:$C,0))),"",INDEX('Policy Characteristics'!H:H,MATCH($C701,'Policy Characteristics'!$C:$C,0)))</f>
        <v>0.01</v>
      </c>
      <c r="O701" s="293" t="str">
        <f>IF(ISBLANK(INDEX('Policy Characteristics'!I:I,MATCH($C701,'Policy Characteristics'!$C:$C,0))),"",INDEX('Policy Characteristics'!I:I,MATCH($C701,'Policy Characteristics'!$C:$C,0)))</f>
        <v>% of fuel shifted</v>
      </c>
      <c r="P701" s="293"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1" s="293" t="str">
        <f>IF(ISBLANK(INDEX('Policy Characteristics'!K:K,MATCH($C701,'Policy Characteristics'!$C:$C,0))),"",INDEX('Policy Characteristics'!K:K,MATCH($C701,'Policy Characteristics'!$C:$C,0)))</f>
        <v>industry-ag-main.html#fuel-switching</v>
      </c>
      <c r="R701" s="293" t="str">
        <f>IF(ISBLANK(INDEX('Policy Characteristics'!L:L,MATCH($C701,'Policy Characteristics'!$C:$C,0))),"",INDEX('Policy Characteristics'!L:L,MATCH($C701,'Policy Characteristics'!$C:$C,0)))</f>
        <v>industry-elec-and-hydrogen.html</v>
      </c>
    </row>
    <row r="702" spans="1:18" x14ac:dyDescent="0.25">
      <c r="A702" s="293" t="str">
        <f>IF(ISBLANK(INDEX('Policy Characteristics'!A:A,MATCH($C702,'Policy Characteristics'!$C:$C,0))),"",INDEX('Policy Characteristics'!A:A,MATCH($C702,'Policy Characteristics'!$C:$C,0)))</f>
        <v>Industry</v>
      </c>
      <c r="B702" s="294" t="str">
        <f>IF(ISBLANK(INDEX('Policy Characteristics'!B:B,MATCH($C702,'Policy Characteristics'!$C:$C,0))),"",INDEX('Policy Characteristics'!B:B,MATCH($C702,'Policy Characteristics'!$C:$C,0)))</f>
        <v>Electrification + Hydrogen (Med &amp; High Temp)</v>
      </c>
      <c r="C702" s="293" t="str">
        <f t="shared" si="36"/>
        <v>Fraction of Med and High Temp Industrial Heat Shifted to Other Fuels</v>
      </c>
      <c r="D702" s="299" t="s">
        <v>762</v>
      </c>
      <c r="E702" s="298" t="s">
        <v>780</v>
      </c>
      <c r="F702" t="s">
        <v>763</v>
      </c>
      <c r="G702" s="298" t="s">
        <v>781</v>
      </c>
      <c r="H702" s="20">
        <v>1443</v>
      </c>
      <c r="I702" s="295" t="s">
        <v>634</v>
      </c>
      <c r="J702" s="296" t="str">
        <f>IF(ISBLANK(INDEX('Policy Characteristics'!D:D,MATCH($C702,'Policy Characteristics'!$C:$C,0))),"",INDEX('Policy Characteristics'!D:D,MATCH($C702,'Policy Characteristics'!$C:$C,0)))</f>
        <v>Electrification + Hydrogen</v>
      </c>
      <c r="K702" s="293" t="str">
        <f>IF(ISBLANK(INDEX('Policy Characteristics'!E:E,MATCH($C702,'Policy Characteristics'!$C:$C,0))),"",INDEX('Policy Characteristics'!E:E,MATCH($C702,'Policy Characteristics'!$C:$C,0)))</f>
        <v>indst med and high temp fuel type shifting</v>
      </c>
      <c r="L702" s="237">
        <f>IF(ISBLANK(INDEX('Policy Characteristics'!F:F,MATCH($C702,'Policy Characteristics'!$C:$C,0))),"",INDEX('Policy Characteristics'!F:F,MATCH($C702,'Policy Characteristics'!$C:$C,0)))</f>
        <v>0</v>
      </c>
      <c r="M702" s="237">
        <f>IF(ISBLANK(INDEX('Policy Characteristics'!G:G,MATCH($C702,'Policy Characteristics'!$C:$C,0))),"",INDEX('Policy Characteristics'!G:G,MATCH($C702,'Policy Characteristics'!$C:$C,0)))</f>
        <v>1</v>
      </c>
      <c r="N702" s="237">
        <f>IF(ISBLANK(INDEX('Policy Characteristics'!H:H,MATCH($C702,'Policy Characteristics'!$C:$C,0))),"",INDEX('Policy Characteristics'!H:H,MATCH($C702,'Policy Characteristics'!$C:$C,0)))</f>
        <v>0.01</v>
      </c>
      <c r="O702" s="293" t="str">
        <f>IF(ISBLANK(INDEX('Policy Characteristics'!I:I,MATCH($C702,'Policy Characteristics'!$C:$C,0))),"",INDEX('Policy Characteristics'!I:I,MATCH($C702,'Policy Characteristics'!$C:$C,0)))</f>
        <v>% of fuel shifted</v>
      </c>
      <c r="P702" s="293"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2" s="293" t="str">
        <f>IF(ISBLANK(INDEX('Policy Characteristics'!K:K,MATCH($C702,'Policy Characteristics'!$C:$C,0))),"",INDEX('Policy Characteristics'!K:K,MATCH($C702,'Policy Characteristics'!$C:$C,0)))</f>
        <v>industry-ag-main.html#fuel-switching</v>
      </c>
      <c r="R702" s="293" t="str">
        <f>IF(ISBLANK(INDEX('Policy Characteristics'!L:L,MATCH($C702,'Policy Characteristics'!$C:$C,0))),"",INDEX('Policy Characteristics'!L:L,MATCH($C702,'Policy Characteristics'!$C:$C,0)))</f>
        <v>industry-elec-and-hydrogen.html</v>
      </c>
    </row>
    <row r="703" spans="1:18" x14ac:dyDescent="0.25">
      <c r="A703" s="293" t="str">
        <f>IF(ISBLANK(INDEX('Policy Characteristics'!A:A,MATCH($C703,'Policy Characteristics'!$C:$C,0))),"",INDEX('Policy Characteristics'!A:A,MATCH($C703,'Policy Characteristics'!$C:$C,0)))</f>
        <v>Industry</v>
      </c>
      <c r="B703" s="294" t="str">
        <f>IF(ISBLANK(INDEX('Policy Characteristics'!B:B,MATCH($C703,'Policy Characteristics'!$C:$C,0))),"",INDEX('Policy Characteristics'!B:B,MATCH($C703,'Policy Characteristics'!$C:$C,0)))</f>
        <v>Electrification + Hydrogen (Med &amp; High Temp)</v>
      </c>
      <c r="C703" s="293" t="str">
        <f t="shared" si="36"/>
        <v>Fraction of Med and High Temp Industrial Heat Shifted to Other Fuels</v>
      </c>
      <c r="D703" s="299" t="s">
        <v>762</v>
      </c>
      <c r="E703" s="298" t="s">
        <v>782</v>
      </c>
      <c r="F703" t="s">
        <v>763</v>
      </c>
      <c r="G703" s="298" t="s">
        <v>783</v>
      </c>
      <c r="H703" s="20">
        <v>1444</v>
      </c>
      <c r="I703" s="295" t="s">
        <v>634</v>
      </c>
      <c r="J703" s="296" t="str">
        <f>IF(ISBLANK(INDEX('Policy Characteristics'!D:D,MATCH($C703,'Policy Characteristics'!$C:$C,0))),"",INDEX('Policy Characteristics'!D:D,MATCH($C703,'Policy Characteristics'!$C:$C,0)))</f>
        <v>Electrification + Hydrogen</v>
      </c>
      <c r="K703" s="293" t="str">
        <f>IF(ISBLANK(INDEX('Policy Characteristics'!E:E,MATCH($C703,'Policy Characteristics'!$C:$C,0))),"",INDEX('Policy Characteristics'!E:E,MATCH($C703,'Policy Characteristics'!$C:$C,0)))</f>
        <v>indst med and high temp fuel type shifting</v>
      </c>
      <c r="L703" s="237">
        <f>IF(ISBLANK(INDEX('Policy Characteristics'!F:F,MATCH($C703,'Policy Characteristics'!$C:$C,0))),"",INDEX('Policy Characteristics'!F:F,MATCH($C703,'Policy Characteristics'!$C:$C,0)))</f>
        <v>0</v>
      </c>
      <c r="M703" s="237">
        <f>IF(ISBLANK(INDEX('Policy Characteristics'!G:G,MATCH($C703,'Policy Characteristics'!$C:$C,0))),"",INDEX('Policy Characteristics'!G:G,MATCH($C703,'Policy Characteristics'!$C:$C,0)))</f>
        <v>1</v>
      </c>
      <c r="N703" s="237">
        <f>IF(ISBLANK(INDEX('Policy Characteristics'!H:H,MATCH($C703,'Policy Characteristics'!$C:$C,0))),"",INDEX('Policy Characteristics'!H:H,MATCH($C703,'Policy Characteristics'!$C:$C,0)))</f>
        <v>0.01</v>
      </c>
      <c r="O703" s="293" t="str">
        <f>IF(ISBLANK(INDEX('Policy Characteristics'!I:I,MATCH($C703,'Policy Characteristics'!$C:$C,0))),"",INDEX('Policy Characteristics'!I:I,MATCH($C703,'Policy Characteristics'!$C:$C,0)))</f>
        <v>% of fuel shifted</v>
      </c>
      <c r="P703" s="293"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3" s="293" t="str">
        <f>IF(ISBLANK(INDEX('Policy Characteristics'!K:K,MATCH($C703,'Policy Characteristics'!$C:$C,0))),"",INDEX('Policy Characteristics'!K:K,MATCH($C703,'Policy Characteristics'!$C:$C,0)))</f>
        <v>industry-ag-main.html#fuel-switching</v>
      </c>
      <c r="R703" s="293" t="str">
        <f>IF(ISBLANK(INDEX('Policy Characteristics'!L:L,MATCH($C703,'Policy Characteristics'!$C:$C,0))),"",INDEX('Policy Characteristics'!L:L,MATCH($C703,'Policy Characteristics'!$C:$C,0)))</f>
        <v>industry-elec-and-hydrogen.html</v>
      </c>
    </row>
    <row r="704" spans="1:18" x14ac:dyDescent="0.25">
      <c r="A704" s="293" t="str">
        <f>IF(ISBLANK(INDEX('Policy Characteristics'!A:A,MATCH($C704,'Policy Characteristics'!$C:$C,0))),"",INDEX('Policy Characteristics'!A:A,MATCH($C704,'Policy Characteristics'!$C:$C,0)))</f>
        <v>Industry</v>
      </c>
      <c r="B704" s="294" t="str">
        <f>IF(ISBLANK(INDEX('Policy Characteristics'!B:B,MATCH($C704,'Policy Characteristics'!$C:$C,0))),"",INDEX('Policy Characteristics'!B:B,MATCH($C704,'Policy Characteristics'!$C:$C,0)))</f>
        <v>Electrification + Hydrogen (Med &amp; High Temp)</v>
      </c>
      <c r="C704" s="293" t="str">
        <f t="shared" si="36"/>
        <v>Fraction of Med and High Temp Industrial Heat Shifted to Other Fuels</v>
      </c>
      <c r="D704" s="299" t="s">
        <v>762</v>
      </c>
      <c r="E704" s="298" t="s">
        <v>784</v>
      </c>
      <c r="F704" t="s">
        <v>763</v>
      </c>
      <c r="G704" s="298" t="s">
        <v>785</v>
      </c>
      <c r="H704" s="20">
        <v>1445</v>
      </c>
      <c r="I704" s="295" t="s">
        <v>634</v>
      </c>
      <c r="J704" s="296" t="str">
        <f>IF(ISBLANK(INDEX('Policy Characteristics'!D:D,MATCH($C704,'Policy Characteristics'!$C:$C,0))),"",INDEX('Policy Characteristics'!D:D,MATCH($C704,'Policy Characteristics'!$C:$C,0)))</f>
        <v>Electrification + Hydrogen</v>
      </c>
      <c r="K704" s="293" t="str">
        <f>IF(ISBLANK(INDEX('Policy Characteristics'!E:E,MATCH($C704,'Policy Characteristics'!$C:$C,0))),"",INDEX('Policy Characteristics'!E:E,MATCH($C704,'Policy Characteristics'!$C:$C,0)))</f>
        <v>indst med and high temp fuel type shifting</v>
      </c>
      <c r="L704" s="237">
        <f>IF(ISBLANK(INDEX('Policy Characteristics'!F:F,MATCH($C704,'Policy Characteristics'!$C:$C,0))),"",INDEX('Policy Characteristics'!F:F,MATCH($C704,'Policy Characteristics'!$C:$C,0)))</f>
        <v>0</v>
      </c>
      <c r="M704" s="237">
        <f>IF(ISBLANK(INDEX('Policy Characteristics'!G:G,MATCH($C704,'Policy Characteristics'!$C:$C,0))),"",INDEX('Policy Characteristics'!G:G,MATCH($C704,'Policy Characteristics'!$C:$C,0)))</f>
        <v>1</v>
      </c>
      <c r="N704" s="237">
        <f>IF(ISBLANK(INDEX('Policy Characteristics'!H:H,MATCH($C704,'Policy Characteristics'!$C:$C,0))),"",INDEX('Policy Characteristics'!H:H,MATCH($C704,'Policy Characteristics'!$C:$C,0)))</f>
        <v>0.01</v>
      </c>
      <c r="O704" s="293" t="str">
        <f>IF(ISBLANK(INDEX('Policy Characteristics'!I:I,MATCH($C704,'Policy Characteristics'!$C:$C,0))),"",INDEX('Policy Characteristics'!I:I,MATCH($C704,'Policy Characteristics'!$C:$C,0)))</f>
        <v>% of fuel shifted</v>
      </c>
      <c r="P704" s="293"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4" s="293" t="str">
        <f>IF(ISBLANK(INDEX('Policy Characteristics'!K:K,MATCH($C704,'Policy Characteristics'!$C:$C,0))),"",INDEX('Policy Characteristics'!K:K,MATCH($C704,'Policy Characteristics'!$C:$C,0)))</f>
        <v>industry-ag-main.html#fuel-switching</v>
      </c>
      <c r="R704" s="293" t="str">
        <f>IF(ISBLANK(INDEX('Policy Characteristics'!L:L,MATCH($C704,'Policy Characteristics'!$C:$C,0))),"",INDEX('Policy Characteristics'!L:L,MATCH($C704,'Policy Characteristics'!$C:$C,0)))</f>
        <v>industry-elec-and-hydrogen.html</v>
      </c>
    </row>
    <row r="705" spans="1:18" x14ac:dyDescent="0.25">
      <c r="A705" s="293" t="str">
        <f>IF(ISBLANK(INDEX('Policy Characteristics'!A:A,MATCH($C705,'Policy Characteristics'!$C:$C,0))),"",INDEX('Policy Characteristics'!A:A,MATCH($C705,'Policy Characteristics'!$C:$C,0)))</f>
        <v>Industry</v>
      </c>
      <c r="B705" s="294" t="str">
        <f>IF(ISBLANK(INDEX('Policy Characteristics'!B:B,MATCH($C705,'Policy Characteristics'!$C:$C,0))),"",INDEX('Policy Characteristics'!B:B,MATCH($C705,'Policy Characteristics'!$C:$C,0)))</f>
        <v>Electrification + Hydrogen (Med &amp; High Temp)</v>
      </c>
      <c r="C705" s="293" t="str">
        <f t="shared" si="36"/>
        <v>Fraction of Med and High Temp Industrial Heat Shifted to Other Fuels</v>
      </c>
      <c r="D705" s="299" t="s">
        <v>762</v>
      </c>
      <c r="E705" s="298" t="s">
        <v>786</v>
      </c>
      <c r="F705" t="s">
        <v>763</v>
      </c>
      <c r="G705" s="298" t="s">
        <v>787</v>
      </c>
      <c r="H705" s="20">
        <v>1446</v>
      </c>
      <c r="I705" s="295" t="s">
        <v>634</v>
      </c>
      <c r="J705" s="296" t="str">
        <f>IF(ISBLANK(INDEX('Policy Characteristics'!D:D,MATCH($C705,'Policy Characteristics'!$C:$C,0))),"",INDEX('Policy Characteristics'!D:D,MATCH($C705,'Policy Characteristics'!$C:$C,0)))</f>
        <v>Electrification + Hydrogen</v>
      </c>
      <c r="K705" s="293" t="str">
        <f>IF(ISBLANK(INDEX('Policy Characteristics'!E:E,MATCH($C705,'Policy Characteristics'!$C:$C,0))),"",INDEX('Policy Characteristics'!E:E,MATCH($C705,'Policy Characteristics'!$C:$C,0)))</f>
        <v>indst med and high temp fuel type shifting</v>
      </c>
      <c r="L705" s="237">
        <f>IF(ISBLANK(INDEX('Policy Characteristics'!F:F,MATCH($C705,'Policy Characteristics'!$C:$C,0))),"",INDEX('Policy Characteristics'!F:F,MATCH($C705,'Policy Characteristics'!$C:$C,0)))</f>
        <v>0</v>
      </c>
      <c r="M705" s="237">
        <f>IF(ISBLANK(INDEX('Policy Characteristics'!G:G,MATCH($C705,'Policy Characteristics'!$C:$C,0))),"",INDEX('Policy Characteristics'!G:G,MATCH($C705,'Policy Characteristics'!$C:$C,0)))</f>
        <v>1</v>
      </c>
      <c r="N705" s="237">
        <f>IF(ISBLANK(INDEX('Policy Characteristics'!H:H,MATCH($C705,'Policy Characteristics'!$C:$C,0))),"",INDEX('Policy Characteristics'!H:H,MATCH($C705,'Policy Characteristics'!$C:$C,0)))</f>
        <v>0.01</v>
      </c>
      <c r="O705" s="293" t="str">
        <f>IF(ISBLANK(INDEX('Policy Characteristics'!I:I,MATCH($C705,'Policy Characteristics'!$C:$C,0))),"",INDEX('Policy Characteristics'!I:I,MATCH($C705,'Policy Characteristics'!$C:$C,0)))</f>
        <v>% of fuel shifted</v>
      </c>
      <c r="P705" s="293"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5" s="293" t="str">
        <f>IF(ISBLANK(INDEX('Policy Characteristics'!K:K,MATCH($C705,'Policy Characteristics'!$C:$C,0))),"",INDEX('Policy Characteristics'!K:K,MATCH($C705,'Policy Characteristics'!$C:$C,0)))</f>
        <v>industry-ag-main.html#fuel-switching</v>
      </c>
      <c r="R705" s="293" t="str">
        <f>IF(ISBLANK(INDEX('Policy Characteristics'!L:L,MATCH($C705,'Policy Characteristics'!$C:$C,0))),"",INDEX('Policy Characteristics'!L:L,MATCH($C705,'Policy Characteristics'!$C:$C,0)))</f>
        <v>industry-elec-and-hydrogen.html</v>
      </c>
    </row>
    <row r="706" spans="1:18" x14ac:dyDescent="0.25">
      <c r="A706" s="293" t="str">
        <f>IF(ISBLANK(INDEX('Policy Characteristics'!A:A,MATCH($C706,'Policy Characteristics'!$C:$C,0))),"",INDEX('Policy Characteristics'!A:A,MATCH($C706,'Policy Characteristics'!$C:$C,0)))</f>
        <v>Industry</v>
      </c>
      <c r="B706" s="294" t="str">
        <f>IF(ISBLANK(INDEX('Policy Characteristics'!B:B,MATCH($C706,'Policy Characteristics'!$C:$C,0))),"",INDEX('Policy Characteristics'!B:B,MATCH($C706,'Policy Characteristics'!$C:$C,0)))</f>
        <v>Electrification + Hydrogen (Med &amp; High Temp)</v>
      </c>
      <c r="C706" s="293" t="str">
        <f t="shared" si="36"/>
        <v>Fraction of Med and High Temp Industrial Heat Shifted to Other Fuels</v>
      </c>
      <c r="D706" s="299" t="s">
        <v>762</v>
      </c>
      <c r="E706" s="298" t="s">
        <v>788</v>
      </c>
      <c r="F706" t="s">
        <v>763</v>
      </c>
      <c r="G706" s="298" t="s">
        <v>789</v>
      </c>
      <c r="H706" s="20">
        <v>1447</v>
      </c>
      <c r="I706" s="295" t="s">
        <v>634</v>
      </c>
      <c r="J706" s="296" t="str">
        <f>IF(ISBLANK(INDEX('Policy Characteristics'!D:D,MATCH($C706,'Policy Characteristics'!$C:$C,0))),"",INDEX('Policy Characteristics'!D:D,MATCH($C706,'Policy Characteristics'!$C:$C,0)))</f>
        <v>Electrification + Hydrogen</v>
      </c>
      <c r="K706" s="293" t="str">
        <f>IF(ISBLANK(INDEX('Policy Characteristics'!E:E,MATCH($C706,'Policy Characteristics'!$C:$C,0))),"",INDEX('Policy Characteristics'!E:E,MATCH($C706,'Policy Characteristics'!$C:$C,0)))</f>
        <v>indst med and high temp fuel type shifting</v>
      </c>
      <c r="L706" s="237">
        <f>IF(ISBLANK(INDEX('Policy Characteristics'!F:F,MATCH($C706,'Policy Characteristics'!$C:$C,0))),"",INDEX('Policy Characteristics'!F:F,MATCH($C706,'Policy Characteristics'!$C:$C,0)))</f>
        <v>0</v>
      </c>
      <c r="M706" s="237">
        <f>IF(ISBLANK(INDEX('Policy Characteristics'!G:G,MATCH($C706,'Policy Characteristics'!$C:$C,0))),"",INDEX('Policy Characteristics'!G:G,MATCH($C706,'Policy Characteristics'!$C:$C,0)))</f>
        <v>1</v>
      </c>
      <c r="N706" s="237">
        <f>IF(ISBLANK(INDEX('Policy Characteristics'!H:H,MATCH($C706,'Policy Characteristics'!$C:$C,0))),"",INDEX('Policy Characteristics'!H:H,MATCH($C706,'Policy Characteristics'!$C:$C,0)))</f>
        <v>0.01</v>
      </c>
      <c r="O706" s="293" t="str">
        <f>IF(ISBLANK(INDEX('Policy Characteristics'!I:I,MATCH($C706,'Policy Characteristics'!$C:$C,0))),"",INDEX('Policy Characteristics'!I:I,MATCH($C706,'Policy Characteristics'!$C:$C,0)))</f>
        <v>% of fuel shifted</v>
      </c>
      <c r="P706" s="293"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6" s="293" t="str">
        <f>IF(ISBLANK(INDEX('Policy Characteristics'!K:K,MATCH($C706,'Policy Characteristics'!$C:$C,0))),"",INDEX('Policy Characteristics'!K:K,MATCH($C706,'Policy Characteristics'!$C:$C,0)))</f>
        <v>industry-ag-main.html#fuel-switching</v>
      </c>
      <c r="R706" s="293" t="str">
        <f>IF(ISBLANK(INDEX('Policy Characteristics'!L:L,MATCH($C706,'Policy Characteristics'!$C:$C,0))),"",INDEX('Policy Characteristics'!L:L,MATCH($C706,'Policy Characteristics'!$C:$C,0)))</f>
        <v>industry-elec-and-hydrogen.html</v>
      </c>
    </row>
    <row r="707" spans="1:18" x14ac:dyDescent="0.25">
      <c r="A707" s="293" t="str">
        <f>IF(ISBLANK(INDEX('Policy Characteristics'!A:A,MATCH($C707,'Policy Characteristics'!$C:$C,0))),"",INDEX('Policy Characteristics'!A:A,MATCH($C707,'Policy Characteristics'!$C:$C,0)))</f>
        <v>Industry</v>
      </c>
      <c r="B707" s="294" t="str">
        <f>IF(ISBLANK(INDEX('Policy Characteristics'!B:B,MATCH($C707,'Policy Characteristics'!$C:$C,0))),"",INDEX('Policy Characteristics'!B:B,MATCH($C707,'Policy Characteristics'!$C:$C,0)))</f>
        <v>Electrification + Hydrogen (Med &amp; High Temp)</v>
      </c>
      <c r="C707" s="293" t="str">
        <f t="shared" si="36"/>
        <v>Fraction of Med and High Temp Industrial Heat Shifted to Other Fuels</v>
      </c>
      <c r="D707" s="299" t="s">
        <v>764</v>
      </c>
      <c r="E707" s="298" t="s">
        <v>770</v>
      </c>
      <c r="F707" t="s">
        <v>765</v>
      </c>
      <c r="G707" s="298" t="s">
        <v>771</v>
      </c>
      <c r="H707" s="20">
        <v>1448</v>
      </c>
      <c r="I707" s="295" t="s">
        <v>624</v>
      </c>
      <c r="J707" s="296" t="str">
        <f>IF(ISBLANK(INDEX('Policy Characteristics'!D:D,MATCH($C707,'Policy Characteristics'!$C:$C,0))),"",INDEX('Policy Characteristics'!D:D,MATCH($C707,'Policy Characteristics'!$C:$C,0)))</f>
        <v>Electrification + Hydrogen</v>
      </c>
      <c r="K707" s="293" t="str">
        <f>IF(ISBLANK(INDEX('Policy Characteristics'!E:E,MATCH($C707,'Policy Characteristics'!$C:$C,0))),"",INDEX('Policy Characteristics'!E:E,MATCH($C707,'Policy Characteristics'!$C:$C,0)))</f>
        <v>indst med and high temp fuel type shifting</v>
      </c>
      <c r="L707" s="237">
        <f>IF(ISBLANK(INDEX('Policy Characteristics'!F:F,MATCH($C707,'Policy Characteristics'!$C:$C,0))),"",INDEX('Policy Characteristics'!F:F,MATCH($C707,'Policy Characteristics'!$C:$C,0)))</f>
        <v>0</v>
      </c>
      <c r="M707" s="237">
        <f>IF(ISBLANK(INDEX('Policy Characteristics'!G:G,MATCH($C707,'Policy Characteristics'!$C:$C,0))),"",INDEX('Policy Characteristics'!G:G,MATCH($C707,'Policy Characteristics'!$C:$C,0)))</f>
        <v>1</v>
      </c>
      <c r="N707" s="237">
        <f>IF(ISBLANK(INDEX('Policy Characteristics'!H:H,MATCH($C707,'Policy Characteristics'!$C:$C,0))),"",INDEX('Policy Characteristics'!H:H,MATCH($C707,'Policy Characteristics'!$C:$C,0)))</f>
        <v>0.01</v>
      </c>
      <c r="O707" s="293" t="str">
        <f>IF(ISBLANK(INDEX('Policy Characteristics'!I:I,MATCH($C707,'Policy Characteristics'!$C:$C,0))),"",INDEX('Policy Characteristics'!I:I,MATCH($C707,'Policy Characteristics'!$C:$C,0)))</f>
        <v>% of fuel shifted</v>
      </c>
      <c r="P707" s="293"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7" s="293" t="str">
        <f>IF(ISBLANK(INDEX('Policy Characteristics'!K:K,MATCH($C707,'Policy Characteristics'!$C:$C,0))),"",INDEX('Policy Characteristics'!K:K,MATCH($C707,'Policy Characteristics'!$C:$C,0)))</f>
        <v>industry-ag-main.html#fuel-switching</v>
      </c>
      <c r="R707" s="293" t="str">
        <f>IF(ISBLANK(INDEX('Policy Characteristics'!L:L,MATCH($C707,'Policy Characteristics'!$C:$C,0))),"",INDEX('Policy Characteristics'!L:L,MATCH($C707,'Policy Characteristics'!$C:$C,0)))</f>
        <v>industry-elec-and-hydrogen.html</v>
      </c>
    </row>
    <row r="708" spans="1:18" x14ac:dyDescent="0.25">
      <c r="A708" s="293" t="str">
        <f>IF(ISBLANK(INDEX('Policy Characteristics'!A:A,MATCH($C708,'Policy Characteristics'!$C:$C,0))),"",INDEX('Policy Characteristics'!A:A,MATCH($C708,'Policy Characteristics'!$C:$C,0)))</f>
        <v>Industry</v>
      </c>
      <c r="B708" s="294" t="str">
        <f>IF(ISBLANK(INDEX('Policy Characteristics'!B:B,MATCH($C708,'Policy Characteristics'!$C:$C,0))),"",INDEX('Policy Characteristics'!B:B,MATCH($C708,'Policy Characteristics'!$C:$C,0)))</f>
        <v>Electrification + Hydrogen (Med &amp; High Temp)</v>
      </c>
      <c r="C708" s="293" t="str">
        <f t="shared" si="36"/>
        <v>Fraction of Med and High Temp Industrial Heat Shifted to Other Fuels</v>
      </c>
      <c r="D708" s="299" t="s">
        <v>764</v>
      </c>
      <c r="E708" s="298" t="s">
        <v>772</v>
      </c>
      <c r="F708" t="s">
        <v>765</v>
      </c>
      <c r="G708" s="298" t="s">
        <v>773</v>
      </c>
      <c r="H708" s="20">
        <v>1449</v>
      </c>
      <c r="I708" s="295" t="s">
        <v>634</v>
      </c>
      <c r="J708" s="296" t="str">
        <f>IF(ISBLANK(INDEX('Policy Characteristics'!D:D,MATCH($C708,'Policy Characteristics'!$C:$C,0))),"",INDEX('Policy Characteristics'!D:D,MATCH($C708,'Policy Characteristics'!$C:$C,0)))</f>
        <v>Electrification + Hydrogen</v>
      </c>
      <c r="K708" s="293" t="str">
        <f>IF(ISBLANK(INDEX('Policy Characteristics'!E:E,MATCH($C708,'Policy Characteristics'!$C:$C,0))),"",INDEX('Policy Characteristics'!E:E,MATCH($C708,'Policy Characteristics'!$C:$C,0)))</f>
        <v>indst med and high temp fuel type shifting</v>
      </c>
      <c r="L708" s="237">
        <f>IF(ISBLANK(INDEX('Policy Characteristics'!F:F,MATCH($C708,'Policy Characteristics'!$C:$C,0))),"",INDEX('Policy Characteristics'!F:F,MATCH($C708,'Policy Characteristics'!$C:$C,0)))</f>
        <v>0</v>
      </c>
      <c r="M708" s="237">
        <f>IF(ISBLANK(INDEX('Policy Characteristics'!G:G,MATCH($C708,'Policy Characteristics'!$C:$C,0))),"",INDEX('Policy Characteristics'!G:G,MATCH($C708,'Policy Characteristics'!$C:$C,0)))</f>
        <v>1</v>
      </c>
      <c r="N708" s="237">
        <f>IF(ISBLANK(INDEX('Policy Characteristics'!H:H,MATCH($C708,'Policy Characteristics'!$C:$C,0))),"",INDEX('Policy Characteristics'!H:H,MATCH($C708,'Policy Characteristics'!$C:$C,0)))</f>
        <v>0.01</v>
      </c>
      <c r="O708" s="293" t="str">
        <f>IF(ISBLANK(INDEX('Policy Characteristics'!I:I,MATCH($C708,'Policy Characteristics'!$C:$C,0))),"",INDEX('Policy Characteristics'!I:I,MATCH($C708,'Policy Characteristics'!$C:$C,0)))</f>
        <v>% of fuel shifted</v>
      </c>
      <c r="P708" s="293"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8" s="293" t="str">
        <f>IF(ISBLANK(INDEX('Policy Characteristics'!K:K,MATCH($C708,'Policy Characteristics'!$C:$C,0))),"",INDEX('Policy Characteristics'!K:K,MATCH($C708,'Policy Characteristics'!$C:$C,0)))</f>
        <v>industry-ag-main.html#fuel-switching</v>
      </c>
      <c r="R708" s="293" t="str">
        <f>IF(ISBLANK(INDEX('Policy Characteristics'!L:L,MATCH($C708,'Policy Characteristics'!$C:$C,0))),"",INDEX('Policy Characteristics'!L:L,MATCH($C708,'Policy Characteristics'!$C:$C,0)))</f>
        <v>industry-elec-and-hydrogen.html</v>
      </c>
    </row>
    <row r="709" spans="1:18" x14ac:dyDescent="0.25">
      <c r="A709" s="293" t="str">
        <f>IF(ISBLANK(INDEX('Policy Characteristics'!A:A,MATCH($C709,'Policy Characteristics'!$C:$C,0))),"",INDEX('Policy Characteristics'!A:A,MATCH($C709,'Policy Characteristics'!$C:$C,0)))</f>
        <v>Industry</v>
      </c>
      <c r="B709" s="294" t="str">
        <f>IF(ISBLANK(INDEX('Policy Characteristics'!B:B,MATCH($C709,'Policy Characteristics'!$C:$C,0))),"",INDEX('Policy Characteristics'!B:B,MATCH($C709,'Policy Characteristics'!$C:$C,0)))</f>
        <v>Electrification + Hydrogen (Med &amp; High Temp)</v>
      </c>
      <c r="C709" s="293" t="str">
        <f t="shared" si="36"/>
        <v>Fraction of Med and High Temp Industrial Heat Shifted to Other Fuels</v>
      </c>
      <c r="D709" s="299" t="s">
        <v>764</v>
      </c>
      <c r="E709" s="298" t="s">
        <v>774</v>
      </c>
      <c r="F709" t="s">
        <v>765</v>
      </c>
      <c r="G709" s="298" t="s">
        <v>775</v>
      </c>
      <c r="H709" s="20">
        <v>1450</v>
      </c>
      <c r="I709" s="295" t="s">
        <v>634</v>
      </c>
      <c r="J709" s="296" t="str">
        <f>IF(ISBLANK(INDEX('Policy Characteristics'!D:D,MATCH($C709,'Policy Characteristics'!$C:$C,0))),"",INDEX('Policy Characteristics'!D:D,MATCH($C709,'Policy Characteristics'!$C:$C,0)))</f>
        <v>Electrification + Hydrogen</v>
      </c>
      <c r="K709" s="293" t="str">
        <f>IF(ISBLANK(INDEX('Policy Characteristics'!E:E,MATCH($C709,'Policy Characteristics'!$C:$C,0))),"",INDEX('Policy Characteristics'!E:E,MATCH($C709,'Policy Characteristics'!$C:$C,0)))</f>
        <v>indst med and high temp fuel type shifting</v>
      </c>
      <c r="L709" s="237">
        <f>IF(ISBLANK(INDEX('Policy Characteristics'!F:F,MATCH($C709,'Policy Characteristics'!$C:$C,0))),"",INDEX('Policy Characteristics'!F:F,MATCH($C709,'Policy Characteristics'!$C:$C,0)))</f>
        <v>0</v>
      </c>
      <c r="M709" s="237">
        <f>IF(ISBLANK(INDEX('Policy Characteristics'!G:G,MATCH($C709,'Policy Characteristics'!$C:$C,0))),"",INDEX('Policy Characteristics'!G:G,MATCH($C709,'Policy Characteristics'!$C:$C,0)))</f>
        <v>1</v>
      </c>
      <c r="N709" s="237">
        <f>IF(ISBLANK(INDEX('Policy Characteristics'!H:H,MATCH($C709,'Policy Characteristics'!$C:$C,0))),"",INDEX('Policy Characteristics'!H:H,MATCH($C709,'Policy Characteristics'!$C:$C,0)))</f>
        <v>0.01</v>
      </c>
      <c r="O709" s="293" t="str">
        <f>IF(ISBLANK(INDEX('Policy Characteristics'!I:I,MATCH($C709,'Policy Characteristics'!$C:$C,0))),"",INDEX('Policy Characteristics'!I:I,MATCH($C709,'Policy Characteristics'!$C:$C,0)))</f>
        <v>% of fuel shifted</v>
      </c>
      <c r="P709" s="293"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9" s="293" t="str">
        <f>IF(ISBLANK(INDEX('Policy Characteristics'!K:K,MATCH($C709,'Policy Characteristics'!$C:$C,0))),"",INDEX('Policy Characteristics'!K:K,MATCH($C709,'Policy Characteristics'!$C:$C,0)))</f>
        <v>industry-ag-main.html#fuel-switching</v>
      </c>
      <c r="R709" s="293" t="str">
        <f>IF(ISBLANK(INDEX('Policy Characteristics'!L:L,MATCH($C709,'Policy Characteristics'!$C:$C,0))),"",INDEX('Policy Characteristics'!L:L,MATCH($C709,'Policy Characteristics'!$C:$C,0)))</f>
        <v>industry-elec-and-hydrogen.html</v>
      </c>
    </row>
    <row r="710" spans="1:18" x14ac:dyDescent="0.25">
      <c r="A710" s="293" t="str">
        <f>IF(ISBLANK(INDEX('Policy Characteristics'!A:A,MATCH($C710,'Policy Characteristics'!$C:$C,0))),"",INDEX('Policy Characteristics'!A:A,MATCH($C710,'Policy Characteristics'!$C:$C,0)))</f>
        <v>Industry</v>
      </c>
      <c r="B710" s="294" t="str">
        <f>IF(ISBLANK(INDEX('Policy Characteristics'!B:B,MATCH($C710,'Policy Characteristics'!$C:$C,0))),"",INDEX('Policy Characteristics'!B:B,MATCH($C710,'Policy Characteristics'!$C:$C,0)))</f>
        <v>Electrification + Hydrogen (Med &amp; High Temp)</v>
      </c>
      <c r="C710" s="293" t="str">
        <f t="shared" si="36"/>
        <v>Fraction of Med and High Temp Industrial Heat Shifted to Other Fuels</v>
      </c>
      <c r="D710" s="299" t="s">
        <v>764</v>
      </c>
      <c r="E710" s="298" t="s">
        <v>776</v>
      </c>
      <c r="F710" t="s">
        <v>765</v>
      </c>
      <c r="G710" s="298" t="s">
        <v>777</v>
      </c>
      <c r="H710" s="20">
        <v>1451</v>
      </c>
      <c r="I710" s="295" t="s">
        <v>634</v>
      </c>
      <c r="J710" s="296" t="str">
        <f>IF(ISBLANK(INDEX('Policy Characteristics'!D:D,MATCH($C710,'Policy Characteristics'!$C:$C,0))),"",INDEX('Policy Characteristics'!D:D,MATCH($C710,'Policy Characteristics'!$C:$C,0)))</f>
        <v>Electrification + Hydrogen</v>
      </c>
      <c r="K710" s="293" t="str">
        <f>IF(ISBLANK(INDEX('Policy Characteristics'!E:E,MATCH($C710,'Policy Characteristics'!$C:$C,0))),"",INDEX('Policy Characteristics'!E:E,MATCH($C710,'Policy Characteristics'!$C:$C,0)))</f>
        <v>indst med and high temp fuel type shifting</v>
      </c>
      <c r="L710" s="237">
        <f>IF(ISBLANK(INDEX('Policy Characteristics'!F:F,MATCH($C710,'Policy Characteristics'!$C:$C,0))),"",INDEX('Policy Characteristics'!F:F,MATCH($C710,'Policy Characteristics'!$C:$C,0)))</f>
        <v>0</v>
      </c>
      <c r="M710" s="237">
        <f>IF(ISBLANK(INDEX('Policy Characteristics'!G:G,MATCH($C710,'Policy Characteristics'!$C:$C,0))),"",INDEX('Policy Characteristics'!G:G,MATCH($C710,'Policy Characteristics'!$C:$C,0)))</f>
        <v>1</v>
      </c>
      <c r="N710" s="237">
        <f>IF(ISBLANK(INDEX('Policy Characteristics'!H:H,MATCH($C710,'Policy Characteristics'!$C:$C,0))),"",INDEX('Policy Characteristics'!H:H,MATCH($C710,'Policy Characteristics'!$C:$C,0)))</f>
        <v>0.01</v>
      </c>
      <c r="O710" s="293" t="str">
        <f>IF(ISBLANK(INDEX('Policy Characteristics'!I:I,MATCH($C710,'Policy Characteristics'!$C:$C,0))),"",INDEX('Policy Characteristics'!I:I,MATCH($C710,'Policy Characteristics'!$C:$C,0)))</f>
        <v>% of fuel shifted</v>
      </c>
      <c r="P710" s="293"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0" s="293" t="str">
        <f>IF(ISBLANK(INDEX('Policy Characteristics'!K:K,MATCH($C710,'Policy Characteristics'!$C:$C,0))),"",INDEX('Policy Characteristics'!K:K,MATCH($C710,'Policy Characteristics'!$C:$C,0)))</f>
        <v>industry-ag-main.html#fuel-switching</v>
      </c>
      <c r="R710" s="293" t="str">
        <f>IF(ISBLANK(INDEX('Policy Characteristics'!L:L,MATCH($C710,'Policy Characteristics'!$C:$C,0))),"",INDEX('Policy Characteristics'!L:L,MATCH($C710,'Policy Characteristics'!$C:$C,0)))</f>
        <v>industry-elec-and-hydrogen.html</v>
      </c>
    </row>
    <row r="711" spans="1:18" x14ac:dyDescent="0.25">
      <c r="A711" s="293" t="str">
        <f>IF(ISBLANK(INDEX('Policy Characteristics'!A:A,MATCH($C711,'Policy Characteristics'!$C:$C,0))),"",INDEX('Policy Characteristics'!A:A,MATCH($C711,'Policy Characteristics'!$C:$C,0)))</f>
        <v>Industry</v>
      </c>
      <c r="B711" s="294" t="str">
        <f>IF(ISBLANK(INDEX('Policy Characteristics'!B:B,MATCH($C711,'Policy Characteristics'!$C:$C,0))),"",INDEX('Policy Characteristics'!B:B,MATCH($C711,'Policy Characteristics'!$C:$C,0)))</f>
        <v>Electrification + Hydrogen (Med &amp; High Temp)</v>
      </c>
      <c r="C711" s="293" t="str">
        <f t="shared" si="36"/>
        <v>Fraction of Med and High Temp Industrial Heat Shifted to Other Fuels</v>
      </c>
      <c r="D711" s="299" t="s">
        <v>764</v>
      </c>
      <c r="E711" s="298" t="s">
        <v>778</v>
      </c>
      <c r="F711" t="s">
        <v>765</v>
      </c>
      <c r="G711" s="298" t="s">
        <v>779</v>
      </c>
      <c r="H711" s="20">
        <v>1452</v>
      </c>
      <c r="I711" s="295" t="s">
        <v>634</v>
      </c>
      <c r="J711" s="296" t="str">
        <f>IF(ISBLANK(INDEX('Policy Characteristics'!D:D,MATCH($C711,'Policy Characteristics'!$C:$C,0))),"",INDEX('Policy Characteristics'!D:D,MATCH($C711,'Policy Characteristics'!$C:$C,0)))</f>
        <v>Electrification + Hydrogen</v>
      </c>
      <c r="K711" s="293" t="str">
        <f>IF(ISBLANK(INDEX('Policy Characteristics'!E:E,MATCH($C711,'Policy Characteristics'!$C:$C,0))),"",INDEX('Policy Characteristics'!E:E,MATCH($C711,'Policy Characteristics'!$C:$C,0)))</f>
        <v>indst med and high temp fuel type shifting</v>
      </c>
      <c r="L711" s="237">
        <f>IF(ISBLANK(INDEX('Policy Characteristics'!F:F,MATCH($C711,'Policy Characteristics'!$C:$C,0))),"",INDEX('Policy Characteristics'!F:F,MATCH($C711,'Policy Characteristics'!$C:$C,0)))</f>
        <v>0</v>
      </c>
      <c r="M711" s="237">
        <f>IF(ISBLANK(INDEX('Policy Characteristics'!G:G,MATCH($C711,'Policy Characteristics'!$C:$C,0))),"",INDEX('Policy Characteristics'!G:G,MATCH($C711,'Policy Characteristics'!$C:$C,0)))</f>
        <v>1</v>
      </c>
      <c r="N711" s="237">
        <f>IF(ISBLANK(INDEX('Policy Characteristics'!H:H,MATCH($C711,'Policy Characteristics'!$C:$C,0))),"",INDEX('Policy Characteristics'!H:H,MATCH($C711,'Policy Characteristics'!$C:$C,0)))</f>
        <v>0.01</v>
      </c>
      <c r="O711" s="293" t="str">
        <f>IF(ISBLANK(INDEX('Policy Characteristics'!I:I,MATCH($C711,'Policy Characteristics'!$C:$C,0))),"",INDEX('Policy Characteristics'!I:I,MATCH($C711,'Policy Characteristics'!$C:$C,0)))</f>
        <v>% of fuel shifted</v>
      </c>
      <c r="P711" s="293"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1" s="293" t="str">
        <f>IF(ISBLANK(INDEX('Policy Characteristics'!K:K,MATCH($C711,'Policy Characteristics'!$C:$C,0))),"",INDEX('Policy Characteristics'!K:K,MATCH($C711,'Policy Characteristics'!$C:$C,0)))</f>
        <v>industry-ag-main.html#fuel-switching</v>
      </c>
      <c r="R711" s="293" t="str">
        <f>IF(ISBLANK(INDEX('Policy Characteristics'!L:L,MATCH($C711,'Policy Characteristics'!$C:$C,0))),"",INDEX('Policy Characteristics'!L:L,MATCH($C711,'Policy Characteristics'!$C:$C,0)))</f>
        <v>industry-elec-and-hydrogen.html</v>
      </c>
    </row>
    <row r="712" spans="1:18" x14ac:dyDescent="0.25">
      <c r="A712" s="293" t="str">
        <f>IF(ISBLANK(INDEX('Policy Characteristics'!A:A,MATCH($C712,'Policy Characteristics'!$C:$C,0))),"",INDEX('Policy Characteristics'!A:A,MATCH($C712,'Policy Characteristics'!$C:$C,0)))</f>
        <v>Industry</v>
      </c>
      <c r="B712" s="294" t="str">
        <f>IF(ISBLANK(INDEX('Policy Characteristics'!B:B,MATCH($C712,'Policy Characteristics'!$C:$C,0))),"",INDEX('Policy Characteristics'!B:B,MATCH($C712,'Policy Characteristics'!$C:$C,0)))</f>
        <v>Electrification + Hydrogen (Med &amp; High Temp)</v>
      </c>
      <c r="C712" s="293" t="str">
        <f t="shared" si="36"/>
        <v>Fraction of Med and High Temp Industrial Heat Shifted to Other Fuels</v>
      </c>
      <c r="D712" s="299" t="s">
        <v>764</v>
      </c>
      <c r="E712" s="298" t="s">
        <v>780</v>
      </c>
      <c r="F712" t="s">
        <v>765</v>
      </c>
      <c r="G712" s="298" t="s">
        <v>781</v>
      </c>
      <c r="H712" s="20">
        <v>1453</v>
      </c>
      <c r="I712" s="295" t="s">
        <v>634</v>
      </c>
      <c r="J712" s="296" t="str">
        <f>IF(ISBLANK(INDEX('Policy Characteristics'!D:D,MATCH($C712,'Policy Characteristics'!$C:$C,0))),"",INDEX('Policy Characteristics'!D:D,MATCH($C712,'Policy Characteristics'!$C:$C,0)))</f>
        <v>Electrification + Hydrogen</v>
      </c>
      <c r="K712" s="293" t="str">
        <f>IF(ISBLANK(INDEX('Policy Characteristics'!E:E,MATCH($C712,'Policy Characteristics'!$C:$C,0))),"",INDEX('Policy Characteristics'!E:E,MATCH($C712,'Policy Characteristics'!$C:$C,0)))</f>
        <v>indst med and high temp fuel type shifting</v>
      </c>
      <c r="L712" s="237">
        <f>IF(ISBLANK(INDEX('Policy Characteristics'!F:F,MATCH($C712,'Policy Characteristics'!$C:$C,0))),"",INDEX('Policy Characteristics'!F:F,MATCH($C712,'Policy Characteristics'!$C:$C,0)))</f>
        <v>0</v>
      </c>
      <c r="M712" s="237">
        <f>IF(ISBLANK(INDEX('Policy Characteristics'!G:G,MATCH($C712,'Policy Characteristics'!$C:$C,0))),"",INDEX('Policy Characteristics'!G:G,MATCH($C712,'Policy Characteristics'!$C:$C,0)))</f>
        <v>1</v>
      </c>
      <c r="N712" s="237">
        <f>IF(ISBLANK(INDEX('Policy Characteristics'!H:H,MATCH($C712,'Policy Characteristics'!$C:$C,0))),"",INDEX('Policy Characteristics'!H:H,MATCH($C712,'Policy Characteristics'!$C:$C,0)))</f>
        <v>0.01</v>
      </c>
      <c r="O712" s="293" t="str">
        <f>IF(ISBLANK(INDEX('Policy Characteristics'!I:I,MATCH($C712,'Policy Characteristics'!$C:$C,0))),"",INDEX('Policy Characteristics'!I:I,MATCH($C712,'Policy Characteristics'!$C:$C,0)))</f>
        <v>% of fuel shifted</v>
      </c>
      <c r="P712" s="293"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2" s="293" t="str">
        <f>IF(ISBLANK(INDEX('Policy Characteristics'!K:K,MATCH($C712,'Policy Characteristics'!$C:$C,0))),"",INDEX('Policy Characteristics'!K:K,MATCH($C712,'Policy Characteristics'!$C:$C,0)))</f>
        <v>industry-ag-main.html#fuel-switching</v>
      </c>
      <c r="R712" s="293" t="str">
        <f>IF(ISBLANK(INDEX('Policy Characteristics'!L:L,MATCH($C712,'Policy Characteristics'!$C:$C,0))),"",INDEX('Policy Characteristics'!L:L,MATCH($C712,'Policy Characteristics'!$C:$C,0)))</f>
        <v>industry-elec-and-hydrogen.html</v>
      </c>
    </row>
    <row r="713" spans="1:18" x14ac:dyDescent="0.25">
      <c r="A713" s="293" t="str">
        <f>IF(ISBLANK(INDEX('Policy Characteristics'!A:A,MATCH($C713,'Policy Characteristics'!$C:$C,0))),"",INDEX('Policy Characteristics'!A:A,MATCH($C713,'Policy Characteristics'!$C:$C,0)))</f>
        <v>Industry</v>
      </c>
      <c r="B713" s="294" t="str">
        <f>IF(ISBLANK(INDEX('Policy Characteristics'!B:B,MATCH($C713,'Policy Characteristics'!$C:$C,0))),"",INDEX('Policy Characteristics'!B:B,MATCH($C713,'Policy Characteristics'!$C:$C,0)))</f>
        <v>Electrification + Hydrogen (Med &amp; High Temp)</v>
      </c>
      <c r="C713" s="293" t="str">
        <f t="shared" si="36"/>
        <v>Fraction of Med and High Temp Industrial Heat Shifted to Other Fuels</v>
      </c>
      <c r="D713" s="299" t="s">
        <v>764</v>
      </c>
      <c r="E713" s="298" t="s">
        <v>782</v>
      </c>
      <c r="F713" t="s">
        <v>765</v>
      </c>
      <c r="G713" s="298" t="s">
        <v>783</v>
      </c>
      <c r="H713" s="20">
        <v>1454</v>
      </c>
      <c r="I713" s="295" t="s">
        <v>634</v>
      </c>
      <c r="J713" s="296" t="str">
        <f>IF(ISBLANK(INDEX('Policy Characteristics'!D:D,MATCH($C713,'Policy Characteristics'!$C:$C,0))),"",INDEX('Policy Characteristics'!D:D,MATCH($C713,'Policy Characteristics'!$C:$C,0)))</f>
        <v>Electrification + Hydrogen</v>
      </c>
      <c r="K713" s="293" t="str">
        <f>IF(ISBLANK(INDEX('Policy Characteristics'!E:E,MATCH($C713,'Policy Characteristics'!$C:$C,0))),"",INDEX('Policy Characteristics'!E:E,MATCH($C713,'Policy Characteristics'!$C:$C,0)))</f>
        <v>indst med and high temp fuel type shifting</v>
      </c>
      <c r="L713" s="237">
        <f>IF(ISBLANK(INDEX('Policy Characteristics'!F:F,MATCH($C713,'Policy Characteristics'!$C:$C,0))),"",INDEX('Policy Characteristics'!F:F,MATCH($C713,'Policy Characteristics'!$C:$C,0)))</f>
        <v>0</v>
      </c>
      <c r="M713" s="237">
        <f>IF(ISBLANK(INDEX('Policy Characteristics'!G:G,MATCH($C713,'Policy Characteristics'!$C:$C,0))),"",INDEX('Policy Characteristics'!G:G,MATCH($C713,'Policy Characteristics'!$C:$C,0)))</f>
        <v>1</v>
      </c>
      <c r="N713" s="237">
        <f>IF(ISBLANK(INDEX('Policy Characteristics'!H:H,MATCH($C713,'Policy Characteristics'!$C:$C,0))),"",INDEX('Policy Characteristics'!H:H,MATCH($C713,'Policy Characteristics'!$C:$C,0)))</f>
        <v>0.01</v>
      </c>
      <c r="O713" s="293" t="str">
        <f>IF(ISBLANK(INDEX('Policy Characteristics'!I:I,MATCH($C713,'Policy Characteristics'!$C:$C,0))),"",INDEX('Policy Characteristics'!I:I,MATCH($C713,'Policy Characteristics'!$C:$C,0)))</f>
        <v>% of fuel shifted</v>
      </c>
      <c r="P713" s="293"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3" s="293" t="str">
        <f>IF(ISBLANK(INDEX('Policy Characteristics'!K:K,MATCH($C713,'Policy Characteristics'!$C:$C,0))),"",INDEX('Policy Characteristics'!K:K,MATCH($C713,'Policy Characteristics'!$C:$C,0)))</f>
        <v>industry-ag-main.html#fuel-switching</v>
      </c>
      <c r="R713" s="293" t="str">
        <f>IF(ISBLANK(INDEX('Policy Characteristics'!L:L,MATCH($C713,'Policy Characteristics'!$C:$C,0))),"",INDEX('Policy Characteristics'!L:L,MATCH($C713,'Policy Characteristics'!$C:$C,0)))</f>
        <v>industry-elec-and-hydrogen.html</v>
      </c>
    </row>
    <row r="714" spans="1:18" x14ac:dyDescent="0.25">
      <c r="A714" s="293" t="str">
        <f>IF(ISBLANK(INDEX('Policy Characteristics'!A:A,MATCH($C714,'Policy Characteristics'!$C:$C,0))),"",INDEX('Policy Characteristics'!A:A,MATCH($C714,'Policy Characteristics'!$C:$C,0)))</f>
        <v>Industry</v>
      </c>
      <c r="B714" s="294" t="str">
        <f>IF(ISBLANK(INDEX('Policy Characteristics'!B:B,MATCH($C714,'Policy Characteristics'!$C:$C,0))),"",INDEX('Policy Characteristics'!B:B,MATCH($C714,'Policy Characteristics'!$C:$C,0)))</f>
        <v>Electrification + Hydrogen (Med &amp; High Temp)</v>
      </c>
      <c r="C714" s="293" t="str">
        <f t="shared" si="36"/>
        <v>Fraction of Med and High Temp Industrial Heat Shifted to Other Fuels</v>
      </c>
      <c r="D714" s="299" t="s">
        <v>764</v>
      </c>
      <c r="E714" s="298" t="s">
        <v>784</v>
      </c>
      <c r="F714" t="s">
        <v>765</v>
      </c>
      <c r="G714" s="298" t="s">
        <v>785</v>
      </c>
      <c r="H714" s="20">
        <v>1455</v>
      </c>
      <c r="I714" s="295" t="s">
        <v>634</v>
      </c>
      <c r="J714" s="296" t="str">
        <f>IF(ISBLANK(INDEX('Policy Characteristics'!D:D,MATCH($C714,'Policy Characteristics'!$C:$C,0))),"",INDEX('Policy Characteristics'!D:D,MATCH($C714,'Policy Characteristics'!$C:$C,0)))</f>
        <v>Electrification + Hydrogen</v>
      </c>
      <c r="K714" s="293" t="str">
        <f>IF(ISBLANK(INDEX('Policy Characteristics'!E:E,MATCH($C714,'Policy Characteristics'!$C:$C,0))),"",INDEX('Policy Characteristics'!E:E,MATCH($C714,'Policy Characteristics'!$C:$C,0)))</f>
        <v>indst med and high temp fuel type shifting</v>
      </c>
      <c r="L714" s="237">
        <f>IF(ISBLANK(INDEX('Policy Characteristics'!F:F,MATCH($C714,'Policy Characteristics'!$C:$C,0))),"",INDEX('Policy Characteristics'!F:F,MATCH($C714,'Policy Characteristics'!$C:$C,0)))</f>
        <v>0</v>
      </c>
      <c r="M714" s="237">
        <f>IF(ISBLANK(INDEX('Policy Characteristics'!G:G,MATCH($C714,'Policy Characteristics'!$C:$C,0))),"",INDEX('Policy Characteristics'!G:G,MATCH($C714,'Policy Characteristics'!$C:$C,0)))</f>
        <v>1</v>
      </c>
      <c r="N714" s="237">
        <f>IF(ISBLANK(INDEX('Policy Characteristics'!H:H,MATCH($C714,'Policy Characteristics'!$C:$C,0))),"",INDEX('Policy Characteristics'!H:H,MATCH($C714,'Policy Characteristics'!$C:$C,0)))</f>
        <v>0.01</v>
      </c>
      <c r="O714" s="293" t="str">
        <f>IF(ISBLANK(INDEX('Policy Characteristics'!I:I,MATCH($C714,'Policy Characteristics'!$C:$C,0))),"",INDEX('Policy Characteristics'!I:I,MATCH($C714,'Policy Characteristics'!$C:$C,0)))</f>
        <v>% of fuel shifted</v>
      </c>
      <c r="P714" s="293"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4" s="293" t="str">
        <f>IF(ISBLANK(INDEX('Policy Characteristics'!K:K,MATCH($C714,'Policy Characteristics'!$C:$C,0))),"",INDEX('Policy Characteristics'!K:K,MATCH($C714,'Policy Characteristics'!$C:$C,0)))</f>
        <v>industry-ag-main.html#fuel-switching</v>
      </c>
      <c r="R714" s="293" t="str">
        <f>IF(ISBLANK(INDEX('Policy Characteristics'!L:L,MATCH($C714,'Policy Characteristics'!$C:$C,0))),"",INDEX('Policy Characteristics'!L:L,MATCH($C714,'Policy Characteristics'!$C:$C,0)))</f>
        <v>industry-elec-and-hydrogen.html</v>
      </c>
    </row>
    <row r="715" spans="1:18" x14ac:dyDescent="0.25">
      <c r="A715" s="293" t="str">
        <f>IF(ISBLANK(INDEX('Policy Characteristics'!A:A,MATCH($C715,'Policy Characteristics'!$C:$C,0))),"",INDEX('Policy Characteristics'!A:A,MATCH($C715,'Policy Characteristics'!$C:$C,0)))</f>
        <v>Industry</v>
      </c>
      <c r="B715" s="294" t="str">
        <f>IF(ISBLANK(INDEX('Policy Characteristics'!B:B,MATCH($C715,'Policy Characteristics'!$C:$C,0))),"",INDEX('Policy Characteristics'!B:B,MATCH($C715,'Policy Characteristics'!$C:$C,0)))</f>
        <v>Electrification + Hydrogen (Med &amp; High Temp)</v>
      </c>
      <c r="C715" s="293" t="str">
        <f t="shared" si="36"/>
        <v>Fraction of Med and High Temp Industrial Heat Shifted to Other Fuels</v>
      </c>
      <c r="D715" s="299" t="s">
        <v>764</v>
      </c>
      <c r="E715" s="298" t="s">
        <v>786</v>
      </c>
      <c r="F715" t="s">
        <v>765</v>
      </c>
      <c r="G715" s="298" t="s">
        <v>787</v>
      </c>
      <c r="H715" s="20">
        <v>1456</v>
      </c>
      <c r="I715" s="295" t="s">
        <v>634</v>
      </c>
      <c r="J715" s="296" t="str">
        <f>IF(ISBLANK(INDEX('Policy Characteristics'!D:D,MATCH($C715,'Policy Characteristics'!$C:$C,0))),"",INDEX('Policy Characteristics'!D:D,MATCH($C715,'Policy Characteristics'!$C:$C,0)))</f>
        <v>Electrification + Hydrogen</v>
      </c>
      <c r="K715" s="293" t="str">
        <f>IF(ISBLANK(INDEX('Policy Characteristics'!E:E,MATCH($C715,'Policy Characteristics'!$C:$C,0))),"",INDEX('Policy Characteristics'!E:E,MATCH($C715,'Policy Characteristics'!$C:$C,0)))</f>
        <v>indst med and high temp fuel type shifting</v>
      </c>
      <c r="L715" s="237">
        <f>IF(ISBLANK(INDEX('Policy Characteristics'!F:F,MATCH($C715,'Policy Characteristics'!$C:$C,0))),"",INDEX('Policy Characteristics'!F:F,MATCH($C715,'Policy Characteristics'!$C:$C,0)))</f>
        <v>0</v>
      </c>
      <c r="M715" s="237">
        <f>IF(ISBLANK(INDEX('Policy Characteristics'!G:G,MATCH($C715,'Policy Characteristics'!$C:$C,0))),"",INDEX('Policy Characteristics'!G:G,MATCH($C715,'Policy Characteristics'!$C:$C,0)))</f>
        <v>1</v>
      </c>
      <c r="N715" s="237">
        <f>IF(ISBLANK(INDEX('Policy Characteristics'!H:H,MATCH($C715,'Policy Characteristics'!$C:$C,0))),"",INDEX('Policy Characteristics'!H:H,MATCH($C715,'Policy Characteristics'!$C:$C,0)))</f>
        <v>0.01</v>
      </c>
      <c r="O715" s="293" t="str">
        <f>IF(ISBLANK(INDEX('Policy Characteristics'!I:I,MATCH($C715,'Policy Characteristics'!$C:$C,0))),"",INDEX('Policy Characteristics'!I:I,MATCH($C715,'Policy Characteristics'!$C:$C,0)))</f>
        <v>% of fuel shifted</v>
      </c>
      <c r="P715" s="293"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5" s="293" t="str">
        <f>IF(ISBLANK(INDEX('Policy Characteristics'!K:K,MATCH($C715,'Policy Characteristics'!$C:$C,0))),"",INDEX('Policy Characteristics'!K:K,MATCH($C715,'Policy Characteristics'!$C:$C,0)))</f>
        <v>industry-ag-main.html#fuel-switching</v>
      </c>
      <c r="R715" s="293" t="str">
        <f>IF(ISBLANK(INDEX('Policy Characteristics'!L:L,MATCH($C715,'Policy Characteristics'!$C:$C,0))),"",INDEX('Policy Characteristics'!L:L,MATCH($C715,'Policy Characteristics'!$C:$C,0)))</f>
        <v>industry-elec-and-hydrogen.html</v>
      </c>
    </row>
    <row r="716" spans="1:18" x14ac:dyDescent="0.25">
      <c r="A716" s="293" t="str">
        <f>IF(ISBLANK(INDEX('Policy Characteristics'!A:A,MATCH($C716,'Policy Characteristics'!$C:$C,0))),"",INDEX('Policy Characteristics'!A:A,MATCH($C716,'Policy Characteristics'!$C:$C,0)))</f>
        <v>Industry</v>
      </c>
      <c r="B716" s="294" t="str">
        <f>IF(ISBLANK(INDEX('Policy Characteristics'!B:B,MATCH($C716,'Policy Characteristics'!$C:$C,0))),"",INDEX('Policy Characteristics'!B:B,MATCH($C716,'Policy Characteristics'!$C:$C,0)))</f>
        <v>Electrification + Hydrogen (Med &amp; High Temp)</v>
      </c>
      <c r="C716" s="293" t="str">
        <f t="shared" si="36"/>
        <v>Fraction of Med and High Temp Industrial Heat Shifted to Other Fuels</v>
      </c>
      <c r="D716" s="299" t="s">
        <v>764</v>
      </c>
      <c r="E716" s="298" t="s">
        <v>788</v>
      </c>
      <c r="F716" t="s">
        <v>765</v>
      </c>
      <c r="G716" s="298" t="s">
        <v>789</v>
      </c>
      <c r="H716" s="20">
        <v>1457</v>
      </c>
      <c r="I716" s="295" t="s">
        <v>624</v>
      </c>
      <c r="J716" s="296" t="str">
        <f>IF(ISBLANK(INDEX('Policy Characteristics'!D:D,MATCH($C716,'Policy Characteristics'!$C:$C,0))),"",INDEX('Policy Characteristics'!D:D,MATCH($C716,'Policy Characteristics'!$C:$C,0)))</f>
        <v>Electrification + Hydrogen</v>
      </c>
      <c r="K716" s="293" t="str">
        <f>IF(ISBLANK(INDEX('Policy Characteristics'!E:E,MATCH($C716,'Policy Characteristics'!$C:$C,0))),"",INDEX('Policy Characteristics'!E:E,MATCH($C716,'Policy Characteristics'!$C:$C,0)))</f>
        <v>indst med and high temp fuel type shifting</v>
      </c>
      <c r="L716" s="237">
        <f>IF(ISBLANK(INDEX('Policy Characteristics'!F:F,MATCH($C716,'Policy Characteristics'!$C:$C,0))),"",INDEX('Policy Characteristics'!F:F,MATCH($C716,'Policy Characteristics'!$C:$C,0)))</f>
        <v>0</v>
      </c>
      <c r="M716" s="237">
        <f>IF(ISBLANK(INDEX('Policy Characteristics'!G:G,MATCH($C716,'Policy Characteristics'!$C:$C,0))),"",INDEX('Policy Characteristics'!G:G,MATCH($C716,'Policy Characteristics'!$C:$C,0)))</f>
        <v>1</v>
      </c>
      <c r="N716" s="237">
        <f>IF(ISBLANK(INDEX('Policy Characteristics'!H:H,MATCH($C716,'Policy Characteristics'!$C:$C,0))),"",INDEX('Policy Characteristics'!H:H,MATCH($C716,'Policy Characteristics'!$C:$C,0)))</f>
        <v>0.01</v>
      </c>
      <c r="O716" s="293" t="str">
        <f>IF(ISBLANK(INDEX('Policy Characteristics'!I:I,MATCH($C716,'Policy Characteristics'!$C:$C,0))),"",INDEX('Policy Characteristics'!I:I,MATCH($C716,'Policy Characteristics'!$C:$C,0)))</f>
        <v>% of fuel shifted</v>
      </c>
      <c r="P716" s="293"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6" s="293" t="str">
        <f>IF(ISBLANK(INDEX('Policy Characteristics'!K:K,MATCH($C716,'Policy Characteristics'!$C:$C,0))),"",INDEX('Policy Characteristics'!K:K,MATCH($C716,'Policy Characteristics'!$C:$C,0)))</f>
        <v>industry-ag-main.html#fuel-switching</v>
      </c>
      <c r="R716" s="293" t="str">
        <f>IF(ISBLANK(INDEX('Policy Characteristics'!L:L,MATCH($C716,'Policy Characteristics'!$C:$C,0))),"",INDEX('Policy Characteristics'!L:L,MATCH($C716,'Policy Characteristics'!$C:$C,0)))</f>
        <v>industry-elec-and-hydrogen.html</v>
      </c>
    </row>
    <row r="717" spans="1:18" x14ac:dyDescent="0.25">
      <c r="A717" s="293" t="str">
        <f>IF(ISBLANK(INDEX('Policy Characteristics'!A:A,MATCH($C717,'Policy Characteristics'!$C:$C,0))),"",INDEX('Policy Characteristics'!A:A,MATCH($C717,'Policy Characteristics'!$C:$C,0)))</f>
        <v>Industry</v>
      </c>
      <c r="B717" s="294" t="str">
        <f>IF(ISBLANK(INDEX('Policy Characteristics'!B:B,MATCH($C717,'Policy Characteristics'!$C:$C,0))),"",INDEX('Policy Characteristics'!B:B,MATCH($C717,'Policy Characteristics'!$C:$C,0)))</f>
        <v>Electrification (Low Temp)</v>
      </c>
      <c r="C717" t="s">
        <v>372</v>
      </c>
      <c r="D717" s="298" t="s">
        <v>716</v>
      </c>
      <c r="E717" s="299"/>
      <c r="F717" t="s">
        <v>717</v>
      </c>
      <c r="G717" s="298"/>
      <c r="H717" s="20">
        <v>1602</v>
      </c>
      <c r="I717" s="295" t="s">
        <v>634</v>
      </c>
      <c r="J717" s="296" t="str">
        <f>IF(ISBLANK(INDEX('Policy Characteristics'!D:D,MATCH($C717,'Policy Characteristics'!$C:$C,0))),"",INDEX('Policy Characteristics'!D:D,MATCH($C717,'Policy Characteristics'!$C:$C,0)))</f>
        <v>Electrification + Hydrogen</v>
      </c>
      <c r="K717" s="293" t="str">
        <f>IF(ISBLANK(INDEX('Policy Characteristics'!E:E,MATCH($C717,'Policy Characteristics'!$C:$C,0))),"",INDEX('Policy Characteristics'!E:E,MATCH($C717,'Policy Characteristics'!$C:$C,0)))</f>
        <v>indst low temp fuel type shifting</v>
      </c>
      <c r="L717" s="237">
        <f>IF(ISBLANK(INDEX('Policy Characteristics'!F:F,MATCH($C717,'Policy Characteristics'!$C:$C,0))),"",INDEX('Policy Characteristics'!F:F,MATCH($C717,'Policy Characteristics'!$C:$C,0)))</f>
        <v>0</v>
      </c>
      <c r="M717" s="237">
        <f>IF(ISBLANK(INDEX('Policy Characteristics'!G:G,MATCH($C717,'Policy Characteristics'!$C:$C,0))),"",INDEX('Policy Characteristics'!G:G,MATCH($C717,'Policy Characteristics'!$C:$C,0)))</f>
        <v>1</v>
      </c>
      <c r="N717" s="237">
        <f>IF(ISBLANK(INDEX('Policy Characteristics'!H:H,MATCH($C717,'Policy Characteristics'!$C:$C,0))),"",INDEX('Policy Characteristics'!H:H,MATCH($C717,'Policy Characteristics'!$C:$C,0)))</f>
        <v>0.01</v>
      </c>
      <c r="O717" s="293" t="str">
        <f>IF(ISBLANK(INDEX('Policy Characteristics'!I:I,MATCH($C717,'Policy Characteristics'!$C:$C,0))),"",INDEX('Policy Characteristics'!I:I,MATCH($C717,'Policy Characteristics'!$C:$C,0)))</f>
        <v>% of fuel shifted</v>
      </c>
      <c r="P717" s="293"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7" s="293" t="str">
        <f>IF(ISBLANK(INDEX('Policy Characteristics'!K:K,MATCH($C717,'Policy Characteristics'!$C:$C,0))),"",INDEX('Policy Characteristics'!K:K,MATCH($C717,'Policy Characteristics'!$C:$C,0)))</f>
        <v>industry-ag-main.html#fuel-switching</v>
      </c>
      <c r="R717" s="293" t="str">
        <f>IF(ISBLANK(INDEX('Policy Characteristics'!L:L,MATCH($C717,'Policy Characteristics'!$C:$C,0))),"",INDEX('Policy Characteristics'!L:L,MATCH($C717,'Policy Characteristics'!$C:$C,0)))</f>
        <v>industry-elec-and-hydrogen.html</v>
      </c>
    </row>
    <row r="718" spans="1:18" x14ac:dyDescent="0.25">
      <c r="A718" s="293" t="str">
        <f>IF(ISBLANK(INDEX('Policy Characteristics'!A:A,MATCH($C718,'Policy Characteristics'!$C:$C,0))),"",INDEX('Policy Characteristics'!A:A,MATCH($C718,'Policy Characteristics'!$C:$C,0)))</f>
        <v>Industry</v>
      </c>
      <c r="B718" s="294" t="str">
        <f>IF(ISBLANK(INDEX('Policy Characteristics'!B:B,MATCH($C718,'Policy Characteristics'!$C:$C,0))),"",INDEX('Policy Characteristics'!B:B,MATCH($C718,'Policy Characteristics'!$C:$C,0)))</f>
        <v>Electrification (Low Temp)</v>
      </c>
      <c r="C718" s="293" t="str">
        <f>C$717</f>
        <v>Fraction of Low Temp Industrial Heat Shifted to Other Fuels</v>
      </c>
      <c r="D718" s="299" t="s">
        <v>718</v>
      </c>
      <c r="E718" s="299"/>
      <c r="F718" t="s">
        <v>719</v>
      </c>
      <c r="G718" s="300"/>
      <c r="H718" s="20">
        <v>1603</v>
      </c>
      <c r="I718" s="295" t="s">
        <v>624</v>
      </c>
      <c r="J718" s="296" t="str">
        <f>IF(ISBLANK(INDEX('Policy Characteristics'!D:D,MATCH($C718,'Policy Characteristics'!$C:$C,0))),"",INDEX('Policy Characteristics'!D:D,MATCH($C718,'Policy Characteristics'!$C:$C,0)))</f>
        <v>Electrification + Hydrogen</v>
      </c>
      <c r="K718" s="293" t="str">
        <f>IF(ISBLANK(INDEX('Policy Characteristics'!E:E,MATCH($C718,'Policy Characteristics'!$C:$C,0))),"",INDEX('Policy Characteristics'!E:E,MATCH($C718,'Policy Characteristics'!$C:$C,0)))</f>
        <v>indst low temp fuel type shifting</v>
      </c>
      <c r="L718" s="237">
        <f>IF(ISBLANK(INDEX('Policy Characteristics'!F:F,MATCH($C718,'Policy Characteristics'!$C:$C,0))),"",INDEX('Policy Characteristics'!F:F,MATCH($C718,'Policy Characteristics'!$C:$C,0)))</f>
        <v>0</v>
      </c>
      <c r="M718" s="237">
        <f>IF(ISBLANK(INDEX('Policy Characteristics'!G:G,MATCH($C718,'Policy Characteristics'!$C:$C,0))),"",INDEX('Policy Characteristics'!G:G,MATCH($C718,'Policy Characteristics'!$C:$C,0)))</f>
        <v>1</v>
      </c>
      <c r="N718" s="237">
        <f>IF(ISBLANK(INDEX('Policy Characteristics'!H:H,MATCH($C718,'Policy Characteristics'!$C:$C,0))),"",INDEX('Policy Characteristics'!H:H,MATCH($C718,'Policy Characteristics'!$C:$C,0)))</f>
        <v>0.01</v>
      </c>
      <c r="O718" s="293" t="str">
        <f>IF(ISBLANK(INDEX('Policy Characteristics'!I:I,MATCH($C718,'Policy Characteristics'!$C:$C,0))),"",INDEX('Policy Characteristics'!I:I,MATCH($C718,'Policy Characteristics'!$C:$C,0)))</f>
        <v>% of fuel shifted</v>
      </c>
      <c r="P718" s="293"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8" s="293" t="str">
        <f>IF(ISBLANK(INDEX('Policy Characteristics'!K:K,MATCH($C718,'Policy Characteristics'!$C:$C,0))),"",INDEX('Policy Characteristics'!K:K,MATCH($C718,'Policy Characteristics'!$C:$C,0)))</f>
        <v>industry-ag-main.html#fuel-switching</v>
      </c>
      <c r="R718" s="293" t="str">
        <f>IF(ISBLANK(INDEX('Policy Characteristics'!L:L,MATCH($C718,'Policy Characteristics'!$C:$C,0))),"",INDEX('Policy Characteristics'!L:L,MATCH($C718,'Policy Characteristics'!$C:$C,0)))</f>
        <v>industry-elec-and-hydrogen.html</v>
      </c>
    </row>
    <row r="719" spans="1:18" x14ac:dyDescent="0.25">
      <c r="A719" s="293" t="str">
        <f>IF(ISBLANK(INDEX('Policy Characteristics'!A:A,MATCH($C719,'Policy Characteristics'!$C:$C,0))),"",INDEX('Policy Characteristics'!A:A,MATCH($C719,'Policy Characteristics'!$C:$C,0)))</f>
        <v>Industry</v>
      </c>
      <c r="B719" s="294" t="str">
        <f>IF(ISBLANK(INDEX('Policy Characteristics'!B:B,MATCH($C719,'Policy Characteristics'!$C:$C,0))),"",INDEX('Policy Characteristics'!B:B,MATCH($C719,'Policy Characteristics'!$C:$C,0)))</f>
        <v>Electrification (Low Temp)</v>
      </c>
      <c r="C719" s="293" t="str">
        <f t="shared" ref="C719:C741" si="37">C$717</f>
        <v>Fraction of Low Temp Industrial Heat Shifted to Other Fuels</v>
      </c>
      <c r="D719" s="299" t="s">
        <v>720</v>
      </c>
      <c r="E719" s="299"/>
      <c r="F719" t="s">
        <v>721</v>
      </c>
      <c r="G719" s="300"/>
      <c r="H719" s="20">
        <v>1604</v>
      </c>
      <c r="I719" s="295" t="s">
        <v>624</v>
      </c>
      <c r="J719" s="296" t="str">
        <f>IF(ISBLANK(INDEX('Policy Characteristics'!D:D,MATCH($C719,'Policy Characteristics'!$C:$C,0))),"",INDEX('Policy Characteristics'!D:D,MATCH($C719,'Policy Characteristics'!$C:$C,0)))</f>
        <v>Electrification + Hydrogen</v>
      </c>
      <c r="K719" s="293" t="str">
        <f>IF(ISBLANK(INDEX('Policy Characteristics'!E:E,MATCH($C719,'Policy Characteristics'!$C:$C,0))),"",INDEX('Policy Characteristics'!E:E,MATCH($C719,'Policy Characteristics'!$C:$C,0)))</f>
        <v>indst low temp fuel type shifting</v>
      </c>
      <c r="L719" s="237">
        <f>IF(ISBLANK(INDEX('Policy Characteristics'!F:F,MATCH($C719,'Policy Characteristics'!$C:$C,0))),"",INDEX('Policy Characteristics'!F:F,MATCH($C719,'Policy Characteristics'!$C:$C,0)))</f>
        <v>0</v>
      </c>
      <c r="M719" s="237">
        <f>IF(ISBLANK(INDEX('Policy Characteristics'!G:G,MATCH($C719,'Policy Characteristics'!$C:$C,0))),"",INDEX('Policy Characteristics'!G:G,MATCH($C719,'Policy Characteristics'!$C:$C,0)))</f>
        <v>1</v>
      </c>
      <c r="N719" s="237">
        <f>IF(ISBLANK(INDEX('Policy Characteristics'!H:H,MATCH($C719,'Policy Characteristics'!$C:$C,0))),"",INDEX('Policy Characteristics'!H:H,MATCH($C719,'Policy Characteristics'!$C:$C,0)))</f>
        <v>0.01</v>
      </c>
      <c r="O719" s="293" t="str">
        <f>IF(ISBLANK(INDEX('Policy Characteristics'!I:I,MATCH($C719,'Policy Characteristics'!$C:$C,0))),"",INDEX('Policy Characteristics'!I:I,MATCH($C719,'Policy Characteristics'!$C:$C,0)))</f>
        <v>% of fuel shifted</v>
      </c>
      <c r="P719" s="293"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9" s="293" t="str">
        <f>IF(ISBLANK(INDEX('Policy Characteristics'!K:K,MATCH($C719,'Policy Characteristics'!$C:$C,0))),"",INDEX('Policy Characteristics'!K:K,MATCH($C719,'Policy Characteristics'!$C:$C,0)))</f>
        <v>industry-ag-main.html#fuel-switching</v>
      </c>
      <c r="R719" s="293" t="str">
        <f>IF(ISBLANK(INDEX('Policy Characteristics'!L:L,MATCH($C719,'Policy Characteristics'!$C:$C,0))),"",INDEX('Policy Characteristics'!L:L,MATCH($C719,'Policy Characteristics'!$C:$C,0)))</f>
        <v>industry-elec-and-hydrogen.html</v>
      </c>
    </row>
    <row r="720" spans="1:18" x14ac:dyDescent="0.25">
      <c r="A720" s="293" t="str">
        <f>IF(ISBLANK(INDEX('Policy Characteristics'!A:A,MATCH($C720,'Policy Characteristics'!$C:$C,0))),"",INDEX('Policy Characteristics'!A:A,MATCH($C720,'Policy Characteristics'!$C:$C,0)))</f>
        <v>Industry</v>
      </c>
      <c r="B720" s="294" t="str">
        <f>IF(ISBLANK(INDEX('Policy Characteristics'!B:B,MATCH($C720,'Policy Characteristics'!$C:$C,0))),"",INDEX('Policy Characteristics'!B:B,MATCH($C720,'Policy Characteristics'!$C:$C,0)))</f>
        <v>Electrification (Low Temp)</v>
      </c>
      <c r="C720" s="293" t="str">
        <f t="shared" si="37"/>
        <v>Fraction of Low Temp Industrial Heat Shifted to Other Fuels</v>
      </c>
      <c r="D720" s="299" t="s">
        <v>722</v>
      </c>
      <c r="E720" s="299"/>
      <c r="F720" t="s">
        <v>723</v>
      </c>
      <c r="G720" s="300"/>
      <c r="H720" s="20">
        <v>1605</v>
      </c>
      <c r="I720" s="295" t="s">
        <v>624</v>
      </c>
      <c r="J720" s="296" t="str">
        <f>IF(ISBLANK(INDEX('Policy Characteristics'!D:D,MATCH($C720,'Policy Characteristics'!$C:$C,0))),"",INDEX('Policy Characteristics'!D:D,MATCH($C720,'Policy Characteristics'!$C:$C,0)))</f>
        <v>Electrification + Hydrogen</v>
      </c>
      <c r="K720" s="293" t="str">
        <f>IF(ISBLANK(INDEX('Policy Characteristics'!E:E,MATCH($C720,'Policy Characteristics'!$C:$C,0))),"",INDEX('Policy Characteristics'!E:E,MATCH($C720,'Policy Characteristics'!$C:$C,0)))</f>
        <v>indst low temp fuel type shifting</v>
      </c>
      <c r="L720" s="237">
        <f>IF(ISBLANK(INDEX('Policy Characteristics'!F:F,MATCH($C720,'Policy Characteristics'!$C:$C,0))),"",INDEX('Policy Characteristics'!F:F,MATCH($C720,'Policy Characteristics'!$C:$C,0)))</f>
        <v>0</v>
      </c>
      <c r="M720" s="237">
        <f>IF(ISBLANK(INDEX('Policy Characteristics'!G:G,MATCH($C720,'Policy Characteristics'!$C:$C,0))),"",INDEX('Policy Characteristics'!G:G,MATCH($C720,'Policy Characteristics'!$C:$C,0)))</f>
        <v>1</v>
      </c>
      <c r="N720" s="237">
        <f>IF(ISBLANK(INDEX('Policy Characteristics'!H:H,MATCH($C720,'Policy Characteristics'!$C:$C,0))),"",INDEX('Policy Characteristics'!H:H,MATCH($C720,'Policy Characteristics'!$C:$C,0)))</f>
        <v>0.01</v>
      </c>
      <c r="O720" s="293" t="str">
        <f>IF(ISBLANK(INDEX('Policy Characteristics'!I:I,MATCH($C720,'Policy Characteristics'!$C:$C,0))),"",INDEX('Policy Characteristics'!I:I,MATCH($C720,'Policy Characteristics'!$C:$C,0)))</f>
        <v>% of fuel shifted</v>
      </c>
      <c r="P720" s="293"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0" s="293" t="str">
        <f>IF(ISBLANK(INDEX('Policy Characteristics'!K:K,MATCH($C720,'Policy Characteristics'!$C:$C,0))),"",INDEX('Policy Characteristics'!K:K,MATCH($C720,'Policy Characteristics'!$C:$C,0)))</f>
        <v>industry-ag-main.html#fuel-switching</v>
      </c>
      <c r="R720" s="293" t="str">
        <f>IF(ISBLANK(INDEX('Policy Characteristics'!L:L,MATCH($C720,'Policy Characteristics'!$C:$C,0))),"",INDEX('Policy Characteristics'!L:L,MATCH($C720,'Policy Characteristics'!$C:$C,0)))</f>
        <v>industry-elec-and-hydrogen.html</v>
      </c>
    </row>
    <row r="721" spans="1:18" x14ac:dyDescent="0.25">
      <c r="A721" s="293" t="str">
        <f>IF(ISBLANK(INDEX('Policy Characteristics'!A:A,MATCH($C721,'Policy Characteristics'!$C:$C,0))),"",INDEX('Policy Characteristics'!A:A,MATCH($C721,'Policy Characteristics'!$C:$C,0)))</f>
        <v>Industry</v>
      </c>
      <c r="B721" s="294" t="str">
        <f>IF(ISBLANK(INDEX('Policy Characteristics'!B:B,MATCH($C721,'Policy Characteristics'!$C:$C,0))),"",INDEX('Policy Characteristics'!B:B,MATCH($C721,'Policy Characteristics'!$C:$C,0)))</f>
        <v>Electrification (Low Temp)</v>
      </c>
      <c r="C721" s="293" t="str">
        <f t="shared" si="37"/>
        <v>Fraction of Low Temp Industrial Heat Shifted to Other Fuels</v>
      </c>
      <c r="D721" s="299" t="s">
        <v>724</v>
      </c>
      <c r="E721" s="299"/>
      <c r="F721" t="s">
        <v>725</v>
      </c>
      <c r="G721" s="300"/>
      <c r="H721" s="20">
        <v>1606</v>
      </c>
      <c r="I721" s="295" t="s">
        <v>624</v>
      </c>
      <c r="J721" s="296" t="str">
        <f>IF(ISBLANK(INDEX('Policy Characteristics'!D:D,MATCH($C721,'Policy Characteristics'!$C:$C,0))),"",INDEX('Policy Characteristics'!D:D,MATCH($C721,'Policy Characteristics'!$C:$C,0)))</f>
        <v>Electrification + Hydrogen</v>
      </c>
      <c r="K721" s="293" t="str">
        <f>IF(ISBLANK(INDEX('Policy Characteristics'!E:E,MATCH($C721,'Policy Characteristics'!$C:$C,0))),"",INDEX('Policy Characteristics'!E:E,MATCH($C721,'Policy Characteristics'!$C:$C,0)))</f>
        <v>indst low temp fuel type shifting</v>
      </c>
      <c r="L721" s="237">
        <f>IF(ISBLANK(INDEX('Policy Characteristics'!F:F,MATCH($C721,'Policy Characteristics'!$C:$C,0))),"",INDEX('Policy Characteristics'!F:F,MATCH($C721,'Policy Characteristics'!$C:$C,0)))</f>
        <v>0</v>
      </c>
      <c r="M721" s="237">
        <f>IF(ISBLANK(INDEX('Policy Characteristics'!G:G,MATCH($C721,'Policy Characteristics'!$C:$C,0))),"",INDEX('Policy Characteristics'!G:G,MATCH($C721,'Policy Characteristics'!$C:$C,0)))</f>
        <v>1</v>
      </c>
      <c r="N721" s="237">
        <f>IF(ISBLANK(INDEX('Policy Characteristics'!H:H,MATCH($C721,'Policy Characteristics'!$C:$C,0))),"",INDEX('Policy Characteristics'!H:H,MATCH($C721,'Policy Characteristics'!$C:$C,0)))</f>
        <v>0.01</v>
      </c>
      <c r="O721" s="293" t="str">
        <f>IF(ISBLANK(INDEX('Policy Characteristics'!I:I,MATCH($C721,'Policy Characteristics'!$C:$C,0))),"",INDEX('Policy Characteristics'!I:I,MATCH($C721,'Policy Characteristics'!$C:$C,0)))</f>
        <v>% of fuel shifted</v>
      </c>
      <c r="P721" s="293"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1" s="293" t="str">
        <f>IF(ISBLANK(INDEX('Policy Characteristics'!K:K,MATCH($C721,'Policy Characteristics'!$C:$C,0))),"",INDEX('Policy Characteristics'!K:K,MATCH($C721,'Policy Characteristics'!$C:$C,0)))</f>
        <v>industry-ag-main.html#fuel-switching</v>
      </c>
      <c r="R721" s="293" t="str">
        <f>IF(ISBLANK(INDEX('Policy Characteristics'!L:L,MATCH($C721,'Policy Characteristics'!$C:$C,0))),"",INDEX('Policy Characteristics'!L:L,MATCH($C721,'Policy Characteristics'!$C:$C,0)))</f>
        <v>industry-elec-and-hydrogen.html</v>
      </c>
    </row>
    <row r="722" spans="1:18" x14ac:dyDescent="0.25">
      <c r="A722" s="293" t="str">
        <f>IF(ISBLANK(INDEX('Policy Characteristics'!A:A,MATCH($C722,'Policy Characteristics'!$C:$C,0))),"",INDEX('Policy Characteristics'!A:A,MATCH($C722,'Policy Characteristics'!$C:$C,0)))</f>
        <v>Industry</v>
      </c>
      <c r="B722" s="294" t="str">
        <f>IF(ISBLANK(INDEX('Policy Characteristics'!B:B,MATCH($C722,'Policy Characteristics'!$C:$C,0))),"",INDEX('Policy Characteristics'!B:B,MATCH($C722,'Policy Characteristics'!$C:$C,0)))</f>
        <v>Electrification (Low Temp)</v>
      </c>
      <c r="C722" s="293" t="str">
        <f t="shared" si="37"/>
        <v>Fraction of Low Temp Industrial Heat Shifted to Other Fuels</v>
      </c>
      <c r="D722" s="299" t="s">
        <v>726</v>
      </c>
      <c r="E722" s="299"/>
      <c r="F722" t="s">
        <v>727</v>
      </c>
      <c r="G722" s="300"/>
      <c r="H722" s="20">
        <v>1607</v>
      </c>
      <c r="I722" s="295" t="s">
        <v>624</v>
      </c>
      <c r="J722" s="296" t="str">
        <f>IF(ISBLANK(INDEX('Policy Characteristics'!D:D,MATCH($C722,'Policy Characteristics'!$C:$C,0))),"",INDEX('Policy Characteristics'!D:D,MATCH($C722,'Policy Characteristics'!$C:$C,0)))</f>
        <v>Electrification + Hydrogen</v>
      </c>
      <c r="K722" s="293" t="str">
        <f>IF(ISBLANK(INDEX('Policy Characteristics'!E:E,MATCH($C722,'Policy Characteristics'!$C:$C,0))),"",INDEX('Policy Characteristics'!E:E,MATCH($C722,'Policy Characteristics'!$C:$C,0)))</f>
        <v>indst low temp fuel type shifting</v>
      </c>
      <c r="L722" s="237">
        <f>IF(ISBLANK(INDEX('Policy Characteristics'!F:F,MATCH($C722,'Policy Characteristics'!$C:$C,0))),"",INDEX('Policy Characteristics'!F:F,MATCH($C722,'Policy Characteristics'!$C:$C,0)))</f>
        <v>0</v>
      </c>
      <c r="M722" s="237">
        <f>IF(ISBLANK(INDEX('Policy Characteristics'!G:G,MATCH($C722,'Policy Characteristics'!$C:$C,0))),"",INDEX('Policy Characteristics'!G:G,MATCH($C722,'Policy Characteristics'!$C:$C,0)))</f>
        <v>1</v>
      </c>
      <c r="N722" s="237">
        <f>IF(ISBLANK(INDEX('Policy Characteristics'!H:H,MATCH($C722,'Policy Characteristics'!$C:$C,0))),"",INDEX('Policy Characteristics'!H:H,MATCH($C722,'Policy Characteristics'!$C:$C,0)))</f>
        <v>0.01</v>
      </c>
      <c r="O722" s="293" t="str">
        <f>IF(ISBLANK(INDEX('Policy Characteristics'!I:I,MATCH($C722,'Policy Characteristics'!$C:$C,0))),"",INDEX('Policy Characteristics'!I:I,MATCH($C722,'Policy Characteristics'!$C:$C,0)))</f>
        <v>% of fuel shifted</v>
      </c>
      <c r="P722" s="293"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2" s="293" t="str">
        <f>IF(ISBLANK(INDEX('Policy Characteristics'!K:K,MATCH($C722,'Policy Characteristics'!$C:$C,0))),"",INDEX('Policy Characteristics'!K:K,MATCH($C722,'Policy Characteristics'!$C:$C,0)))</f>
        <v>industry-ag-main.html#fuel-switching</v>
      </c>
      <c r="R722" s="293" t="str">
        <f>IF(ISBLANK(INDEX('Policy Characteristics'!L:L,MATCH($C722,'Policy Characteristics'!$C:$C,0))),"",INDEX('Policy Characteristics'!L:L,MATCH($C722,'Policy Characteristics'!$C:$C,0)))</f>
        <v>industry-elec-and-hydrogen.html</v>
      </c>
    </row>
    <row r="723" spans="1:18" x14ac:dyDescent="0.25">
      <c r="A723" s="293" t="str">
        <f>IF(ISBLANK(INDEX('Policy Characteristics'!A:A,MATCH($C723,'Policy Characteristics'!$C:$C,0))),"",INDEX('Policy Characteristics'!A:A,MATCH($C723,'Policy Characteristics'!$C:$C,0)))</f>
        <v>Industry</v>
      </c>
      <c r="B723" s="294" t="str">
        <f>IF(ISBLANK(INDEX('Policy Characteristics'!B:B,MATCH($C723,'Policy Characteristics'!$C:$C,0))),"",INDEX('Policy Characteristics'!B:B,MATCH($C723,'Policy Characteristics'!$C:$C,0)))</f>
        <v>Electrification (Low Temp)</v>
      </c>
      <c r="C723" s="293" t="str">
        <f t="shared" si="37"/>
        <v>Fraction of Low Temp Industrial Heat Shifted to Other Fuels</v>
      </c>
      <c r="D723" s="299" t="s">
        <v>728</v>
      </c>
      <c r="E723" s="299"/>
      <c r="F723" t="s">
        <v>729</v>
      </c>
      <c r="G723" s="300"/>
      <c r="H723" s="20">
        <v>1608</v>
      </c>
      <c r="I723" s="295" t="s">
        <v>624</v>
      </c>
      <c r="J723" s="296" t="str">
        <f>IF(ISBLANK(INDEX('Policy Characteristics'!D:D,MATCH($C723,'Policy Characteristics'!$C:$C,0))),"",INDEX('Policy Characteristics'!D:D,MATCH($C723,'Policy Characteristics'!$C:$C,0)))</f>
        <v>Electrification + Hydrogen</v>
      </c>
      <c r="K723" s="293" t="str">
        <f>IF(ISBLANK(INDEX('Policy Characteristics'!E:E,MATCH($C723,'Policy Characteristics'!$C:$C,0))),"",INDEX('Policy Characteristics'!E:E,MATCH($C723,'Policy Characteristics'!$C:$C,0)))</f>
        <v>indst low temp fuel type shifting</v>
      </c>
      <c r="L723" s="237">
        <f>IF(ISBLANK(INDEX('Policy Characteristics'!F:F,MATCH($C723,'Policy Characteristics'!$C:$C,0))),"",INDEX('Policy Characteristics'!F:F,MATCH($C723,'Policy Characteristics'!$C:$C,0)))</f>
        <v>0</v>
      </c>
      <c r="M723" s="237">
        <f>IF(ISBLANK(INDEX('Policy Characteristics'!G:G,MATCH($C723,'Policy Characteristics'!$C:$C,0))),"",INDEX('Policy Characteristics'!G:G,MATCH($C723,'Policy Characteristics'!$C:$C,0)))</f>
        <v>1</v>
      </c>
      <c r="N723" s="237">
        <f>IF(ISBLANK(INDEX('Policy Characteristics'!H:H,MATCH($C723,'Policy Characteristics'!$C:$C,0))),"",INDEX('Policy Characteristics'!H:H,MATCH($C723,'Policy Characteristics'!$C:$C,0)))</f>
        <v>0.01</v>
      </c>
      <c r="O723" s="293" t="str">
        <f>IF(ISBLANK(INDEX('Policy Characteristics'!I:I,MATCH($C723,'Policy Characteristics'!$C:$C,0))),"",INDEX('Policy Characteristics'!I:I,MATCH($C723,'Policy Characteristics'!$C:$C,0)))</f>
        <v>% of fuel shifted</v>
      </c>
      <c r="P723" s="293"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3" s="293" t="str">
        <f>IF(ISBLANK(INDEX('Policy Characteristics'!K:K,MATCH($C723,'Policy Characteristics'!$C:$C,0))),"",INDEX('Policy Characteristics'!K:K,MATCH($C723,'Policy Characteristics'!$C:$C,0)))</f>
        <v>industry-ag-main.html#fuel-switching</v>
      </c>
      <c r="R723" s="293" t="str">
        <f>IF(ISBLANK(INDEX('Policy Characteristics'!L:L,MATCH($C723,'Policy Characteristics'!$C:$C,0))),"",INDEX('Policy Characteristics'!L:L,MATCH($C723,'Policy Characteristics'!$C:$C,0)))</f>
        <v>industry-elec-and-hydrogen.html</v>
      </c>
    </row>
    <row r="724" spans="1:18" x14ac:dyDescent="0.25">
      <c r="A724" s="293" t="str">
        <f>IF(ISBLANK(INDEX('Policy Characteristics'!A:A,MATCH($C724,'Policy Characteristics'!$C:$C,0))),"",INDEX('Policy Characteristics'!A:A,MATCH($C724,'Policy Characteristics'!$C:$C,0)))</f>
        <v>Industry</v>
      </c>
      <c r="B724" s="294" t="str">
        <f>IF(ISBLANK(INDEX('Policy Characteristics'!B:B,MATCH($C724,'Policy Characteristics'!$C:$C,0))),"",INDEX('Policy Characteristics'!B:B,MATCH($C724,'Policy Characteristics'!$C:$C,0)))</f>
        <v>Electrification (Low Temp)</v>
      </c>
      <c r="C724" s="293" t="str">
        <f t="shared" si="37"/>
        <v>Fraction of Low Temp Industrial Heat Shifted to Other Fuels</v>
      </c>
      <c r="D724" s="299" t="s">
        <v>730</v>
      </c>
      <c r="E724" s="299"/>
      <c r="F724" t="s">
        <v>731</v>
      </c>
      <c r="G724" s="300"/>
      <c r="H724" s="20">
        <v>1609</v>
      </c>
      <c r="I724" s="295" t="s">
        <v>624</v>
      </c>
      <c r="J724" s="296" t="str">
        <f>IF(ISBLANK(INDEX('Policy Characteristics'!D:D,MATCH($C724,'Policy Characteristics'!$C:$C,0))),"",INDEX('Policy Characteristics'!D:D,MATCH($C724,'Policy Characteristics'!$C:$C,0)))</f>
        <v>Electrification + Hydrogen</v>
      </c>
      <c r="K724" s="293" t="str">
        <f>IF(ISBLANK(INDEX('Policy Characteristics'!E:E,MATCH($C724,'Policy Characteristics'!$C:$C,0))),"",INDEX('Policy Characteristics'!E:E,MATCH($C724,'Policy Characteristics'!$C:$C,0)))</f>
        <v>indst low temp fuel type shifting</v>
      </c>
      <c r="L724" s="237">
        <f>IF(ISBLANK(INDEX('Policy Characteristics'!F:F,MATCH($C724,'Policy Characteristics'!$C:$C,0))),"",INDEX('Policy Characteristics'!F:F,MATCH($C724,'Policy Characteristics'!$C:$C,0)))</f>
        <v>0</v>
      </c>
      <c r="M724" s="237">
        <f>IF(ISBLANK(INDEX('Policy Characteristics'!G:G,MATCH($C724,'Policy Characteristics'!$C:$C,0))),"",INDEX('Policy Characteristics'!G:G,MATCH($C724,'Policy Characteristics'!$C:$C,0)))</f>
        <v>1</v>
      </c>
      <c r="N724" s="237">
        <f>IF(ISBLANK(INDEX('Policy Characteristics'!H:H,MATCH($C724,'Policy Characteristics'!$C:$C,0))),"",INDEX('Policy Characteristics'!H:H,MATCH($C724,'Policy Characteristics'!$C:$C,0)))</f>
        <v>0.01</v>
      </c>
      <c r="O724" s="293" t="str">
        <f>IF(ISBLANK(INDEX('Policy Characteristics'!I:I,MATCH($C724,'Policy Characteristics'!$C:$C,0))),"",INDEX('Policy Characteristics'!I:I,MATCH($C724,'Policy Characteristics'!$C:$C,0)))</f>
        <v>% of fuel shifted</v>
      </c>
      <c r="P724" s="293"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4" s="293" t="str">
        <f>IF(ISBLANK(INDEX('Policy Characteristics'!K:K,MATCH($C724,'Policy Characteristics'!$C:$C,0))),"",INDEX('Policy Characteristics'!K:K,MATCH($C724,'Policy Characteristics'!$C:$C,0)))</f>
        <v>industry-ag-main.html#fuel-switching</v>
      </c>
      <c r="R724" s="293" t="str">
        <f>IF(ISBLANK(INDEX('Policy Characteristics'!L:L,MATCH($C724,'Policy Characteristics'!$C:$C,0))),"",INDEX('Policy Characteristics'!L:L,MATCH($C724,'Policy Characteristics'!$C:$C,0)))</f>
        <v>industry-elec-and-hydrogen.html</v>
      </c>
    </row>
    <row r="725" spans="1:18" x14ac:dyDescent="0.25">
      <c r="A725" s="293" t="str">
        <f>IF(ISBLANK(INDEX('Policy Characteristics'!A:A,MATCH($C725,'Policy Characteristics'!$C:$C,0))),"",INDEX('Policy Characteristics'!A:A,MATCH($C725,'Policy Characteristics'!$C:$C,0)))</f>
        <v>Industry</v>
      </c>
      <c r="B725" s="294" t="str">
        <f>IF(ISBLANK(INDEX('Policy Characteristics'!B:B,MATCH($C725,'Policy Characteristics'!$C:$C,0))),"",INDEX('Policy Characteristics'!B:B,MATCH($C725,'Policy Characteristics'!$C:$C,0)))</f>
        <v>Electrification (Low Temp)</v>
      </c>
      <c r="C725" s="293" t="str">
        <f t="shared" si="37"/>
        <v>Fraction of Low Temp Industrial Heat Shifted to Other Fuels</v>
      </c>
      <c r="D725" s="299" t="s">
        <v>732</v>
      </c>
      <c r="E725" s="299"/>
      <c r="F725" t="s">
        <v>733</v>
      </c>
      <c r="G725" s="300"/>
      <c r="H725" s="20">
        <v>1610</v>
      </c>
      <c r="I725" s="295" t="s">
        <v>624</v>
      </c>
      <c r="J725" s="296" t="str">
        <f>IF(ISBLANK(INDEX('Policy Characteristics'!D:D,MATCH($C725,'Policy Characteristics'!$C:$C,0))),"",INDEX('Policy Characteristics'!D:D,MATCH($C725,'Policy Characteristics'!$C:$C,0)))</f>
        <v>Electrification + Hydrogen</v>
      </c>
      <c r="K725" s="293" t="str">
        <f>IF(ISBLANK(INDEX('Policy Characteristics'!E:E,MATCH($C725,'Policy Characteristics'!$C:$C,0))),"",INDEX('Policy Characteristics'!E:E,MATCH($C725,'Policy Characteristics'!$C:$C,0)))</f>
        <v>indst low temp fuel type shifting</v>
      </c>
      <c r="L725" s="237">
        <f>IF(ISBLANK(INDEX('Policy Characteristics'!F:F,MATCH($C725,'Policy Characteristics'!$C:$C,0))),"",INDEX('Policy Characteristics'!F:F,MATCH($C725,'Policy Characteristics'!$C:$C,0)))</f>
        <v>0</v>
      </c>
      <c r="M725" s="237">
        <f>IF(ISBLANK(INDEX('Policy Characteristics'!G:G,MATCH($C725,'Policy Characteristics'!$C:$C,0))),"",INDEX('Policy Characteristics'!G:G,MATCH($C725,'Policy Characteristics'!$C:$C,0)))</f>
        <v>1</v>
      </c>
      <c r="N725" s="237">
        <f>IF(ISBLANK(INDEX('Policy Characteristics'!H:H,MATCH($C725,'Policy Characteristics'!$C:$C,0))),"",INDEX('Policy Characteristics'!H:H,MATCH($C725,'Policy Characteristics'!$C:$C,0)))</f>
        <v>0.01</v>
      </c>
      <c r="O725" s="293" t="str">
        <f>IF(ISBLANK(INDEX('Policy Characteristics'!I:I,MATCH($C725,'Policy Characteristics'!$C:$C,0))),"",INDEX('Policy Characteristics'!I:I,MATCH($C725,'Policy Characteristics'!$C:$C,0)))</f>
        <v>% of fuel shifted</v>
      </c>
      <c r="P725" s="293"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5" s="293" t="str">
        <f>IF(ISBLANK(INDEX('Policy Characteristics'!K:K,MATCH($C725,'Policy Characteristics'!$C:$C,0))),"",INDEX('Policy Characteristics'!K:K,MATCH($C725,'Policy Characteristics'!$C:$C,0)))</f>
        <v>industry-ag-main.html#fuel-switching</v>
      </c>
      <c r="R725" s="293" t="str">
        <f>IF(ISBLANK(INDEX('Policy Characteristics'!L:L,MATCH($C725,'Policy Characteristics'!$C:$C,0))),"",INDEX('Policy Characteristics'!L:L,MATCH($C725,'Policy Characteristics'!$C:$C,0)))</f>
        <v>industry-elec-and-hydrogen.html</v>
      </c>
    </row>
    <row r="726" spans="1:18" x14ac:dyDescent="0.25">
      <c r="A726" s="293" t="str">
        <f>IF(ISBLANK(INDEX('Policy Characteristics'!A:A,MATCH($C726,'Policy Characteristics'!$C:$C,0))),"",INDEX('Policy Characteristics'!A:A,MATCH($C726,'Policy Characteristics'!$C:$C,0)))</f>
        <v>Industry</v>
      </c>
      <c r="B726" s="294" t="str">
        <f>IF(ISBLANK(INDEX('Policy Characteristics'!B:B,MATCH($C726,'Policy Characteristics'!$C:$C,0))),"",INDEX('Policy Characteristics'!B:B,MATCH($C726,'Policy Characteristics'!$C:$C,0)))</f>
        <v>Electrification (Low Temp)</v>
      </c>
      <c r="C726" s="293" t="str">
        <f t="shared" si="37"/>
        <v>Fraction of Low Temp Industrial Heat Shifted to Other Fuels</v>
      </c>
      <c r="D726" s="299" t="s">
        <v>734</v>
      </c>
      <c r="E726" s="299"/>
      <c r="F726" t="s">
        <v>735</v>
      </c>
      <c r="G726" s="300"/>
      <c r="H726" s="20">
        <v>1611</v>
      </c>
      <c r="I726" s="295" t="s">
        <v>624</v>
      </c>
      <c r="J726" s="296" t="str">
        <f>IF(ISBLANK(INDEX('Policy Characteristics'!D:D,MATCH($C726,'Policy Characteristics'!$C:$C,0))),"",INDEX('Policy Characteristics'!D:D,MATCH($C726,'Policy Characteristics'!$C:$C,0)))</f>
        <v>Electrification + Hydrogen</v>
      </c>
      <c r="K726" s="293" t="str">
        <f>IF(ISBLANK(INDEX('Policy Characteristics'!E:E,MATCH($C726,'Policy Characteristics'!$C:$C,0))),"",INDEX('Policy Characteristics'!E:E,MATCH($C726,'Policy Characteristics'!$C:$C,0)))</f>
        <v>indst low temp fuel type shifting</v>
      </c>
      <c r="L726" s="237">
        <f>IF(ISBLANK(INDEX('Policy Characteristics'!F:F,MATCH($C726,'Policy Characteristics'!$C:$C,0))),"",INDEX('Policy Characteristics'!F:F,MATCH($C726,'Policy Characteristics'!$C:$C,0)))</f>
        <v>0</v>
      </c>
      <c r="M726" s="237">
        <f>IF(ISBLANK(INDEX('Policy Characteristics'!G:G,MATCH($C726,'Policy Characteristics'!$C:$C,0))),"",INDEX('Policy Characteristics'!G:G,MATCH($C726,'Policy Characteristics'!$C:$C,0)))</f>
        <v>1</v>
      </c>
      <c r="N726" s="237">
        <f>IF(ISBLANK(INDEX('Policy Characteristics'!H:H,MATCH($C726,'Policy Characteristics'!$C:$C,0))),"",INDEX('Policy Characteristics'!H:H,MATCH($C726,'Policy Characteristics'!$C:$C,0)))</f>
        <v>0.01</v>
      </c>
      <c r="O726" s="293" t="str">
        <f>IF(ISBLANK(INDEX('Policy Characteristics'!I:I,MATCH($C726,'Policy Characteristics'!$C:$C,0))),"",INDEX('Policy Characteristics'!I:I,MATCH($C726,'Policy Characteristics'!$C:$C,0)))</f>
        <v>% of fuel shifted</v>
      </c>
      <c r="P726" s="293"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6" s="293" t="str">
        <f>IF(ISBLANK(INDEX('Policy Characteristics'!K:K,MATCH($C726,'Policy Characteristics'!$C:$C,0))),"",INDEX('Policy Characteristics'!K:K,MATCH($C726,'Policy Characteristics'!$C:$C,0)))</f>
        <v>industry-ag-main.html#fuel-switching</v>
      </c>
      <c r="R726" s="293" t="str">
        <f>IF(ISBLANK(INDEX('Policy Characteristics'!L:L,MATCH($C726,'Policy Characteristics'!$C:$C,0))),"",INDEX('Policy Characteristics'!L:L,MATCH($C726,'Policy Characteristics'!$C:$C,0)))</f>
        <v>industry-elec-and-hydrogen.html</v>
      </c>
    </row>
    <row r="727" spans="1:18" x14ac:dyDescent="0.25">
      <c r="A727" s="293" t="str">
        <f>IF(ISBLANK(INDEX('Policy Characteristics'!A:A,MATCH($C727,'Policy Characteristics'!$C:$C,0))),"",INDEX('Policy Characteristics'!A:A,MATCH($C727,'Policy Characteristics'!$C:$C,0)))</f>
        <v>Industry</v>
      </c>
      <c r="B727" s="294" t="str">
        <f>IF(ISBLANK(INDEX('Policy Characteristics'!B:B,MATCH($C727,'Policy Characteristics'!$C:$C,0))),"",INDEX('Policy Characteristics'!B:B,MATCH($C727,'Policy Characteristics'!$C:$C,0)))</f>
        <v>Electrification (Low Temp)</v>
      </c>
      <c r="C727" s="293" t="str">
        <f t="shared" si="37"/>
        <v>Fraction of Low Temp Industrial Heat Shifted to Other Fuels</v>
      </c>
      <c r="D727" s="299" t="s">
        <v>736</v>
      </c>
      <c r="E727" s="299"/>
      <c r="F727" t="s">
        <v>737</v>
      </c>
      <c r="G727" s="300"/>
      <c r="H727" s="20">
        <v>1612</v>
      </c>
      <c r="I727" s="295" t="s">
        <v>624</v>
      </c>
      <c r="J727" s="296" t="str">
        <f>IF(ISBLANK(INDEX('Policy Characteristics'!D:D,MATCH($C727,'Policy Characteristics'!$C:$C,0))),"",INDEX('Policy Characteristics'!D:D,MATCH($C727,'Policy Characteristics'!$C:$C,0)))</f>
        <v>Electrification + Hydrogen</v>
      </c>
      <c r="K727" s="293" t="str">
        <f>IF(ISBLANK(INDEX('Policy Characteristics'!E:E,MATCH($C727,'Policy Characteristics'!$C:$C,0))),"",INDEX('Policy Characteristics'!E:E,MATCH($C727,'Policy Characteristics'!$C:$C,0)))</f>
        <v>indst low temp fuel type shifting</v>
      </c>
      <c r="L727" s="237">
        <f>IF(ISBLANK(INDEX('Policy Characteristics'!F:F,MATCH($C727,'Policy Characteristics'!$C:$C,0))),"",INDEX('Policy Characteristics'!F:F,MATCH($C727,'Policy Characteristics'!$C:$C,0)))</f>
        <v>0</v>
      </c>
      <c r="M727" s="237">
        <f>IF(ISBLANK(INDEX('Policy Characteristics'!G:G,MATCH($C727,'Policy Characteristics'!$C:$C,0))),"",INDEX('Policy Characteristics'!G:G,MATCH($C727,'Policy Characteristics'!$C:$C,0)))</f>
        <v>1</v>
      </c>
      <c r="N727" s="237">
        <f>IF(ISBLANK(INDEX('Policy Characteristics'!H:H,MATCH($C727,'Policy Characteristics'!$C:$C,0))),"",INDEX('Policy Characteristics'!H:H,MATCH($C727,'Policy Characteristics'!$C:$C,0)))</f>
        <v>0.01</v>
      </c>
      <c r="O727" s="293" t="str">
        <f>IF(ISBLANK(INDEX('Policy Characteristics'!I:I,MATCH($C727,'Policy Characteristics'!$C:$C,0))),"",INDEX('Policy Characteristics'!I:I,MATCH($C727,'Policy Characteristics'!$C:$C,0)))</f>
        <v>% of fuel shifted</v>
      </c>
      <c r="P727" s="293"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7" s="293" t="str">
        <f>IF(ISBLANK(INDEX('Policy Characteristics'!K:K,MATCH($C727,'Policy Characteristics'!$C:$C,0))),"",INDEX('Policy Characteristics'!K:K,MATCH($C727,'Policy Characteristics'!$C:$C,0)))</f>
        <v>industry-ag-main.html#fuel-switching</v>
      </c>
      <c r="R727" s="293" t="str">
        <f>IF(ISBLANK(INDEX('Policy Characteristics'!L:L,MATCH($C727,'Policy Characteristics'!$C:$C,0))),"",INDEX('Policy Characteristics'!L:L,MATCH($C727,'Policy Characteristics'!$C:$C,0)))</f>
        <v>industry-elec-and-hydrogen.html</v>
      </c>
    </row>
    <row r="728" spans="1:18" x14ac:dyDescent="0.25">
      <c r="A728" s="293" t="str">
        <f>IF(ISBLANK(INDEX('Policy Characteristics'!A:A,MATCH($C728,'Policy Characteristics'!$C:$C,0))),"",INDEX('Policy Characteristics'!A:A,MATCH($C728,'Policy Characteristics'!$C:$C,0)))</f>
        <v>Industry</v>
      </c>
      <c r="B728" s="294" t="str">
        <f>IF(ISBLANK(INDEX('Policy Characteristics'!B:B,MATCH($C728,'Policy Characteristics'!$C:$C,0))),"",INDEX('Policy Characteristics'!B:B,MATCH($C728,'Policy Characteristics'!$C:$C,0)))</f>
        <v>Electrification (Low Temp)</v>
      </c>
      <c r="C728" s="293" t="str">
        <f t="shared" si="37"/>
        <v>Fraction of Low Temp Industrial Heat Shifted to Other Fuels</v>
      </c>
      <c r="D728" s="299" t="s">
        <v>738</v>
      </c>
      <c r="E728" s="299"/>
      <c r="F728" t="s">
        <v>739</v>
      </c>
      <c r="G728" s="300"/>
      <c r="H728" s="20">
        <v>1613</v>
      </c>
      <c r="I728" s="295" t="s">
        <v>624</v>
      </c>
      <c r="J728" s="296" t="str">
        <f>IF(ISBLANK(INDEX('Policy Characteristics'!D:D,MATCH($C728,'Policy Characteristics'!$C:$C,0))),"",INDEX('Policy Characteristics'!D:D,MATCH($C728,'Policy Characteristics'!$C:$C,0)))</f>
        <v>Electrification + Hydrogen</v>
      </c>
      <c r="K728" s="293" t="str">
        <f>IF(ISBLANK(INDEX('Policy Characteristics'!E:E,MATCH($C728,'Policy Characteristics'!$C:$C,0))),"",INDEX('Policy Characteristics'!E:E,MATCH($C728,'Policy Characteristics'!$C:$C,0)))</f>
        <v>indst low temp fuel type shifting</v>
      </c>
      <c r="L728" s="237">
        <f>IF(ISBLANK(INDEX('Policy Characteristics'!F:F,MATCH($C728,'Policy Characteristics'!$C:$C,0))),"",INDEX('Policy Characteristics'!F:F,MATCH($C728,'Policy Characteristics'!$C:$C,0)))</f>
        <v>0</v>
      </c>
      <c r="M728" s="237">
        <f>IF(ISBLANK(INDEX('Policy Characteristics'!G:G,MATCH($C728,'Policy Characteristics'!$C:$C,0))),"",INDEX('Policy Characteristics'!G:G,MATCH($C728,'Policy Characteristics'!$C:$C,0)))</f>
        <v>1</v>
      </c>
      <c r="N728" s="237">
        <f>IF(ISBLANK(INDEX('Policy Characteristics'!H:H,MATCH($C728,'Policy Characteristics'!$C:$C,0))),"",INDEX('Policy Characteristics'!H:H,MATCH($C728,'Policy Characteristics'!$C:$C,0)))</f>
        <v>0.01</v>
      </c>
      <c r="O728" s="293" t="str">
        <f>IF(ISBLANK(INDEX('Policy Characteristics'!I:I,MATCH($C728,'Policy Characteristics'!$C:$C,0))),"",INDEX('Policy Characteristics'!I:I,MATCH($C728,'Policy Characteristics'!$C:$C,0)))</f>
        <v>% of fuel shifted</v>
      </c>
      <c r="P728" s="293"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8" s="293" t="str">
        <f>IF(ISBLANK(INDEX('Policy Characteristics'!K:K,MATCH($C728,'Policy Characteristics'!$C:$C,0))),"",INDEX('Policy Characteristics'!K:K,MATCH($C728,'Policy Characteristics'!$C:$C,0)))</f>
        <v>industry-ag-main.html#fuel-switching</v>
      </c>
      <c r="R728" s="293" t="str">
        <f>IF(ISBLANK(INDEX('Policy Characteristics'!L:L,MATCH($C728,'Policy Characteristics'!$C:$C,0))),"",INDEX('Policy Characteristics'!L:L,MATCH($C728,'Policy Characteristics'!$C:$C,0)))</f>
        <v>industry-elec-and-hydrogen.html</v>
      </c>
    </row>
    <row r="729" spans="1:18" x14ac:dyDescent="0.25">
      <c r="A729" s="293" t="str">
        <f>IF(ISBLANK(INDEX('Policy Characteristics'!A:A,MATCH($C729,'Policy Characteristics'!$C:$C,0))),"",INDEX('Policy Characteristics'!A:A,MATCH($C729,'Policy Characteristics'!$C:$C,0)))</f>
        <v>Industry</v>
      </c>
      <c r="B729" s="294" t="str">
        <f>IF(ISBLANK(INDEX('Policy Characteristics'!B:B,MATCH($C729,'Policy Characteristics'!$C:$C,0))),"",INDEX('Policy Characteristics'!B:B,MATCH($C729,'Policy Characteristics'!$C:$C,0)))</f>
        <v>Electrification (Low Temp)</v>
      </c>
      <c r="C729" s="293" t="str">
        <f t="shared" si="37"/>
        <v>Fraction of Low Temp Industrial Heat Shifted to Other Fuels</v>
      </c>
      <c r="D729" s="299" t="s">
        <v>740</v>
      </c>
      <c r="E729" s="299"/>
      <c r="F729" t="s">
        <v>741</v>
      </c>
      <c r="G729" s="300"/>
      <c r="H729" s="20">
        <v>1614</v>
      </c>
      <c r="I729" s="295" t="s">
        <v>624</v>
      </c>
      <c r="J729" s="296" t="str">
        <f>IF(ISBLANK(INDEX('Policy Characteristics'!D:D,MATCH($C729,'Policy Characteristics'!$C:$C,0))),"",INDEX('Policy Characteristics'!D:D,MATCH($C729,'Policy Characteristics'!$C:$C,0)))</f>
        <v>Electrification + Hydrogen</v>
      </c>
      <c r="K729" s="293" t="str">
        <f>IF(ISBLANK(INDEX('Policy Characteristics'!E:E,MATCH($C729,'Policy Characteristics'!$C:$C,0))),"",INDEX('Policy Characteristics'!E:E,MATCH($C729,'Policy Characteristics'!$C:$C,0)))</f>
        <v>indst low temp fuel type shifting</v>
      </c>
      <c r="L729" s="237">
        <f>IF(ISBLANK(INDEX('Policy Characteristics'!F:F,MATCH($C729,'Policy Characteristics'!$C:$C,0))),"",INDEX('Policy Characteristics'!F:F,MATCH($C729,'Policy Characteristics'!$C:$C,0)))</f>
        <v>0</v>
      </c>
      <c r="M729" s="237">
        <f>IF(ISBLANK(INDEX('Policy Characteristics'!G:G,MATCH($C729,'Policy Characteristics'!$C:$C,0))),"",INDEX('Policy Characteristics'!G:G,MATCH($C729,'Policy Characteristics'!$C:$C,0)))</f>
        <v>1</v>
      </c>
      <c r="N729" s="237">
        <f>IF(ISBLANK(INDEX('Policy Characteristics'!H:H,MATCH($C729,'Policy Characteristics'!$C:$C,0))),"",INDEX('Policy Characteristics'!H:H,MATCH($C729,'Policy Characteristics'!$C:$C,0)))</f>
        <v>0.01</v>
      </c>
      <c r="O729" s="293" t="str">
        <f>IF(ISBLANK(INDEX('Policy Characteristics'!I:I,MATCH($C729,'Policy Characteristics'!$C:$C,0))),"",INDEX('Policy Characteristics'!I:I,MATCH($C729,'Policy Characteristics'!$C:$C,0)))</f>
        <v>% of fuel shifted</v>
      </c>
      <c r="P729" s="293"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9" s="293" t="str">
        <f>IF(ISBLANK(INDEX('Policy Characteristics'!K:K,MATCH($C729,'Policy Characteristics'!$C:$C,0))),"",INDEX('Policy Characteristics'!K:K,MATCH($C729,'Policy Characteristics'!$C:$C,0)))</f>
        <v>industry-ag-main.html#fuel-switching</v>
      </c>
      <c r="R729" s="293" t="str">
        <f>IF(ISBLANK(INDEX('Policy Characteristics'!L:L,MATCH($C729,'Policy Characteristics'!$C:$C,0))),"",INDEX('Policy Characteristics'!L:L,MATCH($C729,'Policy Characteristics'!$C:$C,0)))</f>
        <v>industry-elec-and-hydrogen.html</v>
      </c>
    </row>
    <row r="730" spans="1:18" x14ac:dyDescent="0.25">
      <c r="A730" s="293" t="str">
        <f>IF(ISBLANK(INDEX('Policy Characteristics'!A:A,MATCH($C730,'Policy Characteristics'!$C:$C,0))),"",INDEX('Policy Characteristics'!A:A,MATCH($C730,'Policy Characteristics'!$C:$C,0)))</f>
        <v>Industry</v>
      </c>
      <c r="B730" s="294" t="str">
        <f>IF(ISBLANK(INDEX('Policy Characteristics'!B:B,MATCH($C730,'Policy Characteristics'!$C:$C,0))),"",INDEX('Policy Characteristics'!B:B,MATCH($C730,'Policy Characteristics'!$C:$C,0)))</f>
        <v>Electrification (Low Temp)</v>
      </c>
      <c r="C730" s="293" t="str">
        <f t="shared" si="37"/>
        <v>Fraction of Low Temp Industrial Heat Shifted to Other Fuels</v>
      </c>
      <c r="D730" s="299" t="s">
        <v>742</v>
      </c>
      <c r="E730" s="299"/>
      <c r="F730" t="s">
        <v>743</v>
      </c>
      <c r="G730" s="300"/>
      <c r="H730" s="20">
        <v>1615</v>
      </c>
      <c r="I730" s="295" t="s">
        <v>624</v>
      </c>
      <c r="J730" s="296" t="str">
        <f>IF(ISBLANK(INDEX('Policy Characteristics'!D:D,MATCH($C730,'Policy Characteristics'!$C:$C,0))),"",INDEX('Policy Characteristics'!D:D,MATCH($C730,'Policy Characteristics'!$C:$C,0)))</f>
        <v>Electrification + Hydrogen</v>
      </c>
      <c r="K730" s="293" t="str">
        <f>IF(ISBLANK(INDEX('Policy Characteristics'!E:E,MATCH($C730,'Policy Characteristics'!$C:$C,0))),"",INDEX('Policy Characteristics'!E:E,MATCH($C730,'Policy Characteristics'!$C:$C,0)))</f>
        <v>indst low temp fuel type shifting</v>
      </c>
      <c r="L730" s="237">
        <f>IF(ISBLANK(INDEX('Policy Characteristics'!F:F,MATCH($C730,'Policy Characteristics'!$C:$C,0))),"",INDEX('Policy Characteristics'!F:F,MATCH($C730,'Policy Characteristics'!$C:$C,0)))</f>
        <v>0</v>
      </c>
      <c r="M730" s="237">
        <f>IF(ISBLANK(INDEX('Policy Characteristics'!G:G,MATCH($C730,'Policy Characteristics'!$C:$C,0))),"",INDEX('Policy Characteristics'!G:G,MATCH($C730,'Policy Characteristics'!$C:$C,0)))</f>
        <v>1</v>
      </c>
      <c r="N730" s="237">
        <f>IF(ISBLANK(INDEX('Policy Characteristics'!H:H,MATCH($C730,'Policy Characteristics'!$C:$C,0))),"",INDEX('Policy Characteristics'!H:H,MATCH($C730,'Policy Characteristics'!$C:$C,0)))</f>
        <v>0.01</v>
      </c>
      <c r="O730" s="293" t="str">
        <f>IF(ISBLANK(INDEX('Policy Characteristics'!I:I,MATCH($C730,'Policy Characteristics'!$C:$C,0))),"",INDEX('Policy Characteristics'!I:I,MATCH($C730,'Policy Characteristics'!$C:$C,0)))</f>
        <v>% of fuel shifted</v>
      </c>
      <c r="P730" s="293"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0" s="293" t="str">
        <f>IF(ISBLANK(INDEX('Policy Characteristics'!K:K,MATCH($C730,'Policy Characteristics'!$C:$C,0))),"",INDEX('Policy Characteristics'!K:K,MATCH($C730,'Policy Characteristics'!$C:$C,0)))</f>
        <v>industry-ag-main.html#fuel-switching</v>
      </c>
      <c r="R730" s="293" t="str">
        <f>IF(ISBLANK(INDEX('Policy Characteristics'!L:L,MATCH($C730,'Policy Characteristics'!$C:$C,0))),"",INDEX('Policy Characteristics'!L:L,MATCH($C730,'Policy Characteristics'!$C:$C,0)))</f>
        <v>industry-elec-and-hydrogen.html</v>
      </c>
    </row>
    <row r="731" spans="1:18" x14ac:dyDescent="0.25">
      <c r="A731" s="293" t="str">
        <f>IF(ISBLANK(INDEX('Policy Characteristics'!A:A,MATCH($C731,'Policy Characteristics'!$C:$C,0))),"",INDEX('Policy Characteristics'!A:A,MATCH($C731,'Policy Characteristics'!$C:$C,0)))</f>
        <v>Industry</v>
      </c>
      <c r="B731" s="294" t="str">
        <f>IF(ISBLANK(INDEX('Policy Characteristics'!B:B,MATCH($C731,'Policy Characteristics'!$C:$C,0))),"",INDEX('Policy Characteristics'!B:B,MATCH($C731,'Policy Characteristics'!$C:$C,0)))</f>
        <v>Electrification (Low Temp)</v>
      </c>
      <c r="C731" s="293" t="str">
        <f t="shared" si="37"/>
        <v>Fraction of Low Temp Industrial Heat Shifted to Other Fuels</v>
      </c>
      <c r="D731" s="299" t="s">
        <v>744</v>
      </c>
      <c r="E731" s="299"/>
      <c r="F731" t="s">
        <v>745</v>
      </c>
      <c r="G731" s="300"/>
      <c r="H731" s="20">
        <v>1616</v>
      </c>
      <c r="I731" s="295" t="s">
        <v>624</v>
      </c>
      <c r="J731" s="296" t="str">
        <f>IF(ISBLANK(INDEX('Policy Characteristics'!D:D,MATCH($C731,'Policy Characteristics'!$C:$C,0))),"",INDEX('Policy Characteristics'!D:D,MATCH($C731,'Policy Characteristics'!$C:$C,0)))</f>
        <v>Electrification + Hydrogen</v>
      </c>
      <c r="K731" s="293" t="str">
        <f>IF(ISBLANK(INDEX('Policy Characteristics'!E:E,MATCH($C731,'Policy Characteristics'!$C:$C,0))),"",INDEX('Policy Characteristics'!E:E,MATCH($C731,'Policy Characteristics'!$C:$C,0)))</f>
        <v>indst low temp fuel type shifting</v>
      </c>
      <c r="L731" s="237">
        <f>IF(ISBLANK(INDEX('Policy Characteristics'!F:F,MATCH($C731,'Policy Characteristics'!$C:$C,0))),"",INDEX('Policy Characteristics'!F:F,MATCH($C731,'Policy Characteristics'!$C:$C,0)))</f>
        <v>0</v>
      </c>
      <c r="M731" s="237">
        <f>IF(ISBLANK(INDEX('Policy Characteristics'!G:G,MATCH($C731,'Policy Characteristics'!$C:$C,0))),"",INDEX('Policy Characteristics'!G:G,MATCH($C731,'Policy Characteristics'!$C:$C,0)))</f>
        <v>1</v>
      </c>
      <c r="N731" s="237">
        <f>IF(ISBLANK(INDEX('Policy Characteristics'!H:H,MATCH($C731,'Policy Characteristics'!$C:$C,0))),"",INDEX('Policy Characteristics'!H:H,MATCH($C731,'Policy Characteristics'!$C:$C,0)))</f>
        <v>0.01</v>
      </c>
      <c r="O731" s="293" t="str">
        <f>IF(ISBLANK(INDEX('Policy Characteristics'!I:I,MATCH($C731,'Policy Characteristics'!$C:$C,0))),"",INDEX('Policy Characteristics'!I:I,MATCH($C731,'Policy Characteristics'!$C:$C,0)))</f>
        <v>% of fuel shifted</v>
      </c>
      <c r="P731" s="293"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1" s="293" t="str">
        <f>IF(ISBLANK(INDEX('Policy Characteristics'!K:K,MATCH($C731,'Policy Characteristics'!$C:$C,0))),"",INDEX('Policy Characteristics'!K:K,MATCH($C731,'Policy Characteristics'!$C:$C,0)))</f>
        <v>industry-ag-main.html#fuel-switching</v>
      </c>
      <c r="R731" s="293" t="str">
        <f>IF(ISBLANK(INDEX('Policy Characteristics'!L:L,MATCH($C731,'Policy Characteristics'!$C:$C,0))),"",INDEX('Policy Characteristics'!L:L,MATCH($C731,'Policy Characteristics'!$C:$C,0)))</f>
        <v>industry-elec-and-hydrogen.html</v>
      </c>
    </row>
    <row r="732" spans="1:18" x14ac:dyDescent="0.25">
      <c r="A732" s="293" t="str">
        <f>IF(ISBLANK(INDEX('Policy Characteristics'!A:A,MATCH($C732,'Policy Characteristics'!$C:$C,0))),"",INDEX('Policy Characteristics'!A:A,MATCH($C732,'Policy Characteristics'!$C:$C,0)))</f>
        <v>Industry</v>
      </c>
      <c r="B732" s="294" t="str">
        <f>IF(ISBLANK(INDEX('Policy Characteristics'!B:B,MATCH($C732,'Policy Characteristics'!$C:$C,0))),"",INDEX('Policy Characteristics'!B:B,MATCH($C732,'Policy Characteristics'!$C:$C,0)))</f>
        <v>Electrification (Low Temp)</v>
      </c>
      <c r="C732" s="293" t="str">
        <f t="shared" si="37"/>
        <v>Fraction of Low Temp Industrial Heat Shifted to Other Fuels</v>
      </c>
      <c r="D732" s="299" t="s">
        <v>746</v>
      </c>
      <c r="E732" s="299"/>
      <c r="F732" t="s">
        <v>747</v>
      </c>
      <c r="G732" s="300"/>
      <c r="H732" s="20">
        <v>1617</v>
      </c>
      <c r="I732" s="295" t="s">
        <v>624</v>
      </c>
      <c r="J732" s="296" t="str">
        <f>IF(ISBLANK(INDEX('Policy Characteristics'!D:D,MATCH($C732,'Policy Characteristics'!$C:$C,0))),"",INDEX('Policy Characteristics'!D:D,MATCH($C732,'Policy Characteristics'!$C:$C,0)))</f>
        <v>Electrification + Hydrogen</v>
      </c>
      <c r="K732" s="293" t="str">
        <f>IF(ISBLANK(INDEX('Policy Characteristics'!E:E,MATCH($C732,'Policy Characteristics'!$C:$C,0))),"",INDEX('Policy Characteristics'!E:E,MATCH($C732,'Policy Characteristics'!$C:$C,0)))</f>
        <v>indst low temp fuel type shifting</v>
      </c>
      <c r="L732" s="237">
        <f>IF(ISBLANK(INDEX('Policy Characteristics'!F:F,MATCH($C732,'Policy Characteristics'!$C:$C,0))),"",INDEX('Policy Characteristics'!F:F,MATCH($C732,'Policy Characteristics'!$C:$C,0)))</f>
        <v>0</v>
      </c>
      <c r="M732" s="237">
        <f>IF(ISBLANK(INDEX('Policy Characteristics'!G:G,MATCH($C732,'Policy Characteristics'!$C:$C,0))),"",INDEX('Policy Characteristics'!G:G,MATCH($C732,'Policy Characteristics'!$C:$C,0)))</f>
        <v>1</v>
      </c>
      <c r="N732" s="237">
        <f>IF(ISBLANK(INDEX('Policy Characteristics'!H:H,MATCH($C732,'Policy Characteristics'!$C:$C,0))),"",INDEX('Policy Characteristics'!H:H,MATCH($C732,'Policy Characteristics'!$C:$C,0)))</f>
        <v>0.01</v>
      </c>
      <c r="O732" s="293" t="str">
        <f>IF(ISBLANK(INDEX('Policy Characteristics'!I:I,MATCH($C732,'Policy Characteristics'!$C:$C,0))),"",INDEX('Policy Characteristics'!I:I,MATCH($C732,'Policy Characteristics'!$C:$C,0)))</f>
        <v>% of fuel shifted</v>
      </c>
      <c r="P732" s="293"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2" s="293" t="str">
        <f>IF(ISBLANK(INDEX('Policy Characteristics'!K:K,MATCH($C732,'Policy Characteristics'!$C:$C,0))),"",INDEX('Policy Characteristics'!K:K,MATCH($C732,'Policy Characteristics'!$C:$C,0)))</f>
        <v>industry-ag-main.html#fuel-switching</v>
      </c>
      <c r="R732" s="293" t="str">
        <f>IF(ISBLANK(INDEX('Policy Characteristics'!L:L,MATCH($C732,'Policy Characteristics'!$C:$C,0))),"",INDEX('Policy Characteristics'!L:L,MATCH($C732,'Policy Characteristics'!$C:$C,0)))</f>
        <v>industry-elec-and-hydrogen.html</v>
      </c>
    </row>
    <row r="733" spans="1:18" x14ac:dyDescent="0.25">
      <c r="A733" s="293" t="str">
        <f>IF(ISBLANK(INDEX('Policy Characteristics'!A:A,MATCH($C733,'Policy Characteristics'!$C:$C,0))),"",INDEX('Policy Characteristics'!A:A,MATCH($C733,'Policy Characteristics'!$C:$C,0)))</f>
        <v>Industry</v>
      </c>
      <c r="B733" s="294" t="str">
        <f>IF(ISBLANK(INDEX('Policy Characteristics'!B:B,MATCH($C733,'Policy Characteristics'!$C:$C,0))),"",INDEX('Policy Characteristics'!B:B,MATCH($C733,'Policy Characteristics'!$C:$C,0)))</f>
        <v>Electrification (Low Temp)</v>
      </c>
      <c r="C733" s="293" t="str">
        <f t="shared" si="37"/>
        <v>Fraction of Low Temp Industrial Heat Shifted to Other Fuels</v>
      </c>
      <c r="D733" s="299" t="s">
        <v>748</v>
      </c>
      <c r="E733" s="299"/>
      <c r="F733" t="s">
        <v>749</v>
      </c>
      <c r="G733" s="300"/>
      <c r="H733" s="20">
        <v>1618</v>
      </c>
      <c r="I733" s="295" t="s">
        <v>624</v>
      </c>
      <c r="J733" s="296" t="str">
        <f>IF(ISBLANK(INDEX('Policy Characteristics'!D:D,MATCH($C733,'Policy Characteristics'!$C:$C,0))),"",INDEX('Policy Characteristics'!D:D,MATCH($C733,'Policy Characteristics'!$C:$C,0)))</f>
        <v>Electrification + Hydrogen</v>
      </c>
      <c r="K733" s="293" t="str">
        <f>IF(ISBLANK(INDEX('Policy Characteristics'!E:E,MATCH($C733,'Policy Characteristics'!$C:$C,0))),"",INDEX('Policy Characteristics'!E:E,MATCH($C733,'Policy Characteristics'!$C:$C,0)))</f>
        <v>indst low temp fuel type shifting</v>
      </c>
      <c r="L733" s="237">
        <f>IF(ISBLANK(INDEX('Policy Characteristics'!F:F,MATCH($C733,'Policy Characteristics'!$C:$C,0))),"",INDEX('Policy Characteristics'!F:F,MATCH($C733,'Policy Characteristics'!$C:$C,0)))</f>
        <v>0</v>
      </c>
      <c r="M733" s="237">
        <f>IF(ISBLANK(INDEX('Policy Characteristics'!G:G,MATCH($C733,'Policy Characteristics'!$C:$C,0))),"",INDEX('Policy Characteristics'!G:G,MATCH($C733,'Policy Characteristics'!$C:$C,0)))</f>
        <v>1</v>
      </c>
      <c r="N733" s="237">
        <f>IF(ISBLANK(INDEX('Policy Characteristics'!H:H,MATCH($C733,'Policy Characteristics'!$C:$C,0))),"",INDEX('Policy Characteristics'!H:H,MATCH($C733,'Policy Characteristics'!$C:$C,0)))</f>
        <v>0.01</v>
      </c>
      <c r="O733" s="293" t="str">
        <f>IF(ISBLANK(INDEX('Policy Characteristics'!I:I,MATCH($C733,'Policy Characteristics'!$C:$C,0))),"",INDEX('Policy Characteristics'!I:I,MATCH($C733,'Policy Characteristics'!$C:$C,0)))</f>
        <v>% of fuel shifted</v>
      </c>
      <c r="P733" s="293"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3" s="293" t="str">
        <f>IF(ISBLANK(INDEX('Policy Characteristics'!K:K,MATCH($C733,'Policy Characteristics'!$C:$C,0))),"",INDEX('Policy Characteristics'!K:K,MATCH($C733,'Policy Characteristics'!$C:$C,0)))</f>
        <v>industry-ag-main.html#fuel-switching</v>
      </c>
      <c r="R733" s="293" t="str">
        <f>IF(ISBLANK(INDEX('Policy Characteristics'!L:L,MATCH($C733,'Policy Characteristics'!$C:$C,0))),"",INDEX('Policy Characteristics'!L:L,MATCH($C733,'Policy Characteristics'!$C:$C,0)))</f>
        <v>industry-elec-and-hydrogen.html</v>
      </c>
    </row>
    <row r="734" spans="1:18" x14ac:dyDescent="0.25">
      <c r="A734" s="293" t="str">
        <f>IF(ISBLANK(INDEX('Policy Characteristics'!A:A,MATCH($C734,'Policy Characteristics'!$C:$C,0))),"",INDEX('Policy Characteristics'!A:A,MATCH($C734,'Policy Characteristics'!$C:$C,0)))</f>
        <v>Industry</v>
      </c>
      <c r="B734" s="294" t="str">
        <f>IF(ISBLANK(INDEX('Policy Characteristics'!B:B,MATCH($C734,'Policy Characteristics'!$C:$C,0))),"",INDEX('Policy Characteristics'!B:B,MATCH($C734,'Policy Characteristics'!$C:$C,0)))</f>
        <v>Electrification (Low Temp)</v>
      </c>
      <c r="C734" s="293" t="str">
        <f t="shared" si="37"/>
        <v>Fraction of Low Temp Industrial Heat Shifted to Other Fuels</v>
      </c>
      <c r="D734" s="299" t="s">
        <v>750</v>
      </c>
      <c r="E734" s="299"/>
      <c r="F734" t="s">
        <v>751</v>
      </c>
      <c r="G734" s="300"/>
      <c r="H734" s="20">
        <v>1619</v>
      </c>
      <c r="I734" s="295" t="s">
        <v>624</v>
      </c>
      <c r="J734" s="296" t="str">
        <f>IF(ISBLANK(INDEX('Policy Characteristics'!D:D,MATCH($C734,'Policy Characteristics'!$C:$C,0))),"",INDEX('Policy Characteristics'!D:D,MATCH($C734,'Policy Characteristics'!$C:$C,0)))</f>
        <v>Electrification + Hydrogen</v>
      </c>
      <c r="K734" s="293" t="str">
        <f>IF(ISBLANK(INDEX('Policy Characteristics'!E:E,MATCH($C734,'Policy Characteristics'!$C:$C,0))),"",INDEX('Policy Characteristics'!E:E,MATCH($C734,'Policy Characteristics'!$C:$C,0)))</f>
        <v>indst low temp fuel type shifting</v>
      </c>
      <c r="L734" s="237">
        <f>IF(ISBLANK(INDEX('Policy Characteristics'!F:F,MATCH($C734,'Policy Characteristics'!$C:$C,0))),"",INDEX('Policy Characteristics'!F:F,MATCH($C734,'Policy Characteristics'!$C:$C,0)))</f>
        <v>0</v>
      </c>
      <c r="M734" s="237">
        <f>IF(ISBLANK(INDEX('Policy Characteristics'!G:G,MATCH($C734,'Policy Characteristics'!$C:$C,0))),"",INDEX('Policy Characteristics'!G:G,MATCH($C734,'Policy Characteristics'!$C:$C,0)))</f>
        <v>1</v>
      </c>
      <c r="N734" s="237">
        <f>IF(ISBLANK(INDEX('Policy Characteristics'!H:H,MATCH($C734,'Policy Characteristics'!$C:$C,0))),"",INDEX('Policy Characteristics'!H:H,MATCH($C734,'Policy Characteristics'!$C:$C,0)))</f>
        <v>0.01</v>
      </c>
      <c r="O734" s="293" t="str">
        <f>IF(ISBLANK(INDEX('Policy Characteristics'!I:I,MATCH($C734,'Policy Characteristics'!$C:$C,0))),"",INDEX('Policy Characteristics'!I:I,MATCH($C734,'Policy Characteristics'!$C:$C,0)))</f>
        <v>% of fuel shifted</v>
      </c>
      <c r="P734" s="293"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4" s="293" t="str">
        <f>IF(ISBLANK(INDEX('Policy Characteristics'!K:K,MATCH($C734,'Policy Characteristics'!$C:$C,0))),"",INDEX('Policy Characteristics'!K:K,MATCH($C734,'Policy Characteristics'!$C:$C,0)))</f>
        <v>industry-ag-main.html#fuel-switching</v>
      </c>
      <c r="R734" s="293" t="str">
        <f>IF(ISBLANK(INDEX('Policy Characteristics'!L:L,MATCH($C734,'Policy Characteristics'!$C:$C,0))),"",INDEX('Policy Characteristics'!L:L,MATCH($C734,'Policy Characteristics'!$C:$C,0)))</f>
        <v>industry-elec-and-hydrogen.html</v>
      </c>
    </row>
    <row r="735" spans="1:18" x14ac:dyDescent="0.25">
      <c r="A735" s="293" t="str">
        <f>IF(ISBLANK(INDEX('Policy Characteristics'!A:A,MATCH($C735,'Policy Characteristics'!$C:$C,0))),"",INDEX('Policy Characteristics'!A:A,MATCH($C735,'Policy Characteristics'!$C:$C,0)))</f>
        <v>Industry</v>
      </c>
      <c r="B735" s="294" t="str">
        <f>IF(ISBLANK(INDEX('Policy Characteristics'!B:B,MATCH($C735,'Policy Characteristics'!$C:$C,0))),"",INDEX('Policy Characteristics'!B:B,MATCH($C735,'Policy Characteristics'!$C:$C,0)))</f>
        <v>Electrification (Low Temp)</v>
      </c>
      <c r="C735" s="293" t="str">
        <f t="shared" si="37"/>
        <v>Fraction of Low Temp Industrial Heat Shifted to Other Fuels</v>
      </c>
      <c r="D735" s="299" t="s">
        <v>752</v>
      </c>
      <c r="E735" s="299"/>
      <c r="F735" t="s">
        <v>753</v>
      </c>
      <c r="G735" s="300"/>
      <c r="H735" s="20">
        <v>1620</v>
      </c>
      <c r="I735" s="295" t="s">
        <v>624</v>
      </c>
      <c r="J735" s="296" t="str">
        <f>IF(ISBLANK(INDEX('Policy Characteristics'!D:D,MATCH($C735,'Policy Characteristics'!$C:$C,0))),"",INDEX('Policy Characteristics'!D:D,MATCH($C735,'Policy Characteristics'!$C:$C,0)))</f>
        <v>Electrification + Hydrogen</v>
      </c>
      <c r="K735" s="293" t="str">
        <f>IF(ISBLANK(INDEX('Policy Characteristics'!E:E,MATCH($C735,'Policy Characteristics'!$C:$C,0))),"",INDEX('Policy Characteristics'!E:E,MATCH($C735,'Policy Characteristics'!$C:$C,0)))</f>
        <v>indst low temp fuel type shifting</v>
      </c>
      <c r="L735" s="237">
        <f>IF(ISBLANK(INDEX('Policy Characteristics'!F:F,MATCH($C735,'Policy Characteristics'!$C:$C,0))),"",INDEX('Policy Characteristics'!F:F,MATCH($C735,'Policy Characteristics'!$C:$C,0)))</f>
        <v>0</v>
      </c>
      <c r="M735" s="237">
        <f>IF(ISBLANK(INDEX('Policy Characteristics'!G:G,MATCH($C735,'Policy Characteristics'!$C:$C,0))),"",INDEX('Policy Characteristics'!G:G,MATCH($C735,'Policy Characteristics'!$C:$C,0)))</f>
        <v>1</v>
      </c>
      <c r="N735" s="237">
        <f>IF(ISBLANK(INDEX('Policy Characteristics'!H:H,MATCH($C735,'Policy Characteristics'!$C:$C,0))),"",INDEX('Policy Characteristics'!H:H,MATCH($C735,'Policy Characteristics'!$C:$C,0)))</f>
        <v>0.01</v>
      </c>
      <c r="O735" s="293" t="str">
        <f>IF(ISBLANK(INDEX('Policy Characteristics'!I:I,MATCH($C735,'Policy Characteristics'!$C:$C,0))),"",INDEX('Policy Characteristics'!I:I,MATCH($C735,'Policy Characteristics'!$C:$C,0)))</f>
        <v>% of fuel shifted</v>
      </c>
      <c r="P735" s="293"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5" s="293" t="str">
        <f>IF(ISBLANK(INDEX('Policy Characteristics'!K:K,MATCH($C735,'Policy Characteristics'!$C:$C,0))),"",INDEX('Policy Characteristics'!K:K,MATCH($C735,'Policy Characteristics'!$C:$C,0)))</f>
        <v>industry-ag-main.html#fuel-switching</v>
      </c>
      <c r="R735" s="293" t="str">
        <f>IF(ISBLANK(INDEX('Policy Characteristics'!L:L,MATCH($C735,'Policy Characteristics'!$C:$C,0))),"",INDEX('Policy Characteristics'!L:L,MATCH($C735,'Policy Characteristics'!$C:$C,0)))</f>
        <v>industry-elec-and-hydrogen.html</v>
      </c>
    </row>
    <row r="736" spans="1:18" x14ac:dyDescent="0.25">
      <c r="A736" s="293" t="str">
        <f>IF(ISBLANK(INDEX('Policy Characteristics'!A:A,MATCH($C736,'Policy Characteristics'!$C:$C,0))),"",INDEX('Policy Characteristics'!A:A,MATCH($C736,'Policy Characteristics'!$C:$C,0)))</f>
        <v>Industry</v>
      </c>
      <c r="B736" s="294" t="str">
        <f>IF(ISBLANK(INDEX('Policy Characteristics'!B:B,MATCH($C736,'Policy Characteristics'!$C:$C,0))),"",INDEX('Policy Characteristics'!B:B,MATCH($C736,'Policy Characteristics'!$C:$C,0)))</f>
        <v>Electrification (Low Temp)</v>
      </c>
      <c r="C736" s="293" t="str">
        <f t="shared" si="37"/>
        <v>Fraction of Low Temp Industrial Heat Shifted to Other Fuels</v>
      </c>
      <c r="D736" s="299" t="s">
        <v>754</v>
      </c>
      <c r="E736" s="299"/>
      <c r="F736" t="s">
        <v>755</v>
      </c>
      <c r="G736" s="300"/>
      <c r="H736" s="20">
        <v>1621</v>
      </c>
      <c r="I736" s="295" t="s">
        <v>624</v>
      </c>
      <c r="J736" s="296" t="str">
        <f>IF(ISBLANK(INDEX('Policy Characteristics'!D:D,MATCH($C736,'Policy Characteristics'!$C:$C,0))),"",INDEX('Policy Characteristics'!D:D,MATCH($C736,'Policy Characteristics'!$C:$C,0)))</f>
        <v>Electrification + Hydrogen</v>
      </c>
      <c r="K736" s="293" t="str">
        <f>IF(ISBLANK(INDEX('Policy Characteristics'!E:E,MATCH($C736,'Policy Characteristics'!$C:$C,0))),"",INDEX('Policy Characteristics'!E:E,MATCH($C736,'Policy Characteristics'!$C:$C,0)))</f>
        <v>indst low temp fuel type shifting</v>
      </c>
      <c r="L736" s="237">
        <f>IF(ISBLANK(INDEX('Policy Characteristics'!F:F,MATCH($C736,'Policy Characteristics'!$C:$C,0))),"",INDEX('Policy Characteristics'!F:F,MATCH($C736,'Policy Characteristics'!$C:$C,0)))</f>
        <v>0</v>
      </c>
      <c r="M736" s="237">
        <f>IF(ISBLANK(INDEX('Policy Characteristics'!G:G,MATCH($C736,'Policy Characteristics'!$C:$C,0))),"",INDEX('Policy Characteristics'!G:G,MATCH($C736,'Policy Characteristics'!$C:$C,0)))</f>
        <v>1</v>
      </c>
      <c r="N736" s="237">
        <f>IF(ISBLANK(INDEX('Policy Characteristics'!H:H,MATCH($C736,'Policy Characteristics'!$C:$C,0))),"",INDEX('Policy Characteristics'!H:H,MATCH($C736,'Policy Characteristics'!$C:$C,0)))</f>
        <v>0.01</v>
      </c>
      <c r="O736" s="293" t="str">
        <f>IF(ISBLANK(INDEX('Policy Characteristics'!I:I,MATCH($C736,'Policy Characteristics'!$C:$C,0))),"",INDEX('Policy Characteristics'!I:I,MATCH($C736,'Policy Characteristics'!$C:$C,0)))</f>
        <v>% of fuel shifted</v>
      </c>
      <c r="P736" s="293"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6" s="293" t="str">
        <f>IF(ISBLANK(INDEX('Policy Characteristics'!K:K,MATCH($C736,'Policy Characteristics'!$C:$C,0))),"",INDEX('Policy Characteristics'!K:K,MATCH($C736,'Policy Characteristics'!$C:$C,0)))</f>
        <v>industry-ag-main.html#fuel-switching</v>
      </c>
      <c r="R736" s="293" t="str">
        <f>IF(ISBLANK(INDEX('Policy Characteristics'!L:L,MATCH($C736,'Policy Characteristics'!$C:$C,0))),"",INDEX('Policy Characteristics'!L:L,MATCH($C736,'Policy Characteristics'!$C:$C,0)))</f>
        <v>industry-elec-and-hydrogen.html</v>
      </c>
    </row>
    <row r="737" spans="1:18" x14ac:dyDescent="0.25">
      <c r="A737" s="293" t="str">
        <f>IF(ISBLANK(INDEX('Policy Characteristics'!A:A,MATCH($C737,'Policy Characteristics'!$C:$C,0))),"",INDEX('Policy Characteristics'!A:A,MATCH($C737,'Policy Characteristics'!$C:$C,0)))</f>
        <v>Industry</v>
      </c>
      <c r="B737" s="294" t="str">
        <f>IF(ISBLANK(INDEX('Policy Characteristics'!B:B,MATCH($C737,'Policy Characteristics'!$C:$C,0))),"",INDEX('Policy Characteristics'!B:B,MATCH($C737,'Policy Characteristics'!$C:$C,0)))</f>
        <v>Electrification (Low Temp)</v>
      </c>
      <c r="C737" s="293" t="str">
        <f t="shared" si="37"/>
        <v>Fraction of Low Temp Industrial Heat Shifted to Other Fuels</v>
      </c>
      <c r="D737" s="299" t="s">
        <v>756</v>
      </c>
      <c r="E737" s="299"/>
      <c r="F737" t="s">
        <v>757</v>
      </c>
      <c r="G737" s="300"/>
      <c r="H737" s="20">
        <v>1622</v>
      </c>
      <c r="I737" s="295" t="s">
        <v>624</v>
      </c>
      <c r="J737" s="296" t="str">
        <f>IF(ISBLANK(INDEX('Policy Characteristics'!D:D,MATCH($C737,'Policy Characteristics'!$C:$C,0))),"",INDEX('Policy Characteristics'!D:D,MATCH($C737,'Policy Characteristics'!$C:$C,0)))</f>
        <v>Electrification + Hydrogen</v>
      </c>
      <c r="K737" s="293" t="str">
        <f>IF(ISBLANK(INDEX('Policy Characteristics'!E:E,MATCH($C737,'Policy Characteristics'!$C:$C,0))),"",INDEX('Policy Characteristics'!E:E,MATCH($C737,'Policy Characteristics'!$C:$C,0)))</f>
        <v>indst low temp fuel type shifting</v>
      </c>
      <c r="L737" s="237">
        <f>IF(ISBLANK(INDEX('Policy Characteristics'!F:F,MATCH($C737,'Policy Characteristics'!$C:$C,0))),"",INDEX('Policy Characteristics'!F:F,MATCH($C737,'Policy Characteristics'!$C:$C,0)))</f>
        <v>0</v>
      </c>
      <c r="M737" s="237">
        <f>IF(ISBLANK(INDEX('Policy Characteristics'!G:G,MATCH($C737,'Policy Characteristics'!$C:$C,0))),"",INDEX('Policy Characteristics'!G:G,MATCH($C737,'Policy Characteristics'!$C:$C,0)))</f>
        <v>1</v>
      </c>
      <c r="N737" s="237">
        <f>IF(ISBLANK(INDEX('Policy Characteristics'!H:H,MATCH($C737,'Policy Characteristics'!$C:$C,0))),"",INDEX('Policy Characteristics'!H:H,MATCH($C737,'Policy Characteristics'!$C:$C,0)))</f>
        <v>0.01</v>
      </c>
      <c r="O737" s="293" t="str">
        <f>IF(ISBLANK(INDEX('Policy Characteristics'!I:I,MATCH($C737,'Policy Characteristics'!$C:$C,0))),"",INDEX('Policy Characteristics'!I:I,MATCH($C737,'Policy Characteristics'!$C:$C,0)))</f>
        <v>% of fuel shifted</v>
      </c>
      <c r="P737" s="293"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7" s="293" t="str">
        <f>IF(ISBLANK(INDEX('Policy Characteristics'!K:K,MATCH($C737,'Policy Characteristics'!$C:$C,0))),"",INDEX('Policy Characteristics'!K:K,MATCH($C737,'Policy Characteristics'!$C:$C,0)))</f>
        <v>industry-ag-main.html#fuel-switching</v>
      </c>
      <c r="R737" s="293" t="str">
        <f>IF(ISBLANK(INDEX('Policy Characteristics'!L:L,MATCH($C737,'Policy Characteristics'!$C:$C,0))),"",INDEX('Policy Characteristics'!L:L,MATCH($C737,'Policy Characteristics'!$C:$C,0)))</f>
        <v>industry-elec-and-hydrogen.html</v>
      </c>
    </row>
    <row r="738" spans="1:18" x14ac:dyDescent="0.25">
      <c r="A738" s="293" t="str">
        <f>IF(ISBLANK(INDEX('Policy Characteristics'!A:A,MATCH($C738,'Policy Characteristics'!$C:$C,0))),"",INDEX('Policy Characteristics'!A:A,MATCH($C738,'Policy Characteristics'!$C:$C,0)))</f>
        <v>Industry</v>
      </c>
      <c r="B738" s="294" t="str">
        <f>IF(ISBLANK(INDEX('Policy Characteristics'!B:B,MATCH($C738,'Policy Characteristics'!$C:$C,0))),"",INDEX('Policy Characteristics'!B:B,MATCH($C738,'Policy Characteristics'!$C:$C,0)))</f>
        <v>Electrification (Low Temp)</v>
      </c>
      <c r="C738" s="293" t="str">
        <f t="shared" si="37"/>
        <v>Fraction of Low Temp Industrial Heat Shifted to Other Fuels</v>
      </c>
      <c r="D738" s="299" t="s">
        <v>758</v>
      </c>
      <c r="E738" s="299"/>
      <c r="F738" t="s">
        <v>759</v>
      </c>
      <c r="G738" s="300"/>
      <c r="H738" s="20">
        <v>1623</v>
      </c>
      <c r="I738" s="295" t="s">
        <v>624</v>
      </c>
      <c r="J738" s="296" t="str">
        <f>IF(ISBLANK(INDEX('Policy Characteristics'!D:D,MATCH($C738,'Policy Characteristics'!$C:$C,0))),"",INDEX('Policy Characteristics'!D:D,MATCH($C738,'Policy Characteristics'!$C:$C,0)))</f>
        <v>Electrification + Hydrogen</v>
      </c>
      <c r="K738" s="293" t="str">
        <f>IF(ISBLANK(INDEX('Policy Characteristics'!E:E,MATCH($C738,'Policy Characteristics'!$C:$C,0))),"",INDEX('Policy Characteristics'!E:E,MATCH($C738,'Policy Characteristics'!$C:$C,0)))</f>
        <v>indst low temp fuel type shifting</v>
      </c>
      <c r="L738" s="237">
        <f>IF(ISBLANK(INDEX('Policy Characteristics'!F:F,MATCH($C738,'Policy Characteristics'!$C:$C,0))),"",INDEX('Policy Characteristics'!F:F,MATCH($C738,'Policy Characteristics'!$C:$C,0)))</f>
        <v>0</v>
      </c>
      <c r="M738" s="237">
        <f>IF(ISBLANK(INDEX('Policy Characteristics'!G:G,MATCH($C738,'Policy Characteristics'!$C:$C,0))),"",INDEX('Policy Characteristics'!G:G,MATCH($C738,'Policy Characteristics'!$C:$C,0)))</f>
        <v>1</v>
      </c>
      <c r="N738" s="237">
        <f>IF(ISBLANK(INDEX('Policy Characteristics'!H:H,MATCH($C738,'Policy Characteristics'!$C:$C,0))),"",INDEX('Policy Characteristics'!H:H,MATCH($C738,'Policy Characteristics'!$C:$C,0)))</f>
        <v>0.01</v>
      </c>
      <c r="O738" s="293" t="str">
        <f>IF(ISBLANK(INDEX('Policy Characteristics'!I:I,MATCH($C738,'Policy Characteristics'!$C:$C,0))),"",INDEX('Policy Characteristics'!I:I,MATCH($C738,'Policy Characteristics'!$C:$C,0)))</f>
        <v>% of fuel shifted</v>
      </c>
      <c r="P738" s="293"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8" s="293" t="str">
        <f>IF(ISBLANK(INDEX('Policy Characteristics'!K:K,MATCH($C738,'Policy Characteristics'!$C:$C,0))),"",INDEX('Policy Characteristics'!K:K,MATCH($C738,'Policy Characteristics'!$C:$C,0)))</f>
        <v>industry-ag-main.html#fuel-switching</v>
      </c>
      <c r="R738" s="293" t="str">
        <f>IF(ISBLANK(INDEX('Policy Characteristics'!L:L,MATCH($C738,'Policy Characteristics'!$C:$C,0))),"",INDEX('Policy Characteristics'!L:L,MATCH($C738,'Policy Characteristics'!$C:$C,0)))</f>
        <v>industry-elec-and-hydrogen.html</v>
      </c>
    </row>
    <row r="739" spans="1:18" x14ac:dyDescent="0.25">
      <c r="A739" s="293" t="str">
        <f>IF(ISBLANK(INDEX('Policy Characteristics'!A:A,MATCH($C739,'Policy Characteristics'!$C:$C,0))),"",INDEX('Policy Characteristics'!A:A,MATCH($C739,'Policy Characteristics'!$C:$C,0)))</f>
        <v>Industry</v>
      </c>
      <c r="B739" s="294" t="str">
        <f>IF(ISBLANK(INDEX('Policy Characteristics'!B:B,MATCH($C739,'Policy Characteristics'!$C:$C,0))),"",INDEX('Policy Characteristics'!B:B,MATCH($C739,'Policy Characteristics'!$C:$C,0)))</f>
        <v>Electrification (Low Temp)</v>
      </c>
      <c r="C739" s="293" t="str">
        <f t="shared" si="37"/>
        <v>Fraction of Low Temp Industrial Heat Shifted to Other Fuels</v>
      </c>
      <c r="D739" s="299" t="s">
        <v>760</v>
      </c>
      <c r="E739" s="299"/>
      <c r="F739" t="s">
        <v>761</v>
      </c>
      <c r="G739" s="300"/>
      <c r="H739" s="20">
        <v>1624</v>
      </c>
      <c r="I739" s="295" t="s">
        <v>624</v>
      </c>
      <c r="J739" s="296" t="str">
        <f>IF(ISBLANK(INDEX('Policy Characteristics'!D:D,MATCH($C739,'Policy Characteristics'!$C:$C,0))),"",INDEX('Policy Characteristics'!D:D,MATCH($C739,'Policy Characteristics'!$C:$C,0)))</f>
        <v>Electrification + Hydrogen</v>
      </c>
      <c r="K739" s="293" t="str">
        <f>IF(ISBLANK(INDEX('Policy Characteristics'!E:E,MATCH($C739,'Policy Characteristics'!$C:$C,0))),"",INDEX('Policy Characteristics'!E:E,MATCH($C739,'Policy Characteristics'!$C:$C,0)))</f>
        <v>indst low temp fuel type shifting</v>
      </c>
      <c r="L739" s="237">
        <f>IF(ISBLANK(INDEX('Policy Characteristics'!F:F,MATCH($C739,'Policy Characteristics'!$C:$C,0))),"",INDEX('Policy Characteristics'!F:F,MATCH($C739,'Policy Characteristics'!$C:$C,0)))</f>
        <v>0</v>
      </c>
      <c r="M739" s="237">
        <f>IF(ISBLANK(INDEX('Policy Characteristics'!G:G,MATCH($C739,'Policy Characteristics'!$C:$C,0))),"",INDEX('Policy Characteristics'!G:G,MATCH($C739,'Policy Characteristics'!$C:$C,0)))</f>
        <v>1</v>
      </c>
      <c r="N739" s="237">
        <f>IF(ISBLANK(INDEX('Policy Characteristics'!H:H,MATCH($C739,'Policy Characteristics'!$C:$C,0))),"",INDEX('Policy Characteristics'!H:H,MATCH($C739,'Policy Characteristics'!$C:$C,0)))</f>
        <v>0.01</v>
      </c>
      <c r="O739" s="293" t="str">
        <f>IF(ISBLANK(INDEX('Policy Characteristics'!I:I,MATCH($C739,'Policy Characteristics'!$C:$C,0))),"",INDEX('Policy Characteristics'!I:I,MATCH($C739,'Policy Characteristics'!$C:$C,0)))</f>
        <v>% of fuel shifted</v>
      </c>
      <c r="P739" s="293"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9" s="293" t="str">
        <f>IF(ISBLANK(INDEX('Policy Characteristics'!K:K,MATCH($C739,'Policy Characteristics'!$C:$C,0))),"",INDEX('Policy Characteristics'!K:K,MATCH($C739,'Policy Characteristics'!$C:$C,0)))</f>
        <v>industry-ag-main.html#fuel-switching</v>
      </c>
      <c r="R739" s="293" t="str">
        <f>IF(ISBLANK(INDEX('Policy Characteristics'!L:L,MATCH($C739,'Policy Characteristics'!$C:$C,0))),"",INDEX('Policy Characteristics'!L:L,MATCH($C739,'Policy Characteristics'!$C:$C,0)))</f>
        <v>industry-elec-and-hydrogen.html</v>
      </c>
    </row>
    <row r="740" spans="1:18" x14ac:dyDescent="0.25">
      <c r="A740" s="293" t="str">
        <f>IF(ISBLANK(INDEX('Policy Characteristics'!A:A,MATCH($C740,'Policy Characteristics'!$C:$C,0))),"",INDEX('Policy Characteristics'!A:A,MATCH($C740,'Policy Characteristics'!$C:$C,0)))</f>
        <v>Industry</v>
      </c>
      <c r="B740" s="294" t="str">
        <f>IF(ISBLANK(INDEX('Policy Characteristics'!B:B,MATCH($C740,'Policy Characteristics'!$C:$C,0))),"",INDEX('Policy Characteristics'!B:B,MATCH($C740,'Policy Characteristics'!$C:$C,0)))</f>
        <v>Electrification (Low Temp)</v>
      </c>
      <c r="C740" s="293" t="str">
        <f t="shared" si="37"/>
        <v>Fraction of Low Temp Industrial Heat Shifted to Other Fuels</v>
      </c>
      <c r="D740" s="299" t="s">
        <v>762</v>
      </c>
      <c r="E740" s="299"/>
      <c r="F740" t="s">
        <v>763</v>
      </c>
      <c r="G740" s="300"/>
      <c r="H740" s="20">
        <v>1625</v>
      </c>
      <c r="I740" s="295" t="s">
        <v>624</v>
      </c>
      <c r="J740" s="296" t="str">
        <f>IF(ISBLANK(INDEX('Policy Characteristics'!D:D,MATCH($C740,'Policy Characteristics'!$C:$C,0))),"",INDEX('Policy Characteristics'!D:D,MATCH($C740,'Policy Characteristics'!$C:$C,0)))</f>
        <v>Electrification + Hydrogen</v>
      </c>
      <c r="K740" s="293" t="str">
        <f>IF(ISBLANK(INDEX('Policy Characteristics'!E:E,MATCH($C740,'Policy Characteristics'!$C:$C,0))),"",INDEX('Policy Characteristics'!E:E,MATCH($C740,'Policy Characteristics'!$C:$C,0)))</f>
        <v>indst low temp fuel type shifting</v>
      </c>
      <c r="L740" s="237">
        <f>IF(ISBLANK(INDEX('Policy Characteristics'!F:F,MATCH($C740,'Policy Characteristics'!$C:$C,0))),"",INDEX('Policy Characteristics'!F:F,MATCH($C740,'Policy Characteristics'!$C:$C,0)))</f>
        <v>0</v>
      </c>
      <c r="M740" s="237">
        <f>IF(ISBLANK(INDEX('Policy Characteristics'!G:G,MATCH($C740,'Policy Characteristics'!$C:$C,0))),"",INDEX('Policy Characteristics'!G:G,MATCH($C740,'Policy Characteristics'!$C:$C,0)))</f>
        <v>1</v>
      </c>
      <c r="N740" s="237">
        <f>IF(ISBLANK(INDEX('Policy Characteristics'!H:H,MATCH($C740,'Policy Characteristics'!$C:$C,0))),"",INDEX('Policy Characteristics'!H:H,MATCH($C740,'Policy Characteristics'!$C:$C,0)))</f>
        <v>0.01</v>
      </c>
      <c r="O740" s="293" t="str">
        <f>IF(ISBLANK(INDEX('Policy Characteristics'!I:I,MATCH($C740,'Policy Characteristics'!$C:$C,0))),"",INDEX('Policy Characteristics'!I:I,MATCH($C740,'Policy Characteristics'!$C:$C,0)))</f>
        <v>% of fuel shifted</v>
      </c>
      <c r="P740" s="293"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40" s="293" t="str">
        <f>IF(ISBLANK(INDEX('Policy Characteristics'!K:K,MATCH($C740,'Policy Characteristics'!$C:$C,0))),"",INDEX('Policy Characteristics'!K:K,MATCH($C740,'Policy Characteristics'!$C:$C,0)))</f>
        <v>industry-ag-main.html#fuel-switching</v>
      </c>
      <c r="R740" s="293" t="str">
        <f>IF(ISBLANK(INDEX('Policy Characteristics'!L:L,MATCH($C740,'Policy Characteristics'!$C:$C,0))),"",INDEX('Policy Characteristics'!L:L,MATCH($C740,'Policy Characteristics'!$C:$C,0)))</f>
        <v>industry-elec-and-hydrogen.html</v>
      </c>
    </row>
    <row r="741" spans="1:18" x14ac:dyDescent="0.25">
      <c r="A741" s="293" t="str">
        <f>IF(ISBLANK(INDEX('Policy Characteristics'!A:A,MATCH($C741,'Policy Characteristics'!$C:$C,0))),"",INDEX('Policy Characteristics'!A:A,MATCH($C741,'Policy Characteristics'!$C:$C,0)))</f>
        <v>Industry</v>
      </c>
      <c r="B741" s="294" t="str">
        <f>IF(ISBLANK(INDEX('Policy Characteristics'!B:B,MATCH($C741,'Policy Characteristics'!$C:$C,0))),"",INDEX('Policy Characteristics'!B:B,MATCH($C741,'Policy Characteristics'!$C:$C,0)))</f>
        <v>Electrification (Low Temp)</v>
      </c>
      <c r="C741" s="293" t="str">
        <f t="shared" si="37"/>
        <v>Fraction of Low Temp Industrial Heat Shifted to Other Fuels</v>
      </c>
      <c r="D741" s="299" t="s">
        <v>764</v>
      </c>
      <c r="E741" s="299"/>
      <c r="F741" t="s">
        <v>765</v>
      </c>
      <c r="G741" s="300"/>
      <c r="H741" s="20">
        <v>1626</v>
      </c>
      <c r="I741" s="295" t="s">
        <v>624</v>
      </c>
      <c r="J741" s="296" t="str">
        <f>IF(ISBLANK(INDEX('Policy Characteristics'!D:D,MATCH($C741,'Policy Characteristics'!$C:$C,0))),"",INDEX('Policy Characteristics'!D:D,MATCH($C741,'Policy Characteristics'!$C:$C,0)))</f>
        <v>Electrification + Hydrogen</v>
      </c>
      <c r="K741" s="293" t="str">
        <f>IF(ISBLANK(INDEX('Policy Characteristics'!E:E,MATCH($C741,'Policy Characteristics'!$C:$C,0))),"",INDEX('Policy Characteristics'!E:E,MATCH($C741,'Policy Characteristics'!$C:$C,0)))</f>
        <v>indst low temp fuel type shifting</v>
      </c>
      <c r="L741" s="237">
        <f>IF(ISBLANK(INDEX('Policy Characteristics'!F:F,MATCH($C741,'Policy Characteristics'!$C:$C,0))),"",INDEX('Policy Characteristics'!F:F,MATCH($C741,'Policy Characteristics'!$C:$C,0)))</f>
        <v>0</v>
      </c>
      <c r="M741" s="237">
        <f>IF(ISBLANK(INDEX('Policy Characteristics'!G:G,MATCH($C741,'Policy Characteristics'!$C:$C,0))),"",INDEX('Policy Characteristics'!G:G,MATCH($C741,'Policy Characteristics'!$C:$C,0)))</f>
        <v>1</v>
      </c>
      <c r="N741" s="237">
        <f>IF(ISBLANK(INDEX('Policy Characteristics'!H:H,MATCH($C741,'Policy Characteristics'!$C:$C,0))),"",INDEX('Policy Characteristics'!H:H,MATCH($C741,'Policy Characteristics'!$C:$C,0)))</f>
        <v>0.01</v>
      </c>
      <c r="O741" s="293" t="str">
        <f>IF(ISBLANK(INDEX('Policy Characteristics'!I:I,MATCH($C741,'Policy Characteristics'!$C:$C,0))),"",INDEX('Policy Characteristics'!I:I,MATCH($C741,'Policy Characteristics'!$C:$C,0)))</f>
        <v>% of fuel shifted</v>
      </c>
      <c r="P741" s="293"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41" s="293" t="str">
        <f>IF(ISBLANK(INDEX('Policy Characteristics'!K:K,MATCH($C741,'Policy Characteristics'!$C:$C,0))),"",INDEX('Policy Characteristics'!K:K,MATCH($C741,'Policy Characteristics'!$C:$C,0)))</f>
        <v>industry-ag-main.html#fuel-switching</v>
      </c>
      <c r="R741" s="293" t="str">
        <f>IF(ISBLANK(INDEX('Policy Characteristics'!L:L,MATCH($C741,'Policy Characteristics'!$C:$C,0))),"",INDEX('Policy Characteristics'!L:L,MATCH($C741,'Policy Characteristics'!$C:$C,0)))</f>
        <v>industry-elec-and-hydrogen.html</v>
      </c>
    </row>
    <row r="742" spans="1:18" s="275" customFormat="1" x14ac:dyDescent="0.25">
      <c r="A742" s="293" t="str">
        <f>IF(ISBLANK(INDEX('Policy Characteristics'!A:A,MATCH($C742,'Policy Characteristics'!$C:$C,0))),"",INDEX('Policy Characteristics'!A:A,MATCH($C742,'Policy Characteristics'!$C:$C,0)))</f>
        <v>Industry</v>
      </c>
      <c r="B742" s="294" t="str">
        <f>IF(ISBLANK(INDEX('Policy Characteristics'!B:B,MATCH($C742,'Policy Characteristics'!$C:$C,0))),"",INDEX('Policy Characteristics'!B:B,MATCH($C742,'Policy Characteristics'!$C:$C,0)))</f>
        <v>F-Gas Substitution</v>
      </c>
      <c r="C742" s="275" t="s">
        <v>375</v>
      </c>
      <c r="D742" s="299"/>
      <c r="E742" s="299"/>
      <c r="F742" s="299"/>
      <c r="G742" s="299"/>
      <c r="H742" s="255">
        <v>58</v>
      </c>
      <c r="I742" s="297" t="s">
        <v>624</v>
      </c>
      <c r="J742" s="296" t="str">
        <f>IF(ISBLANK(INDEX('Policy Characteristics'!D:D,MATCH($C742,'Policy Characteristics'!$C:$C,0))),"",INDEX('Policy Characteristics'!D:D,MATCH($C742,'Policy Characteristics'!$C:$C,0)))</f>
        <v>F-gas Measures</v>
      </c>
      <c r="K742" s="293" t="str">
        <f>IF(ISBLANK(INDEX('Policy Characteristics'!E:E,MATCH($C742,'Policy Characteristics'!$C:$C,0))),"",INDEX('Policy Characteristics'!E:E,MATCH($C742,'Policy Characteristics'!$C:$C,0)))</f>
        <v>indst f gas substitution</v>
      </c>
      <c r="L742" s="237">
        <f>IF(ISBLANK(INDEX('Policy Characteristics'!F:F,MATCH($C742,'Policy Characteristics'!$C:$C,0))),"",INDEX('Policy Characteristics'!F:F,MATCH($C742,'Policy Characteristics'!$C:$C,0)))</f>
        <v>0</v>
      </c>
      <c r="M742" s="237">
        <f>IF(ISBLANK(INDEX('Policy Characteristics'!G:G,MATCH($C742,'Policy Characteristics'!$C:$C,0))),"",INDEX('Policy Characteristics'!G:G,MATCH($C742,'Policy Characteristics'!$C:$C,0)))</f>
        <v>1</v>
      </c>
      <c r="N742" s="237">
        <f>IF(ISBLANK(INDEX('Policy Characteristics'!H:H,MATCH($C742,'Policy Characteristics'!$C:$C,0))),"",INDEX('Policy Characteristics'!H:H,MATCH($C742,'Policy Characteristics'!$C:$C,0)))</f>
        <v>0.01</v>
      </c>
      <c r="O742" s="293" t="str">
        <f>IF(ISBLANK(INDEX('Policy Characteristics'!I:I,MATCH($C742,'Policy Characteristics'!$C:$C,0))),"",INDEX('Policy Characteristics'!I:I,MATCH($C742,'Policy Characteristics'!$C:$C,0)))</f>
        <v>% of potential achieved</v>
      </c>
      <c r="P742" s="293"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63% relative to BAU.</v>
      </c>
      <c r="Q742" s="293" t="str">
        <f>IF(ISBLANK(INDEX('Policy Characteristics'!K:K,MATCH($C742,'Policy Characteristics'!$C:$C,0))),"",INDEX('Policy Characteristics'!K:K,MATCH($C742,'Policy Characteristics'!$C:$C,0)))</f>
        <v>industry-ag-main.html#avoid-f-gases</v>
      </c>
      <c r="R742" s="293" t="str">
        <f>IF(ISBLANK(INDEX('Policy Characteristics'!L:L,MATCH($C742,'Policy Characteristics'!$C:$C,0))),"",INDEX('Policy Characteristics'!L:L,MATCH($C742,'Policy Characteristics'!$C:$C,0)))</f>
        <v>avoid-f-gases.html</v>
      </c>
    </row>
    <row r="743" spans="1:18" s="275" customFormat="1" x14ac:dyDescent="0.25">
      <c r="A743" s="293" t="str">
        <f>IF(ISBLANK(INDEX('Policy Characteristics'!A:A,MATCH($C743,'Policy Characteristics'!$C:$C,0))),"",INDEX('Policy Characteristics'!A:A,MATCH($C743,'Policy Characteristics'!$C:$C,0)))</f>
        <v>Industry</v>
      </c>
      <c r="B743" s="294" t="str">
        <f>IF(ISBLANK(INDEX('Policy Characteristics'!B:B,MATCH($C743,'Policy Characteristics'!$C:$C,0))),"",INDEX('Policy Characteristics'!B:B,MATCH($C743,'Policy Characteristics'!$C:$C,0)))</f>
        <v>F-Gas Destruction</v>
      </c>
      <c r="C743" s="275" t="s">
        <v>382</v>
      </c>
      <c r="D743" s="299"/>
      <c r="E743" s="299"/>
      <c r="F743" s="299"/>
      <c r="G743" s="299"/>
      <c r="H743" s="255">
        <v>510</v>
      </c>
      <c r="I743" s="297" t="s">
        <v>624</v>
      </c>
      <c r="J743" s="296" t="str">
        <f>IF(ISBLANK(INDEX('Policy Characteristics'!D:D,MATCH($C743,'Policy Characteristics'!$C:$C,0))),"",INDEX('Policy Characteristics'!D:D,MATCH($C743,'Policy Characteristics'!$C:$C,0)))</f>
        <v>F-gas Measures</v>
      </c>
      <c r="K743" s="293" t="str">
        <f>IF(ISBLANK(INDEX('Policy Characteristics'!E:E,MATCH($C743,'Policy Characteristics'!$C:$C,0))),"",INDEX('Policy Characteristics'!E:E,MATCH($C743,'Policy Characteristics'!$C:$C,0)))</f>
        <v>indst f gas destruction</v>
      </c>
      <c r="L743" s="237">
        <f>IF(ISBLANK(INDEX('Policy Characteristics'!F:F,MATCH($C743,'Policy Characteristics'!$C:$C,0))),"",INDEX('Policy Characteristics'!F:F,MATCH($C743,'Policy Characteristics'!$C:$C,0)))</f>
        <v>0</v>
      </c>
      <c r="M743" s="237">
        <f>IF(ISBLANK(INDEX('Policy Characteristics'!G:G,MATCH($C743,'Policy Characteristics'!$C:$C,0))),"",INDEX('Policy Characteristics'!G:G,MATCH($C743,'Policy Characteristics'!$C:$C,0)))</f>
        <v>1</v>
      </c>
      <c r="N743" s="237">
        <f>IF(ISBLANK(INDEX('Policy Characteristics'!H:H,MATCH($C743,'Policy Characteristics'!$C:$C,0))),"",INDEX('Policy Characteristics'!H:H,MATCH($C743,'Policy Characteristics'!$C:$C,0)))</f>
        <v>0.01</v>
      </c>
      <c r="O743" s="293" t="str">
        <f>IF(ISBLANK(INDEX('Policy Characteristics'!I:I,MATCH($C743,'Policy Characteristics'!$C:$C,0))),"",INDEX('Policy Characteristics'!I:I,MATCH($C743,'Policy Characteristics'!$C:$C,0)))</f>
        <v>% of potential achieved</v>
      </c>
      <c r="P743" s="293"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v>
      </c>
      <c r="Q743" s="293" t="str">
        <f>IF(ISBLANK(INDEX('Policy Characteristics'!K:K,MATCH($C743,'Policy Characteristics'!$C:$C,0))),"",INDEX('Policy Characteristics'!K:K,MATCH($C743,'Policy Characteristics'!$C:$C,0)))</f>
        <v>industry-ag-main.html#avoid-f-gases</v>
      </c>
      <c r="R743" s="293" t="str">
        <f>IF(ISBLANK(INDEX('Policy Characteristics'!L:L,MATCH($C743,'Policy Characteristics'!$C:$C,0))),"",INDEX('Policy Characteristics'!L:L,MATCH($C743,'Policy Characteristics'!$C:$C,0)))</f>
        <v>avoid-f-gases.html</v>
      </c>
    </row>
    <row r="744" spans="1:18" s="275" customFormat="1" x14ac:dyDescent="0.25">
      <c r="A744" s="293" t="str">
        <f>IF(ISBLANK(INDEX('Policy Characteristics'!A:A,MATCH($C744,'Policy Characteristics'!$C:$C,0))),"",INDEX('Policy Characteristics'!A:A,MATCH($C744,'Policy Characteristics'!$C:$C,0)))</f>
        <v>Industry</v>
      </c>
      <c r="B744" s="294" t="str">
        <f>IF(ISBLANK(INDEX('Policy Characteristics'!B:B,MATCH($C744,'Policy Characteristics'!$C:$C,0))),"",INDEX('Policy Characteristics'!B:B,MATCH($C744,'Policy Characteristics'!$C:$C,0)))</f>
        <v>F-Gas Recovery</v>
      </c>
      <c r="C744" s="275" t="s">
        <v>386</v>
      </c>
      <c r="D744" s="299"/>
      <c r="E744" s="299"/>
      <c r="F744" s="299"/>
      <c r="G744" s="299"/>
      <c r="H744" s="255">
        <v>511</v>
      </c>
      <c r="I744" s="297" t="s">
        <v>624</v>
      </c>
      <c r="J744" s="296" t="str">
        <f>IF(ISBLANK(INDEX('Policy Characteristics'!D:D,MATCH($C744,'Policy Characteristics'!$C:$C,0))),"",INDEX('Policy Characteristics'!D:D,MATCH($C744,'Policy Characteristics'!$C:$C,0)))</f>
        <v>F-gas Measures</v>
      </c>
      <c r="K744" s="293" t="str">
        <f>IF(ISBLANK(INDEX('Policy Characteristics'!E:E,MATCH($C744,'Policy Characteristics'!$C:$C,0))),"",INDEX('Policy Characteristics'!E:E,MATCH($C744,'Policy Characteristics'!$C:$C,0)))</f>
        <v>indst f gas recovery</v>
      </c>
      <c r="L744" s="237">
        <f>IF(ISBLANK(INDEX('Policy Characteristics'!F:F,MATCH($C744,'Policy Characteristics'!$C:$C,0))),"",INDEX('Policy Characteristics'!F:F,MATCH($C744,'Policy Characteristics'!$C:$C,0)))</f>
        <v>0</v>
      </c>
      <c r="M744" s="237">
        <f>IF(ISBLANK(INDEX('Policy Characteristics'!G:G,MATCH($C744,'Policy Characteristics'!$C:$C,0))),"",INDEX('Policy Characteristics'!G:G,MATCH($C744,'Policy Characteristics'!$C:$C,0)))</f>
        <v>1</v>
      </c>
      <c r="N744" s="237">
        <f>IF(ISBLANK(INDEX('Policy Characteristics'!H:H,MATCH($C744,'Policy Characteristics'!$C:$C,0))),"",INDEX('Policy Characteristics'!H:H,MATCH($C744,'Policy Characteristics'!$C:$C,0)))</f>
        <v>0.01</v>
      </c>
      <c r="O744" s="293" t="str">
        <f>IF(ISBLANK(INDEX('Policy Characteristics'!I:I,MATCH($C744,'Policy Characteristics'!$C:$C,0))),"",INDEX('Policy Characteristics'!I:I,MATCH($C744,'Policy Characteristics'!$C:$C,0)))</f>
        <v>% of potential achieved</v>
      </c>
      <c r="P744" s="293"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v>
      </c>
      <c r="Q744" s="293" t="str">
        <f>IF(ISBLANK(INDEX('Policy Characteristics'!K:K,MATCH($C744,'Policy Characteristics'!$C:$C,0))),"",INDEX('Policy Characteristics'!K:K,MATCH($C744,'Policy Characteristics'!$C:$C,0)))</f>
        <v>industry-ag-main.html#avoid-f-gases</v>
      </c>
      <c r="R744" s="293" t="str">
        <f>IF(ISBLANK(INDEX('Policy Characteristics'!L:L,MATCH($C744,'Policy Characteristics'!$C:$C,0))),"",INDEX('Policy Characteristics'!L:L,MATCH($C744,'Policy Characteristics'!$C:$C,0)))</f>
        <v>avoid-f-gases.html</v>
      </c>
    </row>
    <row r="745" spans="1:18" s="275" customFormat="1" x14ac:dyDescent="0.25">
      <c r="A745" s="293" t="str">
        <f>IF(ISBLANK(INDEX('Policy Characteristics'!A:A,MATCH($C745,'Policy Characteristics'!$C:$C,0))),"",INDEX('Policy Characteristics'!A:A,MATCH($C745,'Policy Characteristics'!$C:$C,0)))</f>
        <v>Industry</v>
      </c>
      <c r="B745" s="294" t="str">
        <f>IF(ISBLANK(INDEX('Policy Characteristics'!B:B,MATCH($C745,'Policy Characteristics'!$C:$C,0))),"",INDEX('Policy Characteristics'!B:B,MATCH($C745,'Policy Characteristics'!$C:$C,0)))</f>
        <v>F-Gas Eqpt. Maintenance &amp; Retrofits</v>
      </c>
      <c r="C745" s="275" t="s">
        <v>390</v>
      </c>
      <c r="D745" s="299" t="s">
        <v>734</v>
      </c>
      <c r="E745" s="299"/>
      <c r="F745" t="s">
        <v>735</v>
      </c>
      <c r="G745" s="299"/>
      <c r="H745" s="255">
        <v>512</v>
      </c>
      <c r="I745" s="297" t="s">
        <v>624</v>
      </c>
      <c r="J745" s="296" t="str">
        <f>IF(ISBLANK(INDEX('Policy Characteristics'!D:D,MATCH($C745,'Policy Characteristics'!$C:$C,0))),"",INDEX('Policy Characteristics'!D:D,MATCH($C745,'Policy Characteristics'!$C:$C,0)))</f>
        <v>F-gas Measures</v>
      </c>
      <c r="K745" s="293" t="str">
        <f>IF(ISBLANK(INDEX('Policy Characteristics'!E:E,MATCH($C745,'Policy Characteristics'!$C:$C,0))),"",INDEX('Policy Characteristics'!E:E,MATCH($C745,'Policy Characteristics'!$C:$C,0)))</f>
        <v>indst f gas inspct maint retrofit</v>
      </c>
      <c r="L745" s="237">
        <f>IF(ISBLANK(INDEX('Policy Characteristics'!F:F,MATCH($C745,'Policy Characteristics'!$C:$C,0))),"",INDEX('Policy Characteristics'!F:F,MATCH($C745,'Policy Characteristics'!$C:$C,0)))</f>
        <v>0</v>
      </c>
      <c r="M745" s="237">
        <f>IF(ISBLANK(INDEX('Policy Characteristics'!G:G,MATCH($C745,'Policy Characteristics'!$C:$C,0))),"",INDEX('Policy Characteristics'!G:G,MATCH($C745,'Policy Characteristics'!$C:$C,0)))</f>
        <v>1</v>
      </c>
      <c r="N745" s="237">
        <f>IF(ISBLANK(INDEX('Policy Characteristics'!H:H,MATCH($C745,'Policy Characteristics'!$C:$C,0))),"",INDEX('Policy Characteristics'!H:H,MATCH($C745,'Policy Characteristics'!$C:$C,0)))</f>
        <v>0.01</v>
      </c>
      <c r="O745" s="293" t="str">
        <f>IF(ISBLANK(INDEX('Policy Characteristics'!I:I,MATCH($C745,'Policy Characteristics'!$C:$C,0))),"",INDEX('Policy Characteristics'!I:I,MATCH($C745,'Policy Characteristics'!$C:$C,0)))</f>
        <v>% of potential achieved</v>
      </c>
      <c r="P745" s="293"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v>
      </c>
      <c r="Q745" s="293" t="str">
        <f>IF(ISBLANK(INDEX('Policy Characteristics'!K:K,MATCH($C745,'Policy Characteristics'!$C:$C,0))),"",INDEX('Policy Characteristics'!K:K,MATCH($C745,'Policy Characteristics'!$C:$C,0)))</f>
        <v>industry-ag-main.html#avoid-f-gases</v>
      </c>
      <c r="R745" s="293" t="str">
        <f>IF(ISBLANK(INDEX('Policy Characteristics'!L:L,MATCH($C745,'Policy Characteristics'!$C:$C,0))),"",INDEX('Policy Characteristics'!L:L,MATCH($C745,'Policy Characteristics'!$C:$C,0)))</f>
        <v>avoid-f-gases.html</v>
      </c>
    </row>
    <row r="746" spans="1:18" s="275" customFormat="1" x14ac:dyDescent="0.25">
      <c r="A746" s="293" t="str">
        <f>IF(ISBLANK(INDEX('Policy Characteristics'!A:A,MATCH($C746,'Policy Characteristics'!$C:$C,0))),"",INDEX('Policy Characteristics'!A:A,MATCH($C746,'Policy Characteristics'!$C:$C,0)))</f>
        <v>Industry</v>
      </c>
      <c r="B746" s="294" t="str">
        <f>IF(ISBLANK(INDEX('Policy Characteristics'!B:B,MATCH($C746,'Policy Characteristics'!$C:$C,0))),"",INDEX('Policy Characteristics'!B:B,MATCH($C746,'Policy Characteristics'!$C:$C,0)))</f>
        <v>F-Gas Eqpt. Maintenance &amp; Retrofits</v>
      </c>
      <c r="C746" s="275" t="s">
        <v>390</v>
      </c>
      <c r="D746" s="299" t="s">
        <v>744</v>
      </c>
      <c r="E746" s="299"/>
      <c r="F746" t="s">
        <v>745</v>
      </c>
      <c r="G746" s="299"/>
      <c r="H746" s="255">
        <v>1653</v>
      </c>
      <c r="I746" s="297" t="s">
        <v>624</v>
      </c>
      <c r="J746" s="296" t="str">
        <f>IF(ISBLANK(INDEX('Policy Characteristics'!D:D,MATCH($C746,'Policy Characteristics'!$C:$C,0))),"",INDEX('Policy Characteristics'!D:D,MATCH($C746,'Policy Characteristics'!$C:$C,0)))</f>
        <v>F-gas Measures</v>
      </c>
      <c r="K746" s="293" t="str">
        <f>IF(ISBLANK(INDEX('Policy Characteristics'!E:E,MATCH($C746,'Policy Characteristics'!$C:$C,0))),"",INDEX('Policy Characteristics'!E:E,MATCH($C746,'Policy Characteristics'!$C:$C,0)))</f>
        <v>indst f gas inspct maint retrofit</v>
      </c>
      <c r="L746" s="237">
        <f>IF(ISBLANK(INDEX('Policy Characteristics'!F:F,MATCH($C746,'Policy Characteristics'!$C:$C,0))),"",INDEX('Policy Characteristics'!F:F,MATCH($C746,'Policy Characteristics'!$C:$C,0)))</f>
        <v>0</v>
      </c>
      <c r="M746" s="237">
        <f>IF(ISBLANK(INDEX('Policy Characteristics'!G:G,MATCH($C746,'Policy Characteristics'!$C:$C,0))),"",INDEX('Policy Characteristics'!G:G,MATCH($C746,'Policy Characteristics'!$C:$C,0)))</f>
        <v>1</v>
      </c>
      <c r="N746" s="237">
        <f>IF(ISBLANK(INDEX('Policy Characteristics'!H:H,MATCH($C746,'Policy Characteristics'!$C:$C,0))),"",INDEX('Policy Characteristics'!H:H,MATCH($C746,'Policy Characteristics'!$C:$C,0)))</f>
        <v>0.01</v>
      </c>
      <c r="O746" s="293" t="str">
        <f>IF(ISBLANK(INDEX('Policy Characteristics'!I:I,MATCH($C746,'Policy Characteristics'!$C:$C,0))),"",INDEX('Policy Characteristics'!I:I,MATCH($C746,'Policy Characteristics'!$C:$C,0)))</f>
        <v>% of potential achieved</v>
      </c>
      <c r="P746" s="293"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v>
      </c>
      <c r="Q746" s="293" t="str">
        <f>IF(ISBLANK(INDEX('Policy Characteristics'!K:K,MATCH($C746,'Policy Characteristics'!$C:$C,0))),"",INDEX('Policy Characteristics'!K:K,MATCH($C746,'Policy Characteristics'!$C:$C,0)))</f>
        <v>industry-ag-main.html#avoid-f-gases</v>
      </c>
      <c r="R746" s="293" t="str">
        <f>IF(ISBLANK(INDEX('Policy Characteristics'!L:L,MATCH($C746,'Policy Characteristics'!$C:$C,0))),"",INDEX('Policy Characteristics'!L:L,MATCH($C746,'Policy Characteristics'!$C:$C,0)))</f>
        <v>avoid-f-gases.html</v>
      </c>
    </row>
    <row r="747" spans="1:18" s="293" customFormat="1" x14ac:dyDescent="0.25">
      <c r="A747" s="293" t="str">
        <f>IF(ISBLANK(INDEX('Policy Characteristics'!A:A,MATCH($C747,'Policy Characteristics'!$C:$C,0))),"",INDEX('Policy Characteristics'!A:A,MATCH($C747,'Policy Characteristics'!$C:$C,0)))</f>
        <v>Industry</v>
      </c>
      <c r="B747" s="294" t="str">
        <f>IF(ISBLANK(INDEX('Policy Characteristics'!B:B,MATCH($C747,'Policy Characteristics'!$C:$C,0))),"",INDEX('Policy Characteristics'!B:B,MATCH($C747,'Policy Characteristics'!$C:$C,0)))</f>
        <v>Improved System Design</v>
      </c>
      <c r="C747" t="s">
        <v>359</v>
      </c>
      <c r="D747" s="298"/>
      <c r="E747" s="298"/>
      <c r="F747" s="298"/>
      <c r="G747" s="298"/>
      <c r="H747" s="20">
        <v>54</v>
      </c>
      <c r="I747" s="295" t="s">
        <v>624</v>
      </c>
      <c r="J747" s="296" t="str">
        <f>IF(ISBLANK(INDEX('Policy Characteristics'!D:D,MATCH($C747,'Policy Characteristics'!$C:$C,0))),"",INDEX('Policy Characteristics'!D:D,MATCH($C747,'Policy Characteristics'!$C:$C,0)))</f>
        <v>Improved System Design</v>
      </c>
      <c r="K747" s="293" t="str">
        <f>IF(ISBLANK(INDEX('Policy Characteristics'!E:E,MATCH($C747,'Policy Characteristics'!$C:$C,0))),"",INDEX('Policy Characteristics'!E:E,MATCH($C747,'Policy Characteristics'!$C:$C,0)))</f>
        <v>indst system integration</v>
      </c>
      <c r="L747" s="237">
        <f>IF(ISBLANK(INDEX('Policy Characteristics'!F:F,MATCH($C747,'Policy Characteristics'!$C:$C,0))),"",INDEX('Policy Characteristics'!F:F,MATCH($C747,'Policy Characteristics'!$C:$C,0)))</f>
        <v>0</v>
      </c>
      <c r="M747" s="237">
        <f>IF(ISBLANK(INDEX('Policy Characteristics'!G:G,MATCH($C747,'Policy Characteristics'!$C:$C,0))),"",INDEX('Policy Characteristics'!G:G,MATCH($C747,'Policy Characteristics'!$C:$C,0)))</f>
        <v>1</v>
      </c>
      <c r="N747" s="237">
        <f>IF(ISBLANK(INDEX('Policy Characteristics'!H:H,MATCH($C747,'Policy Characteristics'!$C:$C,0))),"",INDEX('Policy Characteristics'!H:H,MATCH($C747,'Policy Characteristics'!$C:$C,0)))</f>
        <v>0.01</v>
      </c>
      <c r="O747" s="293" t="str">
        <f>IF(ISBLANK(INDEX('Policy Characteristics'!I:I,MATCH($C747,'Policy Characteristics'!$C:$C,0))),"",INDEX('Policy Characteristics'!I:I,MATCH($C747,'Policy Characteristics'!$C:$C,0)))</f>
        <v>% of potential achieved</v>
      </c>
      <c r="P747" s="293"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v>
      </c>
      <c r="Q747" s="293" t="str">
        <f>IF(ISBLANK(INDEX('Policy Characteristics'!K:K,MATCH($C747,'Policy Characteristics'!$C:$C,0))),"",INDEX('Policy Characteristics'!K:K,MATCH($C747,'Policy Characteristics'!$C:$C,0)))</f>
        <v>industry-ag-main.html#system-integ</v>
      </c>
      <c r="R747" s="293" t="str">
        <f>IF(ISBLANK(INDEX('Policy Characteristics'!L:L,MATCH($C747,'Policy Characteristics'!$C:$C,0))),"",INDEX('Policy Characteristics'!L:L,MATCH($C747,'Policy Characteristics'!$C:$C,0)))</f>
        <v>improved-system-design.html</v>
      </c>
    </row>
    <row r="748" spans="1:18" s="293" customFormat="1" x14ac:dyDescent="0.25">
      <c r="A748" s="293" t="str">
        <f>IF(ISBLANK(INDEX('Policy Characteristics'!A:A,MATCH($C748,'Policy Characteristics'!$C:$C,0))),"",INDEX('Policy Characteristics'!A:A,MATCH($C748,'Policy Characteristics'!$C:$C,0)))</f>
        <v>Industry</v>
      </c>
      <c r="B748" s="294" t="str">
        <f>IF(ISBLANK(INDEX('Policy Characteristics'!B:B,MATCH($C748,'Policy Characteristics'!$C:$C,0))),"",INDEX('Policy Characteristics'!B:B,MATCH($C748,'Policy Characteristics'!$C:$C,0)))</f>
        <v>Industry Energy Efficiency Standards</v>
      </c>
      <c r="C748" t="s">
        <v>353</v>
      </c>
      <c r="D748" s="298" t="s">
        <v>716</v>
      </c>
      <c r="E748" s="298" t="s">
        <v>770</v>
      </c>
      <c r="F748" t="s">
        <v>717</v>
      </c>
      <c r="G748" s="298" t="s">
        <v>790</v>
      </c>
      <c r="H748" s="20">
        <v>958</v>
      </c>
      <c r="I748" s="295" t="s">
        <v>624</v>
      </c>
      <c r="J748" s="296" t="str">
        <f>IF(ISBLANK(INDEX('Policy Characteristics'!D:D,MATCH($C748,'Policy Characteristics'!$C:$C,0))),"",INDEX('Policy Characteristics'!D:D,MATCH($C748,'Policy Characteristics'!$C:$C,0)))</f>
        <v>Industry Energy Efficiency Standards</v>
      </c>
      <c r="K748" s="293" t="str">
        <f>IF(ISBLANK(INDEX('Policy Characteristics'!E:E,MATCH($C748,'Policy Characteristics'!$C:$C,0))),"",INDEX('Policy Characteristics'!E:E,MATCH($C748,'Policy Characteristics'!$C:$C,0)))</f>
        <v>indst efficiency standards</v>
      </c>
      <c r="L748" s="237">
        <f>IF(ISBLANK(INDEX('Policy Characteristics'!F:F,MATCH($C748,'Policy Characteristics'!$C:$C,0))),"",INDEX('Policy Characteristics'!F:F,MATCH($C748,'Policy Characteristics'!$C:$C,0)))</f>
        <v>0</v>
      </c>
      <c r="M748" s="237">
        <f>IF(ISBLANK(INDEX('Policy Characteristics'!G:G,MATCH($C748,'Policy Characteristics'!$C:$C,0))),"",INDEX('Policy Characteristics'!G:G,MATCH($C748,'Policy Characteristics'!$C:$C,0)))</f>
        <v>0.25</v>
      </c>
      <c r="N748" s="237">
        <f>IF(ISBLANK(INDEX('Policy Characteristics'!H:H,MATCH($C748,'Policy Characteristics'!$C:$C,0))),"",INDEX('Policy Characteristics'!H:H,MATCH($C748,'Policy Characteristics'!$C:$C,0)))</f>
        <v>0.01</v>
      </c>
      <c r="O748" s="293" t="str">
        <f>IF(ISBLANK(INDEX('Policy Characteristics'!I:I,MATCH($C748,'Policy Characteristics'!$C:$C,0))),"",INDEX('Policy Characteristics'!I:I,MATCH($C748,'Policy Characteristics'!$C:$C,0)))</f>
        <v>% reduction in energy use</v>
      </c>
      <c r="P748" s="293"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8" s="293" t="str">
        <f>IF(ISBLANK(INDEX('Policy Characteristics'!K:K,MATCH($C748,'Policy Characteristics'!$C:$C,0))),"",INDEX('Policy Characteristics'!K:K,MATCH($C748,'Policy Characteristics'!$C:$C,0)))</f>
        <v>industry-ag-main.html#eff-stds</v>
      </c>
      <c r="R748" s="293" t="str">
        <f>IF(ISBLANK(INDEX('Policy Characteristics'!L:L,MATCH($C748,'Policy Characteristics'!$C:$C,0))),"",INDEX('Policy Characteristics'!L:L,MATCH($C748,'Policy Characteristics'!$C:$C,0)))</f>
        <v>industry-energy-efficiency-standards.html</v>
      </c>
    </row>
    <row r="749" spans="1:18" s="293" customFormat="1" x14ac:dyDescent="0.25">
      <c r="A749" s="293" t="str">
        <f>IF(ISBLANK(INDEX('Policy Characteristics'!A:A,MATCH($C749,'Policy Characteristics'!$C:$C,0))),"",INDEX('Policy Characteristics'!A:A,MATCH($C749,'Policy Characteristics'!$C:$C,0)))</f>
        <v>Industry</v>
      </c>
      <c r="B749" s="294" t="str">
        <f>IF(ISBLANK(INDEX('Policy Characteristics'!B:B,MATCH($C749,'Policy Characteristics'!$C:$C,0))),"",INDEX('Policy Characteristics'!B:B,MATCH($C749,'Policy Characteristics'!$C:$C,0)))</f>
        <v>Industry Energy Efficiency Standards</v>
      </c>
      <c r="C749" s="293" t="str">
        <f t="shared" ref="C749:C812" si="38">C$748</f>
        <v>Percentage Improvement in Eqpt Efficiency Standards above BAU</v>
      </c>
      <c r="D749" s="298" t="s">
        <v>716</v>
      </c>
      <c r="E749" s="298" t="s">
        <v>772</v>
      </c>
      <c r="F749" t="s">
        <v>717</v>
      </c>
      <c r="G749" s="298" t="s">
        <v>791</v>
      </c>
      <c r="H749" s="20">
        <v>959</v>
      </c>
      <c r="I749" s="295" t="s">
        <v>634</v>
      </c>
      <c r="J749" s="296" t="str">
        <f>IF(ISBLANK(INDEX('Policy Characteristics'!D:D,MATCH($C749,'Policy Characteristics'!$C:$C,0))),"",INDEX('Policy Characteristics'!D:D,MATCH($C749,'Policy Characteristics'!$C:$C,0)))</f>
        <v>Industry Energy Efficiency Standards</v>
      </c>
      <c r="K749" s="293" t="str">
        <f>IF(ISBLANK(INDEX('Policy Characteristics'!E:E,MATCH($C749,'Policy Characteristics'!$C:$C,0))),"",INDEX('Policy Characteristics'!E:E,MATCH($C749,'Policy Characteristics'!$C:$C,0)))</f>
        <v>indst efficiency standards</v>
      </c>
      <c r="L749" s="237">
        <f>IF(ISBLANK(INDEX('Policy Characteristics'!F:F,MATCH($C749,'Policy Characteristics'!$C:$C,0))),"",INDEX('Policy Characteristics'!F:F,MATCH($C749,'Policy Characteristics'!$C:$C,0)))</f>
        <v>0</v>
      </c>
      <c r="M749" s="237">
        <f>IF(ISBLANK(INDEX('Policy Characteristics'!G:G,MATCH($C749,'Policy Characteristics'!$C:$C,0))),"",INDEX('Policy Characteristics'!G:G,MATCH($C749,'Policy Characteristics'!$C:$C,0)))</f>
        <v>0.25</v>
      </c>
      <c r="N749" s="237">
        <f>IF(ISBLANK(INDEX('Policy Characteristics'!H:H,MATCH($C749,'Policy Characteristics'!$C:$C,0))),"",INDEX('Policy Characteristics'!H:H,MATCH($C749,'Policy Characteristics'!$C:$C,0)))</f>
        <v>0.01</v>
      </c>
      <c r="O749" s="293" t="str">
        <f>IF(ISBLANK(INDEX('Policy Characteristics'!I:I,MATCH($C749,'Policy Characteristics'!$C:$C,0))),"",INDEX('Policy Characteristics'!I:I,MATCH($C749,'Policy Characteristics'!$C:$C,0)))</f>
        <v>% reduction in energy use</v>
      </c>
      <c r="P749" s="293"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9" s="293" t="str">
        <f>IF(ISBLANK(INDEX('Policy Characteristics'!K:K,MATCH($C749,'Policy Characteristics'!$C:$C,0))),"",INDEX('Policy Characteristics'!K:K,MATCH($C749,'Policy Characteristics'!$C:$C,0)))</f>
        <v>industry-ag-main.html#eff-stds</v>
      </c>
      <c r="R749" s="293" t="str">
        <f>IF(ISBLANK(INDEX('Policy Characteristics'!L:L,MATCH($C749,'Policy Characteristics'!$C:$C,0))),"",INDEX('Policy Characteristics'!L:L,MATCH($C749,'Policy Characteristics'!$C:$C,0)))</f>
        <v>industry-energy-efficiency-standards.html</v>
      </c>
    </row>
    <row r="750" spans="1:18" s="293" customFormat="1" x14ac:dyDescent="0.25">
      <c r="A750" s="293" t="str">
        <f>IF(ISBLANK(INDEX('Policy Characteristics'!A:A,MATCH($C750,'Policy Characteristics'!$C:$C,0))),"",INDEX('Policy Characteristics'!A:A,MATCH($C750,'Policy Characteristics'!$C:$C,0)))</f>
        <v>Industry</v>
      </c>
      <c r="B750" s="294" t="str">
        <f>IF(ISBLANK(INDEX('Policy Characteristics'!B:B,MATCH($C750,'Policy Characteristics'!$C:$C,0))),"",INDEX('Policy Characteristics'!B:B,MATCH($C750,'Policy Characteristics'!$C:$C,0)))</f>
        <v>Industry Energy Efficiency Standards</v>
      </c>
      <c r="C750" s="293" t="str">
        <f t="shared" si="38"/>
        <v>Percentage Improvement in Eqpt Efficiency Standards above BAU</v>
      </c>
      <c r="D750" s="298" t="s">
        <v>716</v>
      </c>
      <c r="E750" s="298" t="s">
        <v>774</v>
      </c>
      <c r="F750" t="s">
        <v>717</v>
      </c>
      <c r="G750" s="298" t="s">
        <v>792</v>
      </c>
      <c r="H750" s="20">
        <v>960</v>
      </c>
      <c r="I750" s="295" t="s">
        <v>624</v>
      </c>
      <c r="J750" s="296" t="str">
        <f>IF(ISBLANK(INDEX('Policy Characteristics'!D:D,MATCH($C750,'Policy Characteristics'!$C:$C,0))),"",INDEX('Policy Characteristics'!D:D,MATCH($C750,'Policy Characteristics'!$C:$C,0)))</f>
        <v>Industry Energy Efficiency Standards</v>
      </c>
      <c r="K750" s="293" t="str">
        <f>IF(ISBLANK(INDEX('Policy Characteristics'!E:E,MATCH($C750,'Policy Characteristics'!$C:$C,0))),"",INDEX('Policy Characteristics'!E:E,MATCH($C750,'Policy Characteristics'!$C:$C,0)))</f>
        <v>indst efficiency standards</v>
      </c>
      <c r="L750" s="237">
        <f>IF(ISBLANK(INDEX('Policy Characteristics'!F:F,MATCH($C750,'Policy Characteristics'!$C:$C,0))),"",INDEX('Policy Characteristics'!F:F,MATCH($C750,'Policy Characteristics'!$C:$C,0)))</f>
        <v>0</v>
      </c>
      <c r="M750" s="237">
        <f>IF(ISBLANK(INDEX('Policy Characteristics'!G:G,MATCH($C750,'Policy Characteristics'!$C:$C,0))),"",INDEX('Policy Characteristics'!G:G,MATCH($C750,'Policy Characteristics'!$C:$C,0)))</f>
        <v>0.25</v>
      </c>
      <c r="N750" s="237">
        <f>IF(ISBLANK(INDEX('Policy Characteristics'!H:H,MATCH($C750,'Policy Characteristics'!$C:$C,0))),"",INDEX('Policy Characteristics'!H:H,MATCH($C750,'Policy Characteristics'!$C:$C,0)))</f>
        <v>0.01</v>
      </c>
      <c r="O750" s="293" t="str">
        <f>IF(ISBLANK(INDEX('Policy Characteristics'!I:I,MATCH($C750,'Policy Characteristics'!$C:$C,0))),"",INDEX('Policy Characteristics'!I:I,MATCH($C750,'Policy Characteristics'!$C:$C,0)))</f>
        <v>% reduction in energy use</v>
      </c>
      <c r="P750" s="293"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0" s="293" t="str">
        <f>IF(ISBLANK(INDEX('Policy Characteristics'!K:K,MATCH($C750,'Policy Characteristics'!$C:$C,0))),"",INDEX('Policy Characteristics'!K:K,MATCH($C750,'Policy Characteristics'!$C:$C,0)))</f>
        <v>industry-ag-main.html#eff-stds</v>
      </c>
      <c r="R750" s="293" t="str">
        <f>IF(ISBLANK(INDEX('Policy Characteristics'!L:L,MATCH($C750,'Policy Characteristics'!$C:$C,0))),"",INDEX('Policy Characteristics'!L:L,MATCH($C750,'Policy Characteristics'!$C:$C,0)))</f>
        <v>industry-energy-efficiency-standards.html</v>
      </c>
    </row>
    <row r="751" spans="1:18" s="293" customFormat="1" x14ac:dyDescent="0.25">
      <c r="A751" s="293" t="str">
        <f>IF(ISBLANK(INDEX('Policy Characteristics'!A:A,MATCH($C751,'Policy Characteristics'!$C:$C,0))),"",INDEX('Policy Characteristics'!A:A,MATCH($C751,'Policy Characteristics'!$C:$C,0)))</f>
        <v>Industry</v>
      </c>
      <c r="B751" s="294" t="str">
        <f>IF(ISBLANK(INDEX('Policy Characteristics'!B:B,MATCH($C751,'Policy Characteristics'!$C:$C,0))),"",INDEX('Policy Characteristics'!B:B,MATCH($C751,'Policy Characteristics'!$C:$C,0)))</f>
        <v>Industry Energy Efficiency Standards</v>
      </c>
      <c r="C751" s="293" t="str">
        <f t="shared" si="38"/>
        <v>Percentage Improvement in Eqpt Efficiency Standards above BAU</v>
      </c>
      <c r="D751" s="298" t="s">
        <v>716</v>
      </c>
      <c r="E751" s="298" t="s">
        <v>776</v>
      </c>
      <c r="F751" t="s">
        <v>717</v>
      </c>
      <c r="G751" s="298" t="s">
        <v>793</v>
      </c>
      <c r="H751" s="20">
        <v>961</v>
      </c>
      <c r="I751" s="295" t="s">
        <v>634</v>
      </c>
      <c r="J751" s="296" t="str">
        <f>IF(ISBLANK(INDEX('Policy Characteristics'!D:D,MATCH($C751,'Policy Characteristics'!$C:$C,0))),"",INDEX('Policy Characteristics'!D:D,MATCH($C751,'Policy Characteristics'!$C:$C,0)))</f>
        <v>Industry Energy Efficiency Standards</v>
      </c>
      <c r="K751" s="293" t="str">
        <f>IF(ISBLANK(INDEX('Policy Characteristics'!E:E,MATCH($C751,'Policy Characteristics'!$C:$C,0))),"",INDEX('Policy Characteristics'!E:E,MATCH($C751,'Policy Characteristics'!$C:$C,0)))</f>
        <v>indst efficiency standards</v>
      </c>
      <c r="L751" s="237">
        <f>IF(ISBLANK(INDEX('Policy Characteristics'!F:F,MATCH($C751,'Policy Characteristics'!$C:$C,0))),"",INDEX('Policy Characteristics'!F:F,MATCH($C751,'Policy Characteristics'!$C:$C,0)))</f>
        <v>0</v>
      </c>
      <c r="M751" s="237">
        <f>IF(ISBLANK(INDEX('Policy Characteristics'!G:G,MATCH($C751,'Policy Characteristics'!$C:$C,0))),"",INDEX('Policy Characteristics'!G:G,MATCH($C751,'Policy Characteristics'!$C:$C,0)))</f>
        <v>0.25</v>
      </c>
      <c r="N751" s="237">
        <f>IF(ISBLANK(INDEX('Policy Characteristics'!H:H,MATCH($C751,'Policy Characteristics'!$C:$C,0))),"",INDEX('Policy Characteristics'!H:H,MATCH($C751,'Policy Characteristics'!$C:$C,0)))</f>
        <v>0.01</v>
      </c>
      <c r="O751" s="293" t="str">
        <f>IF(ISBLANK(INDEX('Policy Characteristics'!I:I,MATCH($C751,'Policy Characteristics'!$C:$C,0))),"",INDEX('Policy Characteristics'!I:I,MATCH($C751,'Policy Characteristics'!$C:$C,0)))</f>
        <v>% reduction in energy use</v>
      </c>
      <c r="P751" s="293"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1" s="293" t="str">
        <f>IF(ISBLANK(INDEX('Policy Characteristics'!K:K,MATCH($C751,'Policy Characteristics'!$C:$C,0))),"",INDEX('Policy Characteristics'!K:K,MATCH($C751,'Policy Characteristics'!$C:$C,0)))</f>
        <v>industry-ag-main.html#eff-stds</v>
      </c>
      <c r="R751" s="293" t="str">
        <f>IF(ISBLANK(INDEX('Policy Characteristics'!L:L,MATCH($C751,'Policy Characteristics'!$C:$C,0))),"",INDEX('Policy Characteristics'!L:L,MATCH($C751,'Policy Characteristics'!$C:$C,0)))</f>
        <v>industry-energy-efficiency-standards.html</v>
      </c>
    </row>
    <row r="752" spans="1:18" s="293" customFormat="1" x14ac:dyDescent="0.25">
      <c r="A752" s="293" t="str">
        <f>IF(ISBLANK(INDEX('Policy Characteristics'!A:A,MATCH($C752,'Policy Characteristics'!$C:$C,0))),"",INDEX('Policy Characteristics'!A:A,MATCH($C752,'Policy Characteristics'!$C:$C,0)))</f>
        <v>Industry</v>
      </c>
      <c r="B752" s="294" t="str">
        <f>IF(ISBLANK(INDEX('Policy Characteristics'!B:B,MATCH($C752,'Policy Characteristics'!$C:$C,0))),"",INDEX('Policy Characteristics'!B:B,MATCH($C752,'Policy Characteristics'!$C:$C,0)))</f>
        <v>Industry Energy Efficiency Standards</v>
      </c>
      <c r="C752" s="293" t="str">
        <f t="shared" si="38"/>
        <v>Percentage Improvement in Eqpt Efficiency Standards above BAU</v>
      </c>
      <c r="D752" s="298" t="s">
        <v>716</v>
      </c>
      <c r="E752" s="298" t="s">
        <v>778</v>
      </c>
      <c r="F752" t="s">
        <v>717</v>
      </c>
      <c r="G752" s="298" t="s">
        <v>794</v>
      </c>
      <c r="H752" s="20">
        <v>962</v>
      </c>
      <c r="I752" s="295" t="s">
        <v>624</v>
      </c>
      <c r="J752" s="296" t="str">
        <f>IF(ISBLANK(INDEX('Policy Characteristics'!D:D,MATCH($C752,'Policy Characteristics'!$C:$C,0))),"",INDEX('Policy Characteristics'!D:D,MATCH($C752,'Policy Characteristics'!$C:$C,0)))</f>
        <v>Industry Energy Efficiency Standards</v>
      </c>
      <c r="K752" s="293" t="str">
        <f>IF(ISBLANK(INDEX('Policy Characteristics'!E:E,MATCH($C752,'Policy Characteristics'!$C:$C,0))),"",INDEX('Policy Characteristics'!E:E,MATCH($C752,'Policy Characteristics'!$C:$C,0)))</f>
        <v>indst efficiency standards</v>
      </c>
      <c r="L752" s="237">
        <f>IF(ISBLANK(INDEX('Policy Characteristics'!F:F,MATCH($C752,'Policy Characteristics'!$C:$C,0))),"",INDEX('Policy Characteristics'!F:F,MATCH($C752,'Policy Characteristics'!$C:$C,0)))</f>
        <v>0</v>
      </c>
      <c r="M752" s="237">
        <f>IF(ISBLANK(INDEX('Policy Characteristics'!G:G,MATCH($C752,'Policy Characteristics'!$C:$C,0))),"",INDEX('Policy Characteristics'!G:G,MATCH($C752,'Policy Characteristics'!$C:$C,0)))</f>
        <v>0.25</v>
      </c>
      <c r="N752" s="237">
        <f>IF(ISBLANK(INDEX('Policy Characteristics'!H:H,MATCH($C752,'Policy Characteristics'!$C:$C,0))),"",INDEX('Policy Characteristics'!H:H,MATCH($C752,'Policy Characteristics'!$C:$C,0)))</f>
        <v>0.01</v>
      </c>
      <c r="O752" s="293" t="str">
        <f>IF(ISBLANK(INDEX('Policy Characteristics'!I:I,MATCH($C752,'Policy Characteristics'!$C:$C,0))),"",INDEX('Policy Characteristics'!I:I,MATCH($C752,'Policy Characteristics'!$C:$C,0)))</f>
        <v>% reduction in energy use</v>
      </c>
      <c r="P752" s="293"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2" s="293" t="str">
        <f>IF(ISBLANK(INDEX('Policy Characteristics'!K:K,MATCH($C752,'Policy Characteristics'!$C:$C,0))),"",INDEX('Policy Characteristics'!K:K,MATCH($C752,'Policy Characteristics'!$C:$C,0)))</f>
        <v>industry-ag-main.html#eff-stds</v>
      </c>
      <c r="R752" s="293" t="str">
        <f>IF(ISBLANK(INDEX('Policy Characteristics'!L:L,MATCH($C752,'Policy Characteristics'!$C:$C,0))),"",INDEX('Policy Characteristics'!L:L,MATCH($C752,'Policy Characteristics'!$C:$C,0)))</f>
        <v>industry-energy-efficiency-standards.html</v>
      </c>
    </row>
    <row r="753" spans="1:18" s="293" customFormat="1" x14ac:dyDescent="0.25">
      <c r="A753" s="293" t="str">
        <f>IF(ISBLANK(INDEX('Policy Characteristics'!A:A,MATCH($C753,'Policy Characteristics'!$C:$C,0))),"",INDEX('Policy Characteristics'!A:A,MATCH($C753,'Policy Characteristics'!$C:$C,0)))</f>
        <v>Industry</v>
      </c>
      <c r="B753" s="294" t="str">
        <f>IF(ISBLANK(INDEX('Policy Characteristics'!B:B,MATCH($C753,'Policy Characteristics'!$C:$C,0))),"",INDEX('Policy Characteristics'!B:B,MATCH($C753,'Policy Characteristics'!$C:$C,0)))</f>
        <v>Industry Energy Efficiency Standards</v>
      </c>
      <c r="C753" s="293" t="str">
        <f t="shared" si="38"/>
        <v>Percentage Improvement in Eqpt Efficiency Standards above BAU</v>
      </c>
      <c r="D753" s="298" t="s">
        <v>716</v>
      </c>
      <c r="E753" s="298" t="s">
        <v>780</v>
      </c>
      <c r="F753" t="s">
        <v>717</v>
      </c>
      <c r="G753" s="298" t="s">
        <v>795</v>
      </c>
      <c r="H753" s="20">
        <v>963</v>
      </c>
      <c r="I753" s="295" t="s">
        <v>634</v>
      </c>
      <c r="J753" s="296" t="str">
        <f>IF(ISBLANK(INDEX('Policy Characteristics'!D:D,MATCH($C753,'Policy Characteristics'!$C:$C,0))),"",INDEX('Policy Characteristics'!D:D,MATCH($C753,'Policy Characteristics'!$C:$C,0)))</f>
        <v>Industry Energy Efficiency Standards</v>
      </c>
      <c r="K753" s="293" t="str">
        <f>IF(ISBLANK(INDEX('Policy Characteristics'!E:E,MATCH($C753,'Policy Characteristics'!$C:$C,0))),"",INDEX('Policy Characteristics'!E:E,MATCH($C753,'Policy Characteristics'!$C:$C,0)))</f>
        <v>indst efficiency standards</v>
      </c>
      <c r="L753" s="237">
        <f>IF(ISBLANK(INDEX('Policy Characteristics'!F:F,MATCH($C753,'Policy Characteristics'!$C:$C,0))),"",INDEX('Policy Characteristics'!F:F,MATCH($C753,'Policy Characteristics'!$C:$C,0)))</f>
        <v>0</v>
      </c>
      <c r="M753" s="237">
        <f>IF(ISBLANK(INDEX('Policy Characteristics'!G:G,MATCH($C753,'Policy Characteristics'!$C:$C,0))),"",INDEX('Policy Characteristics'!G:G,MATCH($C753,'Policy Characteristics'!$C:$C,0)))</f>
        <v>0.25</v>
      </c>
      <c r="N753" s="237">
        <f>IF(ISBLANK(INDEX('Policy Characteristics'!H:H,MATCH($C753,'Policy Characteristics'!$C:$C,0))),"",INDEX('Policy Characteristics'!H:H,MATCH($C753,'Policy Characteristics'!$C:$C,0)))</f>
        <v>0.01</v>
      </c>
      <c r="O753" s="293" t="str">
        <f>IF(ISBLANK(INDEX('Policy Characteristics'!I:I,MATCH($C753,'Policy Characteristics'!$C:$C,0))),"",INDEX('Policy Characteristics'!I:I,MATCH($C753,'Policy Characteristics'!$C:$C,0)))</f>
        <v>% reduction in energy use</v>
      </c>
      <c r="P753" s="293"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3" s="293" t="str">
        <f>IF(ISBLANK(INDEX('Policy Characteristics'!K:K,MATCH($C753,'Policy Characteristics'!$C:$C,0))),"",INDEX('Policy Characteristics'!K:K,MATCH($C753,'Policy Characteristics'!$C:$C,0)))</f>
        <v>industry-ag-main.html#eff-stds</v>
      </c>
      <c r="R753" s="293" t="str">
        <f>IF(ISBLANK(INDEX('Policy Characteristics'!L:L,MATCH($C753,'Policy Characteristics'!$C:$C,0))),"",INDEX('Policy Characteristics'!L:L,MATCH($C753,'Policy Characteristics'!$C:$C,0)))</f>
        <v>industry-energy-efficiency-standards.html</v>
      </c>
    </row>
    <row r="754" spans="1:18" x14ac:dyDescent="0.25">
      <c r="A754" s="293" t="str">
        <f>IF(ISBLANK(INDEX('Policy Characteristics'!A:A,MATCH($C754,'Policy Characteristics'!$C:$C,0))),"",INDEX('Policy Characteristics'!A:A,MATCH($C754,'Policy Characteristics'!$C:$C,0)))</f>
        <v>Industry</v>
      </c>
      <c r="B754" s="294" t="str">
        <f>IF(ISBLANK(INDEX('Policy Characteristics'!B:B,MATCH($C754,'Policy Characteristics'!$C:$C,0))),"",INDEX('Policy Characteristics'!B:B,MATCH($C754,'Policy Characteristics'!$C:$C,0)))</f>
        <v>Industry Energy Efficiency Standards</v>
      </c>
      <c r="C754" s="293" t="str">
        <f t="shared" si="38"/>
        <v>Percentage Improvement in Eqpt Efficiency Standards above BAU</v>
      </c>
      <c r="D754" s="298" t="s">
        <v>716</v>
      </c>
      <c r="E754" s="298" t="s">
        <v>782</v>
      </c>
      <c r="F754" t="s">
        <v>717</v>
      </c>
      <c r="G754" s="298" t="s">
        <v>796</v>
      </c>
      <c r="H754" s="20">
        <v>964</v>
      </c>
      <c r="I754" s="295" t="s">
        <v>634</v>
      </c>
      <c r="J754" s="296" t="str">
        <f>IF(ISBLANK(INDEX('Policy Characteristics'!D:D,MATCH($C754,'Policy Characteristics'!$C:$C,0))),"",INDEX('Policy Characteristics'!D:D,MATCH($C754,'Policy Characteristics'!$C:$C,0)))</f>
        <v>Industry Energy Efficiency Standards</v>
      </c>
      <c r="K754" s="293" t="str">
        <f>IF(ISBLANK(INDEX('Policy Characteristics'!E:E,MATCH($C754,'Policy Characteristics'!$C:$C,0))),"",INDEX('Policy Characteristics'!E:E,MATCH($C754,'Policy Characteristics'!$C:$C,0)))</f>
        <v>indst efficiency standards</v>
      </c>
      <c r="L754" s="237">
        <f>IF(ISBLANK(INDEX('Policy Characteristics'!F:F,MATCH($C754,'Policy Characteristics'!$C:$C,0))),"",INDEX('Policy Characteristics'!F:F,MATCH($C754,'Policy Characteristics'!$C:$C,0)))</f>
        <v>0</v>
      </c>
      <c r="M754" s="237">
        <f>IF(ISBLANK(INDEX('Policy Characteristics'!G:G,MATCH($C754,'Policy Characteristics'!$C:$C,0))),"",INDEX('Policy Characteristics'!G:G,MATCH($C754,'Policy Characteristics'!$C:$C,0)))</f>
        <v>0.25</v>
      </c>
      <c r="N754" s="237">
        <f>IF(ISBLANK(INDEX('Policy Characteristics'!H:H,MATCH($C754,'Policy Characteristics'!$C:$C,0))),"",INDEX('Policy Characteristics'!H:H,MATCH($C754,'Policy Characteristics'!$C:$C,0)))</f>
        <v>0.01</v>
      </c>
      <c r="O754" s="293" t="str">
        <f>IF(ISBLANK(INDEX('Policy Characteristics'!I:I,MATCH($C754,'Policy Characteristics'!$C:$C,0))),"",INDEX('Policy Characteristics'!I:I,MATCH($C754,'Policy Characteristics'!$C:$C,0)))</f>
        <v>% reduction in energy use</v>
      </c>
      <c r="P754" s="293"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4" s="293" t="str">
        <f>IF(ISBLANK(INDEX('Policy Characteristics'!K:K,MATCH($C754,'Policy Characteristics'!$C:$C,0))),"",INDEX('Policy Characteristics'!K:K,MATCH($C754,'Policy Characteristics'!$C:$C,0)))</f>
        <v>industry-ag-main.html#eff-stds</v>
      </c>
      <c r="R754" s="293" t="str">
        <f>IF(ISBLANK(INDEX('Policy Characteristics'!L:L,MATCH($C754,'Policy Characteristics'!$C:$C,0))),"",INDEX('Policy Characteristics'!L:L,MATCH($C754,'Policy Characteristics'!$C:$C,0)))</f>
        <v>industry-energy-efficiency-standards.html</v>
      </c>
    </row>
    <row r="755" spans="1:18" s="293" customFormat="1" x14ac:dyDescent="0.25">
      <c r="A755" s="293" t="str">
        <f>IF(ISBLANK(INDEX('Policy Characteristics'!A:A,MATCH($C755,'Policy Characteristics'!$C:$C,0))),"",INDEX('Policy Characteristics'!A:A,MATCH($C755,'Policy Characteristics'!$C:$C,0)))</f>
        <v>Industry</v>
      </c>
      <c r="B755" s="294" t="str">
        <f>IF(ISBLANK(INDEX('Policy Characteristics'!B:B,MATCH($C755,'Policy Characteristics'!$C:$C,0))),"",INDEX('Policy Characteristics'!B:B,MATCH($C755,'Policy Characteristics'!$C:$C,0)))</f>
        <v>Industry Energy Efficiency Standards</v>
      </c>
      <c r="C755" s="293" t="str">
        <f t="shared" si="38"/>
        <v>Percentage Improvement in Eqpt Efficiency Standards above BAU</v>
      </c>
      <c r="D755" s="298" t="s">
        <v>716</v>
      </c>
      <c r="E755" s="298" t="s">
        <v>784</v>
      </c>
      <c r="F755" t="s">
        <v>717</v>
      </c>
      <c r="G755" s="298" t="s">
        <v>797</v>
      </c>
      <c r="H755" s="20">
        <v>965</v>
      </c>
      <c r="I755" s="295" t="s">
        <v>624</v>
      </c>
      <c r="J755" s="296" t="str">
        <f>IF(ISBLANK(INDEX('Policy Characteristics'!D:D,MATCH($C755,'Policy Characteristics'!$C:$C,0))),"",INDEX('Policy Characteristics'!D:D,MATCH($C755,'Policy Characteristics'!$C:$C,0)))</f>
        <v>Industry Energy Efficiency Standards</v>
      </c>
      <c r="K755" s="293" t="str">
        <f>IF(ISBLANK(INDEX('Policy Characteristics'!E:E,MATCH($C755,'Policy Characteristics'!$C:$C,0))),"",INDEX('Policy Characteristics'!E:E,MATCH($C755,'Policy Characteristics'!$C:$C,0)))</f>
        <v>indst efficiency standards</v>
      </c>
      <c r="L755" s="237">
        <f>IF(ISBLANK(INDEX('Policy Characteristics'!F:F,MATCH($C755,'Policy Characteristics'!$C:$C,0))),"",INDEX('Policy Characteristics'!F:F,MATCH($C755,'Policy Characteristics'!$C:$C,0)))</f>
        <v>0</v>
      </c>
      <c r="M755" s="237">
        <f>IF(ISBLANK(INDEX('Policy Characteristics'!G:G,MATCH($C755,'Policy Characteristics'!$C:$C,0))),"",INDEX('Policy Characteristics'!G:G,MATCH($C755,'Policy Characteristics'!$C:$C,0)))</f>
        <v>0.25</v>
      </c>
      <c r="N755" s="237">
        <f>IF(ISBLANK(INDEX('Policy Characteristics'!H:H,MATCH($C755,'Policy Characteristics'!$C:$C,0))),"",INDEX('Policy Characteristics'!H:H,MATCH($C755,'Policy Characteristics'!$C:$C,0)))</f>
        <v>0.01</v>
      </c>
      <c r="O755" s="293" t="str">
        <f>IF(ISBLANK(INDEX('Policy Characteristics'!I:I,MATCH($C755,'Policy Characteristics'!$C:$C,0))),"",INDEX('Policy Characteristics'!I:I,MATCH($C755,'Policy Characteristics'!$C:$C,0)))</f>
        <v>% reduction in energy use</v>
      </c>
      <c r="P755" s="293"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5" s="293" t="str">
        <f>IF(ISBLANK(INDEX('Policy Characteristics'!K:K,MATCH($C755,'Policy Characteristics'!$C:$C,0))),"",INDEX('Policy Characteristics'!K:K,MATCH($C755,'Policy Characteristics'!$C:$C,0)))</f>
        <v>industry-ag-main.html#eff-stds</v>
      </c>
      <c r="R755" s="293" t="str">
        <f>IF(ISBLANK(INDEX('Policy Characteristics'!L:L,MATCH($C755,'Policy Characteristics'!$C:$C,0))),"",INDEX('Policy Characteristics'!L:L,MATCH($C755,'Policy Characteristics'!$C:$C,0)))</f>
        <v>industry-energy-efficiency-standards.html</v>
      </c>
    </row>
    <row r="756" spans="1:18" s="293" customFormat="1" x14ac:dyDescent="0.25">
      <c r="A756" s="293" t="str">
        <f>IF(ISBLANK(INDEX('Policy Characteristics'!A:A,MATCH($C756,'Policy Characteristics'!$C:$C,0))),"",INDEX('Policy Characteristics'!A:A,MATCH($C756,'Policy Characteristics'!$C:$C,0)))</f>
        <v>Industry</v>
      </c>
      <c r="B756" s="294" t="str">
        <f>IF(ISBLANK(INDEX('Policy Characteristics'!B:B,MATCH($C756,'Policy Characteristics'!$C:$C,0))),"",INDEX('Policy Characteristics'!B:B,MATCH($C756,'Policy Characteristics'!$C:$C,0)))</f>
        <v>Industry Energy Efficiency Standards</v>
      </c>
      <c r="C756" s="293" t="str">
        <f t="shared" si="38"/>
        <v>Percentage Improvement in Eqpt Efficiency Standards above BAU</v>
      </c>
      <c r="D756" s="298" t="s">
        <v>716</v>
      </c>
      <c r="E756" s="298" t="s">
        <v>786</v>
      </c>
      <c r="F756" t="s">
        <v>717</v>
      </c>
      <c r="G756" s="298" t="s">
        <v>798</v>
      </c>
      <c r="H756" s="20">
        <v>966</v>
      </c>
      <c r="I756" s="295" t="s">
        <v>624</v>
      </c>
      <c r="J756" s="296" t="str">
        <f>IF(ISBLANK(INDEX('Policy Characteristics'!D:D,MATCH($C756,'Policy Characteristics'!$C:$C,0))),"",INDEX('Policy Characteristics'!D:D,MATCH($C756,'Policy Characteristics'!$C:$C,0)))</f>
        <v>Industry Energy Efficiency Standards</v>
      </c>
      <c r="K756" s="293" t="str">
        <f>IF(ISBLANK(INDEX('Policy Characteristics'!E:E,MATCH($C756,'Policy Characteristics'!$C:$C,0))),"",INDEX('Policy Characteristics'!E:E,MATCH($C756,'Policy Characteristics'!$C:$C,0)))</f>
        <v>indst efficiency standards</v>
      </c>
      <c r="L756" s="237">
        <f>IF(ISBLANK(INDEX('Policy Characteristics'!F:F,MATCH($C756,'Policy Characteristics'!$C:$C,0))),"",INDEX('Policy Characteristics'!F:F,MATCH($C756,'Policy Characteristics'!$C:$C,0)))</f>
        <v>0</v>
      </c>
      <c r="M756" s="237">
        <f>IF(ISBLANK(INDEX('Policy Characteristics'!G:G,MATCH($C756,'Policy Characteristics'!$C:$C,0))),"",INDEX('Policy Characteristics'!G:G,MATCH($C756,'Policy Characteristics'!$C:$C,0)))</f>
        <v>0.25</v>
      </c>
      <c r="N756" s="237">
        <f>IF(ISBLANK(INDEX('Policy Characteristics'!H:H,MATCH($C756,'Policy Characteristics'!$C:$C,0))),"",INDEX('Policy Characteristics'!H:H,MATCH($C756,'Policy Characteristics'!$C:$C,0)))</f>
        <v>0.01</v>
      </c>
      <c r="O756" s="293" t="str">
        <f>IF(ISBLANK(INDEX('Policy Characteristics'!I:I,MATCH($C756,'Policy Characteristics'!$C:$C,0))),"",INDEX('Policy Characteristics'!I:I,MATCH($C756,'Policy Characteristics'!$C:$C,0)))</f>
        <v>% reduction in energy use</v>
      </c>
      <c r="P756" s="293"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6" s="293" t="str">
        <f>IF(ISBLANK(INDEX('Policy Characteristics'!K:K,MATCH($C756,'Policy Characteristics'!$C:$C,0))),"",INDEX('Policy Characteristics'!K:K,MATCH($C756,'Policy Characteristics'!$C:$C,0)))</f>
        <v>industry-ag-main.html#eff-stds</v>
      </c>
      <c r="R756" s="293" t="str">
        <f>IF(ISBLANK(INDEX('Policy Characteristics'!L:L,MATCH($C756,'Policy Characteristics'!$C:$C,0))),"",INDEX('Policy Characteristics'!L:L,MATCH($C756,'Policy Characteristics'!$C:$C,0)))</f>
        <v>industry-energy-efficiency-standards.html</v>
      </c>
    </row>
    <row r="757" spans="1:18" s="293" customFormat="1" x14ac:dyDescent="0.25">
      <c r="A757" s="293" t="str">
        <f>IF(ISBLANK(INDEX('Policy Characteristics'!A:A,MATCH($C757,'Policy Characteristics'!$C:$C,0))),"",INDEX('Policy Characteristics'!A:A,MATCH($C757,'Policy Characteristics'!$C:$C,0)))</f>
        <v>Industry</v>
      </c>
      <c r="B757" s="294" t="str">
        <f>IF(ISBLANK(INDEX('Policy Characteristics'!B:B,MATCH($C757,'Policy Characteristics'!$C:$C,0))),"",INDEX('Policy Characteristics'!B:B,MATCH($C757,'Policy Characteristics'!$C:$C,0)))</f>
        <v>Industry Energy Efficiency Standards</v>
      </c>
      <c r="C757" s="293" t="str">
        <f t="shared" si="38"/>
        <v>Percentage Improvement in Eqpt Efficiency Standards above BAU</v>
      </c>
      <c r="D757" s="298" t="s">
        <v>716</v>
      </c>
      <c r="E757" s="298" t="s">
        <v>788</v>
      </c>
      <c r="F757" t="s">
        <v>717</v>
      </c>
      <c r="G757" s="298" t="s">
        <v>799</v>
      </c>
      <c r="H757" s="20">
        <v>967</v>
      </c>
      <c r="I757" s="295" t="s">
        <v>634</v>
      </c>
      <c r="J757" s="296" t="str">
        <f>IF(ISBLANK(INDEX('Policy Characteristics'!D:D,MATCH($C757,'Policy Characteristics'!$C:$C,0))),"",INDEX('Policy Characteristics'!D:D,MATCH($C757,'Policy Characteristics'!$C:$C,0)))</f>
        <v>Industry Energy Efficiency Standards</v>
      </c>
      <c r="K757" s="293" t="str">
        <f>IF(ISBLANK(INDEX('Policy Characteristics'!E:E,MATCH($C757,'Policy Characteristics'!$C:$C,0))),"",INDEX('Policy Characteristics'!E:E,MATCH($C757,'Policy Characteristics'!$C:$C,0)))</f>
        <v>indst efficiency standards</v>
      </c>
      <c r="L757" s="237">
        <f>IF(ISBLANK(INDEX('Policy Characteristics'!F:F,MATCH($C757,'Policy Characteristics'!$C:$C,0))),"",INDEX('Policy Characteristics'!F:F,MATCH($C757,'Policy Characteristics'!$C:$C,0)))</f>
        <v>0</v>
      </c>
      <c r="M757" s="237">
        <f>IF(ISBLANK(INDEX('Policy Characteristics'!G:G,MATCH($C757,'Policy Characteristics'!$C:$C,0))),"",INDEX('Policy Characteristics'!G:G,MATCH($C757,'Policy Characteristics'!$C:$C,0)))</f>
        <v>0.25</v>
      </c>
      <c r="N757" s="237">
        <f>IF(ISBLANK(INDEX('Policy Characteristics'!H:H,MATCH($C757,'Policy Characteristics'!$C:$C,0))),"",INDEX('Policy Characteristics'!H:H,MATCH($C757,'Policy Characteristics'!$C:$C,0)))</f>
        <v>0.01</v>
      </c>
      <c r="O757" s="293" t="str">
        <f>IF(ISBLANK(INDEX('Policy Characteristics'!I:I,MATCH($C757,'Policy Characteristics'!$C:$C,0))),"",INDEX('Policy Characteristics'!I:I,MATCH($C757,'Policy Characteristics'!$C:$C,0)))</f>
        <v>% reduction in energy use</v>
      </c>
      <c r="P757" s="293"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7" s="293" t="str">
        <f>IF(ISBLANK(INDEX('Policy Characteristics'!K:K,MATCH($C757,'Policy Characteristics'!$C:$C,0))),"",INDEX('Policy Characteristics'!K:K,MATCH($C757,'Policy Characteristics'!$C:$C,0)))</f>
        <v>industry-ag-main.html#eff-stds</v>
      </c>
      <c r="R757" s="293" t="str">
        <f>IF(ISBLANK(INDEX('Policy Characteristics'!L:L,MATCH($C757,'Policy Characteristics'!$C:$C,0))),"",INDEX('Policy Characteristics'!L:L,MATCH($C757,'Policy Characteristics'!$C:$C,0)))</f>
        <v>industry-energy-efficiency-standards.html</v>
      </c>
    </row>
    <row r="758" spans="1:18" s="293" customFormat="1" x14ac:dyDescent="0.25">
      <c r="A758" s="293" t="str">
        <f>IF(ISBLANK(INDEX('Policy Characteristics'!A:A,MATCH($C758,'Policy Characteristics'!$C:$C,0))),"",INDEX('Policy Characteristics'!A:A,MATCH($C758,'Policy Characteristics'!$C:$C,0)))</f>
        <v>Industry</v>
      </c>
      <c r="B758" s="294" t="str">
        <f>IF(ISBLANK(INDEX('Policy Characteristics'!B:B,MATCH($C758,'Policy Characteristics'!$C:$C,0))),"",INDEX('Policy Characteristics'!B:B,MATCH($C758,'Policy Characteristics'!$C:$C,0)))</f>
        <v>Industry Energy Efficiency Standards</v>
      </c>
      <c r="C758" s="293" t="str">
        <f t="shared" si="38"/>
        <v>Percentage Improvement in Eqpt Efficiency Standards above BAU</v>
      </c>
      <c r="D758" s="299" t="s">
        <v>718</v>
      </c>
      <c r="E758" s="298" t="s">
        <v>770</v>
      </c>
      <c r="F758" t="s">
        <v>719</v>
      </c>
      <c r="G758" s="298" t="s">
        <v>790</v>
      </c>
      <c r="H758" s="20">
        <v>968</v>
      </c>
      <c r="I758" s="295" t="s">
        <v>624</v>
      </c>
      <c r="J758" s="296" t="str">
        <f>IF(ISBLANK(INDEX('Policy Characteristics'!D:D,MATCH($C758,'Policy Characteristics'!$C:$C,0))),"",INDEX('Policy Characteristics'!D:D,MATCH($C758,'Policy Characteristics'!$C:$C,0)))</f>
        <v>Industry Energy Efficiency Standards</v>
      </c>
      <c r="K758" s="293" t="str">
        <f>IF(ISBLANK(INDEX('Policy Characteristics'!E:E,MATCH($C758,'Policy Characteristics'!$C:$C,0))),"",INDEX('Policy Characteristics'!E:E,MATCH($C758,'Policy Characteristics'!$C:$C,0)))</f>
        <v>indst efficiency standards</v>
      </c>
      <c r="L758" s="237">
        <f>IF(ISBLANK(INDEX('Policy Characteristics'!F:F,MATCH($C758,'Policy Characteristics'!$C:$C,0))),"",INDEX('Policy Characteristics'!F:F,MATCH($C758,'Policy Characteristics'!$C:$C,0)))</f>
        <v>0</v>
      </c>
      <c r="M758" s="237">
        <f>IF(ISBLANK(INDEX('Policy Characteristics'!G:G,MATCH($C758,'Policy Characteristics'!$C:$C,0))),"",INDEX('Policy Characteristics'!G:G,MATCH($C758,'Policy Characteristics'!$C:$C,0)))</f>
        <v>0.25</v>
      </c>
      <c r="N758" s="237">
        <f>IF(ISBLANK(INDEX('Policy Characteristics'!H:H,MATCH($C758,'Policy Characteristics'!$C:$C,0))),"",INDEX('Policy Characteristics'!H:H,MATCH($C758,'Policy Characteristics'!$C:$C,0)))</f>
        <v>0.01</v>
      </c>
      <c r="O758" s="293" t="str">
        <f>IF(ISBLANK(INDEX('Policy Characteristics'!I:I,MATCH($C758,'Policy Characteristics'!$C:$C,0))),"",INDEX('Policy Characteristics'!I:I,MATCH($C758,'Policy Characteristics'!$C:$C,0)))</f>
        <v>% reduction in energy use</v>
      </c>
      <c r="P758" s="293"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8" s="293" t="str">
        <f>IF(ISBLANK(INDEX('Policy Characteristics'!K:K,MATCH($C758,'Policy Characteristics'!$C:$C,0))),"",INDEX('Policy Characteristics'!K:K,MATCH($C758,'Policy Characteristics'!$C:$C,0)))</f>
        <v>industry-ag-main.html#eff-stds</v>
      </c>
      <c r="R758" s="293" t="str">
        <f>IF(ISBLANK(INDEX('Policy Characteristics'!L:L,MATCH($C758,'Policy Characteristics'!$C:$C,0))),"",INDEX('Policy Characteristics'!L:L,MATCH($C758,'Policy Characteristics'!$C:$C,0)))</f>
        <v>industry-energy-efficiency-standards.html</v>
      </c>
    </row>
    <row r="759" spans="1:18" s="293" customFormat="1" x14ac:dyDescent="0.25">
      <c r="A759" s="293" t="str">
        <f>IF(ISBLANK(INDEX('Policy Characteristics'!A:A,MATCH($C759,'Policy Characteristics'!$C:$C,0))),"",INDEX('Policy Characteristics'!A:A,MATCH($C759,'Policy Characteristics'!$C:$C,0)))</f>
        <v>Industry</v>
      </c>
      <c r="B759" s="294" t="str">
        <f>IF(ISBLANK(INDEX('Policy Characteristics'!B:B,MATCH($C759,'Policy Characteristics'!$C:$C,0))),"",INDEX('Policy Characteristics'!B:B,MATCH($C759,'Policy Characteristics'!$C:$C,0)))</f>
        <v>Industry Energy Efficiency Standards</v>
      </c>
      <c r="C759" s="293" t="str">
        <f t="shared" si="38"/>
        <v>Percentage Improvement in Eqpt Efficiency Standards above BAU</v>
      </c>
      <c r="D759" s="299" t="s">
        <v>718</v>
      </c>
      <c r="E759" s="298" t="s">
        <v>772</v>
      </c>
      <c r="F759" t="s">
        <v>719</v>
      </c>
      <c r="G759" s="298" t="s">
        <v>791</v>
      </c>
      <c r="H759" s="20">
        <v>969</v>
      </c>
      <c r="I759" s="295" t="s">
        <v>624</v>
      </c>
      <c r="J759" s="296" t="str">
        <f>IF(ISBLANK(INDEX('Policy Characteristics'!D:D,MATCH($C759,'Policy Characteristics'!$C:$C,0))),"",INDEX('Policy Characteristics'!D:D,MATCH($C759,'Policy Characteristics'!$C:$C,0)))</f>
        <v>Industry Energy Efficiency Standards</v>
      </c>
      <c r="K759" s="293" t="str">
        <f>IF(ISBLANK(INDEX('Policy Characteristics'!E:E,MATCH($C759,'Policy Characteristics'!$C:$C,0))),"",INDEX('Policy Characteristics'!E:E,MATCH($C759,'Policy Characteristics'!$C:$C,0)))</f>
        <v>indst efficiency standards</v>
      </c>
      <c r="L759" s="237">
        <f>IF(ISBLANK(INDEX('Policy Characteristics'!F:F,MATCH($C759,'Policy Characteristics'!$C:$C,0))),"",INDEX('Policy Characteristics'!F:F,MATCH($C759,'Policy Characteristics'!$C:$C,0)))</f>
        <v>0</v>
      </c>
      <c r="M759" s="237">
        <f>IF(ISBLANK(INDEX('Policy Characteristics'!G:G,MATCH($C759,'Policy Characteristics'!$C:$C,0))),"",INDEX('Policy Characteristics'!G:G,MATCH($C759,'Policy Characteristics'!$C:$C,0)))</f>
        <v>0.25</v>
      </c>
      <c r="N759" s="237">
        <f>IF(ISBLANK(INDEX('Policy Characteristics'!H:H,MATCH($C759,'Policy Characteristics'!$C:$C,0))),"",INDEX('Policy Characteristics'!H:H,MATCH($C759,'Policy Characteristics'!$C:$C,0)))</f>
        <v>0.01</v>
      </c>
      <c r="O759" s="293" t="str">
        <f>IF(ISBLANK(INDEX('Policy Characteristics'!I:I,MATCH($C759,'Policy Characteristics'!$C:$C,0))),"",INDEX('Policy Characteristics'!I:I,MATCH($C759,'Policy Characteristics'!$C:$C,0)))</f>
        <v>% reduction in energy use</v>
      </c>
      <c r="P759" s="293"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9" s="293" t="str">
        <f>IF(ISBLANK(INDEX('Policy Characteristics'!K:K,MATCH($C759,'Policy Characteristics'!$C:$C,0))),"",INDEX('Policy Characteristics'!K:K,MATCH($C759,'Policy Characteristics'!$C:$C,0)))</f>
        <v>industry-ag-main.html#eff-stds</v>
      </c>
      <c r="R759" s="293" t="str">
        <f>IF(ISBLANK(INDEX('Policy Characteristics'!L:L,MATCH($C759,'Policy Characteristics'!$C:$C,0))),"",INDEX('Policy Characteristics'!L:L,MATCH($C759,'Policy Characteristics'!$C:$C,0)))</f>
        <v>industry-energy-efficiency-standards.html</v>
      </c>
    </row>
    <row r="760" spans="1:18" s="293" customFormat="1" x14ac:dyDescent="0.25">
      <c r="A760" s="293" t="str">
        <f>IF(ISBLANK(INDEX('Policy Characteristics'!A:A,MATCH($C760,'Policy Characteristics'!$C:$C,0))),"",INDEX('Policy Characteristics'!A:A,MATCH($C760,'Policy Characteristics'!$C:$C,0)))</f>
        <v>Industry</v>
      </c>
      <c r="B760" s="294" t="str">
        <f>IF(ISBLANK(INDEX('Policy Characteristics'!B:B,MATCH($C760,'Policy Characteristics'!$C:$C,0))),"",INDEX('Policy Characteristics'!B:B,MATCH($C760,'Policy Characteristics'!$C:$C,0)))</f>
        <v>Industry Energy Efficiency Standards</v>
      </c>
      <c r="C760" s="293" t="str">
        <f t="shared" si="38"/>
        <v>Percentage Improvement in Eqpt Efficiency Standards above BAU</v>
      </c>
      <c r="D760" s="299" t="s">
        <v>718</v>
      </c>
      <c r="E760" s="298" t="s">
        <v>774</v>
      </c>
      <c r="F760" t="s">
        <v>719</v>
      </c>
      <c r="G760" s="298" t="s">
        <v>792</v>
      </c>
      <c r="H760" s="20">
        <v>970</v>
      </c>
      <c r="I760" s="295" t="s">
        <v>624</v>
      </c>
      <c r="J760" s="296" t="str">
        <f>IF(ISBLANK(INDEX('Policy Characteristics'!D:D,MATCH($C760,'Policy Characteristics'!$C:$C,0))),"",INDEX('Policy Characteristics'!D:D,MATCH($C760,'Policy Characteristics'!$C:$C,0)))</f>
        <v>Industry Energy Efficiency Standards</v>
      </c>
      <c r="K760" s="293" t="str">
        <f>IF(ISBLANK(INDEX('Policy Characteristics'!E:E,MATCH($C760,'Policy Characteristics'!$C:$C,0))),"",INDEX('Policy Characteristics'!E:E,MATCH($C760,'Policy Characteristics'!$C:$C,0)))</f>
        <v>indst efficiency standards</v>
      </c>
      <c r="L760" s="237">
        <f>IF(ISBLANK(INDEX('Policy Characteristics'!F:F,MATCH($C760,'Policy Characteristics'!$C:$C,0))),"",INDEX('Policy Characteristics'!F:F,MATCH($C760,'Policy Characteristics'!$C:$C,0)))</f>
        <v>0</v>
      </c>
      <c r="M760" s="237">
        <f>IF(ISBLANK(INDEX('Policy Characteristics'!G:G,MATCH($C760,'Policy Characteristics'!$C:$C,0))),"",INDEX('Policy Characteristics'!G:G,MATCH($C760,'Policy Characteristics'!$C:$C,0)))</f>
        <v>0.25</v>
      </c>
      <c r="N760" s="237">
        <f>IF(ISBLANK(INDEX('Policy Characteristics'!H:H,MATCH($C760,'Policy Characteristics'!$C:$C,0))),"",INDEX('Policy Characteristics'!H:H,MATCH($C760,'Policy Characteristics'!$C:$C,0)))</f>
        <v>0.01</v>
      </c>
      <c r="O760" s="293" t="str">
        <f>IF(ISBLANK(INDEX('Policy Characteristics'!I:I,MATCH($C760,'Policy Characteristics'!$C:$C,0))),"",INDEX('Policy Characteristics'!I:I,MATCH($C760,'Policy Characteristics'!$C:$C,0)))</f>
        <v>% reduction in energy use</v>
      </c>
      <c r="P760" s="293"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0" s="293" t="str">
        <f>IF(ISBLANK(INDEX('Policy Characteristics'!K:K,MATCH($C760,'Policy Characteristics'!$C:$C,0))),"",INDEX('Policy Characteristics'!K:K,MATCH($C760,'Policy Characteristics'!$C:$C,0)))</f>
        <v>industry-ag-main.html#eff-stds</v>
      </c>
      <c r="R760" s="293" t="str">
        <f>IF(ISBLANK(INDEX('Policy Characteristics'!L:L,MATCH($C760,'Policy Characteristics'!$C:$C,0))),"",INDEX('Policy Characteristics'!L:L,MATCH($C760,'Policy Characteristics'!$C:$C,0)))</f>
        <v>industry-energy-efficiency-standards.html</v>
      </c>
    </row>
    <row r="761" spans="1:18" s="293" customFormat="1" x14ac:dyDescent="0.25">
      <c r="A761" s="293" t="str">
        <f>IF(ISBLANK(INDEX('Policy Characteristics'!A:A,MATCH($C761,'Policy Characteristics'!$C:$C,0))),"",INDEX('Policy Characteristics'!A:A,MATCH($C761,'Policy Characteristics'!$C:$C,0)))</f>
        <v>Industry</v>
      </c>
      <c r="B761" s="294" t="str">
        <f>IF(ISBLANK(INDEX('Policy Characteristics'!B:B,MATCH($C761,'Policy Characteristics'!$C:$C,0))),"",INDEX('Policy Characteristics'!B:B,MATCH($C761,'Policy Characteristics'!$C:$C,0)))</f>
        <v>Industry Energy Efficiency Standards</v>
      </c>
      <c r="C761" s="293" t="str">
        <f t="shared" si="38"/>
        <v>Percentage Improvement in Eqpt Efficiency Standards above BAU</v>
      </c>
      <c r="D761" s="299" t="s">
        <v>718</v>
      </c>
      <c r="E761" s="298" t="s">
        <v>776</v>
      </c>
      <c r="F761" t="s">
        <v>719</v>
      </c>
      <c r="G761" s="298" t="s">
        <v>793</v>
      </c>
      <c r="H761" s="20">
        <v>971</v>
      </c>
      <c r="I761" s="295" t="s">
        <v>634</v>
      </c>
      <c r="J761" s="296" t="str">
        <f>IF(ISBLANK(INDEX('Policy Characteristics'!D:D,MATCH($C761,'Policy Characteristics'!$C:$C,0))),"",INDEX('Policy Characteristics'!D:D,MATCH($C761,'Policy Characteristics'!$C:$C,0)))</f>
        <v>Industry Energy Efficiency Standards</v>
      </c>
      <c r="K761" s="293" t="str">
        <f>IF(ISBLANK(INDEX('Policy Characteristics'!E:E,MATCH($C761,'Policy Characteristics'!$C:$C,0))),"",INDEX('Policy Characteristics'!E:E,MATCH($C761,'Policy Characteristics'!$C:$C,0)))</f>
        <v>indst efficiency standards</v>
      </c>
      <c r="L761" s="237">
        <f>IF(ISBLANK(INDEX('Policy Characteristics'!F:F,MATCH($C761,'Policy Characteristics'!$C:$C,0))),"",INDEX('Policy Characteristics'!F:F,MATCH($C761,'Policy Characteristics'!$C:$C,0)))</f>
        <v>0</v>
      </c>
      <c r="M761" s="237">
        <f>IF(ISBLANK(INDEX('Policy Characteristics'!G:G,MATCH($C761,'Policy Characteristics'!$C:$C,0))),"",INDEX('Policy Characteristics'!G:G,MATCH($C761,'Policy Characteristics'!$C:$C,0)))</f>
        <v>0.25</v>
      </c>
      <c r="N761" s="237">
        <f>IF(ISBLANK(INDEX('Policy Characteristics'!H:H,MATCH($C761,'Policy Characteristics'!$C:$C,0))),"",INDEX('Policy Characteristics'!H:H,MATCH($C761,'Policy Characteristics'!$C:$C,0)))</f>
        <v>0.01</v>
      </c>
      <c r="O761" s="293" t="str">
        <f>IF(ISBLANK(INDEX('Policy Characteristics'!I:I,MATCH($C761,'Policy Characteristics'!$C:$C,0))),"",INDEX('Policy Characteristics'!I:I,MATCH($C761,'Policy Characteristics'!$C:$C,0)))</f>
        <v>% reduction in energy use</v>
      </c>
      <c r="P761" s="293"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1" s="293" t="str">
        <f>IF(ISBLANK(INDEX('Policy Characteristics'!K:K,MATCH($C761,'Policy Characteristics'!$C:$C,0))),"",INDEX('Policy Characteristics'!K:K,MATCH($C761,'Policy Characteristics'!$C:$C,0)))</f>
        <v>industry-ag-main.html#eff-stds</v>
      </c>
      <c r="R761" s="293" t="str">
        <f>IF(ISBLANK(INDEX('Policy Characteristics'!L:L,MATCH($C761,'Policy Characteristics'!$C:$C,0))),"",INDEX('Policy Characteristics'!L:L,MATCH($C761,'Policy Characteristics'!$C:$C,0)))</f>
        <v>industry-energy-efficiency-standards.html</v>
      </c>
    </row>
    <row r="762" spans="1:18" s="293" customFormat="1" x14ac:dyDescent="0.25">
      <c r="A762" s="293" t="str">
        <f>IF(ISBLANK(INDEX('Policy Characteristics'!A:A,MATCH($C762,'Policy Characteristics'!$C:$C,0))),"",INDEX('Policy Characteristics'!A:A,MATCH($C762,'Policy Characteristics'!$C:$C,0)))</f>
        <v>Industry</v>
      </c>
      <c r="B762" s="294" t="str">
        <f>IF(ISBLANK(INDEX('Policy Characteristics'!B:B,MATCH($C762,'Policy Characteristics'!$C:$C,0))),"",INDEX('Policy Characteristics'!B:B,MATCH($C762,'Policy Characteristics'!$C:$C,0)))</f>
        <v>Industry Energy Efficiency Standards</v>
      </c>
      <c r="C762" s="293" t="str">
        <f t="shared" si="38"/>
        <v>Percentage Improvement in Eqpt Efficiency Standards above BAU</v>
      </c>
      <c r="D762" s="299" t="s">
        <v>718</v>
      </c>
      <c r="E762" s="298" t="s">
        <v>778</v>
      </c>
      <c r="F762" t="s">
        <v>719</v>
      </c>
      <c r="G762" s="298" t="s">
        <v>794</v>
      </c>
      <c r="H762" s="20">
        <v>972</v>
      </c>
      <c r="I762" s="295" t="s">
        <v>624</v>
      </c>
      <c r="J762" s="296" t="str">
        <f>IF(ISBLANK(INDEX('Policy Characteristics'!D:D,MATCH($C762,'Policy Characteristics'!$C:$C,0))),"",INDEX('Policy Characteristics'!D:D,MATCH($C762,'Policy Characteristics'!$C:$C,0)))</f>
        <v>Industry Energy Efficiency Standards</v>
      </c>
      <c r="K762" s="293" t="str">
        <f>IF(ISBLANK(INDEX('Policy Characteristics'!E:E,MATCH($C762,'Policy Characteristics'!$C:$C,0))),"",INDEX('Policy Characteristics'!E:E,MATCH($C762,'Policy Characteristics'!$C:$C,0)))</f>
        <v>indst efficiency standards</v>
      </c>
      <c r="L762" s="237">
        <f>IF(ISBLANK(INDEX('Policy Characteristics'!F:F,MATCH($C762,'Policy Characteristics'!$C:$C,0))),"",INDEX('Policy Characteristics'!F:F,MATCH($C762,'Policy Characteristics'!$C:$C,0)))</f>
        <v>0</v>
      </c>
      <c r="M762" s="237">
        <f>IF(ISBLANK(INDEX('Policy Characteristics'!G:G,MATCH($C762,'Policy Characteristics'!$C:$C,0))),"",INDEX('Policy Characteristics'!G:G,MATCH($C762,'Policy Characteristics'!$C:$C,0)))</f>
        <v>0.25</v>
      </c>
      <c r="N762" s="237">
        <f>IF(ISBLANK(INDEX('Policy Characteristics'!H:H,MATCH($C762,'Policy Characteristics'!$C:$C,0))),"",INDEX('Policy Characteristics'!H:H,MATCH($C762,'Policy Characteristics'!$C:$C,0)))</f>
        <v>0.01</v>
      </c>
      <c r="O762" s="293" t="str">
        <f>IF(ISBLANK(INDEX('Policy Characteristics'!I:I,MATCH($C762,'Policy Characteristics'!$C:$C,0))),"",INDEX('Policy Characteristics'!I:I,MATCH($C762,'Policy Characteristics'!$C:$C,0)))</f>
        <v>% reduction in energy use</v>
      </c>
      <c r="P762" s="293"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2" s="293" t="str">
        <f>IF(ISBLANK(INDEX('Policy Characteristics'!K:K,MATCH($C762,'Policy Characteristics'!$C:$C,0))),"",INDEX('Policy Characteristics'!K:K,MATCH($C762,'Policy Characteristics'!$C:$C,0)))</f>
        <v>industry-ag-main.html#eff-stds</v>
      </c>
      <c r="R762" s="293" t="str">
        <f>IF(ISBLANK(INDEX('Policy Characteristics'!L:L,MATCH($C762,'Policy Characteristics'!$C:$C,0))),"",INDEX('Policy Characteristics'!L:L,MATCH($C762,'Policy Characteristics'!$C:$C,0)))</f>
        <v>industry-energy-efficiency-standards.html</v>
      </c>
    </row>
    <row r="763" spans="1:18" s="293" customFormat="1" x14ac:dyDescent="0.25">
      <c r="A763" s="293" t="str">
        <f>IF(ISBLANK(INDEX('Policy Characteristics'!A:A,MATCH($C763,'Policy Characteristics'!$C:$C,0))),"",INDEX('Policy Characteristics'!A:A,MATCH($C763,'Policy Characteristics'!$C:$C,0)))</f>
        <v>Industry</v>
      </c>
      <c r="B763" s="294" t="str">
        <f>IF(ISBLANK(INDEX('Policy Characteristics'!B:B,MATCH($C763,'Policy Characteristics'!$C:$C,0))),"",INDEX('Policy Characteristics'!B:B,MATCH($C763,'Policy Characteristics'!$C:$C,0)))</f>
        <v>Industry Energy Efficiency Standards</v>
      </c>
      <c r="C763" s="293" t="str">
        <f t="shared" si="38"/>
        <v>Percentage Improvement in Eqpt Efficiency Standards above BAU</v>
      </c>
      <c r="D763" s="299" t="s">
        <v>718</v>
      </c>
      <c r="E763" s="298" t="s">
        <v>780</v>
      </c>
      <c r="F763" t="s">
        <v>719</v>
      </c>
      <c r="G763" s="298" t="s">
        <v>795</v>
      </c>
      <c r="H763" s="20">
        <v>973</v>
      </c>
      <c r="I763" s="295" t="s">
        <v>634</v>
      </c>
      <c r="J763" s="296" t="str">
        <f>IF(ISBLANK(INDEX('Policy Characteristics'!D:D,MATCH($C763,'Policy Characteristics'!$C:$C,0))),"",INDEX('Policy Characteristics'!D:D,MATCH($C763,'Policy Characteristics'!$C:$C,0)))</f>
        <v>Industry Energy Efficiency Standards</v>
      </c>
      <c r="K763" s="293" t="str">
        <f>IF(ISBLANK(INDEX('Policy Characteristics'!E:E,MATCH($C763,'Policy Characteristics'!$C:$C,0))),"",INDEX('Policy Characteristics'!E:E,MATCH($C763,'Policy Characteristics'!$C:$C,0)))</f>
        <v>indst efficiency standards</v>
      </c>
      <c r="L763" s="237">
        <f>IF(ISBLANK(INDEX('Policy Characteristics'!F:F,MATCH($C763,'Policy Characteristics'!$C:$C,0))),"",INDEX('Policy Characteristics'!F:F,MATCH($C763,'Policy Characteristics'!$C:$C,0)))</f>
        <v>0</v>
      </c>
      <c r="M763" s="237">
        <f>IF(ISBLANK(INDEX('Policy Characteristics'!G:G,MATCH($C763,'Policy Characteristics'!$C:$C,0))),"",INDEX('Policy Characteristics'!G:G,MATCH($C763,'Policy Characteristics'!$C:$C,0)))</f>
        <v>0.25</v>
      </c>
      <c r="N763" s="237">
        <f>IF(ISBLANK(INDEX('Policy Characteristics'!H:H,MATCH($C763,'Policy Characteristics'!$C:$C,0))),"",INDEX('Policy Characteristics'!H:H,MATCH($C763,'Policy Characteristics'!$C:$C,0)))</f>
        <v>0.01</v>
      </c>
      <c r="O763" s="293" t="str">
        <f>IF(ISBLANK(INDEX('Policy Characteristics'!I:I,MATCH($C763,'Policy Characteristics'!$C:$C,0))),"",INDEX('Policy Characteristics'!I:I,MATCH($C763,'Policy Characteristics'!$C:$C,0)))</f>
        <v>% reduction in energy use</v>
      </c>
      <c r="P763" s="293"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3" s="293" t="str">
        <f>IF(ISBLANK(INDEX('Policy Characteristics'!K:K,MATCH($C763,'Policy Characteristics'!$C:$C,0))),"",INDEX('Policy Characteristics'!K:K,MATCH($C763,'Policy Characteristics'!$C:$C,0)))</f>
        <v>industry-ag-main.html#eff-stds</v>
      </c>
      <c r="R763" s="293" t="str">
        <f>IF(ISBLANK(INDEX('Policy Characteristics'!L:L,MATCH($C763,'Policy Characteristics'!$C:$C,0))),"",INDEX('Policy Characteristics'!L:L,MATCH($C763,'Policy Characteristics'!$C:$C,0)))</f>
        <v>industry-energy-efficiency-standards.html</v>
      </c>
    </row>
    <row r="764" spans="1:18" s="293" customFormat="1" x14ac:dyDescent="0.25">
      <c r="A764" s="293" t="str">
        <f>IF(ISBLANK(INDEX('Policy Characteristics'!A:A,MATCH($C764,'Policy Characteristics'!$C:$C,0))),"",INDEX('Policy Characteristics'!A:A,MATCH($C764,'Policy Characteristics'!$C:$C,0)))</f>
        <v>Industry</v>
      </c>
      <c r="B764" s="294" t="str">
        <f>IF(ISBLANK(INDEX('Policy Characteristics'!B:B,MATCH($C764,'Policy Characteristics'!$C:$C,0))),"",INDEX('Policy Characteristics'!B:B,MATCH($C764,'Policy Characteristics'!$C:$C,0)))</f>
        <v>Industry Energy Efficiency Standards</v>
      </c>
      <c r="C764" s="293" t="str">
        <f t="shared" si="38"/>
        <v>Percentage Improvement in Eqpt Efficiency Standards above BAU</v>
      </c>
      <c r="D764" s="299" t="s">
        <v>718</v>
      </c>
      <c r="E764" s="298" t="s">
        <v>782</v>
      </c>
      <c r="F764" t="s">
        <v>719</v>
      </c>
      <c r="G764" s="298" t="s">
        <v>796</v>
      </c>
      <c r="H764" s="20">
        <v>974</v>
      </c>
      <c r="I764" s="295" t="s">
        <v>634</v>
      </c>
      <c r="J764" s="296" t="str">
        <f>IF(ISBLANK(INDEX('Policy Characteristics'!D:D,MATCH($C764,'Policy Characteristics'!$C:$C,0))),"",INDEX('Policy Characteristics'!D:D,MATCH($C764,'Policy Characteristics'!$C:$C,0)))</f>
        <v>Industry Energy Efficiency Standards</v>
      </c>
      <c r="K764" s="293" t="str">
        <f>IF(ISBLANK(INDEX('Policy Characteristics'!E:E,MATCH($C764,'Policy Characteristics'!$C:$C,0))),"",INDEX('Policy Characteristics'!E:E,MATCH($C764,'Policy Characteristics'!$C:$C,0)))</f>
        <v>indst efficiency standards</v>
      </c>
      <c r="L764" s="237">
        <f>IF(ISBLANK(INDEX('Policy Characteristics'!F:F,MATCH($C764,'Policy Characteristics'!$C:$C,0))),"",INDEX('Policy Characteristics'!F:F,MATCH($C764,'Policy Characteristics'!$C:$C,0)))</f>
        <v>0</v>
      </c>
      <c r="M764" s="237">
        <f>IF(ISBLANK(INDEX('Policy Characteristics'!G:G,MATCH($C764,'Policy Characteristics'!$C:$C,0))),"",INDEX('Policy Characteristics'!G:G,MATCH($C764,'Policy Characteristics'!$C:$C,0)))</f>
        <v>0.25</v>
      </c>
      <c r="N764" s="237">
        <f>IF(ISBLANK(INDEX('Policy Characteristics'!H:H,MATCH($C764,'Policy Characteristics'!$C:$C,0))),"",INDEX('Policy Characteristics'!H:H,MATCH($C764,'Policy Characteristics'!$C:$C,0)))</f>
        <v>0.01</v>
      </c>
      <c r="O764" s="293" t="str">
        <f>IF(ISBLANK(INDEX('Policy Characteristics'!I:I,MATCH($C764,'Policy Characteristics'!$C:$C,0))),"",INDEX('Policy Characteristics'!I:I,MATCH($C764,'Policy Characteristics'!$C:$C,0)))</f>
        <v>% reduction in energy use</v>
      </c>
      <c r="P764" s="293"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4" s="293" t="str">
        <f>IF(ISBLANK(INDEX('Policy Characteristics'!K:K,MATCH($C764,'Policy Characteristics'!$C:$C,0))),"",INDEX('Policy Characteristics'!K:K,MATCH($C764,'Policy Characteristics'!$C:$C,0)))</f>
        <v>industry-ag-main.html#eff-stds</v>
      </c>
      <c r="R764" s="293" t="str">
        <f>IF(ISBLANK(INDEX('Policy Characteristics'!L:L,MATCH($C764,'Policy Characteristics'!$C:$C,0))),"",INDEX('Policy Characteristics'!L:L,MATCH($C764,'Policy Characteristics'!$C:$C,0)))</f>
        <v>industry-energy-efficiency-standards.html</v>
      </c>
    </row>
    <row r="765" spans="1:18" s="293" customFormat="1" x14ac:dyDescent="0.25">
      <c r="A765" s="293" t="str">
        <f>IF(ISBLANK(INDEX('Policy Characteristics'!A:A,MATCH($C765,'Policy Characteristics'!$C:$C,0))),"",INDEX('Policy Characteristics'!A:A,MATCH($C765,'Policy Characteristics'!$C:$C,0)))</f>
        <v>Industry</v>
      </c>
      <c r="B765" s="294" t="str">
        <f>IF(ISBLANK(INDEX('Policy Characteristics'!B:B,MATCH($C765,'Policy Characteristics'!$C:$C,0))),"",INDEX('Policy Characteristics'!B:B,MATCH($C765,'Policy Characteristics'!$C:$C,0)))</f>
        <v>Industry Energy Efficiency Standards</v>
      </c>
      <c r="C765" s="293" t="str">
        <f t="shared" si="38"/>
        <v>Percentage Improvement in Eqpt Efficiency Standards above BAU</v>
      </c>
      <c r="D765" s="299" t="s">
        <v>718</v>
      </c>
      <c r="E765" s="298" t="s">
        <v>784</v>
      </c>
      <c r="F765" t="s">
        <v>719</v>
      </c>
      <c r="G765" s="298" t="s">
        <v>797</v>
      </c>
      <c r="H765" s="20">
        <v>975</v>
      </c>
      <c r="I765" s="295" t="s">
        <v>624</v>
      </c>
      <c r="J765" s="296" t="str">
        <f>IF(ISBLANK(INDEX('Policy Characteristics'!D:D,MATCH($C765,'Policy Characteristics'!$C:$C,0))),"",INDEX('Policy Characteristics'!D:D,MATCH($C765,'Policy Characteristics'!$C:$C,0)))</f>
        <v>Industry Energy Efficiency Standards</v>
      </c>
      <c r="K765" s="293" t="str">
        <f>IF(ISBLANK(INDEX('Policy Characteristics'!E:E,MATCH($C765,'Policy Characteristics'!$C:$C,0))),"",INDEX('Policy Characteristics'!E:E,MATCH($C765,'Policy Characteristics'!$C:$C,0)))</f>
        <v>indst efficiency standards</v>
      </c>
      <c r="L765" s="237">
        <f>IF(ISBLANK(INDEX('Policy Characteristics'!F:F,MATCH($C765,'Policy Characteristics'!$C:$C,0))),"",INDEX('Policy Characteristics'!F:F,MATCH($C765,'Policy Characteristics'!$C:$C,0)))</f>
        <v>0</v>
      </c>
      <c r="M765" s="237">
        <f>IF(ISBLANK(INDEX('Policy Characteristics'!G:G,MATCH($C765,'Policy Characteristics'!$C:$C,0))),"",INDEX('Policy Characteristics'!G:G,MATCH($C765,'Policy Characteristics'!$C:$C,0)))</f>
        <v>0.25</v>
      </c>
      <c r="N765" s="237">
        <f>IF(ISBLANK(INDEX('Policy Characteristics'!H:H,MATCH($C765,'Policy Characteristics'!$C:$C,0))),"",INDEX('Policy Characteristics'!H:H,MATCH($C765,'Policy Characteristics'!$C:$C,0)))</f>
        <v>0.01</v>
      </c>
      <c r="O765" s="293" t="str">
        <f>IF(ISBLANK(INDEX('Policy Characteristics'!I:I,MATCH($C765,'Policy Characteristics'!$C:$C,0))),"",INDEX('Policy Characteristics'!I:I,MATCH($C765,'Policy Characteristics'!$C:$C,0)))</f>
        <v>% reduction in energy use</v>
      </c>
      <c r="P765" s="293"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5" s="293" t="str">
        <f>IF(ISBLANK(INDEX('Policy Characteristics'!K:K,MATCH($C765,'Policy Characteristics'!$C:$C,0))),"",INDEX('Policy Characteristics'!K:K,MATCH($C765,'Policy Characteristics'!$C:$C,0)))</f>
        <v>industry-ag-main.html#eff-stds</v>
      </c>
      <c r="R765" s="293" t="str">
        <f>IF(ISBLANK(INDEX('Policy Characteristics'!L:L,MATCH($C765,'Policy Characteristics'!$C:$C,0))),"",INDEX('Policy Characteristics'!L:L,MATCH($C765,'Policy Characteristics'!$C:$C,0)))</f>
        <v>industry-energy-efficiency-standards.html</v>
      </c>
    </row>
    <row r="766" spans="1:18" s="293" customFormat="1" x14ac:dyDescent="0.25">
      <c r="A766" s="293" t="str">
        <f>IF(ISBLANK(INDEX('Policy Characteristics'!A:A,MATCH($C766,'Policy Characteristics'!$C:$C,0))),"",INDEX('Policy Characteristics'!A:A,MATCH($C766,'Policy Characteristics'!$C:$C,0)))</f>
        <v>Industry</v>
      </c>
      <c r="B766" s="294" t="str">
        <f>IF(ISBLANK(INDEX('Policy Characteristics'!B:B,MATCH($C766,'Policy Characteristics'!$C:$C,0))),"",INDEX('Policy Characteristics'!B:B,MATCH($C766,'Policy Characteristics'!$C:$C,0)))</f>
        <v>Industry Energy Efficiency Standards</v>
      </c>
      <c r="C766" s="293" t="str">
        <f t="shared" si="38"/>
        <v>Percentage Improvement in Eqpt Efficiency Standards above BAU</v>
      </c>
      <c r="D766" s="299" t="s">
        <v>718</v>
      </c>
      <c r="E766" s="298" t="s">
        <v>786</v>
      </c>
      <c r="F766" t="s">
        <v>719</v>
      </c>
      <c r="G766" s="298" t="s">
        <v>798</v>
      </c>
      <c r="H766" s="20">
        <v>976</v>
      </c>
      <c r="I766" s="295" t="s">
        <v>634</v>
      </c>
      <c r="J766" s="296" t="str">
        <f>IF(ISBLANK(INDEX('Policy Characteristics'!D:D,MATCH($C766,'Policy Characteristics'!$C:$C,0))),"",INDEX('Policy Characteristics'!D:D,MATCH($C766,'Policy Characteristics'!$C:$C,0)))</f>
        <v>Industry Energy Efficiency Standards</v>
      </c>
      <c r="K766" s="293" t="str">
        <f>IF(ISBLANK(INDEX('Policy Characteristics'!E:E,MATCH($C766,'Policy Characteristics'!$C:$C,0))),"",INDEX('Policy Characteristics'!E:E,MATCH($C766,'Policy Characteristics'!$C:$C,0)))</f>
        <v>indst efficiency standards</v>
      </c>
      <c r="L766" s="237">
        <f>IF(ISBLANK(INDEX('Policy Characteristics'!F:F,MATCH($C766,'Policy Characteristics'!$C:$C,0))),"",INDEX('Policy Characteristics'!F:F,MATCH($C766,'Policy Characteristics'!$C:$C,0)))</f>
        <v>0</v>
      </c>
      <c r="M766" s="237">
        <f>IF(ISBLANK(INDEX('Policy Characteristics'!G:G,MATCH($C766,'Policy Characteristics'!$C:$C,0))),"",INDEX('Policy Characteristics'!G:G,MATCH($C766,'Policy Characteristics'!$C:$C,0)))</f>
        <v>0.25</v>
      </c>
      <c r="N766" s="237">
        <f>IF(ISBLANK(INDEX('Policy Characteristics'!H:H,MATCH($C766,'Policy Characteristics'!$C:$C,0))),"",INDEX('Policy Characteristics'!H:H,MATCH($C766,'Policy Characteristics'!$C:$C,0)))</f>
        <v>0.01</v>
      </c>
      <c r="O766" s="293" t="str">
        <f>IF(ISBLANK(INDEX('Policy Characteristics'!I:I,MATCH($C766,'Policy Characteristics'!$C:$C,0))),"",INDEX('Policy Characteristics'!I:I,MATCH($C766,'Policy Characteristics'!$C:$C,0)))</f>
        <v>% reduction in energy use</v>
      </c>
      <c r="P766" s="293"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6" s="293" t="str">
        <f>IF(ISBLANK(INDEX('Policy Characteristics'!K:K,MATCH($C766,'Policy Characteristics'!$C:$C,0))),"",INDEX('Policy Characteristics'!K:K,MATCH($C766,'Policy Characteristics'!$C:$C,0)))</f>
        <v>industry-ag-main.html#eff-stds</v>
      </c>
      <c r="R766" s="293" t="str">
        <f>IF(ISBLANK(INDEX('Policy Characteristics'!L:L,MATCH($C766,'Policy Characteristics'!$C:$C,0))),"",INDEX('Policy Characteristics'!L:L,MATCH($C766,'Policy Characteristics'!$C:$C,0)))</f>
        <v>industry-energy-efficiency-standards.html</v>
      </c>
    </row>
    <row r="767" spans="1:18" s="293" customFormat="1" x14ac:dyDescent="0.25">
      <c r="A767" s="293" t="str">
        <f>IF(ISBLANK(INDEX('Policy Characteristics'!A:A,MATCH($C767,'Policy Characteristics'!$C:$C,0))),"",INDEX('Policy Characteristics'!A:A,MATCH($C767,'Policy Characteristics'!$C:$C,0)))</f>
        <v>Industry</v>
      </c>
      <c r="B767" s="294" t="str">
        <f>IF(ISBLANK(INDEX('Policy Characteristics'!B:B,MATCH($C767,'Policy Characteristics'!$C:$C,0))),"",INDEX('Policy Characteristics'!B:B,MATCH($C767,'Policy Characteristics'!$C:$C,0)))</f>
        <v>Industry Energy Efficiency Standards</v>
      </c>
      <c r="C767" s="293" t="str">
        <f t="shared" si="38"/>
        <v>Percentage Improvement in Eqpt Efficiency Standards above BAU</v>
      </c>
      <c r="D767" s="299" t="s">
        <v>718</v>
      </c>
      <c r="E767" s="298" t="s">
        <v>788</v>
      </c>
      <c r="F767" t="s">
        <v>719</v>
      </c>
      <c r="G767" s="298" t="s">
        <v>799</v>
      </c>
      <c r="H767" s="20">
        <v>977</v>
      </c>
      <c r="I767" s="295" t="s">
        <v>634</v>
      </c>
      <c r="J767" s="296" t="str">
        <f>IF(ISBLANK(INDEX('Policy Characteristics'!D:D,MATCH($C767,'Policy Characteristics'!$C:$C,0))),"",INDEX('Policy Characteristics'!D:D,MATCH($C767,'Policy Characteristics'!$C:$C,0)))</f>
        <v>Industry Energy Efficiency Standards</v>
      </c>
      <c r="K767" s="293" t="str">
        <f>IF(ISBLANK(INDEX('Policy Characteristics'!E:E,MATCH($C767,'Policy Characteristics'!$C:$C,0))),"",INDEX('Policy Characteristics'!E:E,MATCH($C767,'Policy Characteristics'!$C:$C,0)))</f>
        <v>indst efficiency standards</v>
      </c>
      <c r="L767" s="237">
        <f>IF(ISBLANK(INDEX('Policy Characteristics'!F:F,MATCH($C767,'Policy Characteristics'!$C:$C,0))),"",INDEX('Policy Characteristics'!F:F,MATCH($C767,'Policy Characteristics'!$C:$C,0)))</f>
        <v>0</v>
      </c>
      <c r="M767" s="237">
        <f>IF(ISBLANK(INDEX('Policy Characteristics'!G:G,MATCH($C767,'Policy Characteristics'!$C:$C,0))),"",INDEX('Policy Characteristics'!G:G,MATCH($C767,'Policy Characteristics'!$C:$C,0)))</f>
        <v>0.25</v>
      </c>
      <c r="N767" s="237">
        <f>IF(ISBLANK(INDEX('Policy Characteristics'!H:H,MATCH($C767,'Policy Characteristics'!$C:$C,0))),"",INDEX('Policy Characteristics'!H:H,MATCH($C767,'Policy Characteristics'!$C:$C,0)))</f>
        <v>0.01</v>
      </c>
      <c r="O767" s="293" t="str">
        <f>IF(ISBLANK(INDEX('Policy Characteristics'!I:I,MATCH($C767,'Policy Characteristics'!$C:$C,0))),"",INDEX('Policy Characteristics'!I:I,MATCH($C767,'Policy Characteristics'!$C:$C,0)))</f>
        <v>% reduction in energy use</v>
      </c>
      <c r="P767" s="293"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7" s="293" t="str">
        <f>IF(ISBLANK(INDEX('Policy Characteristics'!K:K,MATCH($C767,'Policy Characteristics'!$C:$C,0))),"",INDEX('Policy Characteristics'!K:K,MATCH($C767,'Policy Characteristics'!$C:$C,0)))</f>
        <v>industry-ag-main.html#eff-stds</v>
      </c>
      <c r="R767" s="293" t="str">
        <f>IF(ISBLANK(INDEX('Policy Characteristics'!L:L,MATCH($C767,'Policy Characteristics'!$C:$C,0))),"",INDEX('Policy Characteristics'!L:L,MATCH($C767,'Policy Characteristics'!$C:$C,0)))</f>
        <v>industry-energy-efficiency-standards.html</v>
      </c>
    </row>
    <row r="768" spans="1:18" s="293" customFormat="1" x14ac:dyDescent="0.25">
      <c r="A768" s="293" t="str">
        <f>IF(ISBLANK(INDEX('Policy Characteristics'!A:A,MATCH($C768,'Policy Characteristics'!$C:$C,0))),"",INDEX('Policy Characteristics'!A:A,MATCH($C768,'Policy Characteristics'!$C:$C,0)))</f>
        <v>Industry</v>
      </c>
      <c r="B768" s="294" t="str">
        <f>IF(ISBLANK(INDEX('Policy Characteristics'!B:B,MATCH($C768,'Policy Characteristics'!$C:$C,0))),"",INDEX('Policy Characteristics'!B:B,MATCH($C768,'Policy Characteristics'!$C:$C,0)))</f>
        <v>Industry Energy Efficiency Standards</v>
      </c>
      <c r="C768" s="293" t="str">
        <f t="shared" si="38"/>
        <v>Percentage Improvement in Eqpt Efficiency Standards above BAU</v>
      </c>
      <c r="D768" s="299" t="s">
        <v>720</v>
      </c>
      <c r="E768" s="298" t="s">
        <v>770</v>
      </c>
      <c r="F768" t="s">
        <v>721</v>
      </c>
      <c r="G768" s="298" t="s">
        <v>790</v>
      </c>
      <c r="H768" s="20">
        <v>978</v>
      </c>
      <c r="I768" s="295" t="s">
        <v>624</v>
      </c>
      <c r="J768" s="296" t="str">
        <f>IF(ISBLANK(INDEX('Policy Characteristics'!D:D,MATCH($C768,'Policy Characteristics'!$C:$C,0))),"",INDEX('Policy Characteristics'!D:D,MATCH($C768,'Policy Characteristics'!$C:$C,0)))</f>
        <v>Industry Energy Efficiency Standards</v>
      </c>
      <c r="K768" s="293" t="str">
        <f>IF(ISBLANK(INDEX('Policy Characteristics'!E:E,MATCH($C768,'Policy Characteristics'!$C:$C,0))),"",INDEX('Policy Characteristics'!E:E,MATCH($C768,'Policy Characteristics'!$C:$C,0)))</f>
        <v>indst efficiency standards</v>
      </c>
      <c r="L768" s="237">
        <f>IF(ISBLANK(INDEX('Policy Characteristics'!F:F,MATCH($C768,'Policy Characteristics'!$C:$C,0))),"",INDEX('Policy Characteristics'!F:F,MATCH($C768,'Policy Characteristics'!$C:$C,0)))</f>
        <v>0</v>
      </c>
      <c r="M768" s="237">
        <f>IF(ISBLANK(INDEX('Policy Characteristics'!G:G,MATCH($C768,'Policy Characteristics'!$C:$C,0))),"",INDEX('Policy Characteristics'!G:G,MATCH($C768,'Policy Characteristics'!$C:$C,0)))</f>
        <v>0.25</v>
      </c>
      <c r="N768" s="237">
        <f>IF(ISBLANK(INDEX('Policy Characteristics'!H:H,MATCH($C768,'Policy Characteristics'!$C:$C,0))),"",INDEX('Policy Characteristics'!H:H,MATCH($C768,'Policy Characteristics'!$C:$C,0)))</f>
        <v>0.01</v>
      </c>
      <c r="O768" s="293" t="str">
        <f>IF(ISBLANK(INDEX('Policy Characteristics'!I:I,MATCH($C768,'Policy Characteristics'!$C:$C,0))),"",INDEX('Policy Characteristics'!I:I,MATCH($C768,'Policy Characteristics'!$C:$C,0)))</f>
        <v>% reduction in energy use</v>
      </c>
      <c r="P768" s="293"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8" s="293" t="str">
        <f>IF(ISBLANK(INDEX('Policy Characteristics'!K:K,MATCH($C768,'Policy Characteristics'!$C:$C,0))),"",INDEX('Policy Characteristics'!K:K,MATCH($C768,'Policy Characteristics'!$C:$C,0)))</f>
        <v>industry-ag-main.html#eff-stds</v>
      </c>
      <c r="R768" s="293" t="str">
        <f>IF(ISBLANK(INDEX('Policy Characteristics'!L:L,MATCH($C768,'Policy Characteristics'!$C:$C,0))),"",INDEX('Policy Characteristics'!L:L,MATCH($C768,'Policy Characteristics'!$C:$C,0)))</f>
        <v>industry-energy-efficiency-standards.html</v>
      </c>
    </row>
    <row r="769" spans="1:18" s="293" customFormat="1" x14ac:dyDescent="0.25">
      <c r="A769" s="293" t="str">
        <f>IF(ISBLANK(INDEX('Policy Characteristics'!A:A,MATCH($C769,'Policy Characteristics'!$C:$C,0))),"",INDEX('Policy Characteristics'!A:A,MATCH($C769,'Policy Characteristics'!$C:$C,0)))</f>
        <v>Industry</v>
      </c>
      <c r="B769" s="294" t="str">
        <f>IF(ISBLANK(INDEX('Policy Characteristics'!B:B,MATCH($C769,'Policy Characteristics'!$C:$C,0))),"",INDEX('Policy Characteristics'!B:B,MATCH($C769,'Policy Characteristics'!$C:$C,0)))</f>
        <v>Industry Energy Efficiency Standards</v>
      </c>
      <c r="C769" s="293" t="str">
        <f t="shared" si="38"/>
        <v>Percentage Improvement in Eqpt Efficiency Standards above BAU</v>
      </c>
      <c r="D769" s="299" t="s">
        <v>720</v>
      </c>
      <c r="E769" s="298" t="s">
        <v>772</v>
      </c>
      <c r="F769" t="s">
        <v>721</v>
      </c>
      <c r="G769" s="298" t="s">
        <v>791</v>
      </c>
      <c r="H769" s="20">
        <v>979</v>
      </c>
      <c r="I769" s="295" t="s">
        <v>634</v>
      </c>
      <c r="J769" s="296" t="str">
        <f>IF(ISBLANK(INDEX('Policy Characteristics'!D:D,MATCH($C769,'Policy Characteristics'!$C:$C,0))),"",INDEX('Policy Characteristics'!D:D,MATCH($C769,'Policy Characteristics'!$C:$C,0)))</f>
        <v>Industry Energy Efficiency Standards</v>
      </c>
      <c r="K769" s="293" t="str">
        <f>IF(ISBLANK(INDEX('Policy Characteristics'!E:E,MATCH($C769,'Policy Characteristics'!$C:$C,0))),"",INDEX('Policy Characteristics'!E:E,MATCH($C769,'Policy Characteristics'!$C:$C,0)))</f>
        <v>indst efficiency standards</v>
      </c>
      <c r="L769" s="237">
        <f>IF(ISBLANK(INDEX('Policy Characteristics'!F:F,MATCH($C769,'Policy Characteristics'!$C:$C,0))),"",INDEX('Policy Characteristics'!F:F,MATCH($C769,'Policy Characteristics'!$C:$C,0)))</f>
        <v>0</v>
      </c>
      <c r="M769" s="237">
        <f>IF(ISBLANK(INDEX('Policy Characteristics'!G:G,MATCH($C769,'Policy Characteristics'!$C:$C,0))),"",INDEX('Policy Characteristics'!G:G,MATCH($C769,'Policy Characteristics'!$C:$C,0)))</f>
        <v>0.25</v>
      </c>
      <c r="N769" s="237">
        <f>IF(ISBLANK(INDEX('Policy Characteristics'!H:H,MATCH($C769,'Policy Characteristics'!$C:$C,0))),"",INDEX('Policy Characteristics'!H:H,MATCH($C769,'Policy Characteristics'!$C:$C,0)))</f>
        <v>0.01</v>
      </c>
      <c r="O769" s="293" t="str">
        <f>IF(ISBLANK(INDEX('Policy Characteristics'!I:I,MATCH($C769,'Policy Characteristics'!$C:$C,0))),"",INDEX('Policy Characteristics'!I:I,MATCH($C769,'Policy Characteristics'!$C:$C,0)))</f>
        <v>% reduction in energy use</v>
      </c>
      <c r="P769" s="293"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9" s="293" t="str">
        <f>IF(ISBLANK(INDEX('Policy Characteristics'!K:K,MATCH($C769,'Policy Characteristics'!$C:$C,0))),"",INDEX('Policy Characteristics'!K:K,MATCH($C769,'Policy Characteristics'!$C:$C,0)))</f>
        <v>industry-ag-main.html#eff-stds</v>
      </c>
      <c r="R769" s="293" t="str">
        <f>IF(ISBLANK(INDEX('Policy Characteristics'!L:L,MATCH($C769,'Policy Characteristics'!$C:$C,0))),"",INDEX('Policy Characteristics'!L:L,MATCH($C769,'Policy Characteristics'!$C:$C,0)))</f>
        <v>industry-energy-efficiency-standards.html</v>
      </c>
    </row>
    <row r="770" spans="1:18" s="293" customFormat="1" x14ac:dyDescent="0.25">
      <c r="A770" s="293" t="str">
        <f>IF(ISBLANK(INDEX('Policy Characteristics'!A:A,MATCH($C770,'Policy Characteristics'!$C:$C,0))),"",INDEX('Policy Characteristics'!A:A,MATCH($C770,'Policy Characteristics'!$C:$C,0)))</f>
        <v>Industry</v>
      </c>
      <c r="B770" s="294" t="str">
        <f>IF(ISBLANK(INDEX('Policy Characteristics'!B:B,MATCH($C770,'Policy Characteristics'!$C:$C,0))),"",INDEX('Policy Characteristics'!B:B,MATCH($C770,'Policy Characteristics'!$C:$C,0)))</f>
        <v>Industry Energy Efficiency Standards</v>
      </c>
      <c r="C770" s="293" t="str">
        <f t="shared" si="38"/>
        <v>Percentage Improvement in Eqpt Efficiency Standards above BAU</v>
      </c>
      <c r="D770" s="299" t="s">
        <v>720</v>
      </c>
      <c r="E770" s="298" t="s">
        <v>774</v>
      </c>
      <c r="F770" t="s">
        <v>721</v>
      </c>
      <c r="G770" s="298" t="s">
        <v>792</v>
      </c>
      <c r="H770" s="20">
        <v>980</v>
      </c>
      <c r="I770" s="295" t="s">
        <v>624</v>
      </c>
      <c r="J770" s="296" t="str">
        <f>IF(ISBLANK(INDEX('Policy Characteristics'!D:D,MATCH($C770,'Policy Characteristics'!$C:$C,0))),"",INDEX('Policy Characteristics'!D:D,MATCH($C770,'Policy Characteristics'!$C:$C,0)))</f>
        <v>Industry Energy Efficiency Standards</v>
      </c>
      <c r="K770" s="293" t="str">
        <f>IF(ISBLANK(INDEX('Policy Characteristics'!E:E,MATCH($C770,'Policy Characteristics'!$C:$C,0))),"",INDEX('Policy Characteristics'!E:E,MATCH($C770,'Policy Characteristics'!$C:$C,0)))</f>
        <v>indst efficiency standards</v>
      </c>
      <c r="L770" s="237">
        <f>IF(ISBLANK(INDEX('Policy Characteristics'!F:F,MATCH($C770,'Policy Characteristics'!$C:$C,0))),"",INDEX('Policy Characteristics'!F:F,MATCH($C770,'Policy Characteristics'!$C:$C,0)))</f>
        <v>0</v>
      </c>
      <c r="M770" s="237">
        <f>IF(ISBLANK(INDEX('Policy Characteristics'!G:G,MATCH($C770,'Policy Characteristics'!$C:$C,0))),"",INDEX('Policy Characteristics'!G:G,MATCH($C770,'Policy Characteristics'!$C:$C,0)))</f>
        <v>0.25</v>
      </c>
      <c r="N770" s="237">
        <f>IF(ISBLANK(INDEX('Policy Characteristics'!H:H,MATCH($C770,'Policy Characteristics'!$C:$C,0))),"",INDEX('Policy Characteristics'!H:H,MATCH($C770,'Policy Characteristics'!$C:$C,0)))</f>
        <v>0.01</v>
      </c>
      <c r="O770" s="293" t="str">
        <f>IF(ISBLANK(INDEX('Policy Characteristics'!I:I,MATCH($C770,'Policy Characteristics'!$C:$C,0))),"",INDEX('Policy Characteristics'!I:I,MATCH($C770,'Policy Characteristics'!$C:$C,0)))</f>
        <v>% reduction in energy use</v>
      </c>
      <c r="P770" s="293"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0" s="293" t="str">
        <f>IF(ISBLANK(INDEX('Policy Characteristics'!K:K,MATCH($C770,'Policy Characteristics'!$C:$C,0))),"",INDEX('Policy Characteristics'!K:K,MATCH($C770,'Policy Characteristics'!$C:$C,0)))</f>
        <v>industry-ag-main.html#eff-stds</v>
      </c>
      <c r="R770" s="293" t="str">
        <f>IF(ISBLANK(INDEX('Policy Characteristics'!L:L,MATCH($C770,'Policy Characteristics'!$C:$C,0))),"",INDEX('Policy Characteristics'!L:L,MATCH($C770,'Policy Characteristics'!$C:$C,0)))</f>
        <v>industry-energy-efficiency-standards.html</v>
      </c>
    </row>
    <row r="771" spans="1:18" s="293" customFormat="1" x14ac:dyDescent="0.25">
      <c r="A771" s="293" t="str">
        <f>IF(ISBLANK(INDEX('Policy Characteristics'!A:A,MATCH($C771,'Policy Characteristics'!$C:$C,0))),"",INDEX('Policy Characteristics'!A:A,MATCH($C771,'Policy Characteristics'!$C:$C,0)))</f>
        <v>Industry</v>
      </c>
      <c r="B771" s="294" t="str">
        <f>IF(ISBLANK(INDEX('Policy Characteristics'!B:B,MATCH($C771,'Policy Characteristics'!$C:$C,0))),"",INDEX('Policy Characteristics'!B:B,MATCH($C771,'Policy Characteristics'!$C:$C,0)))</f>
        <v>Industry Energy Efficiency Standards</v>
      </c>
      <c r="C771" s="293" t="str">
        <f t="shared" si="38"/>
        <v>Percentage Improvement in Eqpt Efficiency Standards above BAU</v>
      </c>
      <c r="D771" s="299" t="s">
        <v>720</v>
      </c>
      <c r="E771" s="298" t="s">
        <v>776</v>
      </c>
      <c r="F771" t="s">
        <v>721</v>
      </c>
      <c r="G771" s="298" t="s">
        <v>793</v>
      </c>
      <c r="H771" s="20">
        <v>981</v>
      </c>
      <c r="I771" s="295" t="s">
        <v>634</v>
      </c>
      <c r="J771" s="296" t="str">
        <f>IF(ISBLANK(INDEX('Policy Characteristics'!D:D,MATCH($C771,'Policy Characteristics'!$C:$C,0))),"",INDEX('Policy Characteristics'!D:D,MATCH($C771,'Policy Characteristics'!$C:$C,0)))</f>
        <v>Industry Energy Efficiency Standards</v>
      </c>
      <c r="K771" s="293" t="str">
        <f>IF(ISBLANK(INDEX('Policy Characteristics'!E:E,MATCH($C771,'Policy Characteristics'!$C:$C,0))),"",INDEX('Policy Characteristics'!E:E,MATCH($C771,'Policy Characteristics'!$C:$C,0)))</f>
        <v>indst efficiency standards</v>
      </c>
      <c r="L771" s="237">
        <f>IF(ISBLANK(INDEX('Policy Characteristics'!F:F,MATCH($C771,'Policy Characteristics'!$C:$C,0))),"",INDEX('Policy Characteristics'!F:F,MATCH($C771,'Policy Characteristics'!$C:$C,0)))</f>
        <v>0</v>
      </c>
      <c r="M771" s="237">
        <f>IF(ISBLANK(INDEX('Policy Characteristics'!G:G,MATCH($C771,'Policy Characteristics'!$C:$C,0))),"",INDEX('Policy Characteristics'!G:G,MATCH($C771,'Policy Characteristics'!$C:$C,0)))</f>
        <v>0.25</v>
      </c>
      <c r="N771" s="237">
        <f>IF(ISBLANK(INDEX('Policy Characteristics'!H:H,MATCH($C771,'Policy Characteristics'!$C:$C,0))),"",INDEX('Policy Characteristics'!H:H,MATCH($C771,'Policy Characteristics'!$C:$C,0)))</f>
        <v>0.01</v>
      </c>
      <c r="O771" s="293" t="str">
        <f>IF(ISBLANK(INDEX('Policy Characteristics'!I:I,MATCH($C771,'Policy Characteristics'!$C:$C,0))),"",INDEX('Policy Characteristics'!I:I,MATCH($C771,'Policy Characteristics'!$C:$C,0)))</f>
        <v>% reduction in energy use</v>
      </c>
      <c r="P771" s="293"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1" s="293" t="str">
        <f>IF(ISBLANK(INDEX('Policy Characteristics'!K:K,MATCH($C771,'Policy Characteristics'!$C:$C,0))),"",INDEX('Policy Characteristics'!K:K,MATCH($C771,'Policy Characteristics'!$C:$C,0)))</f>
        <v>industry-ag-main.html#eff-stds</v>
      </c>
      <c r="R771" s="293" t="str">
        <f>IF(ISBLANK(INDEX('Policy Characteristics'!L:L,MATCH($C771,'Policy Characteristics'!$C:$C,0))),"",INDEX('Policy Characteristics'!L:L,MATCH($C771,'Policy Characteristics'!$C:$C,0)))</f>
        <v>industry-energy-efficiency-standards.html</v>
      </c>
    </row>
    <row r="772" spans="1:18" s="293" customFormat="1" x14ac:dyDescent="0.25">
      <c r="A772" s="293" t="str">
        <f>IF(ISBLANK(INDEX('Policy Characteristics'!A:A,MATCH($C772,'Policy Characteristics'!$C:$C,0))),"",INDEX('Policy Characteristics'!A:A,MATCH($C772,'Policy Characteristics'!$C:$C,0)))</f>
        <v>Industry</v>
      </c>
      <c r="B772" s="294" t="str">
        <f>IF(ISBLANK(INDEX('Policy Characteristics'!B:B,MATCH($C772,'Policy Characteristics'!$C:$C,0))),"",INDEX('Policy Characteristics'!B:B,MATCH($C772,'Policy Characteristics'!$C:$C,0)))</f>
        <v>Industry Energy Efficiency Standards</v>
      </c>
      <c r="C772" s="293" t="str">
        <f t="shared" si="38"/>
        <v>Percentage Improvement in Eqpt Efficiency Standards above BAU</v>
      </c>
      <c r="D772" s="299" t="s">
        <v>720</v>
      </c>
      <c r="E772" s="298" t="s">
        <v>778</v>
      </c>
      <c r="F772" t="s">
        <v>721</v>
      </c>
      <c r="G772" s="298" t="s">
        <v>794</v>
      </c>
      <c r="H772" s="20">
        <v>982</v>
      </c>
      <c r="I772" s="295" t="s">
        <v>624</v>
      </c>
      <c r="J772" s="296" t="str">
        <f>IF(ISBLANK(INDEX('Policy Characteristics'!D:D,MATCH($C772,'Policy Characteristics'!$C:$C,0))),"",INDEX('Policy Characteristics'!D:D,MATCH($C772,'Policy Characteristics'!$C:$C,0)))</f>
        <v>Industry Energy Efficiency Standards</v>
      </c>
      <c r="K772" s="293" t="str">
        <f>IF(ISBLANK(INDEX('Policy Characteristics'!E:E,MATCH($C772,'Policy Characteristics'!$C:$C,0))),"",INDEX('Policy Characteristics'!E:E,MATCH($C772,'Policy Characteristics'!$C:$C,0)))</f>
        <v>indst efficiency standards</v>
      </c>
      <c r="L772" s="237">
        <f>IF(ISBLANK(INDEX('Policy Characteristics'!F:F,MATCH($C772,'Policy Characteristics'!$C:$C,0))),"",INDEX('Policy Characteristics'!F:F,MATCH($C772,'Policy Characteristics'!$C:$C,0)))</f>
        <v>0</v>
      </c>
      <c r="M772" s="237">
        <f>IF(ISBLANK(INDEX('Policy Characteristics'!G:G,MATCH($C772,'Policy Characteristics'!$C:$C,0))),"",INDEX('Policy Characteristics'!G:G,MATCH($C772,'Policy Characteristics'!$C:$C,0)))</f>
        <v>0.25</v>
      </c>
      <c r="N772" s="237">
        <f>IF(ISBLANK(INDEX('Policy Characteristics'!H:H,MATCH($C772,'Policy Characteristics'!$C:$C,0))),"",INDEX('Policy Characteristics'!H:H,MATCH($C772,'Policy Characteristics'!$C:$C,0)))</f>
        <v>0.01</v>
      </c>
      <c r="O772" s="293" t="str">
        <f>IF(ISBLANK(INDEX('Policy Characteristics'!I:I,MATCH($C772,'Policy Characteristics'!$C:$C,0))),"",INDEX('Policy Characteristics'!I:I,MATCH($C772,'Policy Characteristics'!$C:$C,0)))</f>
        <v>% reduction in energy use</v>
      </c>
      <c r="P772" s="293"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2" s="293" t="str">
        <f>IF(ISBLANK(INDEX('Policy Characteristics'!K:K,MATCH($C772,'Policy Characteristics'!$C:$C,0))),"",INDEX('Policy Characteristics'!K:K,MATCH($C772,'Policy Characteristics'!$C:$C,0)))</f>
        <v>industry-ag-main.html#eff-stds</v>
      </c>
      <c r="R772" s="293" t="str">
        <f>IF(ISBLANK(INDEX('Policy Characteristics'!L:L,MATCH($C772,'Policy Characteristics'!$C:$C,0))),"",INDEX('Policy Characteristics'!L:L,MATCH($C772,'Policy Characteristics'!$C:$C,0)))</f>
        <v>industry-energy-efficiency-standards.html</v>
      </c>
    </row>
    <row r="773" spans="1:18" s="293" customFormat="1" x14ac:dyDescent="0.25">
      <c r="A773" s="293" t="str">
        <f>IF(ISBLANK(INDEX('Policy Characteristics'!A:A,MATCH($C773,'Policy Characteristics'!$C:$C,0))),"",INDEX('Policy Characteristics'!A:A,MATCH($C773,'Policy Characteristics'!$C:$C,0)))</f>
        <v>Industry</v>
      </c>
      <c r="B773" s="294" t="str">
        <f>IF(ISBLANK(INDEX('Policy Characteristics'!B:B,MATCH($C773,'Policy Characteristics'!$C:$C,0))),"",INDEX('Policy Characteristics'!B:B,MATCH($C773,'Policy Characteristics'!$C:$C,0)))</f>
        <v>Industry Energy Efficiency Standards</v>
      </c>
      <c r="C773" s="293" t="str">
        <f t="shared" si="38"/>
        <v>Percentage Improvement in Eqpt Efficiency Standards above BAU</v>
      </c>
      <c r="D773" s="299" t="s">
        <v>720</v>
      </c>
      <c r="E773" s="298" t="s">
        <v>780</v>
      </c>
      <c r="F773" t="s">
        <v>721</v>
      </c>
      <c r="G773" s="298" t="s">
        <v>795</v>
      </c>
      <c r="H773" s="20">
        <v>983</v>
      </c>
      <c r="I773" s="295" t="s">
        <v>634</v>
      </c>
      <c r="J773" s="296" t="str">
        <f>IF(ISBLANK(INDEX('Policy Characteristics'!D:D,MATCH($C773,'Policy Characteristics'!$C:$C,0))),"",INDEX('Policy Characteristics'!D:D,MATCH($C773,'Policy Characteristics'!$C:$C,0)))</f>
        <v>Industry Energy Efficiency Standards</v>
      </c>
      <c r="K773" s="293" t="str">
        <f>IF(ISBLANK(INDEX('Policy Characteristics'!E:E,MATCH($C773,'Policy Characteristics'!$C:$C,0))),"",INDEX('Policy Characteristics'!E:E,MATCH($C773,'Policy Characteristics'!$C:$C,0)))</f>
        <v>indst efficiency standards</v>
      </c>
      <c r="L773" s="237">
        <f>IF(ISBLANK(INDEX('Policy Characteristics'!F:F,MATCH($C773,'Policy Characteristics'!$C:$C,0))),"",INDEX('Policy Characteristics'!F:F,MATCH($C773,'Policy Characteristics'!$C:$C,0)))</f>
        <v>0</v>
      </c>
      <c r="M773" s="237">
        <f>IF(ISBLANK(INDEX('Policy Characteristics'!G:G,MATCH($C773,'Policy Characteristics'!$C:$C,0))),"",INDEX('Policy Characteristics'!G:G,MATCH($C773,'Policy Characteristics'!$C:$C,0)))</f>
        <v>0.25</v>
      </c>
      <c r="N773" s="237">
        <f>IF(ISBLANK(INDEX('Policy Characteristics'!H:H,MATCH($C773,'Policy Characteristics'!$C:$C,0))),"",INDEX('Policy Characteristics'!H:H,MATCH($C773,'Policy Characteristics'!$C:$C,0)))</f>
        <v>0.01</v>
      </c>
      <c r="O773" s="293" t="str">
        <f>IF(ISBLANK(INDEX('Policy Characteristics'!I:I,MATCH($C773,'Policy Characteristics'!$C:$C,0))),"",INDEX('Policy Characteristics'!I:I,MATCH($C773,'Policy Characteristics'!$C:$C,0)))</f>
        <v>% reduction in energy use</v>
      </c>
      <c r="P773" s="293"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3" s="293" t="str">
        <f>IF(ISBLANK(INDEX('Policy Characteristics'!K:K,MATCH($C773,'Policy Characteristics'!$C:$C,0))),"",INDEX('Policy Characteristics'!K:K,MATCH($C773,'Policy Characteristics'!$C:$C,0)))</f>
        <v>industry-ag-main.html#eff-stds</v>
      </c>
      <c r="R773" s="293" t="str">
        <f>IF(ISBLANK(INDEX('Policy Characteristics'!L:L,MATCH($C773,'Policy Characteristics'!$C:$C,0))),"",INDEX('Policy Characteristics'!L:L,MATCH($C773,'Policy Characteristics'!$C:$C,0)))</f>
        <v>industry-energy-efficiency-standards.html</v>
      </c>
    </row>
    <row r="774" spans="1:18" s="293" customFormat="1" x14ac:dyDescent="0.25">
      <c r="A774" s="293" t="str">
        <f>IF(ISBLANK(INDEX('Policy Characteristics'!A:A,MATCH($C774,'Policy Characteristics'!$C:$C,0))),"",INDEX('Policy Characteristics'!A:A,MATCH($C774,'Policy Characteristics'!$C:$C,0)))</f>
        <v>Industry</v>
      </c>
      <c r="B774" s="294" t="str">
        <f>IF(ISBLANK(INDEX('Policy Characteristics'!B:B,MATCH($C774,'Policy Characteristics'!$C:$C,0))),"",INDEX('Policy Characteristics'!B:B,MATCH($C774,'Policy Characteristics'!$C:$C,0)))</f>
        <v>Industry Energy Efficiency Standards</v>
      </c>
      <c r="C774" s="293" t="str">
        <f t="shared" si="38"/>
        <v>Percentage Improvement in Eqpt Efficiency Standards above BAU</v>
      </c>
      <c r="D774" s="299" t="s">
        <v>720</v>
      </c>
      <c r="E774" s="298" t="s">
        <v>782</v>
      </c>
      <c r="F774" t="s">
        <v>721</v>
      </c>
      <c r="G774" s="298" t="s">
        <v>796</v>
      </c>
      <c r="H774" s="20">
        <v>984</v>
      </c>
      <c r="I774" s="295" t="s">
        <v>634</v>
      </c>
      <c r="J774" s="296" t="str">
        <f>IF(ISBLANK(INDEX('Policy Characteristics'!D:D,MATCH($C774,'Policy Characteristics'!$C:$C,0))),"",INDEX('Policy Characteristics'!D:D,MATCH($C774,'Policy Characteristics'!$C:$C,0)))</f>
        <v>Industry Energy Efficiency Standards</v>
      </c>
      <c r="K774" s="293" t="str">
        <f>IF(ISBLANK(INDEX('Policy Characteristics'!E:E,MATCH($C774,'Policy Characteristics'!$C:$C,0))),"",INDEX('Policy Characteristics'!E:E,MATCH($C774,'Policy Characteristics'!$C:$C,0)))</f>
        <v>indst efficiency standards</v>
      </c>
      <c r="L774" s="237">
        <f>IF(ISBLANK(INDEX('Policy Characteristics'!F:F,MATCH($C774,'Policy Characteristics'!$C:$C,0))),"",INDEX('Policy Characteristics'!F:F,MATCH($C774,'Policy Characteristics'!$C:$C,0)))</f>
        <v>0</v>
      </c>
      <c r="M774" s="237">
        <f>IF(ISBLANK(INDEX('Policy Characteristics'!G:G,MATCH($C774,'Policy Characteristics'!$C:$C,0))),"",INDEX('Policy Characteristics'!G:G,MATCH($C774,'Policy Characteristics'!$C:$C,0)))</f>
        <v>0.25</v>
      </c>
      <c r="N774" s="237">
        <f>IF(ISBLANK(INDEX('Policy Characteristics'!H:H,MATCH($C774,'Policy Characteristics'!$C:$C,0))),"",INDEX('Policy Characteristics'!H:H,MATCH($C774,'Policy Characteristics'!$C:$C,0)))</f>
        <v>0.01</v>
      </c>
      <c r="O774" s="293" t="str">
        <f>IF(ISBLANK(INDEX('Policy Characteristics'!I:I,MATCH($C774,'Policy Characteristics'!$C:$C,0))),"",INDEX('Policy Characteristics'!I:I,MATCH($C774,'Policy Characteristics'!$C:$C,0)))</f>
        <v>% reduction in energy use</v>
      </c>
      <c r="P774" s="293"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4" s="293" t="str">
        <f>IF(ISBLANK(INDEX('Policy Characteristics'!K:K,MATCH($C774,'Policy Characteristics'!$C:$C,0))),"",INDEX('Policy Characteristics'!K:K,MATCH($C774,'Policy Characteristics'!$C:$C,0)))</f>
        <v>industry-ag-main.html#eff-stds</v>
      </c>
      <c r="R774" s="293" t="str">
        <f>IF(ISBLANK(INDEX('Policy Characteristics'!L:L,MATCH($C774,'Policy Characteristics'!$C:$C,0))),"",INDEX('Policy Characteristics'!L:L,MATCH($C774,'Policy Characteristics'!$C:$C,0)))</f>
        <v>industry-energy-efficiency-standards.html</v>
      </c>
    </row>
    <row r="775" spans="1:18" s="293" customFormat="1" x14ac:dyDescent="0.25">
      <c r="A775" s="293" t="str">
        <f>IF(ISBLANK(INDEX('Policy Characteristics'!A:A,MATCH($C775,'Policy Characteristics'!$C:$C,0))),"",INDEX('Policy Characteristics'!A:A,MATCH($C775,'Policy Characteristics'!$C:$C,0)))</f>
        <v>Industry</v>
      </c>
      <c r="B775" s="294" t="str">
        <f>IF(ISBLANK(INDEX('Policy Characteristics'!B:B,MATCH($C775,'Policy Characteristics'!$C:$C,0))),"",INDEX('Policy Characteristics'!B:B,MATCH($C775,'Policy Characteristics'!$C:$C,0)))</f>
        <v>Industry Energy Efficiency Standards</v>
      </c>
      <c r="C775" s="293" t="str">
        <f t="shared" si="38"/>
        <v>Percentage Improvement in Eqpt Efficiency Standards above BAU</v>
      </c>
      <c r="D775" s="299" t="s">
        <v>720</v>
      </c>
      <c r="E775" s="298" t="s">
        <v>784</v>
      </c>
      <c r="F775" t="s">
        <v>721</v>
      </c>
      <c r="G775" s="298" t="s">
        <v>797</v>
      </c>
      <c r="H775" s="20">
        <v>985</v>
      </c>
      <c r="I775" s="295" t="s">
        <v>624</v>
      </c>
      <c r="J775" s="296" t="str">
        <f>IF(ISBLANK(INDEX('Policy Characteristics'!D:D,MATCH($C775,'Policy Characteristics'!$C:$C,0))),"",INDEX('Policy Characteristics'!D:D,MATCH($C775,'Policy Characteristics'!$C:$C,0)))</f>
        <v>Industry Energy Efficiency Standards</v>
      </c>
      <c r="K775" s="293" t="str">
        <f>IF(ISBLANK(INDEX('Policy Characteristics'!E:E,MATCH($C775,'Policy Characteristics'!$C:$C,0))),"",INDEX('Policy Characteristics'!E:E,MATCH($C775,'Policy Characteristics'!$C:$C,0)))</f>
        <v>indst efficiency standards</v>
      </c>
      <c r="L775" s="237">
        <f>IF(ISBLANK(INDEX('Policy Characteristics'!F:F,MATCH($C775,'Policy Characteristics'!$C:$C,0))),"",INDEX('Policy Characteristics'!F:F,MATCH($C775,'Policy Characteristics'!$C:$C,0)))</f>
        <v>0</v>
      </c>
      <c r="M775" s="237">
        <f>IF(ISBLANK(INDEX('Policy Characteristics'!G:G,MATCH($C775,'Policy Characteristics'!$C:$C,0))),"",INDEX('Policy Characteristics'!G:G,MATCH($C775,'Policy Characteristics'!$C:$C,0)))</f>
        <v>0.25</v>
      </c>
      <c r="N775" s="237">
        <f>IF(ISBLANK(INDEX('Policy Characteristics'!H:H,MATCH($C775,'Policy Characteristics'!$C:$C,0))),"",INDEX('Policy Characteristics'!H:H,MATCH($C775,'Policy Characteristics'!$C:$C,0)))</f>
        <v>0.01</v>
      </c>
      <c r="O775" s="293" t="str">
        <f>IF(ISBLANK(INDEX('Policy Characteristics'!I:I,MATCH($C775,'Policy Characteristics'!$C:$C,0))),"",INDEX('Policy Characteristics'!I:I,MATCH($C775,'Policy Characteristics'!$C:$C,0)))</f>
        <v>% reduction in energy use</v>
      </c>
      <c r="P775" s="293"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5" s="293" t="str">
        <f>IF(ISBLANK(INDEX('Policy Characteristics'!K:K,MATCH($C775,'Policy Characteristics'!$C:$C,0))),"",INDEX('Policy Characteristics'!K:K,MATCH($C775,'Policy Characteristics'!$C:$C,0)))</f>
        <v>industry-ag-main.html#eff-stds</v>
      </c>
      <c r="R775" s="293" t="str">
        <f>IF(ISBLANK(INDEX('Policy Characteristics'!L:L,MATCH($C775,'Policy Characteristics'!$C:$C,0))),"",INDEX('Policy Characteristics'!L:L,MATCH($C775,'Policy Characteristics'!$C:$C,0)))</f>
        <v>industry-energy-efficiency-standards.html</v>
      </c>
    </row>
    <row r="776" spans="1:18" s="293" customFormat="1" x14ac:dyDescent="0.25">
      <c r="A776" s="293" t="str">
        <f>IF(ISBLANK(INDEX('Policy Characteristics'!A:A,MATCH($C776,'Policy Characteristics'!$C:$C,0))),"",INDEX('Policy Characteristics'!A:A,MATCH($C776,'Policy Characteristics'!$C:$C,0)))</f>
        <v>Industry</v>
      </c>
      <c r="B776" s="294" t="str">
        <f>IF(ISBLANK(INDEX('Policy Characteristics'!B:B,MATCH($C776,'Policy Characteristics'!$C:$C,0))),"",INDEX('Policy Characteristics'!B:B,MATCH($C776,'Policy Characteristics'!$C:$C,0)))</f>
        <v>Industry Energy Efficiency Standards</v>
      </c>
      <c r="C776" s="293" t="str">
        <f t="shared" si="38"/>
        <v>Percentage Improvement in Eqpt Efficiency Standards above BAU</v>
      </c>
      <c r="D776" s="299" t="s">
        <v>720</v>
      </c>
      <c r="E776" s="298" t="s">
        <v>786</v>
      </c>
      <c r="F776" t="s">
        <v>721</v>
      </c>
      <c r="G776" s="298" t="s">
        <v>798</v>
      </c>
      <c r="H776" s="20">
        <v>986</v>
      </c>
      <c r="I776" s="295" t="s">
        <v>634</v>
      </c>
      <c r="J776" s="296" t="str">
        <f>IF(ISBLANK(INDEX('Policy Characteristics'!D:D,MATCH($C776,'Policy Characteristics'!$C:$C,0))),"",INDEX('Policy Characteristics'!D:D,MATCH($C776,'Policy Characteristics'!$C:$C,0)))</f>
        <v>Industry Energy Efficiency Standards</v>
      </c>
      <c r="K776" s="293" t="str">
        <f>IF(ISBLANK(INDEX('Policy Characteristics'!E:E,MATCH($C776,'Policy Characteristics'!$C:$C,0))),"",INDEX('Policy Characteristics'!E:E,MATCH($C776,'Policy Characteristics'!$C:$C,0)))</f>
        <v>indst efficiency standards</v>
      </c>
      <c r="L776" s="237">
        <f>IF(ISBLANK(INDEX('Policy Characteristics'!F:F,MATCH($C776,'Policy Characteristics'!$C:$C,0))),"",INDEX('Policy Characteristics'!F:F,MATCH($C776,'Policy Characteristics'!$C:$C,0)))</f>
        <v>0</v>
      </c>
      <c r="M776" s="237">
        <f>IF(ISBLANK(INDEX('Policy Characteristics'!G:G,MATCH($C776,'Policy Characteristics'!$C:$C,0))),"",INDEX('Policy Characteristics'!G:G,MATCH($C776,'Policy Characteristics'!$C:$C,0)))</f>
        <v>0.25</v>
      </c>
      <c r="N776" s="237">
        <f>IF(ISBLANK(INDEX('Policy Characteristics'!H:H,MATCH($C776,'Policy Characteristics'!$C:$C,0))),"",INDEX('Policy Characteristics'!H:H,MATCH($C776,'Policy Characteristics'!$C:$C,0)))</f>
        <v>0.01</v>
      </c>
      <c r="O776" s="293" t="str">
        <f>IF(ISBLANK(INDEX('Policy Characteristics'!I:I,MATCH($C776,'Policy Characteristics'!$C:$C,0))),"",INDEX('Policy Characteristics'!I:I,MATCH($C776,'Policy Characteristics'!$C:$C,0)))</f>
        <v>% reduction in energy use</v>
      </c>
      <c r="P776" s="293"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6" s="293" t="str">
        <f>IF(ISBLANK(INDEX('Policy Characteristics'!K:K,MATCH($C776,'Policy Characteristics'!$C:$C,0))),"",INDEX('Policy Characteristics'!K:K,MATCH($C776,'Policy Characteristics'!$C:$C,0)))</f>
        <v>industry-ag-main.html#eff-stds</v>
      </c>
      <c r="R776" s="293" t="str">
        <f>IF(ISBLANK(INDEX('Policy Characteristics'!L:L,MATCH($C776,'Policy Characteristics'!$C:$C,0))),"",INDEX('Policy Characteristics'!L:L,MATCH($C776,'Policy Characteristics'!$C:$C,0)))</f>
        <v>industry-energy-efficiency-standards.html</v>
      </c>
    </row>
    <row r="777" spans="1:18" s="293" customFormat="1" x14ac:dyDescent="0.25">
      <c r="A777" s="293" t="str">
        <f>IF(ISBLANK(INDEX('Policy Characteristics'!A:A,MATCH($C777,'Policy Characteristics'!$C:$C,0))),"",INDEX('Policy Characteristics'!A:A,MATCH($C777,'Policy Characteristics'!$C:$C,0)))</f>
        <v>Industry</v>
      </c>
      <c r="B777" s="294" t="str">
        <f>IF(ISBLANK(INDEX('Policy Characteristics'!B:B,MATCH($C777,'Policy Characteristics'!$C:$C,0))),"",INDEX('Policy Characteristics'!B:B,MATCH($C777,'Policy Characteristics'!$C:$C,0)))</f>
        <v>Industry Energy Efficiency Standards</v>
      </c>
      <c r="C777" s="293" t="str">
        <f t="shared" si="38"/>
        <v>Percentage Improvement in Eqpt Efficiency Standards above BAU</v>
      </c>
      <c r="D777" s="299" t="s">
        <v>720</v>
      </c>
      <c r="E777" s="298" t="s">
        <v>788</v>
      </c>
      <c r="F777" t="s">
        <v>721</v>
      </c>
      <c r="G777" s="298" t="s">
        <v>799</v>
      </c>
      <c r="H777" s="20">
        <v>987</v>
      </c>
      <c r="I777" s="295" t="s">
        <v>634</v>
      </c>
      <c r="J777" s="296" t="str">
        <f>IF(ISBLANK(INDEX('Policy Characteristics'!D:D,MATCH($C777,'Policy Characteristics'!$C:$C,0))),"",INDEX('Policy Characteristics'!D:D,MATCH($C777,'Policy Characteristics'!$C:$C,0)))</f>
        <v>Industry Energy Efficiency Standards</v>
      </c>
      <c r="K777" s="293" t="str">
        <f>IF(ISBLANK(INDEX('Policy Characteristics'!E:E,MATCH($C777,'Policy Characteristics'!$C:$C,0))),"",INDEX('Policy Characteristics'!E:E,MATCH($C777,'Policy Characteristics'!$C:$C,0)))</f>
        <v>indst efficiency standards</v>
      </c>
      <c r="L777" s="237">
        <f>IF(ISBLANK(INDEX('Policy Characteristics'!F:F,MATCH($C777,'Policy Characteristics'!$C:$C,0))),"",INDEX('Policy Characteristics'!F:F,MATCH($C777,'Policy Characteristics'!$C:$C,0)))</f>
        <v>0</v>
      </c>
      <c r="M777" s="237">
        <f>IF(ISBLANK(INDEX('Policy Characteristics'!G:G,MATCH($C777,'Policy Characteristics'!$C:$C,0))),"",INDEX('Policy Characteristics'!G:G,MATCH($C777,'Policy Characteristics'!$C:$C,0)))</f>
        <v>0.25</v>
      </c>
      <c r="N777" s="237">
        <f>IF(ISBLANK(INDEX('Policy Characteristics'!H:H,MATCH($C777,'Policy Characteristics'!$C:$C,0))),"",INDEX('Policy Characteristics'!H:H,MATCH($C777,'Policy Characteristics'!$C:$C,0)))</f>
        <v>0.01</v>
      </c>
      <c r="O777" s="293" t="str">
        <f>IF(ISBLANK(INDEX('Policy Characteristics'!I:I,MATCH($C777,'Policy Characteristics'!$C:$C,0))),"",INDEX('Policy Characteristics'!I:I,MATCH($C777,'Policy Characteristics'!$C:$C,0)))</f>
        <v>% reduction in energy use</v>
      </c>
      <c r="P777" s="293"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7" s="293" t="str">
        <f>IF(ISBLANK(INDEX('Policy Characteristics'!K:K,MATCH($C777,'Policy Characteristics'!$C:$C,0))),"",INDEX('Policy Characteristics'!K:K,MATCH($C777,'Policy Characteristics'!$C:$C,0)))</f>
        <v>industry-ag-main.html#eff-stds</v>
      </c>
      <c r="R777" s="293" t="str">
        <f>IF(ISBLANK(INDEX('Policy Characteristics'!L:L,MATCH($C777,'Policy Characteristics'!$C:$C,0))),"",INDEX('Policy Characteristics'!L:L,MATCH($C777,'Policy Characteristics'!$C:$C,0)))</f>
        <v>industry-energy-efficiency-standards.html</v>
      </c>
    </row>
    <row r="778" spans="1:18" s="293" customFormat="1" x14ac:dyDescent="0.25">
      <c r="A778" s="293" t="str">
        <f>IF(ISBLANK(INDEX('Policy Characteristics'!A:A,MATCH($C778,'Policy Characteristics'!$C:$C,0))),"",INDEX('Policy Characteristics'!A:A,MATCH($C778,'Policy Characteristics'!$C:$C,0)))</f>
        <v>Industry</v>
      </c>
      <c r="B778" s="294" t="str">
        <f>IF(ISBLANK(INDEX('Policy Characteristics'!B:B,MATCH($C778,'Policy Characteristics'!$C:$C,0))),"",INDEX('Policy Characteristics'!B:B,MATCH($C778,'Policy Characteristics'!$C:$C,0)))</f>
        <v>Industry Energy Efficiency Standards</v>
      </c>
      <c r="C778" s="293" t="str">
        <f t="shared" si="38"/>
        <v>Percentage Improvement in Eqpt Efficiency Standards above BAU</v>
      </c>
      <c r="D778" s="299" t="s">
        <v>722</v>
      </c>
      <c r="E778" s="298" t="s">
        <v>770</v>
      </c>
      <c r="F778" t="s">
        <v>723</v>
      </c>
      <c r="G778" s="298" t="s">
        <v>790</v>
      </c>
      <c r="H778" s="20">
        <v>988</v>
      </c>
      <c r="I778" s="295" t="s">
        <v>624</v>
      </c>
      <c r="J778" s="296" t="str">
        <f>IF(ISBLANK(INDEX('Policy Characteristics'!D:D,MATCH($C778,'Policy Characteristics'!$C:$C,0))),"",INDEX('Policy Characteristics'!D:D,MATCH($C778,'Policy Characteristics'!$C:$C,0)))</f>
        <v>Industry Energy Efficiency Standards</v>
      </c>
      <c r="K778" s="293" t="str">
        <f>IF(ISBLANK(INDEX('Policy Characteristics'!E:E,MATCH($C778,'Policy Characteristics'!$C:$C,0))),"",INDEX('Policy Characteristics'!E:E,MATCH($C778,'Policy Characteristics'!$C:$C,0)))</f>
        <v>indst efficiency standards</v>
      </c>
      <c r="L778" s="237">
        <f>IF(ISBLANK(INDEX('Policy Characteristics'!F:F,MATCH($C778,'Policy Characteristics'!$C:$C,0))),"",INDEX('Policy Characteristics'!F:F,MATCH($C778,'Policy Characteristics'!$C:$C,0)))</f>
        <v>0</v>
      </c>
      <c r="M778" s="237">
        <f>IF(ISBLANK(INDEX('Policy Characteristics'!G:G,MATCH($C778,'Policy Characteristics'!$C:$C,0))),"",INDEX('Policy Characteristics'!G:G,MATCH($C778,'Policy Characteristics'!$C:$C,0)))</f>
        <v>0.25</v>
      </c>
      <c r="N778" s="237">
        <f>IF(ISBLANK(INDEX('Policy Characteristics'!H:H,MATCH($C778,'Policy Characteristics'!$C:$C,0))),"",INDEX('Policy Characteristics'!H:H,MATCH($C778,'Policy Characteristics'!$C:$C,0)))</f>
        <v>0.01</v>
      </c>
      <c r="O778" s="293" t="str">
        <f>IF(ISBLANK(INDEX('Policy Characteristics'!I:I,MATCH($C778,'Policy Characteristics'!$C:$C,0))),"",INDEX('Policy Characteristics'!I:I,MATCH($C778,'Policy Characteristics'!$C:$C,0)))</f>
        <v>% reduction in energy use</v>
      </c>
      <c r="P778" s="293"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8" s="293" t="str">
        <f>IF(ISBLANK(INDEX('Policy Characteristics'!K:K,MATCH($C778,'Policy Characteristics'!$C:$C,0))),"",INDEX('Policy Characteristics'!K:K,MATCH($C778,'Policy Characteristics'!$C:$C,0)))</f>
        <v>industry-ag-main.html#eff-stds</v>
      </c>
      <c r="R778" s="293" t="str">
        <f>IF(ISBLANK(INDEX('Policy Characteristics'!L:L,MATCH($C778,'Policy Characteristics'!$C:$C,0))),"",INDEX('Policy Characteristics'!L:L,MATCH($C778,'Policy Characteristics'!$C:$C,0)))</f>
        <v>industry-energy-efficiency-standards.html</v>
      </c>
    </row>
    <row r="779" spans="1:18" s="293" customFormat="1" x14ac:dyDescent="0.25">
      <c r="A779" s="293" t="str">
        <f>IF(ISBLANK(INDEX('Policy Characteristics'!A:A,MATCH($C779,'Policy Characteristics'!$C:$C,0))),"",INDEX('Policy Characteristics'!A:A,MATCH($C779,'Policy Characteristics'!$C:$C,0)))</f>
        <v>Industry</v>
      </c>
      <c r="B779" s="294" t="str">
        <f>IF(ISBLANK(INDEX('Policy Characteristics'!B:B,MATCH($C779,'Policy Characteristics'!$C:$C,0))),"",INDEX('Policy Characteristics'!B:B,MATCH($C779,'Policy Characteristics'!$C:$C,0)))</f>
        <v>Industry Energy Efficiency Standards</v>
      </c>
      <c r="C779" s="293" t="str">
        <f t="shared" si="38"/>
        <v>Percentage Improvement in Eqpt Efficiency Standards above BAU</v>
      </c>
      <c r="D779" s="299" t="s">
        <v>722</v>
      </c>
      <c r="E779" s="298" t="s">
        <v>772</v>
      </c>
      <c r="F779" t="s">
        <v>723</v>
      </c>
      <c r="G779" s="298" t="s">
        <v>791</v>
      </c>
      <c r="H779" s="20">
        <v>989</v>
      </c>
      <c r="I779" s="295" t="s">
        <v>634</v>
      </c>
      <c r="J779" s="296" t="str">
        <f>IF(ISBLANK(INDEX('Policy Characteristics'!D:D,MATCH($C779,'Policy Characteristics'!$C:$C,0))),"",INDEX('Policy Characteristics'!D:D,MATCH($C779,'Policy Characteristics'!$C:$C,0)))</f>
        <v>Industry Energy Efficiency Standards</v>
      </c>
      <c r="K779" s="293" t="str">
        <f>IF(ISBLANK(INDEX('Policy Characteristics'!E:E,MATCH($C779,'Policy Characteristics'!$C:$C,0))),"",INDEX('Policy Characteristics'!E:E,MATCH($C779,'Policy Characteristics'!$C:$C,0)))</f>
        <v>indst efficiency standards</v>
      </c>
      <c r="L779" s="237">
        <f>IF(ISBLANK(INDEX('Policy Characteristics'!F:F,MATCH($C779,'Policy Characteristics'!$C:$C,0))),"",INDEX('Policy Characteristics'!F:F,MATCH($C779,'Policy Characteristics'!$C:$C,0)))</f>
        <v>0</v>
      </c>
      <c r="M779" s="237">
        <f>IF(ISBLANK(INDEX('Policy Characteristics'!G:G,MATCH($C779,'Policy Characteristics'!$C:$C,0))),"",INDEX('Policy Characteristics'!G:G,MATCH($C779,'Policy Characteristics'!$C:$C,0)))</f>
        <v>0.25</v>
      </c>
      <c r="N779" s="237">
        <f>IF(ISBLANK(INDEX('Policy Characteristics'!H:H,MATCH($C779,'Policy Characteristics'!$C:$C,0))),"",INDEX('Policy Characteristics'!H:H,MATCH($C779,'Policy Characteristics'!$C:$C,0)))</f>
        <v>0.01</v>
      </c>
      <c r="O779" s="293" t="str">
        <f>IF(ISBLANK(INDEX('Policy Characteristics'!I:I,MATCH($C779,'Policy Characteristics'!$C:$C,0))),"",INDEX('Policy Characteristics'!I:I,MATCH($C779,'Policy Characteristics'!$C:$C,0)))</f>
        <v>% reduction in energy use</v>
      </c>
      <c r="P779" s="293"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9" s="293" t="str">
        <f>IF(ISBLANK(INDEX('Policy Characteristics'!K:K,MATCH($C779,'Policy Characteristics'!$C:$C,0))),"",INDEX('Policy Characteristics'!K:K,MATCH($C779,'Policy Characteristics'!$C:$C,0)))</f>
        <v>industry-ag-main.html#eff-stds</v>
      </c>
      <c r="R779" s="293" t="str">
        <f>IF(ISBLANK(INDEX('Policy Characteristics'!L:L,MATCH($C779,'Policy Characteristics'!$C:$C,0))),"",INDEX('Policy Characteristics'!L:L,MATCH($C779,'Policy Characteristics'!$C:$C,0)))</f>
        <v>industry-energy-efficiency-standards.html</v>
      </c>
    </row>
    <row r="780" spans="1:18" s="293" customFormat="1" x14ac:dyDescent="0.25">
      <c r="A780" s="293" t="str">
        <f>IF(ISBLANK(INDEX('Policy Characteristics'!A:A,MATCH($C780,'Policy Characteristics'!$C:$C,0))),"",INDEX('Policy Characteristics'!A:A,MATCH($C780,'Policy Characteristics'!$C:$C,0)))</f>
        <v>Industry</v>
      </c>
      <c r="B780" s="294" t="str">
        <f>IF(ISBLANK(INDEX('Policy Characteristics'!B:B,MATCH($C780,'Policy Characteristics'!$C:$C,0))),"",INDEX('Policy Characteristics'!B:B,MATCH($C780,'Policy Characteristics'!$C:$C,0)))</f>
        <v>Industry Energy Efficiency Standards</v>
      </c>
      <c r="C780" s="293" t="str">
        <f t="shared" si="38"/>
        <v>Percentage Improvement in Eqpt Efficiency Standards above BAU</v>
      </c>
      <c r="D780" s="299" t="s">
        <v>722</v>
      </c>
      <c r="E780" s="298" t="s">
        <v>774</v>
      </c>
      <c r="F780" t="s">
        <v>723</v>
      </c>
      <c r="G780" s="298" t="s">
        <v>792</v>
      </c>
      <c r="H780" s="20">
        <v>990</v>
      </c>
      <c r="I780" s="295" t="s">
        <v>624</v>
      </c>
      <c r="J780" s="296" t="str">
        <f>IF(ISBLANK(INDEX('Policy Characteristics'!D:D,MATCH($C780,'Policy Characteristics'!$C:$C,0))),"",INDEX('Policy Characteristics'!D:D,MATCH($C780,'Policy Characteristics'!$C:$C,0)))</f>
        <v>Industry Energy Efficiency Standards</v>
      </c>
      <c r="K780" s="293" t="str">
        <f>IF(ISBLANK(INDEX('Policy Characteristics'!E:E,MATCH($C780,'Policy Characteristics'!$C:$C,0))),"",INDEX('Policy Characteristics'!E:E,MATCH($C780,'Policy Characteristics'!$C:$C,0)))</f>
        <v>indst efficiency standards</v>
      </c>
      <c r="L780" s="237">
        <f>IF(ISBLANK(INDEX('Policy Characteristics'!F:F,MATCH($C780,'Policy Characteristics'!$C:$C,0))),"",INDEX('Policy Characteristics'!F:F,MATCH($C780,'Policy Characteristics'!$C:$C,0)))</f>
        <v>0</v>
      </c>
      <c r="M780" s="237">
        <f>IF(ISBLANK(INDEX('Policy Characteristics'!G:G,MATCH($C780,'Policy Characteristics'!$C:$C,0))),"",INDEX('Policy Characteristics'!G:G,MATCH($C780,'Policy Characteristics'!$C:$C,0)))</f>
        <v>0.25</v>
      </c>
      <c r="N780" s="237">
        <f>IF(ISBLANK(INDEX('Policy Characteristics'!H:H,MATCH($C780,'Policy Characteristics'!$C:$C,0))),"",INDEX('Policy Characteristics'!H:H,MATCH($C780,'Policy Characteristics'!$C:$C,0)))</f>
        <v>0.01</v>
      </c>
      <c r="O780" s="293" t="str">
        <f>IF(ISBLANK(INDEX('Policy Characteristics'!I:I,MATCH($C780,'Policy Characteristics'!$C:$C,0))),"",INDEX('Policy Characteristics'!I:I,MATCH($C780,'Policy Characteristics'!$C:$C,0)))</f>
        <v>% reduction in energy use</v>
      </c>
      <c r="P780" s="293"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0" s="293" t="str">
        <f>IF(ISBLANK(INDEX('Policy Characteristics'!K:K,MATCH($C780,'Policy Characteristics'!$C:$C,0))),"",INDEX('Policy Characteristics'!K:K,MATCH($C780,'Policy Characteristics'!$C:$C,0)))</f>
        <v>industry-ag-main.html#eff-stds</v>
      </c>
      <c r="R780" s="293" t="str">
        <f>IF(ISBLANK(INDEX('Policy Characteristics'!L:L,MATCH($C780,'Policy Characteristics'!$C:$C,0))),"",INDEX('Policy Characteristics'!L:L,MATCH($C780,'Policy Characteristics'!$C:$C,0)))</f>
        <v>industry-energy-efficiency-standards.html</v>
      </c>
    </row>
    <row r="781" spans="1:18" s="293" customFormat="1" x14ac:dyDescent="0.25">
      <c r="A781" s="293" t="str">
        <f>IF(ISBLANK(INDEX('Policy Characteristics'!A:A,MATCH($C781,'Policy Characteristics'!$C:$C,0))),"",INDEX('Policy Characteristics'!A:A,MATCH($C781,'Policy Characteristics'!$C:$C,0)))</f>
        <v>Industry</v>
      </c>
      <c r="B781" s="294" t="str">
        <f>IF(ISBLANK(INDEX('Policy Characteristics'!B:B,MATCH($C781,'Policy Characteristics'!$C:$C,0))),"",INDEX('Policy Characteristics'!B:B,MATCH($C781,'Policy Characteristics'!$C:$C,0)))</f>
        <v>Industry Energy Efficiency Standards</v>
      </c>
      <c r="C781" s="293" t="str">
        <f t="shared" si="38"/>
        <v>Percentage Improvement in Eqpt Efficiency Standards above BAU</v>
      </c>
      <c r="D781" s="299" t="s">
        <v>722</v>
      </c>
      <c r="E781" s="298" t="s">
        <v>776</v>
      </c>
      <c r="F781" t="s">
        <v>723</v>
      </c>
      <c r="G781" s="298" t="s">
        <v>793</v>
      </c>
      <c r="H781" s="20">
        <v>991</v>
      </c>
      <c r="I781" s="295" t="s">
        <v>634</v>
      </c>
      <c r="J781" s="296" t="str">
        <f>IF(ISBLANK(INDEX('Policy Characteristics'!D:D,MATCH($C781,'Policy Characteristics'!$C:$C,0))),"",INDEX('Policy Characteristics'!D:D,MATCH($C781,'Policy Characteristics'!$C:$C,0)))</f>
        <v>Industry Energy Efficiency Standards</v>
      </c>
      <c r="K781" s="293" t="str">
        <f>IF(ISBLANK(INDEX('Policy Characteristics'!E:E,MATCH($C781,'Policy Characteristics'!$C:$C,0))),"",INDEX('Policy Characteristics'!E:E,MATCH($C781,'Policy Characteristics'!$C:$C,0)))</f>
        <v>indst efficiency standards</v>
      </c>
      <c r="L781" s="237">
        <f>IF(ISBLANK(INDEX('Policy Characteristics'!F:F,MATCH($C781,'Policy Characteristics'!$C:$C,0))),"",INDEX('Policy Characteristics'!F:F,MATCH($C781,'Policy Characteristics'!$C:$C,0)))</f>
        <v>0</v>
      </c>
      <c r="M781" s="237">
        <f>IF(ISBLANK(INDEX('Policy Characteristics'!G:G,MATCH($C781,'Policy Characteristics'!$C:$C,0))),"",INDEX('Policy Characteristics'!G:G,MATCH($C781,'Policy Characteristics'!$C:$C,0)))</f>
        <v>0.25</v>
      </c>
      <c r="N781" s="237">
        <f>IF(ISBLANK(INDEX('Policy Characteristics'!H:H,MATCH($C781,'Policy Characteristics'!$C:$C,0))),"",INDEX('Policy Characteristics'!H:H,MATCH($C781,'Policy Characteristics'!$C:$C,0)))</f>
        <v>0.01</v>
      </c>
      <c r="O781" s="293" t="str">
        <f>IF(ISBLANK(INDEX('Policy Characteristics'!I:I,MATCH($C781,'Policy Characteristics'!$C:$C,0))),"",INDEX('Policy Characteristics'!I:I,MATCH($C781,'Policy Characteristics'!$C:$C,0)))</f>
        <v>% reduction in energy use</v>
      </c>
      <c r="P781" s="293"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1" s="293" t="str">
        <f>IF(ISBLANK(INDEX('Policy Characteristics'!K:K,MATCH($C781,'Policy Characteristics'!$C:$C,0))),"",INDEX('Policy Characteristics'!K:K,MATCH($C781,'Policy Characteristics'!$C:$C,0)))</f>
        <v>industry-ag-main.html#eff-stds</v>
      </c>
      <c r="R781" s="293" t="str">
        <f>IF(ISBLANK(INDEX('Policy Characteristics'!L:L,MATCH($C781,'Policy Characteristics'!$C:$C,0))),"",INDEX('Policy Characteristics'!L:L,MATCH($C781,'Policy Characteristics'!$C:$C,0)))</f>
        <v>industry-energy-efficiency-standards.html</v>
      </c>
    </row>
    <row r="782" spans="1:18" s="293" customFormat="1" x14ac:dyDescent="0.25">
      <c r="A782" s="293" t="str">
        <f>IF(ISBLANK(INDEX('Policy Characteristics'!A:A,MATCH($C782,'Policy Characteristics'!$C:$C,0))),"",INDEX('Policy Characteristics'!A:A,MATCH($C782,'Policy Characteristics'!$C:$C,0)))</f>
        <v>Industry</v>
      </c>
      <c r="B782" s="294" t="str">
        <f>IF(ISBLANK(INDEX('Policy Characteristics'!B:B,MATCH($C782,'Policy Characteristics'!$C:$C,0))),"",INDEX('Policy Characteristics'!B:B,MATCH($C782,'Policy Characteristics'!$C:$C,0)))</f>
        <v>Industry Energy Efficiency Standards</v>
      </c>
      <c r="C782" s="293" t="str">
        <f t="shared" si="38"/>
        <v>Percentage Improvement in Eqpt Efficiency Standards above BAU</v>
      </c>
      <c r="D782" s="299" t="s">
        <v>722</v>
      </c>
      <c r="E782" s="298" t="s">
        <v>778</v>
      </c>
      <c r="F782" t="s">
        <v>723</v>
      </c>
      <c r="G782" s="298" t="s">
        <v>794</v>
      </c>
      <c r="H782" s="20">
        <v>992</v>
      </c>
      <c r="I782" s="295" t="s">
        <v>624</v>
      </c>
      <c r="J782" s="296" t="str">
        <f>IF(ISBLANK(INDEX('Policy Characteristics'!D:D,MATCH($C782,'Policy Characteristics'!$C:$C,0))),"",INDEX('Policy Characteristics'!D:D,MATCH($C782,'Policy Characteristics'!$C:$C,0)))</f>
        <v>Industry Energy Efficiency Standards</v>
      </c>
      <c r="K782" s="293" t="str">
        <f>IF(ISBLANK(INDEX('Policy Characteristics'!E:E,MATCH($C782,'Policy Characteristics'!$C:$C,0))),"",INDEX('Policy Characteristics'!E:E,MATCH($C782,'Policy Characteristics'!$C:$C,0)))</f>
        <v>indst efficiency standards</v>
      </c>
      <c r="L782" s="237">
        <f>IF(ISBLANK(INDEX('Policy Characteristics'!F:F,MATCH($C782,'Policy Characteristics'!$C:$C,0))),"",INDEX('Policy Characteristics'!F:F,MATCH($C782,'Policy Characteristics'!$C:$C,0)))</f>
        <v>0</v>
      </c>
      <c r="M782" s="237">
        <f>IF(ISBLANK(INDEX('Policy Characteristics'!G:G,MATCH($C782,'Policy Characteristics'!$C:$C,0))),"",INDEX('Policy Characteristics'!G:G,MATCH($C782,'Policy Characteristics'!$C:$C,0)))</f>
        <v>0.25</v>
      </c>
      <c r="N782" s="237">
        <f>IF(ISBLANK(INDEX('Policy Characteristics'!H:H,MATCH($C782,'Policy Characteristics'!$C:$C,0))),"",INDEX('Policy Characteristics'!H:H,MATCH($C782,'Policy Characteristics'!$C:$C,0)))</f>
        <v>0.01</v>
      </c>
      <c r="O782" s="293" t="str">
        <f>IF(ISBLANK(INDEX('Policy Characteristics'!I:I,MATCH($C782,'Policy Characteristics'!$C:$C,0))),"",INDEX('Policy Characteristics'!I:I,MATCH($C782,'Policy Characteristics'!$C:$C,0)))</f>
        <v>% reduction in energy use</v>
      </c>
      <c r="P782" s="293"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2" s="293" t="str">
        <f>IF(ISBLANK(INDEX('Policy Characteristics'!K:K,MATCH($C782,'Policy Characteristics'!$C:$C,0))),"",INDEX('Policy Characteristics'!K:K,MATCH($C782,'Policy Characteristics'!$C:$C,0)))</f>
        <v>industry-ag-main.html#eff-stds</v>
      </c>
      <c r="R782" s="293" t="str">
        <f>IF(ISBLANK(INDEX('Policy Characteristics'!L:L,MATCH($C782,'Policy Characteristics'!$C:$C,0))),"",INDEX('Policy Characteristics'!L:L,MATCH($C782,'Policy Characteristics'!$C:$C,0)))</f>
        <v>industry-energy-efficiency-standards.html</v>
      </c>
    </row>
    <row r="783" spans="1:18" s="293" customFormat="1" x14ac:dyDescent="0.25">
      <c r="A783" s="293" t="str">
        <f>IF(ISBLANK(INDEX('Policy Characteristics'!A:A,MATCH($C783,'Policy Characteristics'!$C:$C,0))),"",INDEX('Policy Characteristics'!A:A,MATCH($C783,'Policy Characteristics'!$C:$C,0)))</f>
        <v>Industry</v>
      </c>
      <c r="B783" s="294" t="str">
        <f>IF(ISBLANK(INDEX('Policy Characteristics'!B:B,MATCH($C783,'Policy Characteristics'!$C:$C,0))),"",INDEX('Policy Characteristics'!B:B,MATCH($C783,'Policy Characteristics'!$C:$C,0)))</f>
        <v>Industry Energy Efficiency Standards</v>
      </c>
      <c r="C783" s="293" t="str">
        <f t="shared" si="38"/>
        <v>Percentage Improvement in Eqpt Efficiency Standards above BAU</v>
      </c>
      <c r="D783" s="299" t="s">
        <v>722</v>
      </c>
      <c r="E783" s="298" t="s">
        <v>780</v>
      </c>
      <c r="F783" t="s">
        <v>723</v>
      </c>
      <c r="G783" s="298" t="s">
        <v>795</v>
      </c>
      <c r="H783" s="20">
        <v>993</v>
      </c>
      <c r="I783" s="295" t="s">
        <v>634</v>
      </c>
      <c r="J783" s="296" t="str">
        <f>IF(ISBLANK(INDEX('Policy Characteristics'!D:D,MATCH($C783,'Policy Characteristics'!$C:$C,0))),"",INDEX('Policy Characteristics'!D:D,MATCH($C783,'Policy Characteristics'!$C:$C,0)))</f>
        <v>Industry Energy Efficiency Standards</v>
      </c>
      <c r="K783" s="293" t="str">
        <f>IF(ISBLANK(INDEX('Policy Characteristics'!E:E,MATCH($C783,'Policy Characteristics'!$C:$C,0))),"",INDEX('Policy Characteristics'!E:E,MATCH($C783,'Policy Characteristics'!$C:$C,0)))</f>
        <v>indst efficiency standards</v>
      </c>
      <c r="L783" s="237">
        <f>IF(ISBLANK(INDEX('Policy Characteristics'!F:F,MATCH($C783,'Policy Characteristics'!$C:$C,0))),"",INDEX('Policy Characteristics'!F:F,MATCH($C783,'Policy Characteristics'!$C:$C,0)))</f>
        <v>0</v>
      </c>
      <c r="M783" s="237">
        <f>IF(ISBLANK(INDEX('Policy Characteristics'!G:G,MATCH($C783,'Policy Characteristics'!$C:$C,0))),"",INDEX('Policy Characteristics'!G:G,MATCH($C783,'Policy Characteristics'!$C:$C,0)))</f>
        <v>0.25</v>
      </c>
      <c r="N783" s="237">
        <f>IF(ISBLANK(INDEX('Policy Characteristics'!H:H,MATCH($C783,'Policy Characteristics'!$C:$C,0))),"",INDEX('Policy Characteristics'!H:H,MATCH($C783,'Policy Characteristics'!$C:$C,0)))</f>
        <v>0.01</v>
      </c>
      <c r="O783" s="293" t="str">
        <f>IF(ISBLANK(INDEX('Policy Characteristics'!I:I,MATCH($C783,'Policy Characteristics'!$C:$C,0))),"",INDEX('Policy Characteristics'!I:I,MATCH($C783,'Policy Characteristics'!$C:$C,0)))</f>
        <v>% reduction in energy use</v>
      </c>
      <c r="P783" s="293"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3" s="293" t="str">
        <f>IF(ISBLANK(INDEX('Policy Characteristics'!K:K,MATCH($C783,'Policy Characteristics'!$C:$C,0))),"",INDEX('Policy Characteristics'!K:K,MATCH($C783,'Policy Characteristics'!$C:$C,0)))</f>
        <v>industry-ag-main.html#eff-stds</v>
      </c>
      <c r="R783" s="293" t="str">
        <f>IF(ISBLANK(INDEX('Policy Characteristics'!L:L,MATCH($C783,'Policy Characteristics'!$C:$C,0))),"",INDEX('Policy Characteristics'!L:L,MATCH($C783,'Policy Characteristics'!$C:$C,0)))</f>
        <v>industry-energy-efficiency-standards.html</v>
      </c>
    </row>
    <row r="784" spans="1:18" s="293" customFormat="1" x14ac:dyDescent="0.25">
      <c r="A784" s="293" t="str">
        <f>IF(ISBLANK(INDEX('Policy Characteristics'!A:A,MATCH($C784,'Policy Characteristics'!$C:$C,0))),"",INDEX('Policy Characteristics'!A:A,MATCH($C784,'Policy Characteristics'!$C:$C,0)))</f>
        <v>Industry</v>
      </c>
      <c r="B784" s="294" t="str">
        <f>IF(ISBLANK(INDEX('Policy Characteristics'!B:B,MATCH($C784,'Policy Characteristics'!$C:$C,0))),"",INDEX('Policy Characteristics'!B:B,MATCH($C784,'Policy Characteristics'!$C:$C,0)))</f>
        <v>Industry Energy Efficiency Standards</v>
      </c>
      <c r="C784" s="293" t="str">
        <f t="shared" si="38"/>
        <v>Percentage Improvement in Eqpt Efficiency Standards above BAU</v>
      </c>
      <c r="D784" s="299" t="s">
        <v>722</v>
      </c>
      <c r="E784" s="298" t="s">
        <v>782</v>
      </c>
      <c r="F784" t="s">
        <v>723</v>
      </c>
      <c r="G784" s="298" t="s">
        <v>796</v>
      </c>
      <c r="H784" s="20">
        <v>994</v>
      </c>
      <c r="I784" s="295" t="s">
        <v>634</v>
      </c>
      <c r="J784" s="296" t="str">
        <f>IF(ISBLANK(INDEX('Policy Characteristics'!D:D,MATCH($C784,'Policy Characteristics'!$C:$C,0))),"",INDEX('Policy Characteristics'!D:D,MATCH($C784,'Policy Characteristics'!$C:$C,0)))</f>
        <v>Industry Energy Efficiency Standards</v>
      </c>
      <c r="K784" s="293" t="str">
        <f>IF(ISBLANK(INDEX('Policy Characteristics'!E:E,MATCH($C784,'Policy Characteristics'!$C:$C,0))),"",INDEX('Policy Characteristics'!E:E,MATCH($C784,'Policy Characteristics'!$C:$C,0)))</f>
        <v>indst efficiency standards</v>
      </c>
      <c r="L784" s="237">
        <f>IF(ISBLANK(INDEX('Policy Characteristics'!F:F,MATCH($C784,'Policy Characteristics'!$C:$C,0))),"",INDEX('Policy Characteristics'!F:F,MATCH($C784,'Policy Characteristics'!$C:$C,0)))</f>
        <v>0</v>
      </c>
      <c r="M784" s="237">
        <f>IF(ISBLANK(INDEX('Policy Characteristics'!G:G,MATCH($C784,'Policy Characteristics'!$C:$C,0))),"",INDEX('Policy Characteristics'!G:G,MATCH($C784,'Policy Characteristics'!$C:$C,0)))</f>
        <v>0.25</v>
      </c>
      <c r="N784" s="237">
        <f>IF(ISBLANK(INDEX('Policy Characteristics'!H:H,MATCH($C784,'Policy Characteristics'!$C:$C,0))),"",INDEX('Policy Characteristics'!H:H,MATCH($C784,'Policy Characteristics'!$C:$C,0)))</f>
        <v>0.01</v>
      </c>
      <c r="O784" s="293" t="str">
        <f>IF(ISBLANK(INDEX('Policy Characteristics'!I:I,MATCH($C784,'Policy Characteristics'!$C:$C,0))),"",INDEX('Policy Characteristics'!I:I,MATCH($C784,'Policy Characteristics'!$C:$C,0)))</f>
        <v>% reduction in energy use</v>
      </c>
      <c r="P784" s="293"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4" s="293" t="str">
        <f>IF(ISBLANK(INDEX('Policy Characteristics'!K:K,MATCH($C784,'Policy Characteristics'!$C:$C,0))),"",INDEX('Policy Characteristics'!K:K,MATCH($C784,'Policy Characteristics'!$C:$C,0)))</f>
        <v>industry-ag-main.html#eff-stds</v>
      </c>
      <c r="R784" s="293" t="str">
        <f>IF(ISBLANK(INDEX('Policy Characteristics'!L:L,MATCH($C784,'Policy Characteristics'!$C:$C,0))),"",INDEX('Policy Characteristics'!L:L,MATCH($C784,'Policy Characteristics'!$C:$C,0)))</f>
        <v>industry-energy-efficiency-standards.html</v>
      </c>
    </row>
    <row r="785" spans="1:18" s="293" customFormat="1" x14ac:dyDescent="0.25">
      <c r="A785" s="293" t="str">
        <f>IF(ISBLANK(INDEX('Policy Characteristics'!A:A,MATCH($C785,'Policy Characteristics'!$C:$C,0))),"",INDEX('Policy Characteristics'!A:A,MATCH($C785,'Policy Characteristics'!$C:$C,0)))</f>
        <v>Industry</v>
      </c>
      <c r="B785" s="294" t="str">
        <f>IF(ISBLANK(INDEX('Policy Characteristics'!B:B,MATCH($C785,'Policy Characteristics'!$C:$C,0))),"",INDEX('Policy Characteristics'!B:B,MATCH($C785,'Policy Characteristics'!$C:$C,0)))</f>
        <v>Industry Energy Efficiency Standards</v>
      </c>
      <c r="C785" s="293" t="str">
        <f t="shared" si="38"/>
        <v>Percentage Improvement in Eqpt Efficiency Standards above BAU</v>
      </c>
      <c r="D785" s="299" t="s">
        <v>722</v>
      </c>
      <c r="E785" s="298" t="s">
        <v>784</v>
      </c>
      <c r="F785" t="s">
        <v>723</v>
      </c>
      <c r="G785" s="298" t="s">
        <v>797</v>
      </c>
      <c r="H785" s="20">
        <v>995</v>
      </c>
      <c r="I785" s="295" t="s">
        <v>624</v>
      </c>
      <c r="J785" s="296" t="str">
        <f>IF(ISBLANK(INDEX('Policy Characteristics'!D:D,MATCH($C785,'Policy Characteristics'!$C:$C,0))),"",INDEX('Policy Characteristics'!D:D,MATCH($C785,'Policy Characteristics'!$C:$C,0)))</f>
        <v>Industry Energy Efficiency Standards</v>
      </c>
      <c r="K785" s="293" t="str">
        <f>IF(ISBLANK(INDEX('Policy Characteristics'!E:E,MATCH($C785,'Policy Characteristics'!$C:$C,0))),"",INDEX('Policy Characteristics'!E:E,MATCH($C785,'Policy Characteristics'!$C:$C,0)))</f>
        <v>indst efficiency standards</v>
      </c>
      <c r="L785" s="237">
        <f>IF(ISBLANK(INDEX('Policy Characteristics'!F:F,MATCH($C785,'Policy Characteristics'!$C:$C,0))),"",INDEX('Policy Characteristics'!F:F,MATCH($C785,'Policy Characteristics'!$C:$C,0)))</f>
        <v>0</v>
      </c>
      <c r="M785" s="237">
        <f>IF(ISBLANK(INDEX('Policy Characteristics'!G:G,MATCH($C785,'Policy Characteristics'!$C:$C,0))),"",INDEX('Policy Characteristics'!G:G,MATCH($C785,'Policy Characteristics'!$C:$C,0)))</f>
        <v>0.25</v>
      </c>
      <c r="N785" s="237">
        <f>IF(ISBLANK(INDEX('Policy Characteristics'!H:H,MATCH($C785,'Policy Characteristics'!$C:$C,0))),"",INDEX('Policy Characteristics'!H:H,MATCH($C785,'Policy Characteristics'!$C:$C,0)))</f>
        <v>0.01</v>
      </c>
      <c r="O785" s="293" t="str">
        <f>IF(ISBLANK(INDEX('Policy Characteristics'!I:I,MATCH($C785,'Policy Characteristics'!$C:$C,0))),"",INDEX('Policy Characteristics'!I:I,MATCH($C785,'Policy Characteristics'!$C:$C,0)))</f>
        <v>% reduction in energy use</v>
      </c>
      <c r="P785" s="293"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5" s="293" t="str">
        <f>IF(ISBLANK(INDEX('Policy Characteristics'!K:K,MATCH($C785,'Policy Characteristics'!$C:$C,0))),"",INDEX('Policy Characteristics'!K:K,MATCH($C785,'Policy Characteristics'!$C:$C,0)))</f>
        <v>industry-ag-main.html#eff-stds</v>
      </c>
      <c r="R785" s="293" t="str">
        <f>IF(ISBLANK(INDEX('Policy Characteristics'!L:L,MATCH($C785,'Policy Characteristics'!$C:$C,0))),"",INDEX('Policy Characteristics'!L:L,MATCH($C785,'Policy Characteristics'!$C:$C,0)))</f>
        <v>industry-energy-efficiency-standards.html</v>
      </c>
    </row>
    <row r="786" spans="1:18" s="293" customFormat="1" x14ac:dyDescent="0.25">
      <c r="A786" s="293" t="str">
        <f>IF(ISBLANK(INDEX('Policy Characteristics'!A:A,MATCH($C786,'Policy Characteristics'!$C:$C,0))),"",INDEX('Policy Characteristics'!A:A,MATCH($C786,'Policy Characteristics'!$C:$C,0)))</f>
        <v>Industry</v>
      </c>
      <c r="B786" s="294" t="str">
        <f>IF(ISBLANK(INDEX('Policy Characteristics'!B:B,MATCH($C786,'Policy Characteristics'!$C:$C,0))),"",INDEX('Policy Characteristics'!B:B,MATCH($C786,'Policy Characteristics'!$C:$C,0)))</f>
        <v>Industry Energy Efficiency Standards</v>
      </c>
      <c r="C786" s="293" t="str">
        <f t="shared" si="38"/>
        <v>Percentage Improvement in Eqpt Efficiency Standards above BAU</v>
      </c>
      <c r="D786" s="299" t="s">
        <v>722</v>
      </c>
      <c r="E786" s="298" t="s">
        <v>786</v>
      </c>
      <c r="F786" t="s">
        <v>723</v>
      </c>
      <c r="G786" s="298" t="s">
        <v>798</v>
      </c>
      <c r="H786" s="20">
        <v>996</v>
      </c>
      <c r="I786" s="295" t="s">
        <v>634</v>
      </c>
      <c r="J786" s="296" t="str">
        <f>IF(ISBLANK(INDEX('Policy Characteristics'!D:D,MATCH($C786,'Policy Characteristics'!$C:$C,0))),"",INDEX('Policy Characteristics'!D:D,MATCH($C786,'Policy Characteristics'!$C:$C,0)))</f>
        <v>Industry Energy Efficiency Standards</v>
      </c>
      <c r="K786" s="293" t="str">
        <f>IF(ISBLANK(INDEX('Policy Characteristics'!E:E,MATCH($C786,'Policy Characteristics'!$C:$C,0))),"",INDEX('Policy Characteristics'!E:E,MATCH($C786,'Policy Characteristics'!$C:$C,0)))</f>
        <v>indst efficiency standards</v>
      </c>
      <c r="L786" s="237">
        <f>IF(ISBLANK(INDEX('Policy Characteristics'!F:F,MATCH($C786,'Policy Characteristics'!$C:$C,0))),"",INDEX('Policy Characteristics'!F:F,MATCH($C786,'Policy Characteristics'!$C:$C,0)))</f>
        <v>0</v>
      </c>
      <c r="M786" s="237">
        <f>IF(ISBLANK(INDEX('Policy Characteristics'!G:G,MATCH($C786,'Policy Characteristics'!$C:$C,0))),"",INDEX('Policy Characteristics'!G:G,MATCH($C786,'Policy Characteristics'!$C:$C,0)))</f>
        <v>0.25</v>
      </c>
      <c r="N786" s="237">
        <f>IF(ISBLANK(INDEX('Policy Characteristics'!H:H,MATCH($C786,'Policy Characteristics'!$C:$C,0))),"",INDEX('Policy Characteristics'!H:H,MATCH($C786,'Policy Characteristics'!$C:$C,0)))</f>
        <v>0.01</v>
      </c>
      <c r="O786" s="293" t="str">
        <f>IF(ISBLANK(INDEX('Policy Characteristics'!I:I,MATCH($C786,'Policy Characteristics'!$C:$C,0))),"",INDEX('Policy Characteristics'!I:I,MATCH($C786,'Policy Characteristics'!$C:$C,0)))</f>
        <v>% reduction in energy use</v>
      </c>
      <c r="P786" s="293"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6" s="293" t="str">
        <f>IF(ISBLANK(INDEX('Policy Characteristics'!K:K,MATCH($C786,'Policy Characteristics'!$C:$C,0))),"",INDEX('Policy Characteristics'!K:K,MATCH($C786,'Policy Characteristics'!$C:$C,0)))</f>
        <v>industry-ag-main.html#eff-stds</v>
      </c>
      <c r="R786" s="293" t="str">
        <f>IF(ISBLANK(INDEX('Policy Characteristics'!L:L,MATCH($C786,'Policy Characteristics'!$C:$C,0))),"",INDEX('Policy Characteristics'!L:L,MATCH($C786,'Policy Characteristics'!$C:$C,0)))</f>
        <v>industry-energy-efficiency-standards.html</v>
      </c>
    </row>
    <row r="787" spans="1:18" s="293" customFormat="1" x14ac:dyDescent="0.25">
      <c r="A787" s="293" t="str">
        <f>IF(ISBLANK(INDEX('Policy Characteristics'!A:A,MATCH($C787,'Policy Characteristics'!$C:$C,0))),"",INDEX('Policy Characteristics'!A:A,MATCH($C787,'Policy Characteristics'!$C:$C,0)))</f>
        <v>Industry</v>
      </c>
      <c r="B787" s="294" t="str">
        <f>IF(ISBLANK(INDEX('Policy Characteristics'!B:B,MATCH($C787,'Policy Characteristics'!$C:$C,0))),"",INDEX('Policy Characteristics'!B:B,MATCH($C787,'Policy Characteristics'!$C:$C,0)))</f>
        <v>Industry Energy Efficiency Standards</v>
      </c>
      <c r="C787" s="293" t="str">
        <f t="shared" si="38"/>
        <v>Percentage Improvement in Eqpt Efficiency Standards above BAU</v>
      </c>
      <c r="D787" s="299" t="s">
        <v>722</v>
      </c>
      <c r="E787" s="298" t="s">
        <v>788</v>
      </c>
      <c r="F787" t="s">
        <v>723</v>
      </c>
      <c r="G787" s="298" t="s">
        <v>799</v>
      </c>
      <c r="H787" s="20">
        <v>997</v>
      </c>
      <c r="I787" s="295" t="s">
        <v>634</v>
      </c>
      <c r="J787" s="296" t="str">
        <f>IF(ISBLANK(INDEX('Policy Characteristics'!D:D,MATCH($C787,'Policy Characteristics'!$C:$C,0))),"",INDEX('Policy Characteristics'!D:D,MATCH($C787,'Policy Characteristics'!$C:$C,0)))</f>
        <v>Industry Energy Efficiency Standards</v>
      </c>
      <c r="K787" s="293" t="str">
        <f>IF(ISBLANK(INDEX('Policy Characteristics'!E:E,MATCH($C787,'Policy Characteristics'!$C:$C,0))),"",INDEX('Policy Characteristics'!E:E,MATCH($C787,'Policy Characteristics'!$C:$C,0)))</f>
        <v>indst efficiency standards</v>
      </c>
      <c r="L787" s="237">
        <f>IF(ISBLANK(INDEX('Policy Characteristics'!F:F,MATCH($C787,'Policy Characteristics'!$C:$C,0))),"",INDEX('Policy Characteristics'!F:F,MATCH($C787,'Policy Characteristics'!$C:$C,0)))</f>
        <v>0</v>
      </c>
      <c r="M787" s="237">
        <f>IF(ISBLANK(INDEX('Policy Characteristics'!G:G,MATCH($C787,'Policy Characteristics'!$C:$C,0))),"",INDEX('Policy Characteristics'!G:G,MATCH($C787,'Policy Characteristics'!$C:$C,0)))</f>
        <v>0.25</v>
      </c>
      <c r="N787" s="237">
        <f>IF(ISBLANK(INDEX('Policy Characteristics'!H:H,MATCH($C787,'Policy Characteristics'!$C:$C,0))),"",INDEX('Policy Characteristics'!H:H,MATCH($C787,'Policy Characteristics'!$C:$C,0)))</f>
        <v>0.01</v>
      </c>
      <c r="O787" s="293" t="str">
        <f>IF(ISBLANK(INDEX('Policy Characteristics'!I:I,MATCH($C787,'Policy Characteristics'!$C:$C,0))),"",INDEX('Policy Characteristics'!I:I,MATCH($C787,'Policy Characteristics'!$C:$C,0)))</f>
        <v>% reduction in energy use</v>
      </c>
      <c r="P787" s="293"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7" s="293" t="str">
        <f>IF(ISBLANK(INDEX('Policy Characteristics'!K:K,MATCH($C787,'Policy Characteristics'!$C:$C,0))),"",INDEX('Policy Characteristics'!K:K,MATCH($C787,'Policy Characteristics'!$C:$C,0)))</f>
        <v>industry-ag-main.html#eff-stds</v>
      </c>
      <c r="R787" s="293" t="str">
        <f>IF(ISBLANK(INDEX('Policy Characteristics'!L:L,MATCH($C787,'Policy Characteristics'!$C:$C,0))),"",INDEX('Policy Characteristics'!L:L,MATCH($C787,'Policy Characteristics'!$C:$C,0)))</f>
        <v>industry-energy-efficiency-standards.html</v>
      </c>
    </row>
    <row r="788" spans="1:18" s="293" customFormat="1" x14ac:dyDescent="0.25">
      <c r="A788" s="293" t="str">
        <f>IF(ISBLANK(INDEX('Policy Characteristics'!A:A,MATCH($C788,'Policy Characteristics'!$C:$C,0))),"",INDEX('Policy Characteristics'!A:A,MATCH($C788,'Policy Characteristics'!$C:$C,0)))</f>
        <v>Industry</v>
      </c>
      <c r="B788" s="294" t="str">
        <f>IF(ISBLANK(INDEX('Policy Characteristics'!B:B,MATCH($C788,'Policy Characteristics'!$C:$C,0))),"",INDEX('Policy Characteristics'!B:B,MATCH($C788,'Policy Characteristics'!$C:$C,0)))</f>
        <v>Industry Energy Efficiency Standards</v>
      </c>
      <c r="C788" s="293" t="str">
        <f t="shared" si="38"/>
        <v>Percentage Improvement in Eqpt Efficiency Standards above BAU</v>
      </c>
      <c r="D788" s="299" t="s">
        <v>724</v>
      </c>
      <c r="E788" s="298" t="s">
        <v>770</v>
      </c>
      <c r="F788" t="s">
        <v>725</v>
      </c>
      <c r="G788" s="298" t="s">
        <v>790</v>
      </c>
      <c r="H788" s="20">
        <v>998</v>
      </c>
      <c r="I788" s="295" t="s">
        <v>624</v>
      </c>
      <c r="J788" s="296" t="str">
        <f>IF(ISBLANK(INDEX('Policy Characteristics'!D:D,MATCH($C788,'Policy Characteristics'!$C:$C,0))),"",INDEX('Policy Characteristics'!D:D,MATCH($C788,'Policy Characteristics'!$C:$C,0)))</f>
        <v>Industry Energy Efficiency Standards</v>
      </c>
      <c r="K788" s="293" t="str">
        <f>IF(ISBLANK(INDEX('Policy Characteristics'!E:E,MATCH($C788,'Policy Characteristics'!$C:$C,0))),"",INDEX('Policy Characteristics'!E:E,MATCH($C788,'Policy Characteristics'!$C:$C,0)))</f>
        <v>indst efficiency standards</v>
      </c>
      <c r="L788" s="237">
        <f>IF(ISBLANK(INDEX('Policy Characteristics'!F:F,MATCH($C788,'Policy Characteristics'!$C:$C,0))),"",INDEX('Policy Characteristics'!F:F,MATCH($C788,'Policy Characteristics'!$C:$C,0)))</f>
        <v>0</v>
      </c>
      <c r="M788" s="237">
        <f>IF(ISBLANK(INDEX('Policy Characteristics'!G:G,MATCH($C788,'Policy Characteristics'!$C:$C,0))),"",INDEX('Policy Characteristics'!G:G,MATCH($C788,'Policy Characteristics'!$C:$C,0)))</f>
        <v>0.25</v>
      </c>
      <c r="N788" s="237">
        <f>IF(ISBLANK(INDEX('Policy Characteristics'!H:H,MATCH($C788,'Policy Characteristics'!$C:$C,0))),"",INDEX('Policy Characteristics'!H:H,MATCH($C788,'Policy Characteristics'!$C:$C,0)))</f>
        <v>0.01</v>
      </c>
      <c r="O788" s="293" t="str">
        <f>IF(ISBLANK(INDEX('Policy Characteristics'!I:I,MATCH($C788,'Policy Characteristics'!$C:$C,0))),"",INDEX('Policy Characteristics'!I:I,MATCH($C788,'Policy Characteristics'!$C:$C,0)))</f>
        <v>% reduction in energy use</v>
      </c>
      <c r="P788" s="293"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8" s="293" t="str">
        <f>IF(ISBLANK(INDEX('Policy Characteristics'!K:K,MATCH($C788,'Policy Characteristics'!$C:$C,0))),"",INDEX('Policy Characteristics'!K:K,MATCH($C788,'Policy Characteristics'!$C:$C,0)))</f>
        <v>industry-ag-main.html#eff-stds</v>
      </c>
      <c r="R788" s="293" t="str">
        <f>IF(ISBLANK(INDEX('Policy Characteristics'!L:L,MATCH($C788,'Policy Characteristics'!$C:$C,0))),"",INDEX('Policy Characteristics'!L:L,MATCH($C788,'Policy Characteristics'!$C:$C,0)))</f>
        <v>industry-energy-efficiency-standards.html</v>
      </c>
    </row>
    <row r="789" spans="1:18" s="293" customFormat="1" x14ac:dyDescent="0.25">
      <c r="A789" s="293" t="str">
        <f>IF(ISBLANK(INDEX('Policy Characteristics'!A:A,MATCH($C789,'Policy Characteristics'!$C:$C,0))),"",INDEX('Policy Characteristics'!A:A,MATCH($C789,'Policy Characteristics'!$C:$C,0)))</f>
        <v>Industry</v>
      </c>
      <c r="B789" s="294" t="str">
        <f>IF(ISBLANK(INDEX('Policy Characteristics'!B:B,MATCH($C789,'Policy Characteristics'!$C:$C,0))),"",INDEX('Policy Characteristics'!B:B,MATCH($C789,'Policy Characteristics'!$C:$C,0)))</f>
        <v>Industry Energy Efficiency Standards</v>
      </c>
      <c r="C789" s="293" t="str">
        <f t="shared" si="38"/>
        <v>Percentage Improvement in Eqpt Efficiency Standards above BAU</v>
      </c>
      <c r="D789" s="299" t="s">
        <v>724</v>
      </c>
      <c r="E789" s="298" t="s">
        <v>772</v>
      </c>
      <c r="F789" t="s">
        <v>725</v>
      </c>
      <c r="G789" s="298" t="s">
        <v>791</v>
      </c>
      <c r="H789" s="20">
        <v>999</v>
      </c>
      <c r="I789" s="295" t="s">
        <v>624</v>
      </c>
      <c r="J789" s="296" t="str">
        <f>IF(ISBLANK(INDEX('Policy Characteristics'!D:D,MATCH($C789,'Policy Characteristics'!$C:$C,0))),"",INDEX('Policy Characteristics'!D:D,MATCH($C789,'Policy Characteristics'!$C:$C,0)))</f>
        <v>Industry Energy Efficiency Standards</v>
      </c>
      <c r="K789" s="293" t="str">
        <f>IF(ISBLANK(INDEX('Policy Characteristics'!E:E,MATCH($C789,'Policy Characteristics'!$C:$C,0))),"",INDEX('Policy Characteristics'!E:E,MATCH($C789,'Policy Characteristics'!$C:$C,0)))</f>
        <v>indst efficiency standards</v>
      </c>
      <c r="L789" s="237">
        <f>IF(ISBLANK(INDEX('Policy Characteristics'!F:F,MATCH($C789,'Policy Characteristics'!$C:$C,0))),"",INDEX('Policy Characteristics'!F:F,MATCH($C789,'Policy Characteristics'!$C:$C,0)))</f>
        <v>0</v>
      </c>
      <c r="M789" s="237">
        <f>IF(ISBLANK(INDEX('Policy Characteristics'!G:G,MATCH($C789,'Policy Characteristics'!$C:$C,0))),"",INDEX('Policy Characteristics'!G:G,MATCH($C789,'Policy Characteristics'!$C:$C,0)))</f>
        <v>0.25</v>
      </c>
      <c r="N789" s="237">
        <f>IF(ISBLANK(INDEX('Policy Characteristics'!H:H,MATCH($C789,'Policy Characteristics'!$C:$C,0))),"",INDEX('Policy Characteristics'!H:H,MATCH($C789,'Policy Characteristics'!$C:$C,0)))</f>
        <v>0.01</v>
      </c>
      <c r="O789" s="293" t="str">
        <f>IF(ISBLANK(INDEX('Policy Characteristics'!I:I,MATCH($C789,'Policy Characteristics'!$C:$C,0))),"",INDEX('Policy Characteristics'!I:I,MATCH($C789,'Policy Characteristics'!$C:$C,0)))</f>
        <v>% reduction in energy use</v>
      </c>
      <c r="P789" s="293"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9" s="293" t="str">
        <f>IF(ISBLANK(INDEX('Policy Characteristics'!K:K,MATCH($C789,'Policy Characteristics'!$C:$C,0))),"",INDEX('Policy Characteristics'!K:K,MATCH($C789,'Policy Characteristics'!$C:$C,0)))</f>
        <v>industry-ag-main.html#eff-stds</v>
      </c>
      <c r="R789" s="293" t="str">
        <f>IF(ISBLANK(INDEX('Policy Characteristics'!L:L,MATCH($C789,'Policy Characteristics'!$C:$C,0))),"",INDEX('Policy Characteristics'!L:L,MATCH($C789,'Policy Characteristics'!$C:$C,0)))</f>
        <v>industry-energy-efficiency-standards.html</v>
      </c>
    </row>
    <row r="790" spans="1:18" s="293" customFormat="1" x14ac:dyDescent="0.25">
      <c r="A790" s="293" t="str">
        <f>IF(ISBLANK(INDEX('Policy Characteristics'!A:A,MATCH($C790,'Policy Characteristics'!$C:$C,0))),"",INDEX('Policy Characteristics'!A:A,MATCH($C790,'Policy Characteristics'!$C:$C,0)))</f>
        <v>Industry</v>
      </c>
      <c r="B790" s="294" t="str">
        <f>IF(ISBLANK(INDEX('Policy Characteristics'!B:B,MATCH($C790,'Policy Characteristics'!$C:$C,0))),"",INDEX('Policy Characteristics'!B:B,MATCH($C790,'Policy Characteristics'!$C:$C,0)))</f>
        <v>Industry Energy Efficiency Standards</v>
      </c>
      <c r="C790" s="293" t="str">
        <f t="shared" si="38"/>
        <v>Percentage Improvement in Eqpt Efficiency Standards above BAU</v>
      </c>
      <c r="D790" s="299" t="s">
        <v>724</v>
      </c>
      <c r="E790" s="298" t="s">
        <v>774</v>
      </c>
      <c r="F790" t="s">
        <v>725</v>
      </c>
      <c r="G790" s="298" t="s">
        <v>792</v>
      </c>
      <c r="H790" s="20">
        <v>1000</v>
      </c>
      <c r="I790" s="295" t="s">
        <v>624</v>
      </c>
      <c r="J790" s="296" t="str">
        <f>IF(ISBLANK(INDEX('Policy Characteristics'!D:D,MATCH($C790,'Policy Characteristics'!$C:$C,0))),"",INDEX('Policy Characteristics'!D:D,MATCH($C790,'Policy Characteristics'!$C:$C,0)))</f>
        <v>Industry Energy Efficiency Standards</v>
      </c>
      <c r="K790" s="293" t="str">
        <f>IF(ISBLANK(INDEX('Policy Characteristics'!E:E,MATCH($C790,'Policy Characteristics'!$C:$C,0))),"",INDEX('Policy Characteristics'!E:E,MATCH($C790,'Policy Characteristics'!$C:$C,0)))</f>
        <v>indst efficiency standards</v>
      </c>
      <c r="L790" s="237">
        <f>IF(ISBLANK(INDEX('Policy Characteristics'!F:F,MATCH($C790,'Policy Characteristics'!$C:$C,0))),"",INDEX('Policy Characteristics'!F:F,MATCH($C790,'Policy Characteristics'!$C:$C,0)))</f>
        <v>0</v>
      </c>
      <c r="M790" s="237">
        <f>IF(ISBLANK(INDEX('Policy Characteristics'!G:G,MATCH($C790,'Policy Characteristics'!$C:$C,0))),"",INDEX('Policy Characteristics'!G:G,MATCH($C790,'Policy Characteristics'!$C:$C,0)))</f>
        <v>0.25</v>
      </c>
      <c r="N790" s="237">
        <f>IF(ISBLANK(INDEX('Policy Characteristics'!H:H,MATCH($C790,'Policy Characteristics'!$C:$C,0))),"",INDEX('Policy Characteristics'!H:H,MATCH($C790,'Policy Characteristics'!$C:$C,0)))</f>
        <v>0.01</v>
      </c>
      <c r="O790" s="293" t="str">
        <f>IF(ISBLANK(INDEX('Policy Characteristics'!I:I,MATCH($C790,'Policy Characteristics'!$C:$C,0))),"",INDEX('Policy Characteristics'!I:I,MATCH($C790,'Policy Characteristics'!$C:$C,0)))</f>
        <v>% reduction in energy use</v>
      </c>
      <c r="P790" s="293"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0" s="293" t="str">
        <f>IF(ISBLANK(INDEX('Policy Characteristics'!K:K,MATCH($C790,'Policy Characteristics'!$C:$C,0))),"",INDEX('Policy Characteristics'!K:K,MATCH($C790,'Policy Characteristics'!$C:$C,0)))</f>
        <v>industry-ag-main.html#eff-stds</v>
      </c>
      <c r="R790" s="293" t="str">
        <f>IF(ISBLANK(INDEX('Policy Characteristics'!L:L,MATCH($C790,'Policy Characteristics'!$C:$C,0))),"",INDEX('Policy Characteristics'!L:L,MATCH($C790,'Policy Characteristics'!$C:$C,0)))</f>
        <v>industry-energy-efficiency-standards.html</v>
      </c>
    </row>
    <row r="791" spans="1:18" s="293" customFormat="1" x14ac:dyDescent="0.25">
      <c r="A791" s="293" t="str">
        <f>IF(ISBLANK(INDEX('Policy Characteristics'!A:A,MATCH($C791,'Policy Characteristics'!$C:$C,0))),"",INDEX('Policy Characteristics'!A:A,MATCH($C791,'Policy Characteristics'!$C:$C,0)))</f>
        <v>Industry</v>
      </c>
      <c r="B791" s="294" t="str">
        <f>IF(ISBLANK(INDEX('Policy Characteristics'!B:B,MATCH($C791,'Policy Characteristics'!$C:$C,0))),"",INDEX('Policy Characteristics'!B:B,MATCH($C791,'Policy Characteristics'!$C:$C,0)))</f>
        <v>Industry Energy Efficiency Standards</v>
      </c>
      <c r="C791" s="293" t="str">
        <f t="shared" si="38"/>
        <v>Percentage Improvement in Eqpt Efficiency Standards above BAU</v>
      </c>
      <c r="D791" s="299" t="s">
        <v>724</v>
      </c>
      <c r="E791" s="298" t="s">
        <v>776</v>
      </c>
      <c r="F791" t="s">
        <v>725</v>
      </c>
      <c r="G791" s="298" t="s">
        <v>793</v>
      </c>
      <c r="H791" s="20">
        <v>1001</v>
      </c>
      <c r="I791" s="295" t="s">
        <v>634</v>
      </c>
      <c r="J791" s="296" t="str">
        <f>IF(ISBLANK(INDEX('Policy Characteristics'!D:D,MATCH($C791,'Policy Characteristics'!$C:$C,0))),"",INDEX('Policy Characteristics'!D:D,MATCH($C791,'Policy Characteristics'!$C:$C,0)))</f>
        <v>Industry Energy Efficiency Standards</v>
      </c>
      <c r="K791" s="293" t="str">
        <f>IF(ISBLANK(INDEX('Policy Characteristics'!E:E,MATCH($C791,'Policy Characteristics'!$C:$C,0))),"",INDEX('Policy Characteristics'!E:E,MATCH($C791,'Policy Characteristics'!$C:$C,0)))</f>
        <v>indst efficiency standards</v>
      </c>
      <c r="L791" s="237">
        <f>IF(ISBLANK(INDEX('Policy Characteristics'!F:F,MATCH($C791,'Policy Characteristics'!$C:$C,0))),"",INDEX('Policy Characteristics'!F:F,MATCH($C791,'Policy Characteristics'!$C:$C,0)))</f>
        <v>0</v>
      </c>
      <c r="M791" s="237">
        <f>IF(ISBLANK(INDEX('Policy Characteristics'!G:G,MATCH($C791,'Policy Characteristics'!$C:$C,0))),"",INDEX('Policy Characteristics'!G:G,MATCH($C791,'Policy Characteristics'!$C:$C,0)))</f>
        <v>0.25</v>
      </c>
      <c r="N791" s="237">
        <f>IF(ISBLANK(INDEX('Policy Characteristics'!H:H,MATCH($C791,'Policy Characteristics'!$C:$C,0))),"",INDEX('Policy Characteristics'!H:H,MATCH($C791,'Policy Characteristics'!$C:$C,0)))</f>
        <v>0.01</v>
      </c>
      <c r="O791" s="293" t="str">
        <f>IF(ISBLANK(INDEX('Policy Characteristics'!I:I,MATCH($C791,'Policy Characteristics'!$C:$C,0))),"",INDEX('Policy Characteristics'!I:I,MATCH($C791,'Policy Characteristics'!$C:$C,0)))</f>
        <v>% reduction in energy use</v>
      </c>
      <c r="P791" s="293"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1" s="293" t="str">
        <f>IF(ISBLANK(INDEX('Policy Characteristics'!K:K,MATCH($C791,'Policy Characteristics'!$C:$C,0))),"",INDEX('Policy Characteristics'!K:K,MATCH($C791,'Policy Characteristics'!$C:$C,0)))</f>
        <v>industry-ag-main.html#eff-stds</v>
      </c>
      <c r="R791" s="293" t="str">
        <f>IF(ISBLANK(INDEX('Policy Characteristics'!L:L,MATCH($C791,'Policy Characteristics'!$C:$C,0))),"",INDEX('Policy Characteristics'!L:L,MATCH($C791,'Policy Characteristics'!$C:$C,0)))</f>
        <v>industry-energy-efficiency-standards.html</v>
      </c>
    </row>
    <row r="792" spans="1:18" s="293" customFormat="1" x14ac:dyDescent="0.25">
      <c r="A792" s="293" t="str">
        <f>IF(ISBLANK(INDEX('Policy Characteristics'!A:A,MATCH($C792,'Policy Characteristics'!$C:$C,0))),"",INDEX('Policy Characteristics'!A:A,MATCH($C792,'Policy Characteristics'!$C:$C,0)))</f>
        <v>Industry</v>
      </c>
      <c r="B792" s="294" t="str">
        <f>IF(ISBLANK(INDEX('Policy Characteristics'!B:B,MATCH($C792,'Policy Characteristics'!$C:$C,0))),"",INDEX('Policy Characteristics'!B:B,MATCH($C792,'Policy Characteristics'!$C:$C,0)))</f>
        <v>Industry Energy Efficiency Standards</v>
      </c>
      <c r="C792" s="293" t="str">
        <f t="shared" si="38"/>
        <v>Percentage Improvement in Eqpt Efficiency Standards above BAU</v>
      </c>
      <c r="D792" s="299" t="s">
        <v>724</v>
      </c>
      <c r="E792" s="298" t="s">
        <v>778</v>
      </c>
      <c r="F792" t="s">
        <v>725</v>
      </c>
      <c r="G792" s="298" t="s">
        <v>794</v>
      </c>
      <c r="H792" s="20">
        <v>1002</v>
      </c>
      <c r="I792" s="295" t="s">
        <v>624</v>
      </c>
      <c r="J792" s="296" t="str">
        <f>IF(ISBLANK(INDEX('Policy Characteristics'!D:D,MATCH($C792,'Policy Characteristics'!$C:$C,0))),"",INDEX('Policy Characteristics'!D:D,MATCH($C792,'Policy Characteristics'!$C:$C,0)))</f>
        <v>Industry Energy Efficiency Standards</v>
      </c>
      <c r="K792" s="293" t="str">
        <f>IF(ISBLANK(INDEX('Policy Characteristics'!E:E,MATCH($C792,'Policy Characteristics'!$C:$C,0))),"",INDEX('Policy Characteristics'!E:E,MATCH($C792,'Policy Characteristics'!$C:$C,0)))</f>
        <v>indst efficiency standards</v>
      </c>
      <c r="L792" s="237">
        <f>IF(ISBLANK(INDEX('Policy Characteristics'!F:F,MATCH($C792,'Policy Characteristics'!$C:$C,0))),"",INDEX('Policy Characteristics'!F:F,MATCH($C792,'Policy Characteristics'!$C:$C,0)))</f>
        <v>0</v>
      </c>
      <c r="M792" s="237">
        <f>IF(ISBLANK(INDEX('Policy Characteristics'!G:G,MATCH($C792,'Policy Characteristics'!$C:$C,0))),"",INDEX('Policy Characteristics'!G:G,MATCH($C792,'Policy Characteristics'!$C:$C,0)))</f>
        <v>0.25</v>
      </c>
      <c r="N792" s="237">
        <f>IF(ISBLANK(INDEX('Policy Characteristics'!H:H,MATCH($C792,'Policy Characteristics'!$C:$C,0))),"",INDEX('Policy Characteristics'!H:H,MATCH($C792,'Policy Characteristics'!$C:$C,0)))</f>
        <v>0.01</v>
      </c>
      <c r="O792" s="293" t="str">
        <f>IF(ISBLANK(INDEX('Policy Characteristics'!I:I,MATCH($C792,'Policy Characteristics'!$C:$C,0))),"",INDEX('Policy Characteristics'!I:I,MATCH($C792,'Policy Characteristics'!$C:$C,0)))</f>
        <v>% reduction in energy use</v>
      </c>
      <c r="P792" s="293"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2" s="293" t="str">
        <f>IF(ISBLANK(INDEX('Policy Characteristics'!K:K,MATCH($C792,'Policy Characteristics'!$C:$C,0))),"",INDEX('Policy Characteristics'!K:K,MATCH($C792,'Policy Characteristics'!$C:$C,0)))</f>
        <v>industry-ag-main.html#eff-stds</v>
      </c>
      <c r="R792" s="293" t="str">
        <f>IF(ISBLANK(INDEX('Policy Characteristics'!L:L,MATCH($C792,'Policy Characteristics'!$C:$C,0))),"",INDEX('Policy Characteristics'!L:L,MATCH($C792,'Policy Characteristics'!$C:$C,0)))</f>
        <v>industry-energy-efficiency-standards.html</v>
      </c>
    </row>
    <row r="793" spans="1:18" s="293" customFormat="1" x14ac:dyDescent="0.25">
      <c r="A793" s="293" t="str">
        <f>IF(ISBLANK(INDEX('Policy Characteristics'!A:A,MATCH($C793,'Policy Characteristics'!$C:$C,0))),"",INDEX('Policy Characteristics'!A:A,MATCH($C793,'Policy Characteristics'!$C:$C,0)))</f>
        <v>Industry</v>
      </c>
      <c r="B793" s="294" t="str">
        <f>IF(ISBLANK(INDEX('Policy Characteristics'!B:B,MATCH($C793,'Policy Characteristics'!$C:$C,0))),"",INDEX('Policy Characteristics'!B:B,MATCH($C793,'Policy Characteristics'!$C:$C,0)))</f>
        <v>Industry Energy Efficiency Standards</v>
      </c>
      <c r="C793" s="293" t="str">
        <f t="shared" si="38"/>
        <v>Percentage Improvement in Eqpt Efficiency Standards above BAU</v>
      </c>
      <c r="D793" s="299" t="s">
        <v>724</v>
      </c>
      <c r="E793" s="298" t="s">
        <v>780</v>
      </c>
      <c r="F793" t="s">
        <v>725</v>
      </c>
      <c r="G793" s="298" t="s">
        <v>795</v>
      </c>
      <c r="H793" s="20">
        <v>1003</v>
      </c>
      <c r="I793" s="295" t="s">
        <v>634</v>
      </c>
      <c r="J793" s="296" t="str">
        <f>IF(ISBLANK(INDEX('Policy Characteristics'!D:D,MATCH($C793,'Policy Characteristics'!$C:$C,0))),"",INDEX('Policy Characteristics'!D:D,MATCH($C793,'Policy Characteristics'!$C:$C,0)))</f>
        <v>Industry Energy Efficiency Standards</v>
      </c>
      <c r="K793" s="293" t="str">
        <f>IF(ISBLANK(INDEX('Policy Characteristics'!E:E,MATCH($C793,'Policy Characteristics'!$C:$C,0))),"",INDEX('Policy Characteristics'!E:E,MATCH($C793,'Policy Characteristics'!$C:$C,0)))</f>
        <v>indst efficiency standards</v>
      </c>
      <c r="L793" s="237">
        <f>IF(ISBLANK(INDEX('Policy Characteristics'!F:F,MATCH($C793,'Policy Characteristics'!$C:$C,0))),"",INDEX('Policy Characteristics'!F:F,MATCH($C793,'Policy Characteristics'!$C:$C,0)))</f>
        <v>0</v>
      </c>
      <c r="M793" s="237">
        <f>IF(ISBLANK(INDEX('Policy Characteristics'!G:G,MATCH($C793,'Policy Characteristics'!$C:$C,0))),"",INDEX('Policy Characteristics'!G:G,MATCH($C793,'Policy Characteristics'!$C:$C,0)))</f>
        <v>0.25</v>
      </c>
      <c r="N793" s="237">
        <f>IF(ISBLANK(INDEX('Policy Characteristics'!H:H,MATCH($C793,'Policy Characteristics'!$C:$C,0))),"",INDEX('Policy Characteristics'!H:H,MATCH($C793,'Policy Characteristics'!$C:$C,0)))</f>
        <v>0.01</v>
      </c>
      <c r="O793" s="293" t="str">
        <f>IF(ISBLANK(INDEX('Policy Characteristics'!I:I,MATCH($C793,'Policy Characteristics'!$C:$C,0))),"",INDEX('Policy Characteristics'!I:I,MATCH($C793,'Policy Characteristics'!$C:$C,0)))</f>
        <v>% reduction in energy use</v>
      </c>
      <c r="P793" s="293"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3" s="293" t="str">
        <f>IF(ISBLANK(INDEX('Policy Characteristics'!K:K,MATCH($C793,'Policy Characteristics'!$C:$C,0))),"",INDEX('Policy Characteristics'!K:K,MATCH($C793,'Policy Characteristics'!$C:$C,0)))</f>
        <v>industry-ag-main.html#eff-stds</v>
      </c>
      <c r="R793" s="293" t="str">
        <f>IF(ISBLANK(INDEX('Policy Characteristics'!L:L,MATCH($C793,'Policy Characteristics'!$C:$C,0))),"",INDEX('Policy Characteristics'!L:L,MATCH($C793,'Policy Characteristics'!$C:$C,0)))</f>
        <v>industry-energy-efficiency-standards.html</v>
      </c>
    </row>
    <row r="794" spans="1:18" s="293" customFormat="1" x14ac:dyDescent="0.25">
      <c r="A794" s="293" t="str">
        <f>IF(ISBLANK(INDEX('Policy Characteristics'!A:A,MATCH($C794,'Policy Characteristics'!$C:$C,0))),"",INDEX('Policy Characteristics'!A:A,MATCH($C794,'Policy Characteristics'!$C:$C,0)))</f>
        <v>Industry</v>
      </c>
      <c r="B794" s="294" t="str">
        <f>IF(ISBLANK(INDEX('Policy Characteristics'!B:B,MATCH($C794,'Policy Characteristics'!$C:$C,0))),"",INDEX('Policy Characteristics'!B:B,MATCH($C794,'Policy Characteristics'!$C:$C,0)))</f>
        <v>Industry Energy Efficiency Standards</v>
      </c>
      <c r="C794" s="293" t="str">
        <f t="shared" si="38"/>
        <v>Percentage Improvement in Eqpt Efficiency Standards above BAU</v>
      </c>
      <c r="D794" s="299" t="s">
        <v>724</v>
      </c>
      <c r="E794" s="298" t="s">
        <v>782</v>
      </c>
      <c r="F794" t="s">
        <v>725</v>
      </c>
      <c r="G794" s="298" t="s">
        <v>796</v>
      </c>
      <c r="H794" s="20">
        <v>1004</v>
      </c>
      <c r="I794" s="295" t="s">
        <v>634</v>
      </c>
      <c r="J794" s="296" t="str">
        <f>IF(ISBLANK(INDEX('Policy Characteristics'!D:D,MATCH($C794,'Policy Characteristics'!$C:$C,0))),"",INDEX('Policy Characteristics'!D:D,MATCH($C794,'Policy Characteristics'!$C:$C,0)))</f>
        <v>Industry Energy Efficiency Standards</v>
      </c>
      <c r="K794" s="293" t="str">
        <f>IF(ISBLANK(INDEX('Policy Characteristics'!E:E,MATCH($C794,'Policy Characteristics'!$C:$C,0))),"",INDEX('Policy Characteristics'!E:E,MATCH($C794,'Policy Characteristics'!$C:$C,0)))</f>
        <v>indst efficiency standards</v>
      </c>
      <c r="L794" s="237">
        <f>IF(ISBLANK(INDEX('Policy Characteristics'!F:F,MATCH($C794,'Policy Characteristics'!$C:$C,0))),"",INDEX('Policy Characteristics'!F:F,MATCH($C794,'Policy Characteristics'!$C:$C,0)))</f>
        <v>0</v>
      </c>
      <c r="M794" s="237">
        <f>IF(ISBLANK(INDEX('Policy Characteristics'!G:G,MATCH($C794,'Policy Characteristics'!$C:$C,0))),"",INDEX('Policy Characteristics'!G:G,MATCH($C794,'Policy Characteristics'!$C:$C,0)))</f>
        <v>0.25</v>
      </c>
      <c r="N794" s="237">
        <f>IF(ISBLANK(INDEX('Policy Characteristics'!H:H,MATCH($C794,'Policy Characteristics'!$C:$C,0))),"",INDEX('Policy Characteristics'!H:H,MATCH($C794,'Policy Characteristics'!$C:$C,0)))</f>
        <v>0.01</v>
      </c>
      <c r="O794" s="293" t="str">
        <f>IF(ISBLANK(INDEX('Policy Characteristics'!I:I,MATCH($C794,'Policy Characteristics'!$C:$C,0))),"",INDEX('Policy Characteristics'!I:I,MATCH($C794,'Policy Characteristics'!$C:$C,0)))</f>
        <v>% reduction in energy use</v>
      </c>
      <c r="P794" s="293"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4" s="293" t="str">
        <f>IF(ISBLANK(INDEX('Policy Characteristics'!K:K,MATCH($C794,'Policy Characteristics'!$C:$C,0))),"",INDEX('Policy Characteristics'!K:K,MATCH($C794,'Policy Characteristics'!$C:$C,0)))</f>
        <v>industry-ag-main.html#eff-stds</v>
      </c>
      <c r="R794" s="293" t="str">
        <f>IF(ISBLANK(INDEX('Policy Characteristics'!L:L,MATCH($C794,'Policy Characteristics'!$C:$C,0))),"",INDEX('Policy Characteristics'!L:L,MATCH($C794,'Policy Characteristics'!$C:$C,0)))</f>
        <v>industry-energy-efficiency-standards.html</v>
      </c>
    </row>
    <row r="795" spans="1:18" s="293" customFormat="1" x14ac:dyDescent="0.25">
      <c r="A795" s="293" t="str">
        <f>IF(ISBLANK(INDEX('Policy Characteristics'!A:A,MATCH($C795,'Policy Characteristics'!$C:$C,0))),"",INDEX('Policy Characteristics'!A:A,MATCH($C795,'Policy Characteristics'!$C:$C,0)))</f>
        <v>Industry</v>
      </c>
      <c r="B795" s="294" t="str">
        <f>IF(ISBLANK(INDEX('Policy Characteristics'!B:B,MATCH($C795,'Policy Characteristics'!$C:$C,0))),"",INDEX('Policy Characteristics'!B:B,MATCH($C795,'Policy Characteristics'!$C:$C,0)))</f>
        <v>Industry Energy Efficiency Standards</v>
      </c>
      <c r="C795" s="293" t="str">
        <f t="shared" si="38"/>
        <v>Percentage Improvement in Eqpt Efficiency Standards above BAU</v>
      </c>
      <c r="D795" s="299" t="s">
        <v>724</v>
      </c>
      <c r="E795" s="298" t="s">
        <v>784</v>
      </c>
      <c r="F795" t="s">
        <v>725</v>
      </c>
      <c r="G795" s="298" t="s">
        <v>797</v>
      </c>
      <c r="H795" s="20">
        <v>1005</v>
      </c>
      <c r="I795" s="295" t="s">
        <v>624</v>
      </c>
      <c r="J795" s="296" t="str">
        <f>IF(ISBLANK(INDEX('Policy Characteristics'!D:D,MATCH($C795,'Policy Characteristics'!$C:$C,0))),"",INDEX('Policy Characteristics'!D:D,MATCH($C795,'Policy Characteristics'!$C:$C,0)))</f>
        <v>Industry Energy Efficiency Standards</v>
      </c>
      <c r="K795" s="293" t="str">
        <f>IF(ISBLANK(INDEX('Policy Characteristics'!E:E,MATCH($C795,'Policy Characteristics'!$C:$C,0))),"",INDEX('Policy Characteristics'!E:E,MATCH($C795,'Policy Characteristics'!$C:$C,0)))</f>
        <v>indst efficiency standards</v>
      </c>
      <c r="L795" s="237">
        <f>IF(ISBLANK(INDEX('Policy Characteristics'!F:F,MATCH($C795,'Policy Characteristics'!$C:$C,0))),"",INDEX('Policy Characteristics'!F:F,MATCH($C795,'Policy Characteristics'!$C:$C,0)))</f>
        <v>0</v>
      </c>
      <c r="M795" s="237">
        <f>IF(ISBLANK(INDEX('Policy Characteristics'!G:G,MATCH($C795,'Policy Characteristics'!$C:$C,0))),"",INDEX('Policy Characteristics'!G:G,MATCH($C795,'Policy Characteristics'!$C:$C,0)))</f>
        <v>0.25</v>
      </c>
      <c r="N795" s="237">
        <f>IF(ISBLANK(INDEX('Policy Characteristics'!H:H,MATCH($C795,'Policy Characteristics'!$C:$C,0))),"",INDEX('Policy Characteristics'!H:H,MATCH($C795,'Policy Characteristics'!$C:$C,0)))</f>
        <v>0.01</v>
      </c>
      <c r="O795" s="293" t="str">
        <f>IF(ISBLANK(INDEX('Policy Characteristics'!I:I,MATCH($C795,'Policy Characteristics'!$C:$C,0))),"",INDEX('Policy Characteristics'!I:I,MATCH($C795,'Policy Characteristics'!$C:$C,0)))</f>
        <v>% reduction in energy use</v>
      </c>
      <c r="P795" s="293"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5" s="293" t="str">
        <f>IF(ISBLANK(INDEX('Policy Characteristics'!K:K,MATCH($C795,'Policy Characteristics'!$C:$C,0))),"",INDEX('Policy Characteristics'!K:K,MATCH($C795,'Policy Characteristics'!$C:$C,0)))</f>
        <v>industry-ag-main.html#eff-stds</v>
      </c>
      <c r="R795" s="293" t="str">
        <f>IF(ISBLANK(INDEX('Policy Characteristics'!L:L,MATCH($C795,'Policy Characteristics'!$C:$C,0))),"",INDEX('Policy Characteristics'!L:L,MATCH($C795,'Policy Characteristics'!$C:$C,0)))</f>
        <v>industry-energy-efficiency-standards.html</v>
      </c>
    </row>
    <row r="796" spans="1:18" s="293" customFormat="1" x14ac:dyDescent="0.25">
      <c r="A796" s="293" t="str">
        <f>IF(ISBLANK(INDEX('Policy Characteristics'!A:A,MATCH($C796,'Policy Characteristics'!$C:$C,0))),"",INDEX('Policy Characteristics'!A:A,MATCH($C796,'Policy Characteristics'!$C:$C,0)))</f>
        <v>Industry</v>
      </c>
      <c r="B796" s="294" t="str">
        <f>IF(ISBLANK(INDEX('Policy Characteristics'!B:B,MATCH($C796,'Policy Characteristics'!$C:$C,0))),"",INDEX('Policy Characteristics'!B:B,MATCH($C796,'Policy Characteristics'!$C:$C,0)))</f>
        <v>Industry Energy Efficiency Standards</v>
      </c>
      <c r="C796" s="293" t="str">
        <f t="shared" si="38"/>
        <v>Percentage Improvement in Eqpt Efficiency Standards above BAU</v>
      </c>
      <c r="D796" s="299" t="s">
        <v>724</v>
      </c>
      <c r="E796" s="298" t="s">
        <v>786</v>
      </c>
      <c r="F796" t="s">
        <v>725</v>
      </c>
      <c r="G796" s="298" t="s">
        <v>798</v>
      </c>
      <c r="H796" s="20">
        <v>1006</v>
      </c>
      <c r="I796" s="295" t="s">
        <v>624</v>
      </c>
      <c r="J796" s="296" t="str">
        <f>IF(ISBLANK(INDEX('Policy Characteristics'!D:D,MATCH($C796,'Policy Characteristics'!$C:$C,0))),"",INDEX('Policy Characteristics'!D:D,MATCH($C796,'Policy Characteristics'!$C:$C,0)))</f>
        <v>Industry Energy Efficiency Standards</v>
      </c>
      <c r="K796" s="293" t="str">
        <f>IF(ISBLANK(INDEX('Policy Characteristics'!E:E,MATCH($C796,'Policy Characteristics'!$C:$C,0))),"",INDEX('Policy Characteristics'!E:E,MATCH($C796,'Policy Characteristics'!$C:$C,0)))</f>
        <v>indst efficiency standards</v>
      </c>
      <c r="L796" s="237">
        <f>IF(ISBLANK(INDEX('Policy Characteristics'!F:F,MATCH($C796,'Policy Characteristics'!$C:$C,0))),"",INDEX('Policy Characteristics'!F:F,MATCH($C796,'Policy Characteristics'!$C:$C,0)))</f>
        <v>0</v>
      </c>
      <c r="M796" s="237">
        <f>IF(ISBLANK(INDEX('Policy Characteristics'!G:G,MATCH($C796,'Policy Characteristics'!$C:$C,0))),"",INDEX('Policy Characteristics'!G:G,MATCH($C796,'Policy Characteristics'!$C:$C,0)))</f>
        <v>0.25</v>
      </c>
      <c r="N796" s="237">
        <f>IF(ISBLANK(INDEX('Policy Characteristics'!H:H,MATCH($C796,'Policy Characteristics'!$C:$C,0))),"",INDEX('Policy Characteristics'!H:H,MATCH($C796,'Policy Characteristics'!$C:$C,0)))</f>
        <v>0.01</v>
      </c>
      <c r="O796" s="293" t="str">
        <f>IF(ISBLANK(INDEX('Policy Characteristics'!I:I,MATCH($C796,'Policy Characteristics'!$C:$C,0))),"",INDEX('Policy Characteristics'!I:I,MATCH($C796,'Policy Characteristics'!$C:$C,0)))</f>
        <v>% reduction in energy use</v>
      </c>
      <c r="P796" s="293"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6" s="293" t="str">
        <f>IF(ISBLANK(INDEX('Policy Characteristics'!K:K,MATCH($C796,'Policy Characteristics'!$C:$C,0))),"",INDEX('Policy Characteristics'!K:K,MATCH($C796,'Policy Characteristics'!$C:$C,0)))</f>
        <v>industry-ag-main.html#eff-stds</v>
      </c>
      <c r="R796" s="293" t="str">
        <f>IF(ISBLANK(INDEX('Policy Characteristics'!L:L,MATCH($C796,'Policy Characteristics'!$C:$C,0))),"",INDEX('Policy Characteristics'!L:L,MATCH($C796,'Policy Characteristics'!$C:$C,0)))</f>
        <v>industry-energy-efficiency-standards.html</v>
      </c>
    </row>
    <row r="797" spans="1:18" s="293" customFormat="1" x14ac:dyDescent="0.25">
      <c r="A797" s="293" t="str">
        <f>IF(ISBLANK(INDEX('Policy Characteristics'!A:A,MATCH($C797,'Policy Characteristics'!$C:$C,0))),"",INDEX('Policy Characteristics'!A:A,MATCH($C797,'Policy Characteristics'!$C:$C,0)))</f>
        <v>Industry</v>
      </c>
      <c r="B797" s="294" t="str">
        <f>IF(ISBLANK(INDEX('Policy Characteristics'!B:B,MATCH($C797,'Policy Characteristics'!$C:$C,0))),"",INDEX('Policy Characteristics'!B:B,MATCH($C797,'Policy Characteristics'!$C:$C,0)))</f>
        <v>Industry Energy Efficiency Standards</v>
      </c>
      <c r="C797" s="293" t="str">
        <f t="shared" si="38"/>
        <v>Percentage Improvement in Eqpt Efficiency Standards above BAU</v>
      </c>
      <c r="D797" s="299" t="s">
        <v>724</v>
      </c>
      <c r="E797" s="298" t="s">
        <v>788</v>
      </c>
      <c r="F797" t="s">
        <v>725</v>
      </c>
      <c r="G797" s="298" t="s">
        <v>799</v>
      </c>
      <c r="H797" s="20">
        <v>1007</v>
      </c>
      <c r="I797" s="295" t="s">
        <v>634</v>
      </c>
      <c r="J797" s="296" t="str">
        <f>IF(ISBLANK(INDEX('Policy Characteristics'!D:D,MATCH($C797,'Policy Characteristics'!$C:$C,0))),"",INDEX('Policy Characteristics'!D:D,MATCH($C797,'Policy Characteristics'!$C:$C,0)))</f>
        <v>Industry Energy Efficiency Standards</v>
      </c>
      <c r="K797" s="293" t="str">
        <f>IF(ISBLANK(INDEX('Policy Characteristics'!E:E,MATCH($C797,'Policy Characteristics'!$C:$C,0))),"",INDEX('Policy Characteristics'!E:E,MATCH($C797,'Policy Characteristics'!$C:$C,0)))</f>
        <v>indst efficiency standards</v>
      </c>
      <c r="L797" s="237">
        <f>IF(ISBLANK(INDEX('Policy Characteristics'!F:F,MATCH($C797,'Policy Characteristics'!$C:$C,0))),"",INDEX('Policy Characteristics'!F:F,MATCH($C797,'Policy Characteristics'!$C:$C,0)))</f>
        <v>0</v>
      </c>
      <c r="M797" s="237">
        <f>IF(ISBLANK(INDEX('Policy Characteristics'!G:G,MATCH($C797,'Policy Characteristics'!$C:$C,0))),"",INDEX('Policy Characteristics'!G:G,MATCH($C797,'Policy Characteristics'!$C:$C,0)))</f>
        <v>0.25</v>
      </c>
      <c r="N797" s="237">
        <f>IF(ISBLANK(INDEX('Policy Characteristics'!H:H,MATCH($C797,'Policy Characteristics'!$C:$C,0))),"",INDEX('Policy Characteristics'!H:H,MATCH($C797,'Policy Characteristics'!$C:$C,0)))</f>
        <v>0.01</v>
      </c>
      <c r="O797" s="293" t="str">
        <f>IF(ISBLANK(INDEX('Policy Characteristics'!I:I,MATCH($C797,'Policy Characteristics'!$C:$C,0))),"",INDEX('Policy Characteristics'!I:I,MATCH($C797,'Policy Characteristics'!$C:$C,0)))</f>
        <v>% reduction in energy use</v>
      </c>
      <c r="P797" s="293"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7" s="293" t="str">
        <f>IF(ISBLANK(INDEX('Policy Characteristics'!K:K,MATCH($C797,'Policy Characteristics'!$C:$C,0))),"",INDEX('Policy Characteristics'!K:K,MATCH($C797,'Policy Characteristics'!$C:$C,0)))</f>
        <v>industry-ag-main.html#eff-stds</v>
      </c>
      <c r="R797" s="293" t="str">
        <f>IF(ISBLANK(INDEX('Policy Characteristics'!L:L,MATCH($C797,'Policy Characteristics'!$C:$C,0))),"",INDEX('Policy Characteristics'!L:L,MATCH($C797,'Policy Characteristics'!$C:$C,0)))</f>
        <v>industry-energy-efficiency-standards.html</v>
      </c>
    </row>
    <row r="798" spans="1:18" s="293" customFormat="1" x14ac:dyDescent="0.25">
      <c r="A798" s="293" t="str">
        <f>IF(ISBLANK(INDEX('Policy Characteristics'!A:A,MATCH($C798,'Policy Characteristics'!$C:$C,0))),"",INDEX('Policy Characteristics'!A:A,MATCH($C798,'Policy Characteristics'!$C:$C,0)))</f>
        <v>Industry</v>
      </c>
      <c r="B798" s="294" t="str">
        <f>IF(ISBLANK(INDEX('Policy Characteristics'!B:B,MATCH($C798,'Policy Characteristics'!$C:$C,0))),"",INDEX('Policy Characteristics'!B:B,MATCH($C798,'Policy Characteristics'!$C:$C,0)))</f>
        <v>Industry Energy Efficiency Standards</v>
      </c>
      <c r="C798" s="293" t="str">
        <f t="shared" si="38"/>
        <v>Percentage Improvement in Eqpt Efficiency Standards above BAU</v>
      </c>
      <c r="D798" s="299" t="s">
        <v>726</v>
      </c>
      <c r="E798" s="298" t="s">
        <v>770</v>
      </c>
      <c r="F798" t="s">
        <v>727</v>
      </c>
      <c r="G798" s="298" t="s">
        <v>790</v>
      </c>
      <c r="H798" s="20">
        <v>1008</v>
      </c>
      <c r="I798" s="295" t="s">
        <v>624</v>
      </c>
      <c r="J798" s="296" t="str">
        <f>IF(ISBLANK(INDEX('Policy Characteristics'!D:D,MATCH($C798,'Policy Characteristics'!$C:$C,0))),"",INDEX('Policy Characteristics'!D:D,MATCH($C798,'Policy Characteristics'!$C:$C,0)))</f>
        <v>Industry Energy Efficiency Standards</v>
      </c>
      <c r="K798" s="293" t="str">
        <f>IF(ISBLANK(INDEX('Policy Characteristics'!E:E,MATCH($C798,'Policy Characteristics'!$C:$C,0))),"",INDEX('Policy Characteristics'!E:E,MATCH($C798,'Policy Characteristics'!$C:$C,0)))</f>
        <v>indst efficiency standards</v>
      </c>
      <c r="L798" s="237">
        <f>IF(ISBLANK(INDEX('Policy Characteristics'!F:F,MATCH($C798,'Policy Characteristics'!$C:$C,0))),"",INDEX('Policy Characteristics'!F:F,MATCH($C798,'Policy Characteristics'!$C:$C,0)))</f>
        <v>0</v>
      </c>
      <c r="M798" s="237">
        <f>IF(ISBLANK(INDEX('Policy Characteristics'!G:G,MATCH($C798,'Policy Characteristics'!$C:$C,0))),"",INDEX('Policy Characteristics'!G:G,MATCH($C798,'Policy Characteristics'!$C:$C,0)))</f>
        <v>0.25</v>
      </c>
      <c r="N798" s="237">
        <f>IF(ISBLANK(INDEX('Policy Characteristics'!H:H,MATCH($C798,'Policy Characteristics'!$C:$C,0))),"",INDEX('Policy Characteristics'!H:H,MATCH($C798,'Policy Characteristics'!$C:$C,0)))</f>
        <v>0.01</v>
      </c>
      <c r="O798" s="293" t="str">
        <f>IF(ISBLANK(INDEX('Policy Characteristics'!I:I,MATCH($C798,'Policy Characteristics'!$C:$C,0))),"",INDEX('Policy Characteristics'!I:I,MATCH($C798,'Policy Characteristics'!$C:$C,0)))</f>
        <v>% reduction in energy use</v>
      </c>
      <c r="P798" s="293"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8" s="293" t="str">
        <f>IF(ISBLANK(INDEX('Policy Characteristics'!K:K,MATCH($C798,'Policy Characteristics'!$C:$C,0))),"",INDEX('Policy Characteristics'!K:K,MATCH($C798,'Policy Characteristics'!$C:$C,0)))</f>
        <v>industry-ag-main.html#eff-stds</v>
      </c>
      <c r="R798" s="293" t="str">
        <f>IF(ISBLANK(INDEX('Policy Characteristics'!L:L,MATCH($C798,'Policy Characteristics'!$C:$C,0))),"",INDEX('Policy Characteristics'!L:L,MATCH($C798,'Policy Characteristics'!$C:$C,0)))</f>
        <v>industry-energy-efficiency-standards.html</v>
      </c>
    </row>
    <row r="799" spans="1:18" s="293" customFormat="1" x14ac:dyDescent="0.25">
      <c r="A799" s="293" t="str">
        <f>IF(ISBLANK(INDEX('Policy Characteristics'!A:A,MATCH($C799,'Policy Characteristics'!$C:$C,0))),"",INDEX('Policy Characteristics'!A:A,MATCH($C799,'Policy Characteristics'!$C:$C,0)))</f>
        <v>Industry</v>
      </c>
      <c r="B799" s="294" t="str">
        <f>IF(ISBLANK(INDEX('Policy Characteristics'!B:B,MATCH($C799,'Policy Characteristics'!$C:$C,0))),"",INDEX('Policy Characteristics'!B:B,MATCH($C799,'Policy Characteristics'!$C:$C,0)))</f>
        <v>Industry Energy Efficiency Standards</v>
      </c>
      <c r="C799" s="293" t="str">
        <f t="shared" si="38"/>
        <v>Percentage Improvement in Eqpt Efficiency Standards above BAU</v>
      </c>
      <c r="D799" s="299" t="s">
        <v>726</v>
      </c>
      <c r="E799" s="298" t="s">
        <v>772</v>
      </c>
      <c r="F799" t="s">
        <v>727</v>
      </c>
      <c r="G799" s="298" t="s">
        <v>791</v>
      </c>
      <c r="H799" s="20">
        <v>1009</v>
      </c>
      <c r="I799" s="295" t="s">
        <v>624</v>
      </c>
      <c r="J799" s="296" t="str">
        <f>IF(ISBLANK(INDEX('Policy Characteristics'!D:D,MATCH($C799,'Policy Characteristics'!$C:$C,0))),"",INDEX('Policy Characteristics'!D:D,MATCH($C799,'Policy Characteristics'!$C:$C,0)))</f>
        <v>Industry Energy Efficiency Standards</v>
      </c>
      <c r="K799" s="293" t="str">
        <f>IF(ISBLANK(INDEX('Policy Characteristics'!E:E,MATCH($C799,'Policy Characteristics'!$C:$C,0))),"",INDEX('Policy Characteristics'!E:E,MATCH($C799,'Policy Characteristics'!$C:$C,0)))</f>
        <v>indst efficiency standards</v>
      </c>
      <c r="L799" s="237">
        <f>IF(ISBLANK(INDEX('Policy Characteristics'!F:F,MATCH($C799,'Policy Characteristics'!$C:$C,0))),"",INDEX('Policy Characteristics'!F:F,MATCH($C799,'Policy Characteristics'!$C:$C,0)))</f>
        <v>0</v>
      </c>
      <c r="M799" s="237">
        <f>IF(ISBLANK(INDEX('Policy Characteristics'!G:G,MATCH($C799,'Policy Characteristics'!$C:$C,0))),"",INDEX('Policy Characteristics'!G:G,MATCH($C799,'Policy Characteristics'!$C:$C,0)))</f>
        <v>0.25</v>
      </c>
      <c r="N799" s="237">
        <f>IF(ISBLANK(INDEX('Policy Characteristics'!H:H,MATCH($C799,'Policy Characteristics'!$C:$C,0))),"",INDEX('Policy Characteristics'!H:H,MATCH($C799,'Policy Characteristics'!$C:$C,0)))</f>
        <v>0.01</v>
      </c>
      <c r="O799" s="293" t="str">
        <f>IF(ISBLANK(INDEX('Policy Characteristics'!I:I,MATCH($C799,'Policy Characteristics'!$C:$C,0))),"",INDEX('Policy Characteristics'!I:I,MATCH($C799,'Policy Characteristics'!$C:$C,0)))</f>
        <v>% reduction in energy use</v>
      </c>
      <c r="P799" s="293"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9" s="293" t="str">
        <f>IF(ISBLANK(INDEX('Policy Characteristics'!K:K,MATCH($C799,'Policy Characteristics'!$C:$C,0))),"",INDEX('Policy Characteristics'!K:K,MATCH($C799,'Policy Characteristics'!$C:$C,0)))</f>
        <v>industry-ag-main.html#eff-stds</v>
      </c>
      <c r="R799" s="293" t="str">
        <f>IF(ISBLANK(INDEX('Policy Characteristics'!L:L,MATCH($C799,'Policy Characteristics'!$C:$C,0))),"",INDEX('Policy Characteristics'!L:L,MATCH($C799,'Policy Characteristics'!$C:$C,0)))</f>
        <v>industry-energy-efficiency-standards.html</v>
      </c>
    </row>
    <row r="800" spans="1:18" s="293" customFormat="1" x14ac:dyDescent="0.25">
      <c r="A800" s="293" t="str">
        <f>IF(ISBLANK(INDEX('Policy Characteristics'!A:A,MATCH($C800,'Policy Characteristics'!$C:$C,0))),"",INDEX('Policy Characteristics'!A:A,MATCH($C800,'Policy Characteristics'!$C:$C,0)))</f>
        <v>Industry</v>
      </c>
      <c r="B800" s="294" t="str">
        <f>IF(ISBLANK(INDEX('Policy Characteristics'!B:B,MATCH($C800,'Policy Characteristics'!$C:$C,0))),"",INDEX('Policy Characteristics'!B:B,MATCH($C800,'Policy Characteristics'!$C:$C,0)))</f>
        <v>Industry Energy Efficiency Standards</v>
      </c>
      <c r="C800" s="293" t="str">
        <f t="shared" si="38"/>
        <v>Percentage Improvement in Eqpt Efficiency Standards above BAU</v>
      </c>
      <c r="D800" s="299" t="s">
        <v>726</v>
      </c>
      <c r="E800" s="298" t="s">
        <v>774</v>
      </c>
      <c r="F800" t="s">
        <v>727</v>
      </c>
      <c r="G800" s="298" t="s">
        <v>792</v>
      </c>
      <c r="H800" s="20">
        <v>1010</v>
      </c>
      <c r="I800" s="295" t="s">
        <v>624</v>
      </c>
      <c r="J800" s="296" t="str">
        <f>IF(ISBLANK(INDEX('Policy Characteristics'!D:D,MATCH($C800,'Policy Characteristics'!$C:$C,0))),"",INDEX('Policy Characteristics'!D:D,MATCH($C800,'Policy Characteristics'!$C:$C,0)))</f>
        <v>Industry Energy Efficiency Standards</v>
      </c>
      <c r="K800" s="293" t="str">
        <f>IF(ISBLANK(INDEX('Policy Characteristics'!E:E,MATCH($C800,'Policy Characteristics'!$C:$C,0))),"",INDEX('Policy Characteristics'!E:E,MATCH($C800,'Policy Characteristics'!$C:$C,0)))</f>
        <v>indst efficiency standards</v>
      </c>
      <c r="L800" s="237">
        <f>IF(ISBLANK(INDEX('Policy Characteristics'!F:F,MATCH($C800,'Policy Characteristics'!$C:$C,0))),"",INDEX('Policy Characteristics'!F:F,MATCH($C800,'Policy Characteristics'!$C:$C,0)))</f>
        <v>0</v>
      </c>
      <c r="M800" s="237">
        <f>IF(ISBLANK(INDEX('Policy Characteristics'!G:G,MATCH($C800,'Policy Characteristics'!$C:$C,0))),"",INDEX('Policy Characteristics'!G:G,MATCH($C800,'Policy Characteristics'!$C:$C,0)))</f>
        <v>0.25</v>
      </c>
      <c r="N800" s="237">
        <f>IF(ISBLANK(INDEX('Policy Characteristics'!H:H,MATCH($C800,'Policy Characteristics'!$C:$C,0))),"",INDEX('Policy Characteristics'!H:H,MATCH($C800,'Policy Characteristics'!$C:$C,0)))</f>
        <v>0.01</v>
      </c>
      <c r="O800" s="293" t="str">
        <f>IF(ISBLANK(INDEX('Policy Characteristics'!I:I,MATCH($C800,'Policy Characteristics'!$C:$C,0))),"",INDEX('Policy Characteristics'!I:I,MATCH($C800,'Policy Characteristics'!$C:$C,0)))</f>
        <v>% reduction in energy use</v>
      </c>
      <c r="P800" s="293"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0" s="293" t="str">
        <f>IF(ISBLANK(INDEX('Policy Characteristics'!K:K,MATCH($C800,'Policy Characteristics'!$C:$C,0))),"",INDEX('Policy Characteristics'!K:K,MATCH($C800,'Policy Characteristics'!$C:$C,0)))</f>
        <v>industry-ag-main.html#eff-stds</v>
      </c>
      <c r="R800" s="293" t="str">
        <f>IF(ISBLANK(INDEX('Policy Characteristics'!L:L,MATCH($C800,'Policy Characteristics'!$C:$C,0))),"",INDEX('Policy Characteristics'!L:L,MATCH($C800,'Policy Characteristics'!$C:$C,0)))</f>
        <v>industry-energy-efficiency-standards.html</v>
      </c>
    </row>
    <row r="801" spans="1:18" s="293" customFormat="1" x14ac:dyDescent="0.25">
      <c r="A801" s="293" t="str">
        <f>IF(ISBLANK(INDEX('Policy Characteristics'!A:A,MATCH($C801,'Policy Characteristics'!$C:$C,0))),"",INDEX('Policy Characteristics'!A:A,MATCH($C801,'Policy Characteristics'!$C:$C,0)))</f>
        <v>Industry</v>
      </c>
      <c r="B801" s="294" t="str">
        <f>IF(ISBLANK(INDEX('Policy Characteristics'!B:B,MATCH($C801,'Policy Characteristics'!$C:$C,0))),"",INDEX('Policy Characteristics'!B:B,MATCH($C801,'Policy Characteristics'!$C:$C,0)))</f>
        <v>Industry Energy Efficiency Standards</v>
      </c>
      <c r="C801" s="293" t="str">
        <f t="shared" si="38"/>
        <v>Percentage Improvement in Eqpt Efficiency Standards above BAU</v>
      </c>
      <c r="D801" s="299" t="s">
        <v>726</v>
      </c>
      <c r="E801" s="298" t="s">
        <v>776</v>
      </c>
      <c r="F801" t="s">
        <v>727</v>
      </c>
      <c r="G801" s="298" t="s">
        <v>793</v>
      </c>
      <c r="H801" s="20">
        <v>1011</v>
      </c>
      <c r="I801" s="295" t="s">
        <v>634</v>
      </c>
      <c r="J801" s="296" t="str">
        <f>IF(ISBLANK(INDEX('Policy Characteristics'!D:D,MATCH($C801,'Policy Characteristics'!$C:$C,0))),"",INDEX('Policy Characteristics'!D:D,MATCH($C801,'Policy Characteristics'!$C:$C,0)))</f>
        <v>Industry Energy Efficiency Standards</v>
      </c>
      <c r="K801" s="293" t="str">
        <f>IF(ISBLANK(INDEX('Policy Characteristics'!E:E,MATCH($C801,'Policy Characteristics'!$C:$C,0))),"",INDEX('Policy Characteristics'!E:E,MATCH($C801,'Policy Characteristics'!$C:$C,0)))</f>
        <v>indst efficiency standards</v>
      </c>
      <c r="L801" s="237">
        <f>IF(ISBLANK(INDEX('Policy Characteristics'!F:F,MATCH($C801,'Policy Characteristics'!$C:$C,0))),"",INDEX('Policy Characteristics'!F:F,MATCH($C801,'Policy Characteristics'!$C:$C,0)))</f>
        <v>0</v>
      </c>
      <c r="M801" s="237">
        <f>IF(ISBLANK(INDEX('Policy Characteristics'!G:G,MATCH($C801,'Policy Characteristics'!$C:$C,0))),"",INDEX('Policy Characteristics'!G:G,MATCH($C801,'Policy Characteristics'!$C:$C,0)))</f>
        <v>0.25</v>
      </c>
      <c r="N801" s="237">
        <f>IF(ISBLANK(INDEX('Policy Characteristics'!H:H,MATCH($C801,'Policy Characteristics'!$C:$C,0))),"",INDEX('Policy Characteristics'!H:H,MATCH($C801,'Policy Characteristics'!$C:$C,0)))</f>
        <v>0.01</v>
      </c>
      <c r="O801" s="293" t="str">
        <f>IF(ISBLANK(INDEX('Policy Characteristics'!I:I,MATCH($C801,'Policy Characteristics'!$C:$C,0))),"",INDEX('Policy Characteristics'!I:I,MATCH($C801,'Policy Characteristics'!$C:$C,0)))</f>
        <v>% reduction in energy use</v>
      </c>
      <c r="P801" s="293"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1" s="293" t="str">
        <f>IF(ISBLANK(INDEX('Policy Characteristics'!K:K,MATCH($C801,'Policy Characteristics'!$C:$C,0))),"",INDEX('Policy Characteristics'!K:K,MATCH($C801,'Policy Characteristics'!$C:$C,0)))</f>
        <v>industry-ag-main.html#eff-stds</v>
      </c>
      <c r="R801" s="293" t="str">
        <f>IF(ISBLANK(INDEX('Policy Characteristics'!L:L,MATCH($C801,'Policy Characteristics'!$C:$C,0))),"",INDEX('Policy Characteristics'!L:L,MATCH($C801,'Policy Characteristics'!$C:$C,0)))</f>
        <v>industry-energy-efficiency-standards.html</v>
      </c>
    </row>
    <row r="802" spans="1:18" s="293" customFormat="1" x14ac:dyDescent="0.25">
      <c r="A802" s="293" t="str">
        <f>IF(ISBLANK(INDEX('Policy Characteristics'!A:A,MATCH($C802,'Policy Characteristics'!$C:$C,0))),"",INDEX('Policy Characteristics'!A:A,MATCH($C802,'Policy Characteristics'!$C:$C,0)))</f>
        <v>Industry</v>
      </c>
      <c r="B802" s="294" t="str">
        <f>IF(ISBLANK(INDEX('Policy Characteristics'!B:B,MATCH($C802,'Policy Characteristics'!$C:$C,0))),"",INDEX('Policy Characteristics'!B:B,MATCH($C802,'Policy Characteristics'!$C:$C,0)))</f>
        <v>Industry Energy Efficiency Standards</v>
      </c>
      <c r="C802" s="293" t="str">
        <f t="shared" si="38"/>
        <v>Percentage Improvement in Eqpt Efficiency Standards above BAU</v>
      </c>
      <c r="D802" s="299" t="s">
        <v>726</v>
      </c>
      <c r="E802" s="298" t="s">
        <v>778</v>
      </c>
      <c r="F802" t="s">
        <v>727</v>
      </c>
      <c r="G802" s="298" t="s">
        <v>794</v>
      </c>
      <c r="H802" s="20">
        <v>1012</v>
      </c>
      <c r="I802" s="295" t="s">
        <v>624</v>
      </c>
      <c r="J802" s="296" t="str">
        <f>IF(ISBLANK(INDEX('Policy Characteristics'!D:D,MATCH($C802,'Policy Characteristics'!$C:$C,0))),"",INDEX('Policy Characteristics'!D:D,MATCH($C802,'Policy Characteristics'!$C:$C,0)))</f>
        <v>Industry Energy Efficiency Standards</v>
      </c>
      <c r="K802" s="293" t="str">
        <f>IF(ISBLANK(INDEX('Policy Characteristics'!E:E,MATCH($C802,'Policy Characteristics'!$C:$C,0))),"",INDEX('Policy Characteristics'!E:E,MATCH($C802,'Policy Characteristics'!$C:$C,0)))</f>
        <v>indst efficiency standards</v>
      </c>
      <c r="L802" s="237">
        <f>IF(ISBLANK(INDEX('Policy Characteristics'!F:F,MATCH($C802,'Policy Characteristics'!$C:$C,0))),"",INDEX('Policy Characteristics'!F:F,MATCH($C802,'Policy Characteristics'!$C:$C,0)))</f>
        <v>0</v>
      </c>
      <c r="M802" s="237">
        <f>IF(ISBLANK(INDEX('Policy Characteristics'!G:G,MATCH($C802,'Policy Characteristics'!$C:$C,0))),"",INDEX('Policy Characteristics'!G:G,MATCH($C802,'Policy Characteristics'!$C:$C,0)))</f>
        <v>0.25</v>
      </c>
      <c r="N802" s="237">
        <f>IF(ISBLANK(INDEX('Policy Characteristics'!H:H,MATCH($C802,'Policy Characteristics'!$C:$C,0))),"",INDEX('Policy Characteristics'!H:H,MATCH($C802,'Policy Characteristics'!$C:$C,0)))</f>
        <v>0.01</v>
      </c>
      <c r="O802" s="293" t="str">
        <f>IF(ISBLANK(INDEX('Policy Characteristics'!I:I,MATCH($C802,'Policy Characteristics'!$C:$C,0))),"",INDEX('Policy Characteristics'!I:I,MATCH($C802,'Policy Characteristics'!$C:$C,0)))</f>
        <v>% reduction in energy use</v>
      </c>
      <c r="P802" s="293"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2" s="293" t="str">
        <f>IF(ISBLANK(INDEX('Policy Characteristics'!K:K,MATCH($C802,'Policy Characteristics'!$C:$C,0))),"",INDEX('Policy Characteristics'!K:K,MATCH($C802,'Policy Characteristics'!$C:$C,0)))</f>
        <v>industry-ag-main.html#eff-stds</v>
      </c>
      <c r="R802" s="293" t="str">
        <f>IF(ISBLANK(INDEX('Policy Characteristics'!L:L,MATCH($C802,'Policy Characteristics'!$C:$C,0))),"",INDEX('Policy Characteristics'!L:L,MATCH($C802,'Policy Characteristics'!$C:$C,0)))</f>
        <v>industry-energy-efficiency-standards.html</v>
      </c>
    </row>
    <row r="803" spans="1:18" s="293" customFormat="1" x14ac:dyDescent="0.25">
      <c r="A803" s="293" t="str">
        <f>IF(ISBLANK(INDEX('Policy Characteristics'!A:A,MATCH($C803,'Policy Characteristics'!$C:$C,0))),"",INDEX('Policy Characteristics'!A:A,MATCH($C803,'Policy Characteristics'!$C:$C,0)))</f>
        <v>Industry</v>
      </c>
      <c r="B803" s="294" t="str">
        <f>IF(ISBLANK(INDEX('Policy Characteristics'!B:B,MATCH($C803,'Policy Characteristics'!$C:$C,0))),"",INDEX('Policy Characteristics'!B:B,MATCH($C803,'Policy Characteristics'!$C:$C,0)))</f>
        <v>Industry Energy Efficiency Standards</v>
      </c>
      <c r="C803" s="293" t="str">
        <f t="shared" si="38"/>
        <v>Percentage Improvement in Eqpt Efficiency Standards above BAU</v>
      </c>
      <c r="D803" s="299" t="s">
        <v>726</v>
      </c>
      <c r="E803" s="298" t="s">
        <v>780</v>
      </c>
      <c r="F803" t="s">
        <v>727</v>
      </c>
      <c r="G803" s="298" t="s">
        <v>795</v>
      </c>
      <c r="H803" s="20">
        <v>1013</v>
      </c>
      <c r="I803" s="295" t="s">
        <v>634</v>
      </c>
      <c r="J803" s="296" t="str">
        <f>IF(ISBLANK(INDEX('Policy Characteristics'!D:D,MATCH($C803,'Policy Characteristics'!$C:$C,0))),"",INDEX('Policy Characteristics'!D:D,MATCH($C803,'Policy Characteristics'!$C:$C,0)))</f>
        <v>Industry Energy Efficiency Standards</v>
      </c>
      <c r="K803" s="293" t="str">
        <f>IF(ISBLANK(INDEX('Policy Characteristics'!E:E,MATCH($C803,'Policy Characteristics'!$C:$C,0))),"",INDEX('Policy Characteristics'!E:E,MATCH($C803,'Policy Characteristics'!$C:$C,0)))</f>
        <v>indst efficiency standards</v>
      </c>
      <c r="L803" s="237">
        <f>IF(ISBLANK(INDEX('Policy Characteristics'!F:F,MATCH($C803,'Policy Characteristics'!$C:$C,0))),"",INDEX('Policy Characteristics'!F:F,MATCH($C803,'Policy Characteristics'!$C:$C,0)))</f>
        <v>0</v>
      </c>
      <c r="M803" s="237">
        <f>IF(ISBLANK(INDEX('Policy Characteristics'!G:G,MATCH($C803,'Policy Characteristics'!$C:$C,0))),"",INDEX('Policy Characteristics'!G:G,MATCH($C803,'Policy Characteristics'!$C:$C,0)))</f>
        <v>0.25</v>
      </c>
      <c r="N803" s="237">
        <f>IF(ISBLANK(INDEX('Policy Characteristics'!H:H,MATCH($C803,'Policy Characteristics'!$C:$C,0))),"",INDEX('Policy Characteristics'!H:H,MATCH($C803,'Policy Characteristics'!$C:$C,0)))</f>
        <v>0.01</v>
      </c>
      <c r="O803" s="293" t="str">
        <f>IF(ISBLANK(INDEX('Policy Characteristics'!I:I,MATCH($C803,'Policy Characteristics'!$C:$C,0))),"",INDEX('Policy Characteristics'!I:I,MATCH($C803,'Policy Characteristics'!$C:$C,0)))</f>
        <v>% reduction in energy use</v>
      </c>
      <c r="P803" s="293"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3" s="293" t="str">
        <f>IF(ISBLANK(INDEX('Policy Characteristics'!K:K,MATCH($C803,'Policy Characteristics'!$C:$C,0))),"",INDEX('Policy Characteristics'!K:K,MATCH($C803,'Policy Characteristics'!$C:$C,0)))</f>
        <v>industry-ag-main.html#eff-stds</v>
      </c>
      <c r="R803" s="293" t="str">
        <f>IF(ISBLANK(INDEX('Policy Characteristics'!L:L,MATCH($C803,'Policy Characteristics'!$C:$C,0))),"",INDEX('Policy Characteristics'!L:L,MATCH($C803,'Policy Characteristics'!$C:$C,0)))</f>
        <v>industry-energy-efficiency-standards.html</v>
      </c>
    </row>
    <row r="804" spans="1:18" s="293" customFormat="1" x14ac:dyDescent="0.25">
      <c r="A804" s="293" t="str">
        <f>IF(ISBLANK(INDEX('Policy Characteristics'!A:A,MATCH($C804,'Policy Characteristics'!$C:$C,0))),"",INDEX('Policy Characteristics'!A:A,MATCH($C804,'Policy Characteristics'!$C:$C,0)))</f>
        <v>Industry</v>
      </c>
      <c r="B804" s="294" t="str">
        <f>IF(ISBLANK(INDEX('Policy Characteristics'!B:B,MATCH($C804,'Policy Characteristics'!$C:$C,0))),"",INDEX('Policy Characteristics'!B:B,MATCH($C804,'Policy Characteristics'!$C:$C,0)))</f>
        <v>Industry Energy Efficiency Standards</v>
      </c>
      <c r="C804" s="293" t="str">
        <f t="shared" si="38"/>
        <v>Percentage Improvement in Eqpt Efficiency Standards above BAU</v>
      </c>
      <c r="D804" s="299" t="s">
        <v>726</v>
      </c>
      <c r="E804" s="298" t="s">
        <v>782</v>
      </c>
      <c r="F804" t="s">
        <v>727</v>
      </c>
      <c r="G804" s="298" t="s">
        <v>796</v>
      </c>
      <c r="H804" s="20">
        <v>1014</v>
      </c>
      <c r="I804" s="295" t="s">
        <v>634</v>
      </c>
      <c r="J804" s="296" t="str">
        <f>IF(ISBLANK(INDEX('Policy Characteristics'!D:D,MATCH($C804,'Policy Characteristics'!$C:$C,0))),"",INDEX('Policy Characteristics'!D:D,MATCH($C804,'Policy Characteristics'!$C:$C,0)))</f>
        <v>Industry Energy Efficiency Standards</v>
      </c>
      <c r="K804" s="293" t="str">
        <f>IF(ISBLANK(INDEX('Policy Characteristics'!E:E,MATCH($C804,'Policy Characteristics'!$C:$C,0))),"",INDEX('Policy Characteristics'!E:E,MATCH($C804,'Policy Characteristics'!$C:$C,0)))</f>
        <v>indst efficiency standards</v>
      </c>
      <c r="L804" s="237">
        <f>IF(ISBLANK(INDEX('Policy Characteristics'!F:F,MATCH($C804,'Policy Characteristics'!$C:$C,0))),"",INDEX('Policy Characteristics'!F:F,MATCH($C804,'Policy Characteristics'!$C:$C,0)))</f>
        <v>0</v>
      </c>
      <c r="M804" s="237">
        <f>IF(ISBLANK(INDEX('Policy Characteristics'!G:G,MATCH($C804,'Policy Characteristics'!$C:$C,0))),"",INDEX('Policy Characteristics'!G:G,MATCH($C804,'Policy Characteristics'!$C:$C,0)))</f>
        <v>0.25</v>
      </c>
      <c r="N804" s="237">
        <f>IF(ISBLANK(INDEX('Policy Characteristics'!H:H,MATCH($C804,'Policy Characteristics'!$C:$C,0))),"",INDEX('Policy Characteristics'!H:H,MATCH($C804,'Policy Characteristics'!$C:$C,0)))</f>
        <v>0.01</v>
      </c>
      <c r="O804" s="293" t="str">
        <f>IF(ISBLANK(INDEX('Policy Characteristics'!I:I,MATCH($C804,'Policy Characteristics'!$C:$C,0))),"",INDEX('Policy Characteristics'!I:I,MATCH($C804,'Policy Characteristics'!$C:$C,0)))</f>
        <v>% reduction in energy use</v>
      </c>
      <c r="P804" s="293"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4" s="293" t="str">
        <f>IF(ISBLANK(INDEX('Policy Characteristics'!K:K,MATCH($C804,'Policy Characteristics'!$C:$C,0))),"",INDEX('Policy Characteristics'!K:K,MATCH($C804,'Policy Characteristics'!$C:$C,0)))</f>
        <v>industry-ag-main.html#eff-stds</v>
      </c>
      <c r="R804" s="293" t="str">
        <f>IF(ISBLANK(INDEX('Policy Characteristics'!L:L,MATCH($C804,'Policy Characteristics'!$C:$C,0))),"",INDEX('Policy Characteristics'!L:L,MATCH($C804,'Policy Characteristics'!$C:$C,0)))</f>
        <v>industry-energy-efficiency-standards.html</v>
      </c>
    </row>
    <row r="805" spans="1:18" s="293" customFormat="1" x14ac:dyDescent="0.25">
      <c r="A805" s="293" t="str">
        <f>IF(ISBLANK(INDEX('Policy Characteristics'!A:A,MATCH($C805,'Policy Characteristics'!$C:$C,0))),"",INDEX('Policy Characteristics'!A:A,MATCH($C805,'Policy Characteristics'!$C:$C,0)))</f>
        <v>Industry</v>
      </c>
      <c r="B805" s="294" t="str">
        <f>IF(ISBLANK(INDEX('Policy Characteristics'!B:B,MATCH($C805,'Policy Characteristics'!$C:$C,0))),"",INDEX('Policy Characteristics'!B:B,MATCH($C805,'Policy Characteristics'!$C:$C,0)))</f>
        <v>Industry Energy Efficiency Standards</v>
      </c>
      <c r="C805" s="293" t="str">
        <f t="shared" si="38"/>
        <v>Percentage Improvement in Eqpt Efficiency Standards above BAU</v>
      </c>
      <c r="D805" s="299" t="s">
        <v>726</v>
      </c>
      <c r="E805" s="298" t="s">
        <v>784</v>
      </c>
      <c r="F805" t="s">
        <v>727</v>
      </c>
      <c r="G805" s="298" t="s">
        <v>797</v>
      </c>
      <c r="H805" s="20">
        <v>1015</v>
      </c>
      <c r="I805" s="295" t="s">
        <v>624</v>
      </c>
      <c r="J805" s="296" t="str">
        <f>IF(ISBLANK(INDEX('Policy Characteristics'!D:D,MATCH($C805,'Policy Characteristics'!$C:$C,0))),"",INDEX('Policy Characteristics'!D:D,MATCH($C805,'Policy Characteristics'!$C:$C,0)))</f>
        <v>Industry Energy Efficiency Standards</v>
      </c>
      <c r="K805" s="293" t="str">
        <f>IF(ISBLANK(INDEX('Policy Characteristics'!E:E,MATCH($C805,'Policy Characteristics'!$C:$C,0))),"",INDEX('Policy Characteristics'!E:E,MATCH($C805,'Policy Characteristics'!$C:$C,0)))</f>
        <v>indst efficiency standards</v>
      </c>
      <c r="L805" s="237">
        <f>IF(ISBLANK(INDEX('Policy Characteristics'!F:F,MATCH($C805,'Policy Characteristics'!$C:$C,0))),"",INDEX('Policy Characteristics'!F:F,MATCH($C805,'Policy Characteristics'!$C:$C,0)))</f>
        <v>0</v>
      </c>
      <c r="M805" s="237">
        <f>IF(ISBLANK(INDEX('Policy Characteristics'!G:G,MATCH($C805,'Policy Characteristics'!$C:$C,0))),"",INDEX('Policy Characteristics'!G:G,MATCH($C805,'Policy Characteristics'!$C:$C,0)))</f>
        <v>0.25</v>
      </c>
      <c r="N805" s="237">
        <f>IF(ISBLANK(INDEX('Policy Characteristics'!H:H,MATCH($C805,'Policy Characteristics'!$C:$C,0))),"",INDEX('Policy Characteristics'!H:H,MATCH($C805,'Policy Characteristics'!$C:$C,0)))</f>
        <v>0.01</v>
      </c>
      <c r="O805" s="293" t="str">
        <f>IF(ISBLANK(INDEX('Policy Characteristics'!I:I,MATCH($C805,'Policy Characteristics'!$C:$C,0))),"",INDEX('Policy Characteristics'!I:I,MATCH($C805,'Policy Characteristics'!$C:$C,0)))</f>
        <v>% reduction in energy use</v>
      </c>
      <c r="P805" s="293"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5" s="293" t="str">
        <f>IF(ISBLANK(INDEX('Policy Characteristics'!K:K,MATCH($C805,'Policy Characteristics'!$C:$C,0))),"",INDEX('Policy Characteristics'!K:K,MATCH($C805,'Policy Characteristics'!$C:$C,0)))</f>
        <v>industry-ag-main.html#eff-stds</v>
      </c>
      <c r="R805" s="293" t="str">
        <f>IF(ISBLANK(INDEX('Policy Characteristics'!L:L,MATCH($C805,'Policy Characteristics'!$C:$C,0))),"",INDEX('Policy Characteristics'!L:L,MATCH($C805,'Policy Characteristics'!$C:$C,0)))</f>
        <v>industry-energy-efficiency-standards.html</v>
      </c>
    </row>
    <row r="806" spans="1:18" s="293" customFormat="1" x14ac:dyDescent="0.25">
      <c r="A806" s="293" t="str">
        <f>IF(ISBLANK(INDEX('Policy Characteristics'!A:A,MATCH($C806,'Policy Characteristics'!$C:$C,0))),"",INDEX('Policy Characteristics'!A:A,MATCH($C806,'Policy Characteristics'!$C:$C,0)))</f>
        <v>Industry</v>
      </c>
      <c r="B806" s="294" t="str">
        <f>IF(ISBLANK(INDEX('Policy Characteristics'!B:B,MATCH($C806,'Policy Characteristics'!$C:$C,0))),"",INDEX('Policy Characteristics'!B:B,MATCH($C806,'Policy Characteristics'!$C:$C,0)))</f>
        <v>Industry Energy Efficiency Standards</v>
      </c>
      <c r="C806" s="293" t="str">
        <f t="shared" si="38"/>
        <v>Percentage Improvement in Eqpt Efficiency Standards above BAU</v>
      </c>
      <c r="D806" s="299" t="s">
        <v>726</v>
      </c>
      <c r="E806" s="298" t="s">
        <v>786</v>
      </c>
      <c r="F806" t="s">
        <v>727</v>
      </c>
      <c r="G806" s="298" t="s">
        <v>798</v>
      </c>
      <c r="H806" s="20">
        <v>1016</v>
      </c>
      <c r="I806" s="295" t="s">
        <v>624</v>
      </c>
      <c r="J806" s="296" t="str">
        <f>IF(ISBLANK(INDEX('Policy Characteristics'!D:D,MATCH($C806,'Policy Characteristics'!$C:$C,0))),"",INDEX('Policy Characteristics'!D:D,MATCH($C806,'Policy Characteristics'!$C:$C,0)))</f>
        <v>Industry Energy Efficiency Standards</v>
      </c>
      <c r="K806" s="293" t="str">
        <f>IF(ISBLANK(INDEX('Policy Characteristics'!E:E,MATCH($C806,'Policy Characteristics'!$C:$C,0))),"",INDEX('Policy Characteristics'!E:E,MATCH($C806,'Policy Characteristics'!$C:$C,0)))</f>
        <v>indst efficiency standards</v>
      </c>
      <c r="L806" s="237">
        <f>IF(ISBLANK(INDEX('Policy Characteristics'!F:F,MATCH($C806,'Policy Characteristics'!$C:$C,0))),"",INDEX('Policy Characteristics'!F:F,MATCH($C806,'Policy Characteristics'!$C:$C,0)))</f>
        <v>0</v>
      </c>
      <c r="M806" s="237">
        <f>IF(ISBLANK(INDEX('Policy Characteristics'!G:G,MATCH($C806,'Policy Characteristics'!$C:$C,0))),"",INDEX('Policy Characteristics'!G:G,MATCH($C806,'Policy Characteristics'!$C:$C,0)))</f>
        <v>0.25</v>
      </c>
      <c r="N806" s="237">
        <f>IF(ISBLANK(INDEX('Policy Characteristics'!H:H,MATCH($C806,'Policy Characteristics'!$C:$C,0))),"",INDEX('Policy Characteristics'!H:H,MATCH($C806,'Policy Characteristics'!$C:$C,0)))</f>
        <v>0.01</v>
      </c>
      <c r="O806" s="293" t="str">
        <f>IF(ISBLANK(INDEX('Policy Characteristics'!I:I,MATCH($C806,'Policy Characteristics'!$C:$C,0))),"",INDEX('Policy Characteristics'!I:I,MATCH($C806,'Policy Characteristics'!$C:$C,0)))</f>
        <v>% reduction in energy use</v>
      </c>
      <c r="P806" s="293"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6" s="293" t="str">
        <f>IF(ISBLANK(INDEX('Policy Characteristics'!K:K,MATCH($C806,'Policy Characteristics'!$C:$C,0))),"",INDEX('Policy Characteristics'!K:K,MATCH($C806,'Policy Characteristics'!$C:$C,0)))</f>
        <v>industry-ag-main.html#eff-stds</v>
      </c>
      <c r="R806" s="293" t="str">
        <f>IF(ISBLANK(INDEX('Policy Characteristics'!L:L,MATCH($C806,'Policy Characteristics'!$C:$C,0))),"",INDEX('Policy Characteristics'!L:L,MATCH($C806,'Policy Characteristics'!$C:$C,0)))</f>
        <v>industry-energy-efficiency-standards.html</v>
      </c>
    </row>
    <row r="807" spans="1:18" s="293" customFormat="1" x14ac:dyDescent="0.25">
      <c r="A807" s="293" t="str">
        <f>IF(ISBLANK(INDEX('Policy Characteristics'!A:A,MATCH($C807,'Policy Characteristics'!$C:$C,0))),"",INDEX('Policy Characteristics'!A:A,MATCH($C807,'Policy Characteristics'!$C:$C,0)))</f>
        <v>Industry</v>
      </c>
      <c r="B807" s="294" t="str">
        <f>IF(ISBLANK(INDEX('Policy Characteristics'!B:B,MATCH($C807,'Policy Characteristics'!$C:$C,0))),"",INDEX('Policy Characteristics'!B:B,MATCH($C807,'Policy Characteristics'!$C:$C,0)))</f>
        <v>Industry Energy Efficiency Standards</v>
      </c>
      <c r="C807" s="293" t="str">
        <f t="shared" si="38"/>
        <v>Percentage Improvement in Eqpt Efficiency Standards above BAU</v>
      </c>
      <c r="D807" s="299" t="s">
        <v>726</v>
      </c>
      <c r="E807" s="298" t="s">
        <v>788</v>
      </c>
      <c r="F807" t="s">
        <v>727</v>
      </c>
      <c r="G807" s="298" t="s">
        <v>799</v>
      </c>
      <c r="H807" s="20">
        <v>1017</v>
      </c>
      <c r="I807" s="295" t="s">
        <v>634</v>
      </c>
      <c r="J807" s="296" t="str">
        <f>IF(ISBLANK(INDEX('Policy Characteristics'!D:D,MATCH($C807,'Policy Characteristics'!$C:$C,0))),"",INDEX('Policy Characteristics'!D:D,MATCH($C807,'Policy Characteristics'!$C:$C,0)))</f>
        <v>Industry Energy Efficiency Standards</v>
      </c>
      <c r="K807" s="293" t="str">
        <f>IF(ISBLANK(INDEX('Policy Characteristics'!E:E,MATCH($C807,'Policy Characteristics'!$C:$C,0))),"",INDEX('Policy Characteristics'!E:E,MATCH($C807,'Policy Characteristics'!$C:$C,0)))</f>
        <v>indst efficiency standards</v>
      </c>
      <c r="L807" s="237">
        <f>IF(ISBLANK(INDEX('Policy Characteristics'!F:F,MATCH($C807,'Policy Characteristics'!$C:$C,0))),"",INDEX('Policy Characteristics'!F:F,MATCH($C807,'Policy Characteristics'!$C:$C,0)))</f>
        <v>0</v>
      </c>
      <c r="M807" s="237">
        <f>IF(ISBLANK(INDEX('Policy Characteristics'!G:G,MATCH($C807,'Policy Characteristics'!$C:$C,0))),"",INDEX('Policy Characteristics'!G:G,MATCH($C807,'Policy Characteristics'!$C:$C,0)))</f>
        <v>0.25</v>
      </c>
      <c r="N807" s="237">
        <f>IF(ISBLANK(INDEX('Policy Characteristics'!H:H,MATCH($C807,'Policy Characteristics'!$C:$C,0))),"",INDEX('Policy Characteristics'!H:H,MATCH($C807,'Policy Characteristics'!$C:$C,0)))</f>
        <v>0.01</v>
      </c>
      <c r="O807" s="293" t="str">
        <f>IF(ISBLANK(INDEX('Policy Characteristics'!I:I,MATCH($C807,'Policy Characteristics'!$C:$C,0))),"",INDEX('Policy Characteristics'!I:I,MATCH($C807,'Policy Characteristics'!$C:$C,0)))</f>
        <v>% reduction in energy use</v>
      </c>
      <c r="P807" s="293"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7" s="293" t="str">
        <f>IF(ISBLANK(INDEX('Policy Characteristics'!K:K,MATCH($C807,'Policy Characteristics'!$C:$C,0))),"",INDEX('Policy Characteristics'!K:K,MATCH($C807,'Policy Characteristics'!$C:$C,0)))</f>
        <v>industry-ag-main.html#eff-stds</v>
      </c>
      <c r="R807" s="293" t="str">
        <f>IF(ISBLANK(INDEX('Policy Characteristics'!L:L,MATCH($C807,'Policy Characteristics'!$C:$C,0))),"",INDEX('Policy Characteristics'!L:L,MATCH($C807,'Policy Characteristics'!$C:$C,0)))</f>
        <v>industry-energy-efficiency-standards.html</v>
      </c>
    </row>
    <row r="808" spans="1:18" s="293" customFormat="1" x14ac:dyDescent="0.25">
      <c r="A808" s="293" t="str">
        <f>IF(ISBLANK(INDEX('Policy Characteristics'!A:A,MATCH($C808,'Policy Characteristics'!$C:$C,0))),"",INDEX('Policy Characteristics'!A:A,MATCH($C808,'Policy Characteristics'!$C:$C,0)))</f>
        <v>Industry</v>
      </c>
      <c r="B808" s="294" t="str">
        <f>IF(ISBLANK(INDEX('Policy Characteristics'!B:B,MATCH($C808,'Policy Characteristics'!$C:$C,0))),"",INDEX('Policy Characteristics'!B:B,MATCH($C808,'Policy Characteristics'!$C:$C,0)))</f>
        <v>Industry Energy Efficiency Standards</v>
      </c>
      <c r="C808" s="293" t="str">
        <f t="shared" si="38"/>
        <v>Percentage Improvement in Eqpt Efficiency Standards above BAU</v>
      </c>
      <c r="D808" s="299" t="s">
        <v>728</v>
      </c>
      <c r="E808" s="298" t="s">
        <v>770</v>
      </c>
      <c r="F808" t="s">
        <v>729</v>
      </c>
      <c r="G808" s="298" t="s">
        <v>790</v>
      </c>
      <c r="H808" s="20">
        <v>1018</v>
      </c>
      <c r="I808" s="295" t="s">
        <v>624</v>
      </c>
      <c r="J808" s="296" t="str">
        <f>IF(ISBLANK(INDEX('Policy Characteristics'!D:D,MATCH($C808,'Policy Characteristics'!$C:$C,0))),"",INDEX('Policy Characteristics'!D:D,MATCH($C808,'Policy Characteristics'!$C:$C,0)))</f>
        <v>Industry Energy Efficiency Standards</v>
      </c>
      <c r="K808" s="293" t="str">
        <f>IF(ISBLANK(INDEX('Policy Characteristics'!E:E,MATCH($C808,'Policy Characteristics'!$C:$C,0))),"",INDEX('Policy Characteristics'!E:E,MATCH($C808,'Policy Characteristics'!$C:$C,0)))</f>
        <v>indst efficiency standards</v>
      </c>
      <c r="L808" s="237">
        <f>IF(ISBLANK(INDEX('Policy Characteristics'!F:F,MATCH($C808,'Policy Characteristics'!$C:$C,0))),"",INDEX('Policy Characteristics'!F:F,MATCH($C808,'Policy Characteristics'!$C:$C,0)))</f>
        <v>0</v>
      </c>
      <c r="M808" s="237">
        <f>IF(ISBLANK(INDEX('Policy Characteristics'!G:G,MATCH($C808,'Policy Characteristics'!$C:$C,0))),"",INDEX('Policy Characteristics'!G:G,MATCH($C808,'Policy Characteristics'!$C:$C,0)))</f>
        <v>0.25</v>
      </c>
      <c r="N808" s="237">
        <f>IF(ISBLANK(INDEX('Policy Characteristics'!H:H,MATCH($C808,'Policy Characteristics'!$C:$C,0))),"",INDEX('Policy Characteristics'!H:H,MATCH($C808,'Policy Characteristics'!$C:$C,0)))</f>
        <v>0.01</v>
      </c>
      <c r="O808" s="293" t="str">
        <f>IF(ISBLANK(INDEX('Policy Characteristics'!I:I,MATCH($C808,'Policy Characteristics'!$C:$C,0))),"",INDEX('Policy Characteristics'!I:I,MATCH($C808,'Policy Characteristics'!$C:$C,0)))</f>
        <v>% reduction in energy use</v>
      </c>
      <c r="P808" s="293"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8" s="293" t="str">
        <f>IF(ISBLANK(INDEX('Policy Characteristics'!K:K,MATCH($C808,'Policy Characteristics'!$C:$C,0))),"",INDEX('Policy Characteristics'!K:K,MATCH($C808,'Policy Characteristics'!$C:$C,0)))</f>
        <v>industry-ag-main.html#eff-stds</v>
      </c>
      <c r="R808" s="293" t="str">
        <f>IF(ISBLANK(INDEX('Policy Characteristics'!L:L,MATCH($C808,'Policy Characteristics'!$C:$C,0))),"",INDEX('Policy Characteristics'!L:L,MATCH($C808,'Policy Characteristics'!$C:$C,0)))</f>
        <v>industry-energy-efficiency-standards.html</v>
      </c>
    </row>
    <row r="809" spans="1:18" s="293" customFormat="1" x14ac:dyDescent="0.25">
      <c r="A809" s="293" t="str">
        <f>IF(ISBLANK(INDEX('Policy Characteristics'!A:A,MATCH($C809,'Policy Characteristics'!$C:$C,0))),"",INDEX('Policy Characteristics'!A:A,MATCH($C809,'Policy Characteristics'!$C:$C,0)))</f>
        <v>Industry</v>
      </c>
      <c r="B809" s="294" t="str">
        <f>IF(ISBLANK(INDEX('Policy Characteristics'!B:B,MATCH($C809,'Policy Characteristics'!$C:$C,0))),"",INDEX('Policy Characteristics'!B:B,MATCH($C809,'Policy Characteristics'!$C:$C,0)))</f>
        <v>Industry Energy Efficiency Standards</v>
      </c>
      <c r="C809" s="293" t="str">
        <f t="shared" si="38"/>
        <v>Percentage Improvement in Eqpt Efficiency Standards above BAU</v>
      </c>
      <c r="D809" s="299" t="s">
        <v>728</v>
      </c>
      <c r="E809" s="298" t="s">
        <v>772</v>
      </c>
      <c r="F809" t="s">
        <v>729</v>
      </c>
      <c r="G809" s="298" t="s">
        <v>791</v>
      </c>
      <c r="H809" s="20">
        <v>1019</v>
      </c>
      <c r="I809" s="295" t="s">
        <v>624</v>
      </c>
      <c r="J809" s="296" t="str">
        <f>IF(ISBLANK(INDEX('Policy Characteristics'!D:D,MATCH($C809,'Policy Characteristics'!$C:$C,0))),"",INDEX('Policy Characteristics'!D:D,MATCH($C809,'Policy Characteristics'!$C:$C,0)))</f>
        <v>Industry Energy Efficiency Standards</v>
      </c>
      <c r="K809" s="293" t="str">
        <f>IF(ISBLANK(INDEX('Policy Characteristics'!E:E,MATCH($C809,'Policy Characteristics'!$C:$C,0))),"",INDEX('Policy Characteristics'!E:E,MATCH($C809,'Policy Characteristics'!$C:$C,0)))</f>
        <v>indst efficiency standards</v>
      </c>
      <c r="L809" s="237">
        <f>IF(ISBLANK(INDEX('Policy Characteristics'!F:F,MATCH($C809,'Policy Characteristics'!$C:$C,0))),"",INDEX('Policy Characteristics'!F:F,MATCH($C809,'Policy Characteristics'!$C:$C,0)))</f>
        <v>0</v>
      </c>
      <c r="M809" s="237">
        <f>IF(ISBLANK(INDEX('Policy Characteristics'!G:G,MATCH($C809,'Policy Characteristics'!$C:$C,0))),"",INDEX('Policy Characteristics'!G:G,MATCH($C809,'Policy Characteristics'!$C:$C,0)))</f>
        <v>0.25</v>
      </c>
      <c r="N809" s="237">
        <f>IF(ISBLANK(INDEX('Policy Characteristics'!H:H,MATCH($C809,'Policy Characteristics'!$C:$C,0))),"",INDEX('Policy Characteristics'!H:H,MATCH($C809,'Policy Characteristics'!$C:$C,0)))</f>
        <v>0.01</v>
      </c>
      <c r="O809" s="293" t="str">
        <f>IF(ISBLANK(INDEX('Policy Characteristics'!I:I,MATCH($C809,'Policy Characteristics'!$C:$C,0))),"",INDEX('Policy Characteristics'!I:I,MATCH($C809,'Policy Characteristics'!$C:$C,0)))</f>
        <v>% reduction in energy use</v>
      </c>
      <c r="P809" s="293"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9" s="293" t="str">
        <f>IF(ISBLANK(INDEX('Policy Characteristics'!K:K,MATCH($C809,'Policy Characteristics'!$C:$C,0))),"",INDEX('Policy Characteristics'!K:K,MATCH($C809,'Policy Characteristics'!$C:$C,0)))</f>
        <v>industry-ag-main.html#eff-stds</v>
      </c>
      <c r="R809" s="293" t="str">
        <f>IF(ISBLANK(INDEX('Policy Characteristics'!L:L,MATCH($C809,'Policy Characteristics'!$C:$C,0))),"",INDEX('Policy Characteristics'!L:L,MATCH($C809,'Policy Characteristics'!$C:$C,0)))</f>
        <v>industry-energy-efficiency-standards.html</v>
      </c>
    </row>
    <row r="810" spans="1:18" s="293" customFormat="1" x14ac:dyDescent="0.25">
      <c r="A810" s="293" t="str">
        <f>IF(ISBLANK(INDEX('Policy Characteristics'!A:A,MATCH($C810,'Policy Characteristics'!$C:$C,0))),"",INDEX('Policy Characteristics'!A:A,MATCH($C810,'Policy Characteristics'!$C:$C,0)))</f>
        <v>Industry</v>
      </c>
      <c r="B810" s="294" t="str">
        <f>IF(ISBLANK(INDEX('Policy Characteristics'!B:B,MATCH($C810,'Policy Characteristics'!$C:$C,0))),"",INDEX('Policy Characteristics'!B:B,MATCH($C810,'Policy Characteristics'!$C:$C,0)))</f>
        <v>Industry Energy Efficiency Standards</v>
      </c>
      <c r="C810" s="293" t="str">
        <f t="shared" si="38"/>
        <v>Percentage Improvement in Eqpt Efficiency Standards above BAU</v>
      </c>
      <c r="D810" s="299" t="s">
        <v>728</v>
      </c>
      <c r="E810" s="298" t="s">
        <v>774</v>
      </c>
      <c r="F810" t="s">
        <v>729</v>
      </c>
      <c r="G810" s="298" t="s">
        <v>792</v>
      </c>
      <c r="H810" s="20">
        <v>1020</v>
      </c>
      <c r="I810" s="295" t="s">
        <v>624</v>
      </c>
      <c r="J810" s="296" t="str">
        <f>IF(ISBLANK(INDEX('Policy Characteristics'!D:D,MATCH($C810,'Policy Characteristics'!$C:$C,0))),"",INDEX('Policy Characteristics'!D:D,MATCH($C810,'Policy Characteristics'!$C:$C,0)))</f>
        <v>Industry Energy Efficiency Standards</v>
      </c>
      <c r="K810" s="293" t="str">
        <f>IF(ISBLANK(INDEX('Policy Characteristics'!E:E,MATCH($C810,'Policy Characteristics'!$C:$C,0))),"",INDEX('Policy Characteristics'!E:E,MATCH($C810,'Policy Characteristics'!$C:$C,0)))</f>
        <v>indst efficiency standards</v>
      </c>
      <c r="L810" s="237">
        <f>IF(ISBLANK(INDEX('Policy Characteristics'!F:F,MATCH($C810,'Policy Characteristics'!$C:$C,0))),"",INDEX('Policy Characteristics'!F:F,MATCH($C810,'Policy Characteristics'!$C:$C,0)))</f>
        <v>0</v>
      </c>
      <c r="M810" s="237">
        <f>IF(ISBLANK(INDEX('Policy Characteristics'!G:G,MATCH($C810,'Policy Characteristics'!$C:$C,0))),"",INDEX('Policy Characteristics'!G:G,MATCH($C810,'Policy Characteristics'!$C:$C,0)))</f>
        <v>0.25</v>
      </c>
      <c r="N810" s="237">
        <f>IF(ISBLANK(INDEX('Policy Characteristics'!H:H,MATCH($C810,'Policy Characteristics'!$C:$C,0))),"",INDEX('Policy Characteristics'!H:H,MATCH($C810,'Policy Characteristics'!$C:$C,0)))</f>
        <v>0.01</v>
      </c>
      <c r="O810" s="293" t="str">
        <f>IF(ISBLANK(INDEX('Policy Characteristics'!I:I,MATCH($C810,'Policy Characteristics'!$C:$C,0))),"",INDEX('Policy Characteristics'!I:I,MATCH($C810,'Policy Characteristics'!$C:$C,0)))</f>
        <v>% reduction in energy use</v>
      </c>
      <c r="P810" s="293"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0" s="293" t="str">
        <f>IF(ISBLANK(INDEX('Policy Characteristics'!K:K,MATCH($C810,'Policy Characteristics'!$C:$C,0))),"",INDEX('Policy Characteristics'!K:K,MATCH($C810,'Policy Characteristics'!$C:$C,0)))</f>
        <v>industry-ag-main.html#eff-stds</v>
      </c>
      <c r="R810" s="293" t="str">
        <f>IF(ISBLANK(INDEX('Policy Characteristics'!L:L,MATCH($C810,'Policy Characteristics'!$C:$C,0))),"",INDEX('Policy Characteristics'!L:L,MATCH($C810,'Policy Characteristics'!$C:$C,0)))</f>
        <v>industry-energy-efficiency-standards.html</v>
      </c>
    </row>
    <row r="811" spans="1:18" s="293" customFormat="1" x14ac:dyDescent="0.25">
      <c r="A811" s="293" t="str">
        <f>IF(ISBLANK(INDEX('Policy Characteristics'!A:A,MATCH($C811,'Policy Characteristics'!$C:$C,0))),"",INDEX('Policy Characteristics'!A:A,MATCH($C811,'Policy Characteristics'!$C:$C,0)))</f>
        <v>Industry</v>
      </c>
      <c r="B811" s="294" t="str">
        <f>IF(ISBLANK(INDEX('Policy Characteristics'!B:B,MATCH($C811,'Policy Characteristics'!$C:$C,0))),"",INDEX('Policy Characteristics'!B:B,MATCH($C811,'Policy Characteristics'!$C:$C,0)))</f>
        <v>Industry Energy Efficiency Standards</v>
      </c>
      <c r="C811" s="293" t="str">
        <f t="shared" si="38"/>
        <v>Percentage Improvement in Eqpt Efficiency Standards above BAU</v>
      </c>
      <c r="D811" s="299" t="s">
        <v>728</v>
      </c>
      <c r="E811" s="298" t="s">
        <v>776</v>
      </c>
      <c r="F811" t="s">
        <v>729</v>
      </c>
      <c r="G811" s="298" t="s">
        <v>793</v>
      </c>
      <c r="H811" s="20">
        <v>1021</v>
      </c>
      <c r="I811" s="295" t="s">
        <v>634</v>
      </c>
      <c r="J811" s="296" t="str">
        <f>IF(ISBLANK(INDEX('Policy Characteristics'!D:D,MATCH($C811,'Policy Characteristics'!$C:$C,0))),"",INDEX('Policy Characteristics'!D:D,MATCH($C811,'Policy Characteristics'!$C:$C,0)))</f>
        <v>Industry Energy Efficiency Standards</v>
      </c>
      <c r="K811" s="293" t="str">
        <f>IF(ISBLANK(INDEX('Policy Characteristics'!E:E,MATCH($C811,'Policy Characteristics'!$C:$C,0))),"",INDEX('Policy Characteristics'!E:E,MATCH($C811,'Policy Characteristics'!$C:$C,0)))</f>
        <v>indst efficiency standards</v>
      </c>
      <c r="L811" s="237">
        <f>IF(ISBLANK(INDEX('Policy Characteristics'!F:F,MATCH($C811,'Policy Characteristics'!$C:$C,0))),"",INDEX('Policy Characteristics'!F:F,MATCH($C811,'Policy Characteristics'!$C:$C,0)))</f>
        <v>0</v>
      </c>
      <c r="M811" s="237">
        <f>IF(ISBLANK(INDEX('Policy Characteristics'!G:G,MATCH($C811,'Policy Characteristics'!$C:$C,0))),"",INDEX('Policy Characteristics'!G:G,MATCH($C811,'Policy Characteristics'!$C:$C,0)))</f>
        <v>0.25</v>
      </c>
      <c r="N811" s="237">
        <f>IF(ISBLANK(INDEX('Policy Characteristics'!H:H,MATCH($C811,'Policy Characteristics'!$C:$C,0))),"",INDEX('Policy Characteristics'!H:H,MATCH($C811,'Policy Characteristics'!$C:$C,0)))</f>
        <v>0.01</v>
      </c>
      <c r="O811" s="293" t="str">
        <f>IF(ISBLANK(INDEX('Policy Characteristics'!I:I,MATCH($C811,'Policy Characteristics'!$C:$C,0))),"",INDEX('Policy Characteristics'!I:I,MATCH($C811,'Policy Characteristics'!$C:$C,0)))</f>
        <v>% reduction in energy use</v>
      </c>
      <c r="P811" s="293"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1" s="293" t="str">
        <f>IF(ISBLANK(INDEX('Policy Characteristics'!K:K,MATCH($C811,'Policy Characteristics'!$C:$C,0))),"",INDEX('Policy Characteristics'!K:K,MATCH($C811,'Policy Characteristics'!$C:$C,0)))</f>
        <v>industry-ag-main.html#eff-stds</v>
      </c>
      <c r="R811" s="293" t="str">
        <f>IF(ISBLANK(INDEX('Policy Characteristics'!L:L,MATCH($C811,'Policy Characteristics'!$C:$C,0))),"",INDEX('Policy Characteristics'!L:L,MATCH($C811,'Policy Characteristics'!$C:$C,0)))</f>
        <v>industry-energy-efficiency-standards.html</v>
      </c>
    </row>
    <row r="812" spans="1:18" s="293" customFormat="1" x14ac:dyDescent="0.25">
      <c r="A812" s="293" t="str">
        <f>IF(ISBLANK(INDEX('Policy Characteristics'!A:A,MATCH($C812,'Policy Characteristics'!$C:$C,0))),"",INDEX('Policy Characteristics'!A:A,MATCH($C812,'Policy Characteristics'!$C:$C,0)))</f>
        <v>Industry</v>
      </c>
      <c r="B812" s="294" t="str">
        <f>IF(ISBLANK(INDEX('Policy Characteristics'!B:B,MATCH($C812,'Policy Characteristics'!$C:$C,0))),"",INDEX('Policy Characteristics'!B:B,MATCH($C812,'Policy Characteristics'!$C:$C,0)))</f>
        <v>Industry Energy Efficiency Standards</v>
      </c>
      <c r="C812" s="293" t="str">
        <f t="shared" si="38"/>
        <v>Percentage Improvement in Eqpt Efficiency Standards above BAU</v>
      </c>
      <c r="D812" s="299" t="s">
        <v>728</v>
      </c>
      <c r="E812" s="298" t="s">
        <v>778</v>
      </c>
      <c r="F812" t="s">
        <v>729</v>
      </c>
      <c r="G812" s="298" t="s">
        <v>794</v>
      </c>
      <c r="H812" s="20">
        <v>1022</v>
      </c>
      <c r="I812" s="295" t="s">
        <v>624</v>
      </c>
      <c r="J812" s="296" t="str">
        <f>IF(ISBLANK(INDEX('Policy Characteristics'!D:D,MATCH($C812,'Policy Characteristics'!$C:$C,0))),"",INDEX('Policy Characteristics'!D:D,MATCH($C812,'Policy Characteristics'!$C:$C,0)))</f>
        <v>Industry Energy Efficiency Standards</v>
      </c>
      <c r="K812" s="293" t="str">
        <f>IF(ISBLANK(INDEX('Policy Characteristics'!E:E,MATCH($C812,'Policy Characteristics'!$C:$C,0))),"",INDEX('Policy Characteristics'!E:E,MATCH($C812,'Policy Characteristics'!$C:$C,0)))</f>
        <v>indst efficiency standards</v>
      </c>
      <c r="L812" s="237">
        <f>IF(ISBLANK(INDEX('Policy Characteristics'!F:F,MATCH($C812,'Policy Characteristics'!$C:$C,0))),"",INDEX('Policy Characteristics'!F:F,MATCH($C812,'Policy Characteristics'!$C:$C,0)))</f>
        <v>0</v>
      </c>
      <c r="M812" s="237">
        <f>IF(ISBLANK(INDEX('Policy Characteristics'!G:G,MATCH($C812,'Policy Characteristics'!$C:$C,0))),"",INDEX('Policy Characteristics'!G:G,MATCH($C812,'Policy Characteristics'!$C:$C,0)))</f>
        <v>0.25</v>
      </c>
      <c r="N812" s="237">
        <f>IF(ISBLANK(INDEX('Policy Characteristics'!H:H,MATCH($C812,'Policy Characteristics'!$C:$C,0))),"",INDEX('Policy Characteristics'!H:H,MATCH($C812,'Policy Characteristics'!$C:$C,0)))</f>
        <v>0.01</v>
      </c>
      <c r="O812" s="293" t="str">
        <f>IF(ISBLANK(INDEX('Policy Characteristics'!I:I,MATCH($C812,'Policy Characteristics'!$C:$C,0))),"",INDEX('Policy Characteristics'!I:I,MATCH($C812,'Policy Characteristics'!$C:$C,0)))</f>
        <v>% reduction in energy use</v>
      </c>
      <c r="P812" s="293"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2" s="293" t="str">
        <f>IF(ISBLANK(INDEX('Policy Characteristics'!K:K,MATCH($C812,'Policy Characteristics'!$C:$C,0))),"",INDEX('Policy Characteristics'!K:K,MATCH($C812,'Policy Characteristics'!$C:$C,0)))</f>
        <v>industry-ag-main.html#eff-stds</v>
      </c>
      <c r="R812" s="293" t="str">
        <f>IF(ISBLANK(INDEX('Policy Characteristics'!L:L,MATCH($C812,'Policy Characteristics'!$C:$C,0))),"",INDEX('Policy Characteristics'!L:L,MATCH($C812,'Policy Characteristics'!$C:$C,0)))</f>
        <v>industry-energy-efficiency-standards.html</v>
      </c>
    </row>
    <row r="813" spans="1:18" s="293" customFormat="1" x14ac:dyDescent="0.25">
      <c r="A813" s="293" t="str">
        <f>IF(ISBLANK(INDEX('Policy Characteristics'!A:A,MATCH($C813,'Policy Characteristics'!$C:$C,0))),"",INDEX('Policy Characteristics'!A:A,MATCH($C813,'Policy Characteristics'!$C:$C,0)))</f>
        <v>Industry</v>
      </c>
      <c r="B813" s="294" t="str">
        <f>IF(ISBLANK(INDEX('Policy Characteristics'!B:B,MATCH($C813,'Policy Characteristics'!$C:$C,0))),"",INDEX('Policy Characteristics'!B:B,MATCH($C813,'Policy Characteristics'!$C:$C,0)))</f>
        <v>Industry Energy Efficiency Standards</v>
      </c>
      <c r="C813" s="293" t="str">
        <f t="shared" ref="C813:C876" si="39">C$748</f>
        <v>Percentage Improvement in Eqpt Efficiency Standards above BAU</v>
      </c>
      <c r="D813" s="299" t="s">
        <v>728</v>
      </c>
      <c r="E813" s="298" t="s">
        <v>780</v>
      </c>
      <c r="F813" t="s">
        <v>729</v>
      </c>
      <c r="G813" s="298" t="s">
        <v>795</v>
      </c>
      <c r="H813" s="20">
        <v>1023</v>
      </c>
      <c r="I813" s="295" t="s">
        <v>634</v>
      </c>
      <c r="J813" s="296" t="str">
        <f>IF(ISBLANK(INDEX('Policy Characteristics'!D:D,MATCH($C813,'Policy Characteristics'!$C:$C,0))),"",INDEX('Policy Characteristics'!D:D,MATCH($C813,'Policy Characteristics'!$C:$C,0)))</f>
        <v>Industry Energy Efficiency Standards</v>
      </c>
      <c r="K813" s="293" t="str">
        <f>IF(ISBLANK(INDEX('Policy Characteristics'!E:E,MATCH($C813,'Policy Characteristics'!$C:$C,0))),"",INDEX('Policy Characteristics'!E:E,MATCH($C813,'Policy Characteristics'!$C:$C,0)))</f>
        <v>indst efficiency standards</v>
      </c>
      <c r="L813" s="237">
        <f>IF(ISBLANK(INDEX('Policy Characteristics'!F:F,MATCH($C813,'Policy Characteristics'!$C:$C,0))),"",INDEX('Policy Characteristics'!F:F,MATCH($C813,'Policy Characteristics'!$C:$C,0)))</f>
        <v>0</v>
      </c>
      <c r="M813" s="237">
        <f>IF(ISBLANK(INDEX('Policy Characteristics'!G:G,MATCH($C813,'Policy Characteristics'!$C:$C,0))),"",INDEX('Policy Characteristics'!G:G,MATCH($C813,'Policy Characteristics'!$C:$C,0)))</f>
        <v>0.25</v>
      </c>
      <c r="N813" s="237">
        <f>IF(ISBLANK(INDEX('Policy Characteristics'!H:H,MATCH($C813,'Policy Characteristics'!$C:$C,0))),"",INDEX('Policy Characteristics'!H:H,MATCH($C813,'Policy Characteristics'!$C:$C,0)))</f>
        <v>0.01</v>
      </c>
      <c r="O813" s="293" t="str">
        <f>IF(ISBLANK(INDEX('Policy Characteristics'!I:I,MATCH($C813,'Policy Characteristics'!$C:$C,0))),"",INDEX('Policy Characteristics'!I:I,MATCH($C813,'Policy Characteristics'!$C:$C,0)))</f>
        <v>% reduction in energy use</v>
      </c>
      <c r="P813" s="293"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3" s="293" t="str">
        <f>IF(ISBLANK(INDEX('Policy Characteristics'!K:K,MATCH($C813,'Policy Characteristics'!$C:$C,0))),"",INDEX('Policy Characteristics'!K:K,MATCH($C813,'Policy Characteristics'!$C:$C,0)))</f>
        <v>industry-ag-main.html#eff-stds</v>
      </c>
      <c r="R813" s="293" t="str">
        <f>IF(ISBLANK(INDEX('Policy Characteristics'!L:L,MATCH($C813,'Policy Characteristics'!$C:$C,0))),"",INDEX('Policy Characteristics'!L:L,MATCH($C813,'Policy Characteristics'!$C:$C,0)))</f>
        <v>industry-energy-efficiency-standards.html</v>
      </c>
    </row>
    <row r="814" spans="1:18" s="293" customFormat="1" x14ac:dyDescent="0.25">
      <c r="A814" s="293" t="str">
        <f>IF(ISBLANK(INDEX('Policy Characteristics'!A:A,MATCH($C814,'Policy Characteristics'!$C:$C,0))),"",INDEX('Policy Characteristics'!A:A,MATCH($C814,'Policy Characteristics'!$C:$C,0)))</f>
        <v>Industry</v>
      </c>
      <c r="B814" s="294" t="str">
        <f>IF(ISBLANK(INDEX('Policy Characteristics'!B:B,MATCH($C814,'Policy Characteristics'!$C:$C,0))),"",INDEX('Policy Characteristics'!B:B,MATCH($C814,'Policy Characteristics'!$C:$C,0)))</f>
        <v>Industry Energy Efficiency Standards</v>
      </c>
      <c r="C814" s="293" t="str">
        <f t="shared" si="39"/>
        <v>Percentage Improvement in Eqpt Efficiency Standards above BAU</v>
      </c>
      <c r="D814" s="299" t="s">
        <v>728</v>
      </c>
      <c r="E814" s="298" t="s">
        <v>782</v>
      </c>
      <c r="F814" t="s">
        <v>729</v>
      </c>
      <c r="G814" s="298" t="s">
        <v>796</v>
      </c>
      <c r="H814" s="20">
        <v>1024</v>
      </c>
      <c r="I814" s="295" t="s">
        <v>634</v>
      </c>
      <c r="J814" s="296" t="str">
        <f>IF(ISBLANK(INDEX('Policy Characteristics'!D:D,MATCH($C814,'Policy Characteristics'!$C:$C,0))),"",INDEX('Policy Characteristics'!D:D,MATCH($C814,'Policy Characteristics'!$C:$C,0)))</f>
        <v>Industry Energy Efficiency Standards</v>
      </c>
      <c r="K814" s="293" t="str">
        <f>IF(ISBLANK(INDEX('Policy Characteristics'!E:E,MATCH($C814,'Policy Characteristics'!$C:$C,0))),"",INDEX('Policy Characteristics'!E:E,MATCH($C814,'Policy Characteristics'!$C:$C,0)))</f>
        <v>indst efficiency standards</v>
      </c>
      <c r="L814" s="237">
        <f>IF(ISBLANK(INDEX('Policy Characteristics'!F:F,MATCH($C814,'Policy Characteristics'!$C:$C,0))),"",INDEX('Policy Characteristics'!F:F,MATCH($C814,'Policy Characteristics'!$C:$C,0)))</f>
        <v>0</v>
      </c>
      <c r="M814" s="237">
        <f>IF(ISBLANK(INDEX('Policy Characteristics'!G:G,MATCH($C814,'Policy Characteristics'!$C:$C,0))),"",INDEX('Policy Characteristics'!G:G,MATCH($C814,'Policy Characteristics'!$C:$C,0)))</f>
        <v>0.25</v>
      </c>
      <c r="N814" s="237">
        <f>IF(ISBLANK(INDEX('Policy Characteristics'!H:H,MATCH($C814,'Policy Characteristics'!$C:$C,0))),"",INDEX('Policy Characteristics'!H:H,MATCH($C814,'Policy Characteristics'!$C:$C,0)))</f>
        <v>0.01</v>
      </c>
      <c r="O814" s="293" t="str">
        <f>IF(ISBLANK(INDEX('Policy Characteristics'!I:I,MATCH($C814,'Policy Characteristics'!$C:$C,0))),"",INDEX('Policy Characteristics'!I:I,MATCH($C814,'Policy Characteristics'!$C:$C,0)))</f>
        <v>% reduction in energy use</v>
      </c>
      <c r="P814" s="293"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4" s="293" t="str">
        <f>IF(ISBLANK(INDEX('Policy Characteristics'!K:K,MATCH($C814,'Policy Characteristics'!$C:$C,0))),"",INDEX('Policy Characteristics'!K:K,MATCH($C814,'Policy Characteristics'!$C:$C,0)))</f>
        <v>industry-ag-main.html#eff-stds</v>
      </c>
      <c r="R814" s="293" t="str">
        <f>IF(ISBLANK(INDEX('Policy Characteristics'!L:L,MATCH($C814,'Policy Characteristics'!$C:$C,0))),"",INDEX('Policy Characteristics'!L:L,MATCH($C814,'Policy Characteristics'!$C:$C,0)))</f>
        <v>industry-energy-efficiency-standards.html</v>
      </c>
    </row>
    <row r="815" spans="1:18" s="293" customFormat="1" x14ac:dyDescent="0.25">
      <c r="A815" s="293" t="str">
        <f>IF(ISBLANK(INDEX('Policy Characteristics'!A:A,MATCH($C815,'Policy Characteristics'!$C:$C,0))),"",INDEX('Policy Characteristics'!A:A,MATCH($C815,'Policy Characteristics'!$C:$C,0)))</f>
        <v>Industry</v>
      </c>
      <c r="B815" s="294" t="str">
        <f>IF(ISBLANK(INDEX('Policy Characteristics'!B:B,MATCH($C815,'Policy Characteristics'!$C:$C,0))),"",INDEX('Policy Characteristics'!B:B,MATCH($C815,'Policy Characteristics'!$C:$C,0)))</f>
        <v>Industry Energy Efficiency Standards</v>
      </c>
      <c r="C815" s="293" t="str">
        <f t="shared" si="39"/>
        <v>Percentage Improvement in Eqpt Efficiency Standards above BAU</v>
      </c>
      <c r="D815" s="299" t="s">
        <v>728</v>
      </c>
      <c r="E815" s="298" t="s">
        <v>784</v>
      </c>
      <c r="F815" t="s">
        <v>729</v>
      </c>
      <c r="G815" s="298" t="s">
        <v>797</v>
      </c>
      <c r="H815" s="20">
        <v>1025</v>
      </c>
      <c r="I815" s="295" t="s">
        <v>624</v>
      </c>
      <c r="J815" s="296" t="str">
        <f>IF(ISBLANK(INDEX('Policy Characteristics'!D:D,MATCH($C815,'Policy Characteristics'!$C:$C,0))),"",INDEX('Policy Characteristics'!D:D,MATCH($C815,'Policy Characteristics'!$C:$C,0)))</f>
        <v>Industry Energy Efficiency Standards</v>
      </c>
      <c r="K815" s="293" t="str">
        <f>IF(ISBLANK(INDEX('Policy Characteristics'!E:E,MATCH($C815,'Policy Characteristics'!$C:$C,0))),"",INDEX('Policy Characteristics'!E:E,MATCH($C815,'Policy Characteristics'!$C:$C,0)))</f>
        <v>indst efficiency standards</v>
      </c>
      <c r="L815" s="237">
        <f>IF(ISBLANK(INDEX('Policy Characteristics'!F:F,MATCH($C815,'Policy Characteristics'!$C:$C,0))),"",INDEX('Policy Characteristics'!F:F,MATCH($C815,'Policy Characteristics'!$C:$C,0)))</f>
        <v>0</v>
      </c>
      <c r="M815" s="237">
        <f>IF(ISBLANK(INDEX('Policy Characteristics'!G:G,MATCH($C815,'Policy Characteristics'!$C:$C,0))),"",INDEX('Policy Characteristics'!G:G,MATCH($C815,'Policy Characteristics'!$C:$C,0)))</f>
        <v>0.25</v>
      </c>
      <c r="N815" s="237">
        <f>IF(ISBLANK(INDEX('Policy Characteristics'!H:H,MATCH($C815,'Policy Characteristics'!$C:$C,0))),"",INDEX('Policy Characteristics'!H:H,MATCH($C815,'Policy Characteristics'!$C:$C,0)))</f>
        <v>0.01</v>
      </c>
      <c r="O815" s="293" t="str">
        <f>IF(ISBLANK(INDEX('Policy Characteristics'!I:I,MATCH($C815,'Policy Characteristics'!$C:$C,0))),"",INDEX('Policy Characteristics'!I:I,MATCH($C815,'Policy Characteristics'!$C:$C,0)))</f>
        <v>% reduction in energy use</v>
      </c>
      <c r="P815" s="293"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5" s="293" t="str">
        <f>IF(ISBLANK(INDEX('Policy Characteristics'!K:K,MATCH($C815,'Policy Characteristics'!$C:$C,0))),"",INDEX('Policy Characteristics'!K:K,MATCH($C815,'Policy Characteristics'!$C:$C,0)))</f>
        <v>industry-ag-main.html#eff-stds</v>
      </c>
      <c r="R815" s="293" t="str">
        <f>IF(ISBLANK(INDEX('Policy Characteristics'!L:L,MATCH($C815,'Policy Characteristics'!$C:$C,0))),"",INDEX('Policy Characteristics'!L:L,MATCH($C815,'Policy Characteristics'!$C:$C,0)))</f>
        <v>industry-energy-efficiency-standards.html</v>
      </c>
    </row>
    <row r="816" spans="1:18" s="293" customFormat="1" x14ac:dyDescent="0.25">
      <c r="A816" s="293" t="str">
        <f>IF(ISBLANK(INDEX('Policy Characteristics'!A:A,MATCH($C816,'Policy Characteristics'!$C:$C,0))),"",INDEX('Policy Characteristics'!A:A,MATCH($C816,'Policy Characteristics'!$C:$C,0)))</f>
        <v>Industry</v>
      </c>
      <c r="B816" s="294" t="str">
        <f>IF(ISBLANK(INDEX('Policy Characteristics'!B:B,MATCH($C816,'Policy Characteristics'!$C:$C,0))),"",INDEX('Policy Characteristics'!B:B,MATCH($C816,'Policy Characteristics'!$C:$C,0)))</f>
        <v>Industry Energy Efficiency Standards</v>
      </c>
      <c r="C816" s="293" t="str">
        <f t="shared" si="39"/>
        <v>Percentage Improvement in Eqpt Efficiency Standards above BAU</v>
      </c>
      <c r="D816" s="299" t="s">
        <v>728</v>
      </c>
      <c r="E816" s="298" t="s">
        <v>786</v>
      </c>
      <c r="F816" t="s">
        <v>729</v>
      </c>
      <c r="G816" s="298" t="s">
        <v>798</v>
      </c>
      <c r="H816" s="20">
        <v>1026</v>
      </c>
      <c r="I816" s="295" t="s">
        <v>624</v>
      </c>
      <c r="J816" s="296" t="str">
        <f>IF(ISBLANK(INDEX('Policy Characteristics'!D:D,MATCH($C816,'Policy Characteristics'!$C:$C,0))),"",INDEX('Policy Characteristics'!D:D,MATCH($C816,'Policy Characteristics'!$C:$C,0)))</f>
        <v>Industry Energy Efficiency Standards</v>
      </c>
      <c r="K816" s="293" t="str">
        <f>IF(ISBLANK(INDEX('Policy Characteristics'!E:E,MATCH($C816,'Policy Characteristics'!$C:$C,0))),"",INDEX('Policy Characteristics'!E:E,MATCH($C816,'Policy Characteristics'!$C:$C,0)))</f>
        <v>indst efficiency standards</v>
      </c>
      <c r="L816" s="237">
        <f>IF(ISBLANK(INDEX('Policy Characteristics'!F:F,MATCH($C816,'Policy Characteristics'!$C:$C,0))),"",INDEX('Policy Characteristics'!F:F,MATCH($C816,'Policy Characteristics'!$C:$C,0)))</f>
        <v>0</v>
      </c>
      <c r="M816" s="237">
        <f>IF(ISBLANK(INDEX('Policy Characteristics'!G:G,MATCH($C816,'Policy Characteristics'!$C:$C,0))),"",INDEX('Policy Characteristics'!G:G,MATCH($C816,'Policy Characteristics'!$C:$C,0)))</f>
        <v>0.25</v>
      </c>
      <c r="N816" s="237">
        <f>IF(ISBLANK(INDEX('Policy Characteristics'!H:H,MATCH($C816,'Policy Characteristics'!$C:$C,0))),"",INDEX('Policy Characteristics'!H:H,MATCH($C816,'Policy Characteristics'!$C:$C,0)))</f>
        <v>0.01</v>
      </c>
      <c r="O816" s="293" t="str">
        <f>IF(ISBLANK(INDEX('Policy Characteristics'!I:I,MATCH($C816,'Policy Characteristics'!$C:$C,0))),"",INDEX('Policy Characteristics'!I:I,MATCH($C816,'Policy Characteristics'!$C:$C,0)))</f>
        <v>% reduction in energy use</v>
      </c>
      <c r="P816" s="293"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6" s="293" t="str">
        <f>IF(ISBLANK(INDEX('Policy Characteristics'!K:K,MATCH($C816,'Policy Characteristics'!$C:$C,0))),"",INDEX('Policy Characteristics'!K:K,MATCH($C816,'Policy Characteristics'!$C:$C,0)))</f>
        <v>industry-ag-main.html#eff-stds</v>
      </c>
      <c r="R816" s="293" t="str">
        <f>IF(ISBLANK(INDEX('Policy Characteristics'!L:L,MATCH($C816,'Policy Characteristics'!$C:$C,0))),"",INDEX('Policy Characteristics'!L:L,MATCH($C816,'Policy Characteristics'!$C:$C,0)))</f>
        <v>industry-energy-efficiency-standards.html</v>
      </c>
    </row>
    <row r="817" spans="1:18" s="293" customFormat="1" x14ac:dyDescent="0.25">
      <c r="A817" s="293" t="str">
        <f>IF(ISBLANK(INDEX('Policy Characteristics'!A:A,MATCH($C817,'Policy Characteristics'!$C:$C,0))),"",INDEX('Policy Characteristics'!A:A,MATCH($C817,'Policy Characteristics'!$C:$C,0)))</f>
        <v>Industry</v>
      </c>
      <c r="B817" s="294" t="str">
        <f>IF(ISBLANK(INDEX('Policy Characteristics'!B:B,MATCH($C817,'Policy Characteristics'!$C:$C,0))),"",INDEX('Policy Characteristics'!B:B,MATCH($C817,'Policy Characteristics'!$C:$C,0)))</f>
        <v>Industry Energy Efficiency Standards</v>
      </c>
      <c r="C817" s="293" t="str">
        <f t="shared" si="39"/>
        <v>Percentage Improvement in Eqpt Efficiency Standards above BAU</v>
      </c>
      <c r="D817" s="299" t="s">
        <v>728</v>
      </c>
      <c r="E817" s="298" t="s">
        <v>788</v>
      </c>
      <c r="F817" t="s">
        <v>729</v>
      </c>
      <c r="G817" s="298" t="s">
        <v>799</v>
      </c>
      <c r="H817" s="20">
        <v>1027</v>
      </c>
      <c r="I817" s="295" t="s">
        <v>634</v>
      </c>
      <c r="J817" s="296" t="str">
        <f>IF(ISBLANK(INDEX('Policy Characteristics'!D:D,MATCH($C817,'Policy Characteristics'!$C:$C,0))),"",INDEX('Policy Characteristics'!D:D,MATCH($C817,'Policy Characteristics'!$C:$C,0)))</f>
        <v>Industry Energy Efficiency Standards</v>
      </c>
      <c r="K817" s="293" t="str">
        <f>IF(ISBLANK(INDEX('Policy Characteristics'!E:E,MATCH($C817,'Policy Characteristics'!$C:$C,0))),"",INDEX('Policy Characteristics'!E:E,MATCH($C817,'Policy Characteristics'!$C:$C,0)))</f>
        <v>indst efficiency standards</v>
      </c>
      <c r="L817" s="237">
        <f>IF(ISBLANK(INDEX('Policy Characteristics'!F:F,MATCH($C817,'Policy Characteristics'!$C:$C,0))),"",INDEX('Policy Characteristics'!F:F,MATCH($C817,'Policy Characteristics'!$C:$C,0)))</f>
        <v>0</v>
      </c>
      <c r="M817" s="237">
        <f>IF(ISBLANK(INDEX('Policy Characteristics'!G:G,MATCH($C817,'Policy Characteristics'!$C:$C,0))),"",INDEX('Policy Characteristics'!G:G,MATCH($C817,'Policy Characteristics'!$C:$C,0)))</f>
        <v>0.25</v>
      </c>
      <c r="N817" s="237">
        <f>IF(ISBLANK(INDEX('Policy Characteristics'!H:H,MATCH($C817,'Policy Characteristics'!$C:$C,0))),"",INDEX('Policy Characteristics'!H:H,MATCH($C817,'Policy Characteristics'!$C:$C,0)))</f>
        <v>0.01</v>
      </c>
      <c r="O817" s="293" t="str">
        <f>IF(ISBLANK(INDEX('Policy Characteristics'!I:I,MATCH($C817,'Policy Characteristics'!$C:$C,0))),"",INDEX('Policy Characteristics'!I:I,MATCH($C817,'Policy Characteristics'!$C:$C,0)))</f>
        <v>% reduction in energy use</v>
      </c>
      <c r="P817" s="293"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7" s="293" t="str">
        <f>IF(ISBLANK(INDEX('Policy Characteristics'!K:K,MATCH($C817,'Policy Characteristics'!$C:$C,0))),"",INDEX('Policy Characteristics'!K:K,MATCH($C817,'Policy Characteristics'!$C:$C,0)))</f>
        <v>industry-ag-main.html#eff-stds</v>
      </c>
      <c r="R817" s="293" t="str">
        <f>IF(ISBLANK(INDEX('Policy Characteristics'!L:L,MATCH($C817,'Policy Characteristics'!$C:$C,0))),"",INDEX('Policy Characteristics'!L:L,MATCH($C817,'Policy Characteristics'!$C:$C,0)))</f>
        <v>industry-energy-efficiency-standards.html</v>
      </c>
    </row>
    <row r="818" spans="1:18" s="293" customFormat="1" x14ac:dyDescent="0.25">
      <c r="A818" s="293" t="str">
        <f>IF(ISBLANK(INDEX('Policy Characteristics'!A:A,MATCH($C818,'Policy Characteristics'!$C:$C,0))),"",INDEX('Policy Characteristics'!A:A,MATCH($C818,'Policy Characteristics'!$C:$C,0)))</f>
        <v>Industry</v>
      </c>
      <c r="B818" s="294" t="str">
        <f>IF(ISBLANK(INDEX('Policy Characteristics'!B:B,MATCH($C818,'Policy Characteristics'!$C:$C,0))),"",INDEX('Policy Characteristics'!B:B,MATCH($C818,'Policy Characteristics'!$C:$C,0)))</f>
        <v>Industry Energy Efficiency Standards</v>
      </c>
      <c r="C818" s="293" t="str">
        <f t="shared" si="39"/>
        <v>Percentage Improvement in Eqpt Efficiency Standards above BAU</v>
      </c>
      <c r="D818" s="299" t="s">
        <v>730</v>
      </c>
      <c r="E818" s="298" t="s">
        <v>770</v>
      </c>
      <c r="F818" t="s">
        <v>731</v>
      </c>
      <c r="G818" s="298" t="s">
        <v>790</v>
      </c>
      <c r="H818" s="20">
        <v>1028</v>
      </c>
      <c r="I818" s="295" t="s">
        <v>624</v>
      </c>
      <c r="J818" s="296" t="str">
        <f>IF(ISBLANK(INDEX('Policy Characteristics'!D:D,MATCH($C818,'Policy Characteristics'!$C:$C,0))),"",INDEX('Policy Characteristics'!D:D,MATCH($C818,'Policy Characteristics'!$C:$C,0)))</f>
        <v>Industry Energy Efficiency Standards</v>
      </c>
      <c r="K818" s="293" t="str">
        <f>IF(ISBLANK(INDEX('Policy Characteristics'!E:E,MATCH($C818,'Policy Characteristics'!$C:$C,0))),"",INDEX('Policy Characteristics'!E:E,MATCH($C818,'Policy Characteristics'!$C:$C,0)))</f>
        <v>indst efficiency standards</v>
      </c>
      <c r="L818" s="237">
        <f>IF(ISBLANK(INDEX('Policy Characteristics'!F:F,MATCH($C818,'Policy Characteristics'!$C:$C,0))),"",INDEX('Policy Characteristics'!F:F,MATCH($C818,'Policy Characteristics'!$C:$C,0)))</f>
        <v>0</v>
      </c>
      <c r="M818" s="237">
        <f>IF(ISBLANK(INDEX('Policy Characteristics'!G:G,MATCH($C818,'Policy Characteristics'!$C:$C,0))),"",INDEX('Policy Characteristics'!G:G,MATCH($C818,'Policy Characteristics'!$C:$C,0)))</f>
        <v>0.25</v>
      </c>
      <c r="N818" s="237">
        <f>IF(ISBLANK(INDEX('Policy Characteristics'!H:H,MATCH($C818,'Policy Characteristics'!$C:$C,0))),"",INDEX('Policy Characteristics'!H:H,MATCH($C818,'Policy Characteristics'!$C:$C,0)))</f>
        <v>0.01</v>
      </c>
      <c r="O818" s="293" t="str">
        <f>IF(ISBLANK(INDEX('Policy Characteristics'!I:I,MATCH($C818,'Policy Characteristics'!$C:$C,0))),"",INDEX('Policy Characteristics'!I:I,MATCH($C818,'Policy Characteristics'!$C:$C,0)))</f>
        <v>% reduction in energy use</v>
      </c>
      <c r="P818" s="293"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8" s="293" t="str">
        <f>IF(ISBLANK(INDEX('Policy Characteristics'!K:K,MATCH($C818,'Policy Characteristics'!$C:$C,0))),"",INDEX('Policy Characteristics'!K:K,MATCH($C818,'Policy Characteristics'!$C:$C,0)))</f>
        <v>industry-ag-main.html#eff-stds</v>
      </c>
      <c r="R818" s="293" t="str">
        <f>IF(ISBLANK(INDEX('Policy Characteristics'!L:L,MATCH($C818,'Policy Characteristics'!$C:$C,0))),"",INDEX('Policy Characteristics'!L:L,MATCH($C818,'Policy Characteristics'!$C:$C,0)))</f>
        <v>industry-energy-efficiency-standards.html</v>
      </c>
    </row>
    <row r="819" spans="1:18" s="293" customFormat="1" x14ac:dyDescent="0.25">
      <c r="A819" s="293" t="str">
        <f>IF(ISBLANK(INDEX('Policy Characteristics'!A:A,MATCH($C819,'Policy Characteristics'!$C:$C,0))),"",INDEX('Policy Characteristics'!A:A,MATCH($C819,'Policy Characteristics'!$C:$C,0)))</f>
        <v>Industry</v>
      </c>
      <c r="B819" s="294" t="str">
        <f>IF(ISBLANK(INDEX('Policy Characteristics'!B:B,MATCH($C819,'Policy Characteristics'!$C:$C,0))),"",INDEX('Policy Characteristics'!B:B,MATCH($C819,'Policy Characteristics'!$C:$C,0)))</f>
        <v>Industry Energy Efficiency Standards</v>
      </c>
      <c r="C819" s="293" t="str">
        <f t="shared" si="39"/>
        <v>Percentage Improvement in Eqpt Efficiency Standards above BAU</v>
      </c>
      <c r="D819" s="299" t="s">
        <v>730</v>
      </c>
      <c r="E819" s="298" t="s">
        <v>772</v>
      </c>
      <c r="F819" t="s">
        <v>731</v>
      </c>
      <c r="G819" s="298" t="s">
        <v>791</v>
      </c>
      <c r="H819" s="20">
        <v>1029</v>
      </c>
      <c r="I819" s="295" t="s">
        <v>624</v>
      </c>
      <c r="J819" s="296" t="str">
        <f>IF(ISBLANK(INDEX('Policy Characteristics'!D:D,MATCH($C819,'Policy Characteristics'!$C:$C,0))),"",INDEX('Policy Characteristics'!D:D,MATCH($C819,'Policy Characteristics'!$C:$C,0)))</f>
        <v>Industry Energy Efficiency Standards</v>
      </c>
      <c r="K819" s="293" t="str">
        <f>IF(ISBLANK(INDEX('Policy Characteristics'!E:E,MATCH($C819,'Policy Characteristics'!$C:$C,0))),"",INDEX('Policy Characteristics'!E:E,MATCH($C819,'Policy Characteristics'!$C:$C,0)))</f>
        <v>indst efficiency standards</v>
      </c>
      <c r="L819" s="237">
        <f>IF(ISBLANK(INDEX('Policy Characteristics'!F:F,MATCH($C819,'Policy Characteristics'!$C:$C,0))),"",INDEX('Policy Characteristics'!F:F,MATCH($C819,'Policy Characteristics'!$C:$C,0)))</f>
        <v>0</v>
      </c>
      <c r="M819" s="237">
        <f>IF(ISBLANK(INDEX('Policy Characteristics'!G:G,MATCH($C819,'Policy Characteristics'!$C:$C,0))),"",INDEX('Policy Characteristics'!G:G,MATCH($C819,'Policy Characteristics'!$C:$C,0)))</f>
        <v>0.25</v>
      </c>
      <c r="N819" s="237">
        <f>IF(ISBLANK(INDEX('Policy Characteristics'!H:H,MATCH($C819,'Policy Characteristics'!$C:$C,0))),"",INDEX('Policy Characteristics'!H:H,MATCH($C819,'Policy Characteristics'!$C:$C,0)))</f>
        <v>0.01</v>
      </c>
      <c r="O819" s="293" t="str">
        <f>IF(ISBLANK(INDEX('Policy Characteristics'!I:I,MATCH($C819,'Policy Characteristics'!$C:$C,0))),"",INDEX('Policy Characteristics'!I:I,MATCH($C819,'Policy Characteristics'!$C:$C,0)))</f>
        <v>% reduction in energy use</v>
      </c>
      <c r="P819" s="293"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9" s="293" t="str">
        <f>IF(ISBLANK(INDEX('Policy Characteristics'!K:K,MATCH($C819,'Policy Characteristics'!$C:$C,0))),"",INDEX('Policy Characteristics'!K:K,MATCH($C819,'Policy Characteristics'!$C:$C,0)))</f>
        <v>industry-ag-main.html#eff-stds</v>
      </c>
      <c r="R819" s="293" t="str">
        <f>IF(ISBLANK(INDEX('Policy Characteristics'!L:L,MATCH($C819,'Policy Characteristics'!$C:$C,0))),"",INDEX('Policy Characteristics'!L:L,MATCH($C819,'Policy Characteristics'!$C:$C,0)))</f>
        <v>industry-energy-efficiency-standards.html</v>
      </c>
    </row>
    <row r="820" spans="1:18" s="293" customFormat="1" x14ac:dyDescent="0.25">
      <c r="A820" s="293" t="str">
        <f>IF(ISBLANK(INDEX('Policy Characteristics'!A:A,MATCH($C820,'Policy Characteristics'!$C:$C,0))),"",INDEX('Policy Characteristics'!A:A,MATCH($C820,'Policy Characteristics'!$C:$C,0)))</f>
        <v>Industry</v>
      </c>
      <c r="B820" s="294" t="str">
        <f>IF(ISBLANK(INDEX('Policy Characteristics'!B:B,MATCH($C820,'Policy Characteristics'!$C:$C,0))),"",INDEX('Policy Characteristics'!B:B,MATCH($C820,'Policy Characteristics'!$C:$C,0)))</f>
        <v>Industry Energy Efficiency Standards</v>
      </c>
      <c r="C820" s="293" t="str">
        <f t="shared" si="39"/>
        <v>Percentage Improvement in Eqpt Efficiency Standards above BAU</v>
      </c>
      <c r="D820" s="299" t="s">
        <v>730</v>
      </c>
      <c r="E820" s="298" t="s">
        <v>774</v>
      </c>
      <c r="F820" t="s">
        <v>731</v>
      </c>
      <c r="G820" s="298" t="s">
        <v>792</v>
      </c>
      <c r="H820" s="20">
        <v>1030</v>
      </c>
      <c r="I820" s="295" t="s">
        <v>624</v>
      </c>
      <c r="J820" s="296" t="str">
        <f>IF(ISBLANK(INDEX('Policy Characteristics'!D:D,MATCH($C820,'Policy Characteristics'!$C:$C,0))),"",INDEX('Policy Characteristics'!D:D,MATCH($C820,'Policy Characteristics'!$C:$C,0)))</f>
        <v>Industry Energy Efficiency Standards</v>
      </c>
      <c r="K820" s="293" t="str">
        <f>IF(ISBLANK(INDEX('Policy Characteristics'!E:E,MATCH($C820,'Policy Characteristics'!$C:$C,0))),"",INDEX('Policy Characteristics'!E:E,MATCH($C820,'Policy Characteristics'!$C:$C,0)))</f>
        <v>indst efficiency standards</v>
      </c>
      <c r="L820" s="237">
        <f>IF(ISBLANK(INDEX('Policy Characteristics'!F:F,MATCH($C820,'Policy Characteristics'!$C:$C,0))),"",INDEX('Policy Characteristics'!F:F,MATCH($C820,'Policy Characteristics'!$C:$C,0)))</f>
        <v>0</v>
      </c>
      <c r="M820" s="237">
        <f>IF(ISBLANK(INDEX('Policy Characteristics'!G:G,MATCH($C820,'Policy Characteristics'!$C:$C,0))),"",INDEX('Policy Characteristics'!G:G,MATCH($C820,'Policy Characteristics'!$C:$C,0)))</f>
        <v>0.25</v>
      </c>
      <c r="N820" s="237">
        <f>IF(ISBLANK(INDEX('Policy Characteristics'!H:H,MATCH($C820,'Policy Characteristics'!$C:$C,0))),"",INDEX('Policy Characteristics'!H:H,MATCH($C820,'Policy Characteristics'!$C:$C,0)))</f>
        <v>0.01</v>
      </c>
      <c r="O820" s="293" t="str">
        <f>IF(ISBLANK(INDEX('Policy Characteristics'!I:I,MATCH($C820,'Policy Characteristics'!$C:$C,0))),"",INDEX('Policy Characteristics'!I:I,MATCH($C820,'Policy Characteristics'!$C:$C,0)))</f>
        <v>% reduction in energy use</v>
      </c>
      <c r="P820" s="293"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0" s="293" t="str">
        <f>IF(ISBLANK(INDEX('Policy Characteristics'!K:K,MATCH($C820,'Policy Characteristics'!$C:$C,0))),"",INDEX('Policy Characteristics'!K:K,MATCH($C820,'Policy Characteristics'!$C:$C,0)))</f>
        <v>industry-ag-main.html#eff-stds</v>
      </c>
      <c r="R820" s="293" t="str">
        <f>IF(ISBLANK(INDEX('Policy Characteristics'!L:L,MATCH($C820,'Policy Characteristics'!$C:$C,0))),"",INDEX('Policy Characteristics'!L:L,MATCH($C820,'Policy Characteristics'!$C:$C,0)))</f>
        <v>industry-energy-efficiency-standards.html</v>
      </c>
    </row>
    <row r="821" spans="1:18" s="293" customFormat="1" x14ac:dyDescent="0.25">
      <c r="A821" s="293" t="str">
        <f>IF(ISBLANK(INDEX('Policy Characteristics'!A:A,MATCH($C821,'Policy Characteristics'!$C:$C,0))),"",INDEX('Policy Characteristics'!A:A,MATCH($C821,'Policy Characteristics'!$C:$C,0)))</f>
        <v>Industry</v>
      </c>
      <c r="B821" s="294" t="str">
        <f>IF(ISBLANK(INDEX('Policy Characteristics'!B:B,MATCH($C821,'Policy Characteristics'!$C:$C,0))),"",INDEX('Policy Characteristics'!B:B,MATCH($C821,'Policy Characteristics'!$C:$C,0)))</f>
        <v>Industry Energy Efficiency Standards</v>
      </c>
      <c r="C821" s="293" t="str">
        <f t="shared" si="39"/>
        <v>Percentage Improvement in Eqpt Efficiency Standards above BAU</v>
      </c>
      <c r="D821" s="299" t="s">
        <v>730</v>
      </c>
      <c r="E821" s="298" t="s">
        <v>776</v>
      </c>
      <c r="F821" t="s">
        <v>731</v>
      </c>
      <c r="G821" s="298" t="s">
        <v>793</v>
      </c>
      <c r="H821" s="20">
        <v>1031</v>
      </c>
      <c r="I821" s="295" t="s">
        <v>634</v>
      </c>
      <c r="J821" s="296" t="str">
        <f>IF(ISBLANK(INDEX('Policy Characteristics'!D:D,MATCH($C821,'Policy Characteristics'!$C:$C,0))),"",INDEX('Policy Characteristics'!D:D,MATCH($C821,'Policy Characteristics'!$C:$C,0)))</f>
        <v>Industry Energy Efficiency Standards</v>
      </c>
      <c r="K821" s="293" t="str">
        <f>IF(ISBLANK(INDEX('Policy Characteristics'!E:E,MATCH($C821,'Policy Characteristics'!$C:$C,0))),"",INDEX('Policy Characteristics'!E:E,MATCH($C821,'Policy Characteristics'!$C:$C,0)))</f>
        <v>indst efficiency standards</v>
      </c>
      <c r="L821" s="237">
        <f>IF(ISBLANK(INDEX('Policy Characteristics'!F:F,MATCH($C821,'Policy Characteristics'!$C:$C,0))),"",INDEX('Policy Characteristics'!F:F,MATCH($C821,'Policy Characteristics'!$C:$C,0)))</f>
        <v>0</v>
      </c>
      <c r="M821" s="237">
        <f>IF(ISBLANK(INDEX('Policy Characteristics'!G:G,MATCH($C821,'Policy Characteristics'!$C:$C,0))),"",INDEX('Policy Characteristics'!G:G,MATCH($C821,'Policy Characteristics'!$C:$C,0)))</f>
        <v>0.25</v>
      </c>
      <c r="N821" s="237">
        <f>IF(ISBLANK(INDEX('Policy Characteristics'!H:H,MATCH($C821,'Policy Characteristics'!$C:$C,0))),"",INDEX('Policy Characteristics'!H:H,MATCH($C821,'Policy Characteristics'!$C:$C,0)))</f>
        <v>0.01</v>
      </c>
      <c r="O821" s="293" t="str">
        <f>IF(ISBLANK(INDEX('Policy Characteristics'!I:I,MATCH($C821,'Policy Characteristics'!$C:$C,0))),"",INDEX('Policy Characteristics'!I:I,MATCH($C821,'Policy Characteristics'!$C:$C,0)))</f>
        <v>% reduction in energy use</v>
      </c>
      <c r="P821" s="293"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1" s="293" t="str">
        <f>IF(ISBLANK(INDEX('Policy Characteristics'!K:K,MATCH($C821,'Policy Characteristics'!$C:$C,0))),"",INDEX('Policy Characteristics'!K:K,MATCH($C821,'Policy Characteristics'!$C:$C,0)))</f>
        <v>industry-ag-main.html#eff-stds</v>
      </c>
      <c r="R821" s="293" t="str">
        <f>IF(ISBLANK(INDEX('Policy Characteristics'!L:L,MATCH($C821,'Policy Characteristics'!$C:$C,0))),"",INDEX('Policy Characteristics'!L:L,MATCH($C821,'Policy Characteristics'!$C:$C,0)))</f>
        <v>industry-energy-efficiency-standards.html</v>
      </c>
    </row>
    <row r="822" spans="1:18" s="293" customFormat="1" x14ac:dyDescent="0.25">
      <c r="A822" s="293" t="str">
        <f>IF(ISBLANK(INDEX('Policy Characteristics'!A:A,MATCH($C822,'Policy Characteristics'!$C:$C,0))),"",INDEX('Policy Characteristics'!A:A,MATCH($C822,'Policy Characteristics'!$C:$C,0)))</f>
        <v>Industry</v>
      </c>
      <c r="B822" s="294" t="str">
        <f>IF(ISBLANK(INDEX('Policy Characteristics'!B:B,MATCH($C822,'Policy Characteristics'!$C:$C,0))),"",INDEX('Policy Characteristics'!B:B,MATCH($C822,'Policy Characteristics'!$C:$C,0)))</f>
        <v>Industry Energy Efficiency Standards</v>
      </c>
      <c r="C822" s="293" t="str">
        <f t="shared" si="39"/>
        <v>Percentage Improvement in Eqpt Efficiency Standards above BAU</v>
      </c>
      <c r="D822" s="299" t="s">
        <v>730</v>
      </c>
      <c r="E822" s="298" t="s">
        <v>778</v>
      </c>
      <c r="F822" t="s">
        <v>731</v>
      </c>
      <c r="G822" s="298" t="s">
        <v>794</v>
      </c>
      <c r="H822" s="20">
        <v>1032</v>
      </c>
      <c r="I822" s="295" t="s">
        <v>624</v>
      </c>
      <c r="J822" s="296" t="str">
        <f>IF(ISBLANK(INDEX('Policy Characteristics'!D:D,MATCH($C822,'Policy Characteristics'!$C:$C,0))),"",INDEX('Policy Characteristics'!D:D,MATCH($C822,'Policy Characteristics'!$C:$C,0)))</f>
        <v>Industry Energy Efficiency Standards</v>
      </c>
      <c r="K822" s="293" t="str">
        <f>IF(ISBLANK(INDEX('Policy Characteristics'!E:E,MATCH($C822,'Policy Characteristics'!$C:$C,0))),"",INDEX('Policy Characteristics'!E:E,MATCH($C822,'Policy Characteristics'!$C:$C,0)))</f>
        <v>indst efficiency standards</v>
      </c>
      <c r="L822" s="237">
        <f>IF(ISBLANK(INDEX('Policy Characteristics'!F:F,MATCH($C822,'Policy Characteristics'!$C:$C,0))),"",INDEX('Policy Characteristics'!F:F,MATCH($C822,'Policy Characteristics'!$C:$C,0)))</f>
        <v>0</v>
      </c>
      <c r="M822" s="237">
        <f>IF(ISBLANK(INDEX('Policy Characteristics'!G:G,MATCH($C822,'Policy Characteristics'!$C:$C,0))),"",INDEX('Policy Characteristics'!G:G,MATCH($C822,'Policy Characteristics'!$C:$C,0)))</f>
        <v>0.25</v>
      </c>
      <c r="N822" s="237">
        <f>IF(ISBLANK(INDEX('Policy Characteristics'!H:H,MATCH($C822,'Policy Characteristics'!$C:$C,0))),"",INDEX('Policy Characteristics'!H:H,MATCH($C822,'Policy Characteristics'!$C:$C,0)))</f>
        <v>0.01</v>
      </c>
      <c r="O822" s="293" t="str">
        <f>IF(ISBLANK(INDEX('Policy Characteristics'!I:I,MATCH($C822,'Policy Characteristics'!$C:$C,0))),"",INDEX('Policy Characteristics'!I:I,MATCH($C822,'Policy Characteristics'!$C:$C,0)))</f>
        <v>% reduction in energy use</v>
      </c>
      <c r="P822" s="293"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2" s="293" t="str">
        <f>IF(ISBLANK(INDEX('Policy Characteristics'!K:K,MATCH($C822,'Policy Characteristics'!$C:$C,0))),"",INDEX('Policy Characteristics'!K:K,MATCH($C822,'Policy Characteristics'!$C:$C,0)))</f>
        <v>industry-ag-main.html#eff-stds</v>
      </c>
      <c r="R822" s="293" t="str">
        <f>IF(ISBLANK(INDEX('Policy Characteristics'!L:L,MATCH($C822,'Policy Characteristics'!$C:$C,0))),"",INDEX('Policy Characteristics'!L:L,MATCH($C822,'Policy Characteristics'!$C:$C,0)))</f>
        <v>industry-energy-efficiency-standards.html</v>
      </c>
    </row>
    <row r="823" spans="1:18" s="293" customFormat="1" x14ac:dyDescent="0.25">
      <c r="A823" s="293" t="str">
        <f>IF(ISBLANK(INDEX('Policy Characteristics'!A:A,MATCH($C823,'Policy Characteristics'!$C:$C,0))),"",INDEX('Policy Characteristics'!A:A,MATCH($C823,'Policy Characteristics'!$C:$C,0)))</f>
        <v>Industry</v>
      </c>
      <c r="B823" s="294" t="str">
        <f>IF(ISBLANK(INDEX('Policy Characteristics'!B:B,MATCH($C823,'Policy Characteristics'!$C:$C,0))),"",INDEX('Policy Characteristics'!B:B,MATCH($C823,'Policy Characteristics'!$C:$C,0)))</f>
        <v>Industry Energy Efficiency Standards</v>
      </c>
      <c r="C823" s="293" t="str">
        <f t="shared" si="39"/>
        <v>Percentage Improvement in Eqpt Efficiency Standards above BAU</v>
      </c>
      <c r="D823" s="299" t="s">
        <v>730</v>
      </c>
      <c r="E823" s="298" t="s">
        <v>780</v>
      </c>
      <c r="F823" t="s">
        <v>731</v>
      </c>
      <c r="G823" s="298" t="s">
        <v>795</v>
      </c>
      <c r="H823" s="20">
        <v>1033</v>
      </c>
      <c r="I823" s="295" t="s">
        <v>634</v>
      </c>
      <c r="J823" s="296" t="str">
        <f>IF(ISBLANK(INDEX('Policy Characteristics'!D:D,MATCH($C823,'Policy Characteristics'!$C:$C,0))),"",INDEX('Policy Characteristics'!D:D,MATCH($C823,'Policy Characteristics'!$C:$C,0)))</f>
        <v>Industry Energy Efficiency Standards</v>
      </c>
      <c r="K823" s="293" t="str">
        <f>IF(ISBLANK(INDEX('Policy Characteristics'!E:E,MATCH($C823,'Policy Characteristics'!$C:$C,0))),"",INDEX('Policy Characteristics'!E:E,MATCH($C823,'Policy Characteristics'!$C:$C,0)))</f>
        <v>indst efficiency standards</v>
      </c>
      <c r="L823" s="237">
        <f>IF(ISBLANK(INDEX('Policy Characteristics'!F:F,MATCH($C823,'Policy Characteristics'!$C:$C,0))),"",INDEX('Policy Characteristics'!F:F,MATCH($C823,'Policy Characteristics'!$C:$C,0)))</f>
        <v>0</v>
      </c>
      <c r="M823" s="237">
        <f>IF(ISBLANK(INDEX('Policy Characteristics'!G:G,MATCH($C823,'Policy Characteristics'!$C:$C,0))),"",INDEX('Policy Characteristics'!G:G,MATCH($C823,'Policy Characteristics'!$C:$C,0)))</f>
        <v>0.25</v>
      </c>
      <c r="N823" s="237">
        <f>IF(ISBLANK(INDEX('Policy Characteristics'!H:H,MATCH($C823,'Policy Characteristics'!$C:$C,0))),"",INDEX('Policy Characteristics'!H:H,MATCH($C823,'Policy Characteristics'!$C:$C,0)))</f>
        <v>0.01</v>
      </c>
      <c r="O823" s="293" t="str">
        <f>IF(ISBLANK(INDEX('Policy Characteristics'!I:I,MATCH($C823,'Policy Characteristics'!$C:$C,0))),"",INDEX('Policy Characteristics'!I:I,MATCH($C823,'Policy Characteristics'!$C:$C,0)))</f>
        <v>% reduction in energy use</v>
      </c>
      <c r="P823" s="293"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3" s="293" t="str">
        <f>IF(ISBLANK(INDEX('Policy Characteristics'!K:K,MATCH($C823,'Policy Characteristics'!$C:$C,0))),"",INDEX('Policy Characteristics'!K:K,MATCH($C823,'Policy Characteristics'!$C:$C,0)))</f>
        <v>industry-ag-main.html#eff-stds</v>
      </c>
      <c r="R823" s="293" t="str">
        <f>IF(ISBLANK(INDEX('Policy Characteristics'!L:L,MATCH($C823,'Policy Characteristics'!$C:$C,0))),"",INDEX('Policy Characteristics'!L:L,MATCH($C823,'Policy Characteristics'!$C:$C,0)))</f>
        <v>industry-energy-efficiency-standards.html</v>
      </c>
    </row>
    <row r="824" spans="1:18" s="293" customFormat="1" x14ac:dyDescent="0.25">
      <c r="A824" s="293" t="str">
        <f>IF(ISBLANK(INDEX('Policy Characteristics'!A:A,MATCH($C824,'Policy Characteristics'!$C:$C,0))),"",INDEX('Policy Characteristics'!A:A,MATCH($C824,'Policy Characteristics'!$C:$C,0)))</f>
        <v>Industry</v>
      </c>
      <c r="B824" s="294" t="str">
        <f>IF(ISBLANK(INDEX('Policy Characteristics'!B:B,MATCH($C824,'Policy Characteristics'!$C:$C,0))),"",INDEX('Policy Characteristics'!B:B,MATCH($C824,'Policy Characteristics'!$C:$C,0)))</f>
        <v>Industry Energy Efficiency Standards</v>
      </c>
      <c r="C824" s="293" t="str">
        <f t="shared" si="39"/>
        <v>Percentage Improvement in Eqpt Efficiency Standards above BAU</v>
      </c>
      <c r="D824" s="299" t="s">
        <v>730</v>
      </c>
      <c r="E824" s="298" t="s">
        <v>782</v>
      </c>
      <c r="F824" t="s">
        <v>731</v>
      </c>
      <c r="G824" s="298" t="s">
        <v>796</v>
      </c>
      <c r="H824" s="20">
        <v>1034</v>
      </c>
      <c r="I824" s="295" t="s">
        <v>634</v>
      </c>
      <c r="J824" s="296" t="str">
        <f>IF(ISBLANK(INDEX('Policy Characteristics'!D:D,MATCH($C824,'Policy Characteristics'!$C:$C,0))),"",INDEX('Policy Characteristics'!D:D,MATCH($C824,'Policy Characteristics'!$C:$C,0)))</f>
        <v>Industry Energy Efficiency Standards</v>
      </c>
      <c r="K824" s="293" t="str">
        <f>IF(ISBLANK(INDEX('Policy Characteristics'!E:E,MATCH($C824,'Policy Characteristics'!$C:$C,0))),"",INDEX('Policy Characteristics'!E:E,MATCH($C824,'Policy Characteristics'!$C:$C,0)))</f>
        <v>indst efficiency standards</v>
      </c>
      <c r="L824" s="237">
        <f>IF(ISBLANK(INDEX('Policy Characteristics'!F:F,MATCH($C824,'Policy Characteristics'!$C:$C,0))),"",INDEX('Policy Characteristics'!F:F,MATCH($C824,'Policy Characteristics'!$C:$C,0)))</f>
        <v>0</v>
      </c>
      <c r="M824" s="237">
        <f>IF(ISBLANK(INDEX('Policy Characteristics'!G:G,MATCH($C824,'Policy Characteristics'!$C:$C,0))),"",INDEX('Policy Characteristics'!G:G,MATCH($C824,'Policy Characteristics'!$C:$C,0)))</f>
        <v>0.25</v>
      </c>
      <c r="N824" s="237">
        <f>IF(ISBLANK(INDEX('Policy Characteristics'!H:H,MATCH($C824,'Policy Characteristics'!$C:$C,0))),"",INDEX('Policy Characteristics'!H:H,MATCH($C824,'Policy Characteristics'!$C:$C,0)))</f>
        <v>0.01</v>
      </c>
      <c r="O824" s="293" t="str">
        <f>IF(ISBLANK(INDEX('Policy Characteristics'!I:I,MATCH($C824,'Policy Characteristics'!$C:$C,0))),"",INDEX('Policy Characteristics'!I:I,MATCH($C824,'Policy Characteristics'!$C:$C,0)))</f>
        <v>% reduction in energy use</v>
      </c>
      <c r="P824" s="293"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4" s="293" t="str">
        <f>IF(ISBLANK(INDEX('Policy Characteristics'!K:K,MATCH($C824,'Policy Characteristics'!$C:$C,0))),"",INDEX('Policy Characteristics'!K:K,MATCH($C824,'Policy Characteristics'!$C:$C,0)))</f>
        <v>industry-ag-main.html#eff-stds</v>
      </c>
      <c r="R824" s="293" t="str">
        <f>IF(ISBLANK(INDEX('Policy Characteristics'!L:L,MATCH($C824,'Policy Characteristics'!$C:$C,0))),"",INDEX('Policy Characteristics'!L:L,MATCH($C824,'Policy Characteristics'!$C:$C,0)))</f>
        <v>industry-energy-efficiency-standards.html</v>
      </c>
    </row>
    <row r="825" spans="1:18" s="293" customFormat="1" x14ac:dyDescent="0.25">
      <c r="A825" s="293" t="str">
        <f>IF(ISBLANK(INDEX('Policy Characteristics'!A:A,MATCH($C825,'Policy Characteristics'!$C:$C,0))),"",INDEX('Policy Characteristics'!A:A,MATCH($C825,'Policy Characteristics'!$C:$C,0)))</f>
        <v>Industry</v>
      </c>
      <c r="B825" s="294" t="str">
        <f>IF(ISBLANK(INDEX('Policy Characteristics'!B:B,MATCH($C825,'Policy Characteristics'!$C:$C,0))),"",INDEX('Policy Characteristics'!B:B,MATCH($C825,'Policy Characteristics'!$C:$C,0)))</f>
        <v>Industry Energy Efficiency Standards</v>
      </c>
      <c r="C825" s="293" t="str">
        <f t="shared" si="39"/>
        <v>Percentage Improvement in Eqpt Efficiency Standards above BAU</v>
      </c>
      <c r="D825" s="299" t="s">
        <v>730</v>
      </c>
      <c r="E825" s="298" t="s">
        <v>784</v>
      </c>
      <c r="F825" t="s">
        <v>731</v>
      </c>
      <c r="G825" s="298" t="s">
        <v>797</v>
      </c>
      <c r="H825" s="20">
        <v>1035</v>
      </c>
      <c r="I825" s="295" t="s">
        <v>624</v>
      </c>
      <c r="J825" s="296" t="str">
        <f>IF(ISBLANK(INDEX('Policy Characteristics'!D:D,MATCH($C825,'Policy Characteristics'!$C:$C,0))),"",INDEX('Policy Characteristics'!D:D,MATCH($C825,'Policy Characteristics'!$C:$C,0)))</f>
        <v>Industry Energy Efficiency Standards</v>
      </c>
      <c r="K825" s="293" t="str">
        <f>IF(ISBLANK(INDEX('Policy Characteristics'!E:E,MATCH($C825,'Policy Characteristics'!$C:$C,0))),"",INDEX('Policy Characteristics'!E:E,MATCH($C825,'Policy Characteristics'!$C:$C,0)))</f>
        <v>indst efficiency standards</v>
      </c>
      <c r="L825" s="237">
        <f>IF(ISBLANK(INDEX('Policy Characteristics'!F:F,MATCH($C825,'Policy Characteristics'!$C:$C,0))),"",INDEX('Policy Characteristics'!F:F,MATCH($C825,'Policy Characteristics'!$C:$C,0)))</f>
        <v>0</v>
      </c>
      <c r="M825" s="237">
        <f>IF(ISBLANK(INDEX('Policy Characteristics'!G:G,MATCH($C825,'Policy Characteristics'!$C:$C,0))),"",INDEX('Policy Characteristics'!G:G,MATCH($C825,'Policy Characteristics'!$C:$C,0)))</f>
        <v>0.25</v>
      </c>
      <c r="N825" s="237">
        <f>IF(ISBLANK(INDEX('Policy Characteristics'!H:H,MATCH($C825,'Policy Characteristics'!$C:$C,0))),"",INDEX('Policy Characteristics'!H:H,MATCH($C825,'Policy Characteristics'!$C:$C,0)))</f>
        <v>0.01</v>
      </c>
      <c r="O825" s="293" t="str">
        <f>IF(ISBLANK(INDEX('Policy Characteristics'!I:I,MATCH($C825,'Policy Characteristics'!$C:$C,0))),"",INDEX('Policy Characteristics'!I:I,MATCH($C825,'Policy Characteristics'!$C:$C,0)))</f>
        <v>% reduction in energy use</v>
      </c>
      <c r="P825" s="293"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5" s="293" t="str">
        <f>IF(ISBLANK(INDEX('Policy Characteristics'!K:K,MATCH($C825,'Policy Characteristics'!$C:$C,0))),"",INDEX('Policy Characteristics'!K:K,MATCH($C825,'Policy Characteristics'!$C:$C,0)))</f>
        <v>industry-ag-main.html#eff-stds</v>
      </c>
      <c r="R825" s="293" t="str">
        <f>IF(ISBLANK(INDEX('Policy Characteristics'!L:L,MATCH($C825,'Policy Characteristics'!$C:$C,0))),"",INDEX('Policy Characteristics'!L:L,MATCH($C825,'Policy Characteristics'!$C:$C,0)))</f>
        <v>industry-energy-efficiency-standards.html</v>
      </c>
    </row>
    <row r="826" spans="1:18" s="293" customFormat="1" x14ac:dyDescent="0.25">
      <c r="A826" s="293" t="str">
        <f>IF(ISBLANK(INDEX('Policy Characteristics'!A:A,MATCH($C826,'Policy Characteristics'!$C:$C,0))),"",INDEX('Policy Characteristics'!A:A,MATCH($C826,'Policy Characteristics'!$C:$C,0)))</f>
        <v>Industry</v>
      </c>
      <c r="B826" s="294" t="str">
        <f>IF(ISBLANK(INDEX('Policy Characteristics'!B:B,MATCH($C826,'Policy Characteristics'!$C:$C,0))),"",INDEX('Policy Characteristics'!B:B,MATCH($C826,'Policy Characteristics'!$C:$C,0)))</f>
        <v>Industry Energy Efficiency Standards</v>
      </c>
      <c r="C826" s="293" t="str">
        <f t="shared" si="39"/>
        <v>Percentage Improvement in Eqpt Efficiency Standards above BAU</v>
      </c>
      <c r="D826" s="299" t="s">
        <v>730</v>
      </c>
      <c r="E826" s="298" t="s">
        <v>786</v>
      </c>
      <c r="F826" t="s">
        <v>731</v>
      </c>
      <c r="G826" s="298" t="s">
        <v>798</v>
      </c>
      <c r="H826" s="20">
        <v>1036</v>
      </c>
      <c r="I826" s="295" t="s">
        <v>624</v>
      </c>
      <c r="J826" s="296" t="str">
        <f>IF(ISBLANK(INDEX('Policy Characteristics'!D:D,MATCH($C826,'Policy Characteristics'!$C:$C,0))),"",INDEX('Policy Characteristics'!D:D,MATCH($C826,'Policy Characteristics'!$C:$C,0)))</f>
        <v>Industry Energy Efficiency Standards</v>
      </c>
      <c r="K826" s="293" t="str">
        <f>IF(ISBLANK(INDEX('Policy Characteristics'!E:E,MATCH($C826,'Policy Characteristics'!$C:$C,0))),"",INDEX('Policy Characteristics'!E:E,MATCH($C826,'Policy Characteristics'!$C:$C,0)))</f>
        <v>indst efficiency standards</v>
      </c>
      <c r="L826" s="237">
        <f>IF(ISBLANK(INDEX('Policy Characteristics'!F:F,MATCH($C826,'Policy Characteristics'!$C:$C,0))),"",INDEX('Policy Characteristics'!F:F,MATCH($C826,'Policy Characteristics'!$C:$C,0)))</f>
        <v>0</v>
      </c>
      <c r="M826" s="237">
        <f>IF(ISBLANK(INDEX('Policy Characteristics'!G:G,MATCH($C826,'Policy Characteristics'!$C:$C,0))),"",INDEX('Policy Characteristics'!G:G,MATCH($C826,'Policy Characteristics'!$C:$C,0)))</f>
        <v>0.25</v>
      </c>
      <c r="N826" s="237">
        <f>IF(ISBLANK(INDEX('Policy Characteristics'!H:H,MATCH($C826,'Policy Characteristics'!$C:$C,0))),"",INDEX('Policy Characteristics'!H:H,MATCH($C826,'Policy Characteristics'!$C:$C,0)))</f>
        <v>0.01</v>
      </c>
      <c r="O826" s="293" t="str">
        <f>IF(ISBLANK(INDEX('Policy Characteristics'!I:I,MATCH($C826,'Policy Characteristics'!$C:$C,0))),"",INDEX('Policy Characteristics'!I:I,MATCH($C826,'Policy Characteristics'!$C:$C,0)))</f>
        <v>% reduction in energy use</v>
      </c>
      <c r="P826" s="293"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6" s="293" t="str">
        <f>IF(ISBLANK(INDEX('Policy Characteristics'!K:K,MATCH($C826,'Policy Characteristics'!$C:$C,0))),"",INDEX('Policy Characteristics'!K:K,MATCH($C826,'Policy Characteristics'!$C:$C,0)))</f>
        <v>industry-ag-main.html#eff-stds</v>
      </c>
      <c r="R826" s="293" t="str">
        <f>IF(ISBLANK(INDEX('Policy Characteristics'!L:L,MATCH($C826,'Policy Characteristics'!$C:$C,0))),"",INDEX('Policy Characteristics'!L:L,MATCH($C826,'Policy Characteristics'!$C:$C,0)))</f>
        <v>industry-energy-efficiency-standards.html</v>
      </c>
    </row>
    <row r="827" spans="1:18" s="293" customFormat="1" x14ac:dyDescent="0.25">
      <c r="A827" s="293" t="str">
        <f>IF(ISBLANK(INDEX('Policy Characteristics'!A:A,MATCH($C827,'Policy Characteristics'!$C:$C,0))),"",INDEX('Policy Characteristics'!A:A,MATCH($C827,'Policy Characteristics'!$C:$C,0)))</f>
        <v>Industry</v>
      </c>
      <c r="B827" s="294" t="str">
        <f>IF(ISBLANK(INDEX('Policy Characteristics'!B:B,MATCH($C827,'Policy Characteristics'!$C:$C,0))),"",INDEX('Policy Characteristics'!B:B,MATCH($C827,'Policy Characteristics'!$C:$C,0)))</f>
        <v>Industry Energy Efficiency Standards</v>
      </c>
      <c r="C827" s="293" t="str">
        <f t="shared" si="39"/>
        <v>Percentage Improvement in Eqpt Efficiency Standards above BAU</v>
      </c>
      <c r="D827" s="299" t="s">
        <v>730</v>
      </c>
      <c r="E827" s="298" t="s">
        <v>788</v>
      </c>
      <c r="F827" t="s">
        <v>731</v>
      </c>
      <c r="G827" s="298" t="s">
        <v>799</v>
      </c>
      <c r="H827" s="20">
        <v>1037</v>
      </c>
      <c r="I827" s="295" t="s">
        <v>634</v>
      </c>
      <c r="J827" s="296" t="str">
        <f>IF(ISBLANK(INDEX('Policy Characteristics'!D:D,MATCH($C827,'Policy Characteristics'!$C:$C,0))),"",INDEX('Policy Characteristics'!D:D,MATCH($C827,'Policy Characteristics'!$C:$C,0)))</f>
        <v>Industry Energy Efficiency Standards</v>
      </c>
      <c r="K827" s="293" t="str">
        <f>IF(ISBLANK(INDEX('Policy Characteristics'!E:E,MATCH($C827,'Policy Characteristics'!$C:$C,0))),"",INDEX('Policy Characteristics'!E:E,MATCH($C827,'Policy Characteristics'!$C:$C,0)))</f>
        <v>indst efficiency standards</v>
      </c>
      <c r="L827" s="237">
        <f>IF(ISBLANK(INDEX('Policy Characteristics'!F:F,MATCH($C827,'Policy Characteristics'!$C:$C,0))),"",INDEX('Policy Characteristics'!F:F,MATCH($C827,'Policy Characteristics'!$C:$C,0)))</f>
        <v>0</v>
      </c>
      <c r="M827" s="237">
        <f>IF(ISBLANK(INDEX('Policy Characteristics'!G:G,MATCH($C827,'Policy Characteristics'!$C:$C,0))),"",INDEX('Policy Characteristics'!G:G,MATCH($C827,'Policy Characteristics'!$C:$C,0)))</f>
        <v>0.25</v>
      </c>
      <c r="N827" s="237">
        <f>IF(ISBLANK(INDEX('Policy Characteristics'!H:H,MATCH($C827,'Policy Characteristics'!$C:$C,0))),"",INDEX('Policy Characteristics'!H:H,MATCH($C827,'Policy Characteristics'!$C:$C,0)))</f>
        <v>0.01</v>
      </c>
      <c r="O827" s="293" t="str">
        <f>IF(ISBLANK(INDEX('Policy Characteristics'!I:I,MATCH($C827,'Policy Characteristics'!$C:$C,0))),"",INDEX('Policy Characteristics'!I:I,MATCH($C827,'Policy Characteristics'!$C:$C,0)))</f>
        <v>% reduction in energy use</v>
      </c>
      <c r="P827" s="293"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7" s="293" t="str">
        <f>IF(ISBLANK(INDEX('Policy Characteristics'!K:K,MATCH($C827,'Policy Characteristics'!$C:$C,0))),"",INDEX('Policy Characteristics'!K:K,MATCH($C827,'Policy Characteristics'!$C:$C,0)))</f>
        <v>industry-ag-main.html#eff-stds</v>
      </c>
      <c r="R827" s="293" t="str">
        <f>IF(ISBLANK(INDEX('Policy Characteristics'!L:L,MATCH($C827,'Policy Characteristics'!$C:$C,0))),"",INDEX('Policy Characteristics'!L:L,MATCH($C827,'Policy Characteristics'!$C:$C,0)))</f>
        <v>industry-energy-efficiency-standards.html</v>
      </c>
    </row>
    <row r="828" spans="1:18" s="293" customFormat="1" x14ac:dyDescent="0.25">
      <c r="A828" s="293" t="str">
        <f>IF(ISBLANK(INDEX('Policy Characteristics'!A:A,MATCH($C828,'Policy Characteristics'!$C:$C,0))),"",INDEX('Policy Characteristics'!A:A,MATCH($C828,'Policy Characteristics'!$C:$C,0)))</f>
        <v>Industry</v>
      </c>
      <c r="B828" s="294" t="str">
        <f>IF(ISBLANK(INDEX('Policy Characteristics'!B:B,MATCH($C828,'Policy Characteristics'!$C:$C,0))),"",INDEX('Policy Characteristics'!B:B,MATCH($C828,'Policy Characteristics'!$C:$C,0)))</f>
        <v>Industry Energy Efficiency Standards</v>
      </c>
      <c r="C828" s="293" t="str">
        <f t="shared" si="39"/>
        <v>Percentage Improvement in Eqpt Efficiency Standards above BAU</v>
      </c>
      <c r="D828" s="299" t="s">
        <v>732</v>
      </c>
      <c r="E828" s="298" t="s">
        <v>770</v>
      </c>
      <c r="F828" t="s">
        <v>733</v>
      </c>
      <c r="G828" s="298" t="s">
        <v>790</v>
      </c>
      <c r="H828" s="20">
        <v>1038</v>
      </c>
      <c r="I828" s="295" t="s">
        <v>624</v>
      </c>
      <c r="J828" s="296" t="str">
        <f>IF(ISBLANK(INDEX('Policy Characteristics'!D:D,MATCH($C828,'Policy Characteristics'!$C:$C,0))),"",INDEX('Policy Characteristics'!D:D,MATCH($C828,'Policy Characteristics'!$C:$C,0)))</f>
        <v>Industry Energy Efficiency Standards</v>
      </c>
      <c r="K828" s="293" t="str">
        <f>IF(ISBLANK(INDEX('Policy Characteristics'!E:E,MATCH($C828,'Policy Characteristics'!$C:$C,0))),"",INDEX('Policy Characteristics'!E:E,MATCH($C828,'Policy Characteristics'!$C:$C,0)))</f>
        <v>indst efficiency standards</v>
      </c>
      <c r="L828" s="237">
        <f>IF(ISBLANK(INDEX('Policy Characteristics'!F:F,MATCH($C828,'Policy Characteristics'!$C:$C,0))),"",INDEX('Policy Characteristics'!F:F,MATCH($C828,'Policy Characteristics'!$C:$C,0)))</f>
        <v>0</v>
      </c>
      <c r="M828" s="237">
        <f>IF(ISBLANK(INDEX('Policy Characteristics'!G:G,MATCH($C828,'Policy Characteristics'!$C:$C,0))),"",INDEX('Policy Characteristics'!G:G,MATCH($C828,'Policy Characteristics'!$C:$C,0)))</f>
        <v>0.25</v>
      </c>
      <c r="N828" s="237">
        <f>IF(ISBLANK(INDEX('Policy Characteristics'!H:H,MATCH($C828,'Policy Characteristics'!$C:$C,0))),"",INDEX('Policy Characteristics'!H:H,MATCH($C828,'Policy Characteristics'!$C:$C,0)))</f>
        <v>0.01</v>
      </c>
      <c r="O828" s="293" t="str">
        <f>IF(ISBLANK(INDEX('Policy Characteristics'!I:I,MATCH($C828,'Policy Characteristics'!$C:$C,0))),"",INDEX('Policy Characteristics'!I:I,MATCH($C828,'Policy Characteristics'!$C:$C,0)))</f>
        <v>% reduction in energy use</v>
      </c>
      <c r="P828" s="293"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8" s="293" t="str">
        <f>IF(ISBLANK(INDEX('Policy Characteristics'!K:K,MATCH($C828,'Policy Characteristics'!$C:$C,0))),"",INDEX('Policy Characteristics'!K:K,MATCH($C828,'Policy Characteristics'!$C:$C,0)))</f>
        <v>industry-ag-main.html#eff-stds</v>
      </c>
      <c r="R828" s="293" t="str">
        <f>IF(ISBLANK(INDEX('Policy Characteristics'!L:L,MATCH($C828,'Policy Characteristics'!$C:$C,0))),"",INDEX('Policy Characteristics'!L:L,MATCH($C828,'Policy Characteristics'!$C:$C,0)))</f>
        <v>industry-energy-efficiency-standards.html</v>
      </c>
    </row>
    <row r="829" spans="1:18" s="293" customFormat="1" x14ac:dyDescent="0.25">
      <c r="A829" s="293" t="str">
        <f>IF(ISBLANK(INDEX('Policy Characteristics'!A:A,MATCH($C829,'Policy Characteristics'!$C:$C,0))),"",INDEX('Policy Characteristics'!A:A,MATCH($C829,'Policy Characteristics'!$C:$C,0)))</f>
        <v>Industry</v>
      </c>
      <c r="B829" s="294" t="str">
        <f>IF(ISBLANK(INDEX('Policy Characteristics'!B:B,MATCH($C829,'Policy Characteristics'!$C:$C,0))),"",INDEX('Policy Characteristics'!B:B,MATCH($C829,'Policy Characteristics'!$C:$C,0)))</f>
        <v>Industry Energy Efficiency Standards</v>
      </c>
      <c r="C829" s="293" t="str">
        <f t="shared" si="39"/>
        <v>Percentage Improvement in Eqpt Efficiency Standards above BAU</v>
      </c>
      <c r="D829" s="299" t="s">
        <v>732</v>
      </c>
      <c r="E829" s="298" t="s">
        <v>772</v>
      </c>
      <c r="F829" t="s">
        <v>733</v>
      </c>
      <c r="G829" s="298" t="s">
        <v>791</v>
      </c>
      <c r="H829" s="20">
        <v>1039</v>
      </c>
      <c r="I829" s="295" t="s">
        <v>624</v>
      </c>
      <c r="J829" s="296" t="str">
        <f>IF(ISBLANK(INDEX('Policy Characteristics'!D:D,MATCH($C829,'Policy Characteristics'!$C:$C,0))),"",INDEX('Policy Characteristics'!D:D,MATCH($C829,'Policy Characteristics'!$C:$C,0)))</f>
        <v>Industry Energy Efficiency Standards</v>
      </c>
      <c r="K829" s="293" t="str">
        <f>IF(ISBLANK(INDEX('Policy Characteristics'!E:E,MATCH($C829,'Policy Characteristics'!$C:$C,0))),"",INDEX('Policy Characteristics'!E:E,MATCH($C829,'Policy Characteristics'!$C:$C,0)))</f>
        <v>indst efficiency standards</v>
      </c>
      <c r="L829" s="237">
        <f>IF(ISBLANK(INDEX('Policy Characteristics'!F:F,MATCH($C829,'Policy Characteristics'!$C:$C,0))),"",INDEX('Policy Characteristics'!F:F,MATCH($C829,'Policy Characteristics'!$C:$C,0)))</f>
        <v>0</v>
      </c>
      <c r="M829" s="237">
        <f>IF(ISBLANK(INDEX('Policy Characteristics'!G:G,MATCH($C829,'Policy Characteristics'!$C:$C,0))),"",INDEX('Policy Characteristics'!G:G,MATCH($C829,'Policy Characteristics'!$C:$C,0)))</f>
        <v>0.25</v>
      </c>
      <c r="N829" s="237">
        <f>IF(ISBLANK(INDEX('Policy Characteristics'!H:H,MATCH($C829,'Policy Characteristics'!$C:$C,0))),"",INDEX('Policy Characteristics'!H:H,MATCH($C829,'Policy Characteristics'!$C:$C,0)))</f>
        <v>0.01</v>
      </c>
      <c r="O829" s="293" t="str">
        <f>IF(ISBLANK(INDEX('Policy Characteristics'!I:I,MATCH($C829,'Policy Characteristics'!$C:$C,0))),"",INDEX('Policy Characteristics'!I:I,MATCH($C829,'Policy Characteristics'!$C:$C,0)))</f>
        <v>% reduction in energy use</v>
      </c>
      <c r="P829" s="293"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9" s="293" t="str">
        <f>IF(ISBLANK(INDEX('Policy Characteristics'!K:K,MATCH($C829,'Policy Characteristics'!$C:$C,0))),"",INDEX('Policy Characteristics'!K:K,MATCH($C829,'Policy Characteristics'!$C:$C,0)))</f>
        <v>industry-ag-main.html#eff-stds</v>
      </c>
      <c r="R829" s="293" t="str">
        <f>IF(ISBLANK(INDEX('Policy Characteristics'!L:L,MATCH($C829,'Policy Characteristics'!$C:$C,0))),"",INDEX('Policy Characteristics'!L:L,MATCH($C829,'Policy Characteristics'!$C:$C,0)))</f>
        <v>industry-energy-efficiency-standards.html</v>
      </c>
    </row>
    <row r="830" spans="1:18" s="293" customFormat="1" x14ac:dyDescent="0.25">
      <c r="A830" s="293" t="str">
        <f>IF(ISBLANK(INDEX('Policy Characteristics'!A:A,MATCH($C830,'Policy Characteristics'!$C:$C,0))),"",INDEX('Policy Characteristics'!A:A,MATCH($C830,'Policy Characteristics'!$C:$C,0)))</f>
        <v>Industry</v>
      </c>
      <c r="B830" s="294" t="str">
        <f>IF(ISBLANK(INDEX('Policy Characteristics'!B:B,MATCH($C830,'Policy Characteristics'!$C:$C,0))),"",INDEX('Policy Characteristics'!B:B,MATCH($C830,'Policy Characteristics'!$C:$C,0)))</f>
        <v>Industry Energy Efficiency Standards</v>
      </c>
      <c r="C830" s="293" t="str">
        <f t="shared" si="39"/>
        <v>Percentage Improvement in Eqpt Efficiency Standards above BAU</v>
      </c>
      <c r="D830" s="299" t="s">
        <v>732</v>
      </c>
      <c r="E830" s="298" t="s">
        <v>774</v>
      </c>
      <c r="F830" t="s">
        <v>733</v>
      </c>
      <c r="G830" s="298" t="s">
        <v>792</v>
      </c>
      <c r="H830" s="20">
        <v>1040</v>
      </c>
      <c r="I830" s="295" t="s">
        <v>624</v>
      </c>
      <c r="J830" s="296" t="str">
        <f>IF(ISBLANK(INDEX('Policy Characteristics'!D:D,MATCH($C830,'Policy Characteristics'!$C:$C,0))),"",INDEX('Policy Characteristics'!D:D,MATCH($C830,'Policy Characteristics'!$C:$C,0)))</f>
        <v>Industry Energy Efficiency Standards</v>
      </c>
      <c r="K830" s="293" t="str">
        <f>IF(ISBLANK(INDEX('Policy Characteristics'!E:E,MATCH($C830,'Policy Characteristics'!$C:$C,0))),"",INDEX('Policy Characteristics'!E:E,MATCH($C830,'Policy Characteristics'!$C:$C,0)))</f>
        <v>indst efficiency standards</v>
      </c>
      <c r="L830" s="237">
        <f>IF(ISBLANK(INDEX('Policy Characteristics'!F:F,MATCH($C830,'Policy Characteristics'!$C:$C,0))),"",INDEX('Policy Characteristics'!F:F,MATCH($C830,'Policy Characteristics'!$C:$C,0)))</f>
        <v>0</v>
      </c>
      <c r="M830" s="237">
        <f>IF(ISBLANK(INDEX('Policy Characteristics'!G:G,MATCH($C830,'Policy Characteristics'!$C:$C,0))),"",INDEX('Policy Characteristics'!G:G,MATCH($C830,'Policy Characteristics'!$C:$C,0)))</f>
        <v>0.25</v>
      </c>
      <c r="N830" s="237">
        <f>IF(ISBLANK(INDEX('Policy Characteristics'!H:H,MATCH($C830,'Policy Characteristics'!$C:$C,0))),"",INDEX('Policy Characteristics'!H:H,MATCH($C830,'Policy Characteristics'!$C:$C,0)))</f>
        <v>0.01</v>
      </c>
      <c r="O830" s="293" t="str">
        <f>IF(ISBLANK(INDEX('Policy Characteristics'!I:I,MATCH($C830,'Policy Characteristics'!$C:$C,0))),"",INDEX('Policy Characteristics'!I:I,MATCH($C830,'Policy Characteristics'!$C:$C,0)))</f>
        <v>% reduction in energy use</v>
      </c>
      <c r="P830" s="293"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0" s="293" t="str">
        <f>IF(ISBLANK(INDEX('Policy Characteristics'!K:K,MATCH($C830,'Policy Characteristics'!$C:$C,0))),"",INDEX('Policy Characteristics'!K:K,MATCH($C830,'Policy Characteristics'!$C:$C,0)))</f>
        <v>industry-ag-main.html#eff-stds</v>
      </c>
      <c r="R830" s="293" t="str">
        <f>IF(ISBLANK(INDEX('Policy Characteristics'!L:L,MATCH($C830,'Policy Characteristics'!$C:$C,0))),"",INDEX('Policy Characteristics'!L:L,MATCH($C830,'Policy Characteristics'!$C:$C,0)))</f>
        <v>industry-energy-efficiency-standards.html</v>
      </c>
    </row>
    <row r="831" spans="1:18" s="293" customFormat="1" x14ac:dyDescent="0.25">
      <c r="A831" s="293" t="str">
        <f>IF(ISBLANK(INDEX('Policy Characteristics'!A:A,MATCH($C831,'Policy Characteristics'!$C:$C,0))),"",INDEX('Policy Characteristics'!A:A,MATCH($C831,'Policy Characteristics'!$C:$C,0)))</f>
        <v>Industry</v>
      </c>
      <c r="B831" s="294" t="str">
        <f>IF(ISBLANK(INDEX('Policy Characteristics'!B:B,MATCH($C831,'Policy Characteristics'!$C:$C,0))),"",INDEX('Policy Characteristics'!B:B,MATCH($C831,'Policy Characteristics'!$C:$C,0)))</f>
        <v>Industry Energy Efficiency Standards</v>
      </c>
      <c r="C831" s="293" t="str">
        <f t="shared" si="39"/>
        <v>Percentage Improvement in Eqpt Efficiency Standards above BAU</v>
      </c>
      <c r="D831" s="299" t="s">
        <v>732</v>
      </c>
      <c r="E831" s="298" t="s">
        <v>776</v>
      </c>
      <c r="F831" t="s">
        <v>733</v>
      </c>
      <c r="G831" s="298" t="s">
        <v>793</v>
      </c>
      <c r="H831" s="20">
        <v>1041</v>
      </c>
      <c r="I831" s="295" t="s">
        <v>624</v>
      </c>
      <c r="J831" s="296" t="str">
        <f>IF(ISBLANK(INDEX('Policy Characteristics'!D:D,MATCH($C831,'Policy Characteristics'!$C:$C,0))),"",INDEX('Policy Characteristics'!D:D,MATCH($C831,'Policy Characteristics'!$C:$C,0)))</f>
        <v>Industry Energy Efficiency Standards</v>
      </c>
      <c r="K831" s="293" t="str">
        <f>IF(ISBLANK(INDEX('Policy Characteristics'!E:E,MATCH($C831,'Policy Characteristics'!$C:$C,0))),"",INDEX('Policy Characteristics'!E:E,MATCH($C831,'Policy Characteristics'!$C:$C,0)))</f>
        <v>indst efficiency standards</v>
      </c>
      <c r="L831" s="237">
        <f>IF(ISBLANK(INDEX('Policy Characteristics'!F:F,MATCH($C831,'Policy Characteristics'!$C:$C,0))),"",INDEX('Policy Characteristics'!F:F,MATCH($C831,'Policy Characteristics'!$C:$C,0)))</f>
        <v>0</v>
      </c>
      <c r="M831" s="237">
        <f>IF(ISBLANK(INDEX('Policy Characteristics'!G:G,MATCH($C831,'Policy Characteristics'!$C:$C,0))),"",INDEX('Policy Characteristics'!G:G,MATCH($C831,'Policy Characteristics'!$C:$C,0)))</f>
        <v>0.25</v>
      </c>
      <c r="N831" s="237">
        <f>IF(ISBLANK(INDEX('Policy Characteristics'!H:H,MATCH($C831,'Policy Characteristics'!$C:$C,0))),"",INDEX('Policy Characteristics'!H:H,MATCH($C831,'Policy Characteristics'!$C:$C,0)))</f>
        <v>0.01</v>
      </c>
      <c r="O831" s="293" t="str">
        <f>IF(ISBLANK(INDEX('Policy Characteristics'!I:I,MATCH($C831,'Policy Characteristics'!$C:$C,0))),"",INDEX('Policy Characteristics'!I:I,MATCH($C831,'Policy Characteristics'!$C:$C,0)))</f>
        <v>% reduction in energy use</v>
      </c>
      <c r="P831" s="293"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1" s="293" t="str">
        <f>IF(ISBLANK(INDEX('Policy Characteristics'!K:K,MATCH($C831,'Policy Characteristics'!$C:$C,0))),"",INDEX('Policy Characteristics'!K:K,MATCH($C831,'Policy Characteristics'!$C:$C,0)))</f>
        <v>industry-ag-main.html#eff-stds</v>
      </c>
      <c r="R831" s="293" t="str">
        <f>IF(ISBLANK(INDEX('Policy Characteristics'!L:L,MATCH($C831,'Policy Characteristics'!$C:$C,0))),"",INDEX('Policy Characteristics'!L:L,MATCH($C831,'Policy Characteristics'!$C:$C,0)))</f>
        <v>industry-energy-efficiency-standards.html</v>
      </c>
    </row>
    <row r="832" spans="1:18" s="293" customFormat="1" x14ac:dyDescent="0.25">
      <c r="A832" s="293" t="str">
        <f>IF(ISBLANK(INDEX('Policy Characteristics'!A:A,MATCH($C832,'Policy Characteristics'!$C:$C,0))),"",INDEX('Policy Characteristics'!A:A,MATCH($C832,'Policy Characteristics'!$C:$C,0)))</f>
        <v>Industry</v>
      </c>
      <c r="B832" s="294" t="str">
        <f>IF(ISBLANK(INDEX('Policy Characteristics'!B:B,MATCH($C832,'Policy Characteristics'!$C:$C,0))),"",INDEX('Policy Characteristics'!B:B,MATCH($C832,'Policy Characteristics'!$C:$C,0)))</f>
        <v>Industry Energy Efficiency Standards</v>
      </c>
      <c r="C832" s="293" t="str">
        <f t="shared" si="39"/>
        <v>Percentage Improvement in Eqpt Efficiency Standards above BAU</v>
      </c>
      <c r="D832" s="299" t="s">
        <v>732</v>
      </c>
      <c r="E832" s="298" t="s">
        <v>778</v>
      </c>
      <c r="F832" t="s">
        <v>733</v>
      </c>
      <c r="G832" s="298" t="s">
        <v>794</v>
      </c>
      <c r="H832" s="20">
        <v>1042</v>
      </c>
      <c r="I832" s="295" t="s">
        <v>634</v>
      </c>
      <c r="J832" s="296" t="str">
        <f>IF(ISBLANK(INDEX('Policy Characteristics'!D:D,MATCH($C832,'Policy Characteristics'!$C:$C,0))),"",INDEX('Policy Characteristics'!D:D,MATCH($C832,'Policy Characteristics'!$C:$C,0)))</f>
        <v>Industry Energy Efficiency Standards</v>
      </c>
      <c r="K832" s="293" t="str">
        <f>IF(ISBLANK(INDEX('Policy Characteristics'!E:E,MATCH($C832,'Policy Characteristics'!$C:$C,0))),"",INDEX('Policy Characteristics'!E:E,MATCH($C832,'Policy Characteristics'!$C:$C,0)))</f>
        <v>indst efficiency standards</v>
      </c>
      <c r="L832" s="237">
        <f>IF(ISBLANK(INDEX('Policy Characteristics'!F:F,MATCH($C832,'Policy Characteristics'!$C:$C,0))),"",INDEX('Policy Characteristics'!F:F,MATCH($C832,'Policy Characteristics'!$C:$C,0)))</f>
        <v>0</v>
      </c>
      <c r="M832" s="237">
        <f>IF(ISBLANK(INDEX('Policy Characteristics'!G:G,MATCH($C832,'Policy Characteristics'!$C:$C,0))),"",INDEX('Policy Characteristics'!G:G,MATCH($C832,'Policy Characteristics'!$C:$C,0)))</f>
        <v>0.25</v>
      </c>
      <c r="N832" s="237">
        <f>IF(ISBLANK(INDEX('Policy Characteristics'!H:H,MATCH($C832,'Policy Characteristics'!$C:$C,0))),"",INDEX('Policy Characteristics'!H:H,MATCH($C832,'Policy Characteristics'!$C:$C,0)))</f>
        <v>0.01</v>
      </c>
      <c r="O832" s="293" t="str">
        <f>IF(ISBLANK(INDEX('Policy Characteristics'!I:I,MATCH($C832,'Policy Characteristics'!$C:$C,0))),"",INDEX('Policy Characteristics'!I:I,MATCH($C832,'Policy Characteristics'!$C:$C,0)))</f>
        <v>% reduction in energy use</v>
      </c>
      <c r="P832" s="293"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2" s="293" t="str">
        <f>IF(ISBLANK(INDEX('Policy Characteristics'!K:K,MATCH($C832,'Policy Characteristics'!$C:$C,0))),"",INDEX('Policy Characteristics'!K:K,MATCH($C832,'Policy Characteristics'!$C:$C,0)))</f>
        <v>industry-ag-main.html#eff-stds</v>
      </c>
      <c r="R832" s="293" t="str">
        <f>IF(ISBLANK(INDEX('Policy Characteristics'!L:L,MATCH($C832,'Policy Characteristics'!$C:$C,0))),"",INDEX('Policy Characteristics'!L:L,MATCH($C832,'Policy Characteristics'!$C:$C,0)))</f>
        <v>industry-energy-efficiency-standards.html</v>
      </c>
    </row>
    <row r="833" spans="1:18" s="293" customFormat="1" x14ac:dyDescent="0.25">
      <c r="A833" s="293" t="str">
        <f>IF(ISBLANK(INDEX('Policy Characteristics'!A:A,MATCH($C833,'Policy Characteristics'!$C:$C,0))),"",INDEX('Policy Characteristics'!A:A,MATCH($C833,'Policy Characteristics'!$C:$C,0)))</f>
        <v>Industry</v>
      </c>
      <c r="B833" s="294" t="str">
        <f>IF(ISBLANK(INDEX('Policy Characteristics'!B:B,MATCH($C833,'Policy Characteristics'!$C:$C,0))),"",INDEX('Policy Characteristics'!B:B,MATCH($C833,'Policy Characteristics'!$C:$C,0)))</f>
        <v>Industry Energy Efficiency Standards</v>
      </c>
      <c r="C833" s="293" t="str">
        <f t="shared" si="39"/>
        <v>Percentage Improvement in Eqpt Efficiency Standards above BAU</v>
      </c>
      <c r="D833" s="299" t="s">
        <v>732</v>
      </c>
      <c r="E833" s="298" t="s">
        <v>780</v>
      </c>
      <c r="F833" t="s">
        <v>733</v>
      </c>
      <c r="G833" s="298" t="s">
        <v>795</v>
      </c>
      <c r="H833" s="20">
        <v>1043</v>
      </c>
      <c r="I833" s="295" t="s">
        <v>634</v>
      </c>
      <c r="J833" s="296" t="str">
        <f>IF(ISBLANK(INDEX('Policy Characteristics'!D:D,MATCH($C833,'Policy Characteristics'!$C:$C,0))),"",INDEX('Policy Characteristics'!D:D,MATCH($C833,'Policy Characteristics'!$C:$C,0)))</f>
        <v>Industry Energy Efficiency Standards</v>
      </c>
      <c r="K833" s="293" t="str">
        <f>IF(ISBLANK(INDEX('Policy Characteristics'!E:E,MATCH($C833,'Policy Characteristics'!$C:$C,0))),"",INDEX('Policy Characteristics'!E:E,MATCH($C833,'Policy Characteristics'!$C:$C,0)))</f>
        <v>indst efficiency standards</v>
      </c>
      <c r="L833" s="237">
        <f>IF(ISBLANK(INDEX('Policy Characteristics'!F:F,MATCH($C833,'Policy Characteristics'!$C:$C,0))),"",INDEX('Policy Characteristics'!F:F,MATCH($C833,'Policy Characteristics'!$C:$C,0)))</f>
        <v>0</v>
      </c>
      <c r="M833" s="237">
        <f>IF(ISBLANK(INDEX('Policy Characteristics'!G:G,MATCH($C833,'Policy Characteristics'!$C:$C,0))),"",INDEX('Policy Characteristics'!G:G,MATCH($C833,'Policy Characteristics'!$C:$C,0)))</f>
        <v>0.25</v>
      </c>
      <c r="N833" s="237">
        <f>IF(ISBLANK(INDEX('Policy Characteristics'!H:H,MATCH($C833,'Policy Characteristics'!$C:$C,0))),"",INDEX('Policy Characteristics'!H:H,MATCH($C833,'Policy Characteristics'!$C:$C,0)))</f>
        <v>0.01</v>
      </c>
      <c r="O833" s="293" t="str">
        <f>IF(ISBLANK(INDEX('Policy Characteristics'!I:I,MATCH($C833,'Policy Characteristics'!$C:$C,0))),"",INDEX('Policy Characteristics'!I:I,MATCH($C833,'Policy Characteristics'!$C:$C,0)))</f>
        <v>% reduction in energy use</v>
      </c>
      <c r="P833" s="293"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3" s="293" t="str">
        <f>IF(ISBLANK(INDEX('Policy Characteristics'!K:K,MATCH($C833,'Policy Characteristics'!$C:$C,0))),"",INDEX('Policy Characteristics'!K:K,MATCH($C833,'Policy Characteristics'!$C:$C,0)))</f>
        <v>industry-ag-main.html#eff-stds</v>
      </c>
      <c r="R833" s="293" t="str">
        <f>IF(ISBLANK(INDEX('Policy Characteristics'!L:L,MATCH($C833,'Policy Characteristics'!$C:$C,0))),"",INDEX('Policy Characteristics'!L:L,MATCH($C833,'Policy Characteristics'!$C:$C,0)))</f>
        <v>industry-energy-efficiency-standards.html</v>
      </c>
    </row>
    <row r="834" spans="1:18" s="293" customFormat="1" x14ac:dyDescent="0.25">
      <c r="A834" s="293" t="str">
        <f>IF(ISBLANK(INDEX('Policy Characteristics'!A:A,MATCH($C834,'Policy Characteristics'!$C:$C,0))),"",INDEX('Policy Characteristics'!A:A,MATCH($C834,'Policy Characteristics'!$C:$C,0)))</f>
        <v>Industry</v>
      </c>
      <c r="B834" s="294" t="str">
        <f>IF(ISBLANK(INDEX('Policy Characteristics'!B:B,MATCH($C834,'Policy Characteristics'!$C:$C,0))),"",INDEX('Policy Characteristics'!B:B,MATCH($C834,'Policy Characteristics'!$C:$C,0)))</f>
        <v>Industry Energy Efficiency Standards</v>
      </c>
      <c r="C834" s="293" t="str">
        <f t="shared" si="39"/>
        <v>Percentage Improvement in Eqpt Efficiency Standards above BAU</v>
      </c>
      <c r="D834" s="299" t="s">
        <v>732</v>
      </c>
      <c r="E834" s="298" t="s">
        <v>782</v>
      </c>
      <c r="F834" t="s">
        <v>733</v>
      </c>
      <c r="G834" s="298" t="s">
        <v>796</v>
      </c>
      <c r="H834" s="20">
        <v>1044</v>
      </c>
      <c r="I834" s="295" t="s">
        <v>624</v>
      </c>
      <c r="J834" s="296" t="str">
        <f>IF(ISBLANK(INDEX('Policy Characteristics'!D:D,MATCH($C834,'Policy Characteristics'!$C:$C,0))),"",INDEX('Policy Characteristics'!D:D,MATCH($C834,'Policy Characteristics'!$C:$C,0)))</f>
        <v>Industry Energy Efficiency Standards</v>
      </c>
      <c r="K834" s="293" t="str">
        <f>IF(ISBLANK(INDEX('Policy Characteristics'!E:E,MATCH($C834,'Policy Characteristics'!$C:$C,0))),"",INDEX('Policy Characteristics'!E:E,MATCH($C834,'Policy Characteristics'!$C:$C,0)))</f>
        <v>indst efficiency standards</v>
      </c>
      <c r="L834" s="237">
        <f>IF(ISBLANK(INDEX('Policy Characteristics'!F:F,MATCH($C834,'Policy Characteristics'!$C:$C,0))),"",INDEX('Policy Characteristics'!F:F,MATCH($C834,'Policy Characteristics'!$C:$C,0)))</f>
        <v>0</v>
      </c>
      <c r="M834" s="237">
        <f>IF(ISBLANK(INDEX('Policy Characteristics'!G:G,MATCH($C834,'Policy Characteristics'!$C:$C,0))),"",INDEX('Policy Characteristics'!G:G,MATCH($C834,'Policy Characteristics'!$C:$C,0)))</f>
        <v>0.25</v>
      </c>
      <c r="N834" s="237">
        <f>IF(ISBLANK(INDEX('Policy Characteristics'!H:H,MATCH($C834,'Policy Characteristics'!$C:$C,0))),"",INDEX('Policy Characteristics'!H:H,MATCH($C834,'Policy Characteristics'!$C:$C,0)))</f>
        <v>0.01</v>
      </c>
      <c r="O834" s="293" t="str">
        <f>IF(ISBLANK(INDEX('Policy Characteristics'!I:I,MATCH($C834,'Policy Characteristics'!$C:$C,0))),"",INDEX('Policy Characteristics'!I:I,MATCH($C834,'Policy Characteristics'!$C:$C,0)))</f>
        <v>% reduction in energy use</v>
      </c>
      <c r="P834" s="293"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4" s="293" t="str">
        <f>IF(ISBLANK(INDEX('Policy Characteristics'!K:K,MATCH($C834,'Policy Characteristics'!$C:$C,0))),"",INDEX('Policy Characteristics'!K:K,MATCH($C834,'Policy Characteristics'!$C:$C,0)))</f>
        <v>industry-ag-main.html#eff-stds</v>
      </c>
      <c r="R834" s="293" t="str">
        <f>IF(ISBLANK(INDEX('Policy Characteristics'!L:L,MATCH($C834,'Policy Characteristics'!$C:$C,0))),"",INDEX('Policy Characteristics'!L:L,MATCH($C834,'Policy Characteristics'!$C:$C,0)))</f>
        <v>industry-energy-efficiency-standards.html</v>
      </c>
    </row>
    <row r="835" spans="1:18" s="293" customFormat="1" x14ac:dyDescent="0.25">
      <c r="A835" s="293" t="str">
        <f>IF(ISBLANK(INDEX('Policy Characteristics'!A:A,MATCH($C835,'Policy Characteristics'!$C:$C,0))),"",INDEX('Policy Characteristics'!A:A,MATCH($C835,'Policy Characteristics'!$C:$C,0)))</f>
        <v>Industry</v>
      </c>
      <c r="B835" s="294" t="str">
        <f>IF(ISBLANK(INDEX('Policy Characteristics'!B:B,MATCH($C835,'Policy Characteristics'!$C:$C,0))),"",INDEX('Policy Characteristics'!B:B,MATCH($C835,'Policy Characteristics'!$C:$C,0)))</f>
        <v>Industry Energy Efficiency Standards</v>
      </c>
      <c r="C835" s="293" t="str">
        <f t="shared" si="39"/>
        <v>Percentage Improvement in Eqpt Efficiency Standards above BAU</v>
      </c>
      <c r="D835" s="299" t="s">
        <v>732</v>
      </c>
      <c r="E835" s="298" t="s">
        <v>784</v>
      </c>
      <c r="F835" t="s">
        <v>733</v>
      </c>
      <c r="G835" s="298" t="s">
        <v>797</v>
      </c>
      <c r="H835" s="20">
        <v>1045</v>
      </c>
      <c r="I835" s="295" t="s">
        <v>634</v>
      </c>
      <c r="J835" s="296" t="str">
        <f>IF(ISBLANK(INDEX('Policy Characteristics'!D:D,MATCH($C835,'Policy Characteristics'!$C:$C,0))),"",INDEX('Policy Characteristics'!D:D,MATCH($C835,'Policy Characteristics'!$C:$C,0)))</f>
        <v>Industry Energy Efficiency Standards</v>
      </c>
      <c r="K835" s="293" t="str">
        <f>IF(ISBLANK(INDEX('Policy Characteristics'!E:E,MATCH($C835,'Policy Characteristics'!$C:$C,0))),"",INDEX('Policy Characteristics'!E:E,MATCH($C835,'Policy Characteristics'!$C:$C,0)))</f>
        <v>indst efficiency standards</v>
      </c>
      <c r="L835" s="237">
        <f>IF(ISBLANK(INDEX('Policy Characteristics'!F:F,MATCH($C835,'Policy Characteristics'!$C:$C,0))),"",INDEX('Policy Characteristics'!F:F,MATCH($C835,'Policy Characteristics'!$C:$C,0)))</f>
        <v>0</v>
      </c>
      <c r="M835" s="237">
        <f>IF(ISBLANK(INDEX('Policy Characteristics'!G:G,MATCH($C835,'Policy Characteristics'!$C:$C,0))),"",INDEX('Policy Characteristics'!G:G,MATCH($C835,'Policy Characteristics'!$C:$C,0)))</f>
        <v>0.25</v>
      </c>
      <c r="N835" s="237">
        <f>IF(ISBLANK(INDEX('Policy Characteristics'!H:H,MATCH($C835,'Policy Characteristics'!$C:$C,0))),"",INDEX('Policy Characteristics'!H:H,MATCH($C835,'Policy Characteristics'!$C:$C,0)))</f>
        <v>0.01</v>
      </c>
      <c r="O835" s="293" t="str">
        <f>IF(ISBLANK(INDEX('Policy Characteristics'!I:I,MATCH($C835,'Policy Characteristics'!$C:$C,0))),"",INDEX('Policy Characteristics'!I:I,MATCH($C835,'Policy Characteristics'!$C:$C,0)))</f>
        <v>% reduction in energy use</v>
      </c>
      <c r="P835" s="293"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5" s="293" t="str">
        <f>IF(ISBLANK(INDEX('Policy Characteristics'!K:K,MATCH($C835,'Policy Characteristics'!$C:$C,0))),"",INDEX('Policy Characteristics'!K:K,MATCH($C835,'Policy Characteristics'!$C:$C,0)))</f>
        <v>industry-ag-main.html#eff-stds</v>
      </c>
      <c r="R835" s="293" t="str">
        <f>IF(ISBLANK(INDEX('Policy Characteristics'!L:L,MATCH($C835,'Policy Characteristics'!$C:$C,0))),"",INDEX('Policy Characteristics'!L:L,MATCH($C835,'Policy Characteristics'!$C:$C,0)))</f>
        <v>industry-energy-efficiency-standards.html</v>
      </c>
    </row>
    <row r="836" spans="1:18" s="293" customFormat="1" x14ac:dyDescent="0.25">
      <c r="A836" s="293" t="str">
        <f>IF(ISBLANK(INDEX('Policy Characteristics'!A:A,MATCH($C836,'Policy Characteristics'!$C:$C,0))),"",INDEX('Policy Characteristics'!A:A,MATCH($C836,'Policy Characteristics'!$C:$C,0)))</f>
        <v>Industry</v>
      </c>
      <c r="B836" s="294" t="str">
        <f>IF(ISBLANK(INDEX('Policy Characteristics'!B:B,MATCH($C836,'Policy Characteristics'!$C:$C,0))),"",INDEX('Policy Characteristics'!B:B,MATCH($C836,'Policy Characteristics'!$C:$C,0)))</f>
        <v>Industry Energy Efficiency Standards</v>
      </c>
      <c r="C836" s="293" t="str">
        <f t="shared" si="39"/>
        <v>Percentage Improvement in Eqpt Efficiency Standards above BAU</v>
      </c>
      <c r="D836" s="299" t="s">
        <v>732</v>
      </c>
      <c r="E836" s="298" t="s">
        <v>786</v>
      </c>
      <c r="F836" t="s">
        <v>733</v>
      </c>
      <c r="G836" s="298" t="s">
        <v>798</v>
      </c>
      <c r="H836" s="20">
        <v>1046</v>
      </c>
      <c r="I836" s="295" t="s">
        <v>634</v>
      </c>
      <c r="J836" s="296" t="str">
        <f>IF(ISBLANK(INDEX('Policy Characteristics'!D:D,MATCH($C836,'Policy Characteristics'!$C:$C,0))),"",INDEX('Policy Characteristics'!D:D,MATCH($C836,'Policy Characteristics'!$C:$C,0)))</f>
        <v>Industry Energy Efficiency Standards</v>
      </c>
      <c r="K836" s="293" t="str">
        <f>IF(ISBLANK(INDEX('Policy Characteristics'!E:E,MATCH($C836,'Policy Characteristics'!$C:$C,0))),"",INDEX('Policy Characteristics'!E:E,MATCH($C836,'Policy Characteristics'!$C:$C,0)))</f>
        <v>indst efficiency standards</v>
      </c>
      <c r="L836" s="237">
        <f>IF(ISBLANK(INDEX('Policy Characteristics'!F:F,MATCH($C836,'Policy Characteristics'!$C:$C,0))),"",INDEX('Policy Characteristics'!F:F,MATCH($C836,'Policy Characteristics'!$C:$C,0)))</f>
        <v>0</v>
      </c>
      <c r="M836" s="237">
        <f>IF(ISBLANK(INDEX('Policy Characteristics'!G:G,MATCH($C836,'Policy Characteristics'!$C:$C,0))),"",INDEX('Policy Characteristics'!G:G,MATCH($C836,'Policy Characteristics'!$C:$C,0)))</f>
        <v>0.25</v>
      </c>
      <c r="N836" s="237">
        <f>IF(ISBLANK(INDEX('Policy Characteristics'!H:H,MATCH($C836,'Policy Characteristics'!$C:$C,0))),"",INDEX('Policy Characteristics'!H:H,MATCH($C836,'Policy Characteristics'!$C:$C,0)))</f>
        <v>0.01</v>
      </c>
      <c r="O836" s="293" t="str">
        <f>IF(ISBLANK(INDEX('Policy Characteristics'!I:I,MATCH($C836,'Policy Characteristics'!$C:$C,0))),"",INDEX('Policy Characteristics'!I:I,MATCH($C836,'Policy Characteristics'!$C:$C,0)))</f>
        <v>% reduction in energy use</v>
      </c>
      <c r="P836" s="293"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6" s="293" t="str">
        <f>IF(ISBLANK(INDEX('Policy Characteristics'!K:K,MATCH($C836,'Policy Characteristics'!$C:$C,0))),"",INDEX('Policy Characteristics'!K:K,MATCH($C836,'Policy Characteristics'!$C:$C,0)))</f>
        <v>industry-ag-main.html#eff-stds</v>
      </c>
      <c r="R836" s="293" t="str">
        <f>IF(ISBLANK(INDEX('Policy Characteristics'!L:L,MATCH($C836,'Policy Characteristics'!$C:$C,0))),"",INDEX('Policy Characteristics'!L:L,MATCH($C836,'Policy Characteristics'!$C:$C,0)))</f>
        <v>industry-energy-efficiency-standards.html</v>
      </c>
    </row>
    <row r="837" spans="1:18" s="293" customFormat="1" x14ac:dyDescent="0.25">
      <c r="A837" s="293" t="str">
        <f>IF(ISBLANK(INDEX('Policy Characteristics'!A:A,MATCH($C837,'Policy Characteristics'!$C:$C,0))),"",INDEX('Policy Characteristics'!A:A,MATCH($C837,'Policy Characteristics'!$C:$C,0)))</f>
        <v>Industry</v>
      </c>
      <c r="B837" s="294" t="str">
        <f>IF(ISBLANK(INDEX('Policy Characteristics'!B:B,MATCH($C837,'Policy Characteristics'!$C:$C,0))),"",INDEX('Policy Characteristics'!B:B,MATCH($C837,'Policy Characteristics'!$C:$C,0)))</f>
        <v>Industry Energy Efficiency Standards</v>
      </c>
      <c r="C837" s="293" t="str">
        <f t="shared" si="39"/>
        <v>Percentage Improvement in Eqpt Efficiency Standards above BAU</v>
      </c>
      <c r="D837" s="299" t="s">
        <v>732</v>
      </c>
      <c r="E837" s="298" t="s">
        <v>788</v>
      </c>
      <c r="F837" t="s">
        <v>733</v>
      </c>
      <c r="G837" s="298" t="s">
        <v>799</v>
      </c>
      <c r="H837" s="20">
        <v>1047</v>
      </c>
      <c r="I837" s="295" t="s">
        <v>634</v>
      </c>
      <c r="J837" s="296" t="str">
        <f>IF(ISBLANK(INDEX('Policy Characteristics'!D:D,MATCH($C837,'Policy Characteristics'!$C:$C,0))),"",INDEX('Policy Characteristics'!D:D,MATCH($C837,'Policy Characteristics'!$C:$C,0)))</f>
        <v>Industry Energy Efficiency Standards</v>
      </c>
      <c r="K837" s="293" t="str">
        <f>IF(ISBLANK(INDEX('Policy Characteristics'!E:E,MATCH($C837,'Policy Characteristics'!$C:$C,0))),"",INDEX('Policy Characteristics'!E:E,MATCH($C837,'Policy Characteristics'!$C:$C,0)))</f>
        <v>indst efficiency standards</v>
      </c>
      <c r="L837" s="237">
        <f>IF(ISBLANK(INDEX('Policy Characteristics'!F:F,MATCH($C837,'Policy Characteristics'!$C:$C,0))),"",INDEX('Policy Characteristics'!F:F,MATCH($C837,'Policy Characteristics'!$C:$C,0)))</f>
        <v>0</v>
      </c>
      <c r="M837" s="237">
        <f>IF(ISBLANK(INDEX('Policy Characteristics'!G:G,MATCH($C837,'Policy Characteristics'!$C:$C,0))),"",INDEX('Policy Characteristics'!G:G,MATCH($C837,'Policy Characteristics'!$C:$C,0)))</f>
        <v>0.25</v>
      </c>
      <c r="N837" s="237">
        <f>IF(ISBLANK(INDEX('Policy Characteristics'!H:H,MATCH($C837,'Policy Characteristics'!$C:$C,0))),"",INDEX('Policy Characteristics'!H:H,MATCH($C837,'Policy Characteristics'!$C:$C,0)))</f>
        <v>0.01</v>
      </c>
      <c r="O837" s="293" t="str">
        <f>IF(ISBLANK(INDEX('Policy Characteristics'!I:I,MATCH($C837,'Policy Characteristics'!$C:$C,0))),"",INDEX('Policy Characteristics'!I:I,MATCH($C837,'Policy Characteristics'!$C:$C,0)))</f>
        <v>% reduction in energy use</v>
      </c>
      <c r="P837" s="293"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7" s="293" t="str">
        <f>IF(ISBLANK(INDEX('Policy Characteristics'!K:K,MATCH($C837,'Policy Characteristics'!$C:$C,0))),"",INDEX('Policy Characteristics'!K:K,MATCH($C837,'Policy Characteristics'!$C:$C,0)))</f>
        <v>industry-ag-main.html#eff-stds</v>
      </c>
      <c r="R837" s="293" t="str">
        <f>IF(ISBLANK(INDEX('Policy Characteristics'!L:L,MATCH($C837,'Policy Characteristics'!$C:$C,0))),"",INDEX('Policy Characteristics'!L:L,MATCH($C837,'Policy Characteristics'!$C:$C,0)))</f>
        <v>industry-energy-efficiency-standards.html</v>
      </c>
    </row>
    <row r="838" spans="1:18" s="293" customFormat="1" x14ac:dyDescent="0.25">
      <c r="A838" s="293" t="str">
        <f>IF(ISBLANK(INDEX('Policy Characteristics'!A:A,MATCH($C838,'Policy Characteristics'!$C:$C,0))),"",INDEX('Policy Characteristics'!A:A,MATCH($C838,'Policy Characteristics'!$C:$C,0)))</f>
        <v>Industry</v>
      </c>
      <c r="B838" s="294" t="str">
        <f>IF(ISBLANK(INDEX('Policy Characteristics'!B:B,MATCH($C838,'Policy Characteristics'!$C:$C,0))),"",INDEX('Policy Characteristics'!B:B,MATCH($C838,'Policy Characteristics'!$C:$C,0)))</f>
        <v>Industry Energy Efficiency Standards</v>
      </c>
      <c r="C838" s="293" t="str">
        <f t="shared" si="39"/>
        <v>Percentage Improvement in Eqpt Efficiency Standards above BAU</v>
      </c>
      <c r="D838" s="299" t="s">
        <v>734</v>
      </c>
      <c r="E838" s="298" t="s">
        <v>770</v>
      </c>
      <c r="F838" t="s">
        <v>735</v>
      </c>
      <c r="G838" s="298" t="s">
        <v>790</v>
      </c>
      <c r="H838" s="20">
        <v>1048</v>
      </c>
      <c r="I838" s="295" t="s">
        <v>624</v>
      </c>
      <c r="J838" s="296" t="str">
        <f>IF(ISBLANK(INDEX('Policy Characteristics'!D:D,MATCH($C838,'Policy Characteristics'!$C:$C,0))),"",INDEX('Policy Characteristics'!D:D,MATCH($C838,'Policy Characteristics'!$C:$C,0)))</f>
        <v>Industry Energy Efficiency Standards</v>
      </c>
      <c r="K838" s="293" t="str">
        <f>IF(ISBLANK(INDEX('Policy Characteristics'!E:E,MATCH($C838,'Policy Characteristics'!$C:$C,0))),"",INDEX('Policy Characteristics'!E:E,MATCH($C838,'Policy Characteristics'!$C:$C,0)))</f>
        <v>indst efficiency standards</v>
      </c>
      <c r="L838" s="237">
        <f>IF(ISBLANK(INDEX('Policy Characteristics'!F:F,MATCH($C838,'Policy Characteristics'!$C:$C,0))),"",INDEX('Policy Characteristics'!F:F,MATCH($C838,'Policy Characteristics'!$C:$C,0)))</f>
        <v>0</v>
      </c>
      <c r="M838" s="237">
        <f>IF(ISBLANK(INDEX('Policy Characteristics'!G:G,MATCH($C838,'Policy Characteristics'!$C:$C,0))),"",INDEX('Policy Characteristics'!G:G,MATCH($C838,'Policy Characteristics'!$C:$C,0)))</f>
        <v>0.25</v>
      </c>
      <c r="N838" s="237">
        <f>IF(ISBLANK(INDEX('Policy Characteristics'!H:H,MATCH($C838,'Policy Characteristics'!$C:$C,0))),"",INDEX('Policy Characteristics'!H:H,MATCH($C838,'Policy Characteristics'!$C:$C,0)))</f>
        <v>0.01</v>
      </c>
      <c r="O838" s="293" t="str">
        <f>IF(ISBLANK(INDEX('Policy Characteristics'!I:I,MATCH($C838,'Policy Characteristics'!$C:$C,0))),"",INDEX('Policy Characteristics'!I:I,MATCH($C838,'Policy Characteristics'!$C:$C,0)))</f>
        <v>% reduction in energy use</v>
      </c>
      <c r="P838" s="293"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8" s="293" t="str">
        <f>IF(ISBLANK(INDEX('Policy Characteristics'!K:K,MATCH($C838,'Policy Characteristics'!$C:$C,0))),"",INDEX('Policy Characteristics'!K:K,MATCH($C838,'Policy Characteristics'!$C:$C,0)))</f>
        <v>industry-ag-main.html#eff-stds</v>
      </c>
      <c r="R838" s="293" t="str">
        <f>IF(ISBLANK(INDEX('Policy Characteristics'!L:L,MATCH($C838,'Policy Characteristics'!$C:$C,0))),"",INDEX('Policy Characteristics'!L:L,MATCH($C838,'Policy Characteristics'!$C:$C,0)))</f>
        <v>industry-energy-efficiency-standards.html</v>
      </c>
    </row>
    <row r="839" spans="1:18" s="293" customFormat="1" x14ac:dyDescent="0.25">
      <c r="A839" s="293" t="str">
        <f>IF(ISBLANK(INDEX('Policy Characteristics'!A:A,MATCH($C839,'Policy Characteristics'!$C:$C,0))),"",INDEX('Policy Characteristics'!A:A,MATCH($C839,'Policy Characteristics'!$C:$C,0)))</f>
        <v>Industry</v>
      </c>
      <c r="B839" s="294" t="str">
        <f>IF(ISBLANK(INDEX('Policy Characteristics'!B:B,MATCH($C839,'Policy Characteristics'!$C:$C,0))),"",INDEX('Policy Characteristics'!B:B,MATCH($C839,'Policy Characteristics'!$C:$C,0)))</f>
        <v>Industry Energy Efficiency Standards</v>
      </c>
      <c r="C839" s="293" t="str">
        <f t="shared" si="39"/>
        <v>Percentage Improvement in Eqpt Efficiency Standards above BAU</v>
      </c>
      <c r="D839" s="299" t="s">
        <v>734</v>
      </c>
      <c r="E839" s="298" t="s">
        <v>772</v>
      </c>
      <c r="F839" t="s">
        <v>735</v>
      </c>
      <c r="G839" s="298" t="s">
        <v>791</v>
      </c>
      <c r="H839" s="20">
        <v>1049</v>
      </c>
      <c r="I839" s="295" t="s">
        <v>624</v>
      </c>
      <c r="J839" s="296" t="str">
        <f>IF(ISBLANK(INDEX('Policy Characteristics'!D:D,MATCH($C839,'Policy Characteristics'!$C:$C,0))),"",INDEX('Policy Characteristics'!D:D,MATCH($C839,'Policy Characteristics'!$C:$C,0)))</f>
        <v>Industry Energy Efficiency Standards</v>
      </c>
      <c r="K839" s="293" t="str">
        <f>IF(ISBLANK(INDEX('Policy Characteristics'!E:E,MATCH($C839,'Policy Characteristics'!$C:$C,0))),"",INDEX('Policy Characteristics'!E:E,MATCH($C839,'Policy Characteristics'!$C:$C,0)))</f>
        <v>indst efficiency standards</v>
      </c>
      <c r="L839" s="237">
        <f>IF(ISBLANK(INDEX('Policy Characteristics'!F:F,MATCH($C839,'Policy Characteristics'!$C:$C,0))),"",INDEX('Policy Characteristics'!F:F,MATCH($C839,'Policy Characteristics'!$C:$C,0)))</f>
        <v>0</v>
      </c>
      <c r="M839" s="237">
        <f>IF(ISBLANK(INDEX('Policy Characteristics'!G:G,MATCH($C839,'Policy Characteristics'!$C:$C,0))),"",INDEX('Policy Characteristics'!G:G,MATCH($C839,'Policy Characteristics'!$C:$C,0)))</f>
        <v>0.25</v>
      </c>
      <c r="N839" s="237">
        <f>IF(ISBLANK(INDEX('Policy Characteristics'!H:H,MATCH($C839,'Policy Characteristics'!$C:$C,0))),"",INDEX('Policy Characteristics'!H:H,MATCH($C839,'Policy Characteristics'!$C:$C,0)))</f>
        <v>0.01</v>
      </c>
      <c r="O839" s="293" t="str">
        <f>IF(ISBLANK(INDEX('Policy Characteristics'!I:I,MATCH($C839,'Policy Characteristics'!$C:$C,0))),"",INDEX('Policy Characteristics'!I:I,MATCH($C839,'Policy Characteristics'!$C:$C,0)))</f>
        <v>% reduction in energy use</v>
      </c>
      <c r="P839" s="293"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9" s="293" t="str">
        <f>IF(ISBLANK(INDEX('Policy Characteristics'!K:K,MATCH($C839,'Policy Characteristics'!$C:$C,0))),"",INDEX('Policy Characteristics'!K:K,MATCH($C839,'Policy Characteristics'!$C:$C,0)))</f>
        <v>industry-ag-main.html#eff-stds</v>
      </c>
      <c r="R839" s="293" t="str">
        <f>IF(ISBLANK(INDEX('Policy Characteristics'!L:L,MATCH($C839,'Policy Characteristics'!$C:$C,0))),"",INDEX('Policy Characteristics'!L:L,MATCH($C839,'Policy Characteristics'!$C:$C,0)))</f>
        <v>industry-energy-efficiency-standards.html</v>
      </c>
    </row>
    <row r="840" spans="1:18" s="293" customFormat="1" x14ac:dyDescent="0.25">
      <c r="A840" s="293" t="str">
        <f>IF(ISBLANK(INDEX('Policy Characteristics'!A:A,MATCH($C840,'Policy Characteristics'!$C:$C,0))),"",INDEX('Policy Characteristics'!A:A,MATCH($C840,'Policy Characteristics'!$C:$C,0)))</f>
        <v>Industry</v>
      </c>
      <c r="B840" s="294" t="str">
        <f>IF(ISBLANK(INDEX('Policy Characteristics'!B:B,MATCH($C840,'Policy Characteristics'!$C:$C,0))),"",INDEX('Policy Characteristics'!B:B,MATCH($C840,'Policy Characteristics'!$C:$C,0)))</f>
        <v>Industry Energy Efficiency Standards</v>
      </c>
      <c r="C840" s="293" t="str">
        <f t="shared" si="39"/>
        <v>Percentage Improvement in Eqpt Efficiency Standards above BAU</v>
      </c>
      <c r="D840" s="299" t="s">
        <v>734</v>
      </c>
      <c r="E840" s="298" t="s">
        <v>774</v>
      </c>
      <c r="F840" t="s">
        <v>735</v>
      </c>
      <c r="G840" s="298" t="s">
        <v>792</v>
      </c>
      <c r="H840" s="20">
        <v>1050</v>
      </c>
      <c r="I840" s="295" t="s">
        <v>624</v>
      </c>
      <c r="J840" s="296" t="str">
        <f>IF(ISBLANK(INDEX('Policy Characteristics'!D:D,MATCH($C840,'Policy Characteristics'!$C:$C,0))),"",INDEX('Policy Characteristics'!D:D,MATCH($C840,'Policy Characteristics'!$C:$C,0)))</f>
        <v>Industry Energy Efficiency Standards</v>
      </c>
      <c r="K840" s="293" t="str">
        <f>IF(ISBLANK(INDEX('Policy Characteristics'!E:E,MATCH($C840,'Policy Characteristics'!$C:$C,0))),"",INDEX('Policy Characteristics'!E:E,MATCH($C840,'Policy Characteristics'!$C:$C,0)))</f>
        <v>indst efficiency standards</v>
      </c>
      <c r="L840" s="237">
        <f>IF(ISBLANK(INDEX('Policy Characteristics'!F:F,MATCH($C840,'Policy Characteristics'!$C:$C,0))),"",INDEX('Policy Characteristics'!F:F,MATCH($C840,'Policy Characteristics'!$C:$C,0)))</f>
        <v>0</v>
      </c>
      <c r="M840" s="237">
        <f>IF(ISBLANK(INDEX('Policy Characteristics'!G:G,MATCH($C840,'Policy Characteristics'!$C:$C,0))),"",INDEX('Policy Characteristics'!G:G,MATCH($C840,'Policy Characteristics'!$C:$C,0)))</f>
        <v>0.25</v>
      </c>
      <c r="N840" s="237">
        <f>IF(ISBLANK(INDEX('Policy Characteristics'!H:H,MATCH($C840,'Policy Characteristics'!$C:$C,0))),"",INDEX('Policy Characteristics'!H:H,MATCH($C840,'Policy Characteristics'!$C:$C,0)))</f>
        <v>0.01</v>
      </c>
      <c r="O840" s="293" t="str">
        <f>IF(ISBLANK(INDEX('Policy Characteristics'!I:I,MATCH($C840,'Policy Characteristics'!$C:$C,0))),"",INDEX('Policy Characteristics'!I:I,MATCH($C840,'Policy Characteristics'!$C:$C,0)))</f>
        <v>% reduction in energy use</v>
      </c>
      <c r="P840" s="293"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0" s="293" t="str">
        <f>IF(ISBLANK(INDEX('Policy Characteristics'!K:K,MATCH($C840,'Policy Characteristics'!$C:$C,0))),"",INDEX('Policy Characteristics'!K:K,MATCH($C840,'Policy Characteristics'!$C:$C,0)))</f>
        <v>industry-ag-main.html#eff-stds</v>
      </c>
      <c r="R840" s="293" t="str">
        <f>IF(ISBLANK(INDEX('Policy Characteristics'!L:L,MATCH($C840,'Policy Characteristics'!$C:$C,0))),"",INDEX('Policy Characteristics'!L:L,MATCH($C840,'Policy Characteristics'!$C:$C,0)))</f>
        <v>industry-energy-efficiency-standards.html</v>
      </c>
    </row>
    <row r="841" spans="1:18" s="293" customFormat="1" x14ac:dyDescent="0.25">
      <c r="A841" s="293" t="str">
        <f>IF(ISBLANK(INDEX('Policy Characteristics'!A:A,MATCH($C841,'Policy Characteristics'!$C:$C,0))),"",INDEX('Policy Characteristics'!A:A,MATCH($C841,'Policy Characteristics'!$C:$C,0)))</f>
        <v>Industry</v>
      </c>
      <c r="B841" s="294" t="str">
        <f>IF(ISBLANK(INDEX('Policy Characteristics'!B:B,MATCH($C841,'Policy Characteristics'!$C:$C,0))),"",INDEX('Policy Characteristics'!B:B,MATCH($C841,'Policy Characteristics'!$C:$C,0)))</f>
        <v>Industry Energy Efficiency Standards</v>
      </c>
      <c r="C841" s="293" t="str">
        <f t="shared" si="39"/>
        <v>Percentage Improvement in Eqpt Efficiency Standards above BAU</v>
      </c>
      <c r="D841" s="299" t="s">
        <v>734</v>
      </c>
      <c r="E841" s="298" t="s">
        <v>776</v>
      </c>
      <c r="F841" t="s">
        <v>735</v>
      </c>
      <c r="G841" s="298" t="s">
        <v>793</v>
      </c>
      <c r="H841" s="20">
        <v>1051</v>
      </c>
      <c r="I841" s="295" t="s">
        <v>634</v>
      </c>
      <c r="J841" s="296" t="str">
        <f>IF(ISBLANK(INDEX('Policy Characteristics'!D:D,MATCH($C841,'Policy Characteristics'!$C:$C,0))),"",INDEX('Policy Characteristics'!D:D,MATCH($C841,'Policy Characteristics'!$C:$C,0)))</f>
        <v>Industry Energy Efficiency Standards</v>
      </c>
      <c r="K841" s="293" t="str">
        <f>IF(ISBLANK(INDEX('Policy Characteristics'!E:E,MATCH($C841,'Policy Characteristics'!$C:$C,0))),"",INDEX('Policy Characteristics'!E:E,MATCH($C841,'Policy Characteristics'!$C:$C,0)))</f>
        <v>indst efficiency standards</v>
      </c>
      <c r="L841" s="237">
        <f>IF(ISBLANK(INDEX('Policy Characteristics'!F:F,MATCH($C841,'Policy Characteristics'!$C:$C,0))),"",INDEX('Policy Characteristics'!F:F,MATCH($C841,'Policy Characteristics'!$C:$C,0)))</f>
        <v>0</v>
      </c>
      <c r="M841" s="237">
        <f>IF(ISBLANK(INDEX('Policy Characteristics'!G:G,MATCH($C841,'Policy Characteristics'!$C:$C,0))),"",INDEX('Policy Characteristics'!G:G,MATCH($C841,'Policy Characteristics'!$C:$C,0)))</f>
        <v>0.25</v>
      </c>
      <c r="N841" s="237">
        <f>IF(ISBLANK(INDEX('Policy Characteristics'!H:H,MATCH($C841,'Policy Characteristics'!$C:$C,0))),"",INDEX('Policy Characteristics'!H:H,MATCH($C841,'Policy Characteristics'!$C:$C,0)))</f>
        <v>0.01</v>
      </c>
      <c r="O841" s="293" t="str">
        <f>IF(ISBLANK(INDEX('Policy Characteristics'!I:I,MATCH($C841,'Policy Characteristics'!$C:$C,0))),"",INDEX('Policy Characteristics'!I:I,MATCH($C841,'Policy Characteristics'!$C:$C,0)))</f>
        <v>% reduction in energy use</v>
      </c>
      <c r="P841" s="293"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1" s="293" t="str">
        <f>IF(ISBLANK(INDEX('Policy Characteristics'!K:K,MATCH($C841,'Policy Characteristics'!$C:$C,0))),"",INDEX('Policy Characteristics'!K:K,MATCH($C841,'Policy Characteristics'!$C:$C,0)))</f>
        <v>industry-ag-main.html#eff-stds</v>
      </c>
      <c r="R841" s="293" t="str">
        <f>IF(ISBLANK(INDEX('Policy Characteristics'!L:L,MATCH($C841,'Policy Characteristics'!$C:$C,0))),"",INDEX('Policy Characteristics'!L:L,MATCH($C841,'Policy Characteristics'!$C:$C,0)))</f>
        <v>industry-energy-efficiency-standards.html</v>
      </c>
    </row>
    <row r="842" spans="1:18" s="293" customFormat="1" x14ac:dyDescent="0.25">
      <c r="A842" s="293" t="str">
        <f>IF(ISBLANK(INDEX('Policy Characteristics'!A:A,MATCH($C842,'Policy Characteristics'!$C:$C,0))),"",INDEX('Policy Characteristics'!A:A,MATCH($C842,'Policy Characteristics'!$C:$C,0)))</f>
        <v>Industry</v>
      </c>
      <c r="B842" s="294" t="str">
        <f>IF(ISBLANK(INDEX('Policy Characteristics'!B:B,MATCH($C842,'Policy Characteristics'!$C:$C,0))),"",INDEX('Policy Characteristics'!B:B,MATCH($C842,'Policy Characteristics'!$C:$C,0)))</f>
        <v>Industry Energy Efficiency Standards</v>
      </c>
      <c r="C842" s="293" t="str">
        <f t="shared" si="39"/>
        <v>Percentage Improvement in Eqpt Efficiency Standards above BAU</v>
      </c>
      <c r="D842" s="299" t="s">
        <v>734</v>
      </c>
      <c r="E842" s="298" t="s">
        <v>778</v>
      </c>
      <c r="F842" t="s">
        <v>735</v>
      </c>
      <c r="G842" s="298" t="s">
        <v>794</v>
      </c>
      <c r="H842" s="20">
        <v>1052</v>
      </c>
      <c r="I842" s="295" t="s">
        <v>624</v>
      </c>
      <c r="J842" s="296" t="str">
        <f>IF(ISBLANK(INDEX('Policy Characteristics'!D:D,MATCH($C842,'Policy Characteristics'!$C:$C,0))),"",INDEX('Policy Characteristics'!D:D,MATCH($C842,'Policy Characteristics'!$C:$C,0)))</f>
        <v>Industry Energy Efficiency Standards</v>
      </c>
      <c r="K842" s="293" t="str">
        <f>IF(ISBLANK(INDEX('Policy Characteristics'!E:E,MATCH($C842,'Policy Characteristics'!$C:$C,0))),"",INDEX('Policy Characteristics'!E:E,MATCH($C842,'Policy Characteristics'!$C:$C,0)))</f>
        <v>indst efficiency standards</v>
      </c>
      <c r="L842" s="237">
        <f>IF(ISBLANK(INDEX('Policy Characteristics'!F:F,MATCH($C842,'Policy Characteristics'!$C:$C,0))),"",INDEX('Policy Characteristics'!F:F,MATCH($C842,'Policy Characteristics'!$C:$C,0)))</f>
        <v>0</v>
      </c>
      <c r="M842" s="237">
        <f>IF(ISBLANK(INDEX('Policy Characteristics'!G:G,MATCH($C842,'Policy Characteristics'!$C:$C,0))),"",INDEX('Policy Characteristics'!G:G,MATCH($C842,'Policy Characteristics'!$C:$C,0)))</f>
        <v>0.25</v>
      </c>
      <c r="N842" s="237">
        <f>IF(ISBLANK(INDEX('Policy Characteristics'!H:H,MATCH($C842,'Policy Characteristics'!$C:$C,0))),"",INDEX('Policy Characteristics'!H:H,MATCH($C842,'Policy Characteristics'!$C:$C,0)))</f>
        <v>0.01</v>
      </c>
      <c r="O842" s="293" t="str">
        <f>IF(ISBLANK(INDEX('Policy Characteristics'!I:I,MATCH($C842,'Policy Characteristics'!$C:$C,0))),"",INDEX('Policy Characteristics'!I:I,MATCH($C842,'Policy Characteristics'!$C:$C,0)))</f>
        <v>% reduction in energy use</v>
      </c>
      <c r="P842" s="293"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2" s="293" t="str">
        <f>IF(ISBLANK(INDEX('Policy Characteristics'!K:K,MATCH($C842,'Policy Characteristics'!$C:$C,0))),"",INDEX('Policy Characteristics'!K:K,MATCH($C842,'Policy Characteristics'!$C:$C,0)))</f>
        <v>industry-ag-main.html#eff-stds</v>
      </c>
      <c r="R842" s="293" t="str">
        <f>IF(ISBLANK(INDEX('Policy Characteristics'!L:L,MATCH($C842,'Policy Characteristics'!$C:$C,0))),"",INDEX('Policy Characteristics'!L:L,MATCH($C842,'Policy Characteristics'!$C:$C,0)))</f>
        <v>industry-energy-efficiency-standards.html</v>
      </c>
    </row>
    <row r="843" spans="1:18" s="293" customFormat="1" x14ac:dyDescent="0.25">
      <c r="A843" s="293" t="str">
        <f>IF(ISBLANK(INDEX('Policy Characteristics'!A:A,MATCH($C843,'Policy Characteristics'!$C:$C,0))),"",INDEX('Policy Characteristics'!A:A,MATCH($C843,'Policy Characteristics'!$C:$C,0)))</f>
        <v>Industry</v>
      </c>
      <c r="B843" s="294" t="str">
        <f>IF(ISBLANK(INDEX('Policy Characteristics'!B:B,MATCH($C843,'Policy Characteristics'!$C:$C,0))),"",INDEX('Policy Characteristics'!B:B,MATCH($C843,'Policy Characteristics'!$C:$C,0)))</f>
        <v>Industry Energy Efficiency Standards</v>
      </c>
      <c r="C843" s="293" t="str">
        <f t="shared" si="39"/>
        <v>Percentage Improvement in Eqpt Efficiency Standards above BAU</v>
      </c>
      <c r="D843" s="299" t="s">
        <v>734</v>
      </c>
      <c r="E843" s="298" t="s">
        <v>780</v>
      </c>
      <c r="F843" t="s">
        <v>735</v>
      </c>
      <c r="G843" s="298" t="s">
        <v>795</v>
      </c>
      <c r="H843" s="20">
        <v>1053</v>
      </c>
      <c r="I843" s="295" t="s">
        <v>634</v>
      </c>
      <c r="J843" s="296" t="str">
        <f>IF(ISBLANK(INDEX('Policy Characteristics'!D:D,MATCH($C843,'Policy Characteristics'!$C:$C,0))),"",INDEX('Policy Characteristics'!D:D,MATCH($C843,'Policy Characteristics'!$C:$C,0)))</f>
        <v>Industry Energy Efficiency Standards</v>
      </c>
      <c r="K843" s="293" t="str">
        <f>IF(ISBLANK(INDEX('Policy Characteristics'!E:E,MATCH($C843,'Policy Characteristics'!$C:$C,0))),"",INDEX('Policy Characteristics'!E:E,MATCH($C843,'Policy Characteristics'!$C:$C,0)))</f>
        <v>indst efficiency standards</v>
      </c>
      <c r="L843" s="237">
        <f>IF(ISBLANK(INDEX('Policy Characteristics'!F:F,MATCH($C843,'Policy Characteristics'!$C:$C,0))),"",INDEX('Policy Characteristics'!F:F,MATCH($C843,'Policy Characteristics'!$C:$C,0)))</f>
        <v>0</v>
      </c>
      <c r="M843" s="237">
        <f>IF(ISBLANK(INDEX('Policy Characteristics'!G:G,MATCH($C843,'Policy Characteristics'!$C:$C,0))),"",INDEX('Policy Characteristics'!G:G,MATCH($C843,'Policy Characteristics'!$C:$C,0)))</f>
        <v>0.25</v>
      </c>
      <c r="N843" s="237">
        <f>IF(ISBLANK(INDEX('Policy Characteristics'!H:H,MATCH($C843,'Policy Characteristics'!$C:$C,0))),"",INDEX('Policy Characteristics'!H:H,MATCH($C843,'Policy Characteristics'!$C:$C,0)))</f>
        <v>0.01</v>
      </c>
      <c r="O843" s="293" t="str">
        <f>IF(ISBLANK(INDEX('Policy Characteristics'!I:I,MATCH($C843,'Policy Characteristics'!$C:$C,0))),"",INDEX('Policy Characteristics'!I:I,MATCH($C843,'Policy Characteristics'!$C:$C,0)))</f>
        <v>% reduction in energy use</v>
      </c>
      <c r="P843" s="293"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3" s="293" t="str">
        <f>IF(ISBLANK(INDEX('Policy Characteristics'!K:K,MATCH($C843,'Policy Characteristics'!$C:$C,0))),"",INDEX('Policy Characteristics'!K:K,MATCH($C843,'Policy Characteristics'!$C:$C,0)))</f>
        <v>industry-ag-main.html#eff-stds</v>
      </c>
      <c r="R843" s="293" t="str">
        <f>IF(ISBLANK(INDEX('Policy Characteristics'!L:L,MATCH($C843,'Policy Characteristics'!$C:$C,0))),"",INDEX('Policy Characteristics'!L:L,MATCH($C843,'Policy Characteristics'!$C:$C,0)))</f>
        <v>industry-energy-efficiency-standards.html</v>
      </c>
    </row>
    <row r="844" spans="1:18" s="293" customFormat="1" x14ac:dyDescent="0.25">
      <c r="A844" s="293" t="str">
        <f>IF(ISBLANK(INDEX('Policy Characteristics'!A:A,MATCH($C844,'Policy Characteristics'!$C:$C,0))),"",INDEX('Policy Characteristics'!A:A,MATCH($C844,'Policy Characteristics'!$C:$C,0)))</f>
        <v>Industry</v>
      </c>
      <c r="B844" s="294" t="str">
        <f>IF(ISBLANK(INDEX('Policy Characteristics'!B:B,MATCH($C844,'Policy Characteristics'!$C:$C,0))),"",INDEX('Policy Characteristics'!B:B,MATCH($C844,'Policy Characteristics'!$C:$C,0)))</f>
        <v>Industry Energy Efficiency Standards</v>
      </c>
      <c r="C844" s="293" t="str">
        <f t="shared" si="39"/>
        <v>Percentage Improvement in Eqpt Efficiency Standards above BAU</v>
      </c>
      <c r="D844" s="299" t="s">
        <v>734</v>
      </c>
      <c r="E844" s="298" t="s">
        <v>782</v>
      </c>
      <c r="F844" t="s">
        <v>735</v>
      </c>
      <c r="G844" s="298" t="s">
        <v>796</v>
      </c>
      <c r="H844" s="20">
        <v>1054</v>
      </c>
      <c r="I844" s="295" t="s">
        <v>634</v>
      </c>
      <c r="J844" s="296" t="str">
        <f>IF(ISBLANK(INDEX('Policy Characteristics'!D:D,MATCH($C844,'Policy Characteristics'!$C:$C,0))),"",INDEX('Policy Characteristics'!D:D,MATCH($C844,'Policy Characteristics'!$C:$C,0)))</f>
        <v>Industry Energy Efficiency Standards</v>
      </c>
      <c r="K844" s="293" t="str">
        <f>IF(ISBLANK(INDEX('Policy Characteristics'!E:E,MATCH($C844,'Policy Characteristics'!$C:$C,0))),"",INDEX('Policy Characteristics'!E:E,MATCH($C844,'Policy Characteristics'!$C:$C,0)))</f>
        <v>indst efficiency standards</v>
      </c>
      <c r="L844" s="237">
        <f>IF(ISBLANK(INDEX('Policy Characteristics'!F:F,MATCH($C844,'Policy Characteristics'!$C:$C,0))),"",INDEX('Policy Characteristics'!F:F,MATCH($C844,'Policy Characteristics'!$C:$C,0)))</f>
        <v>0</v>
      </c>
      <c r="M844" s="237">
        <f>IF(ISBLANK(INDEX('Policy Characteristics'!G:G,MATCH($C844,'Policy Characteristics'!$C:$C,0))),"",INDEX('Policy Characteristics'!G:G,MATCH($C844,'Policy Characteristics'!$C:$C,0)))</f>
        <v>0.25</v>
      </c>
      <c r="N844" s="237">
        <f>IF(ISBLANK(INDEX('Policy Characteristics'!H:H,MATCH($C844,'Policy Characteristics'!$C:$C,0))),"",INDEX('Policy Characteristics'!H:H,MATCH($C844,'Policy Characteristics'!$C:$C,0)))</f>
        <v>0.01</v>
      </c>
      <c r="O844" s="293" t="str">
        <f>IF(ISBLANK(INDEX('Policy Characteristics'!I:I,MATCH($C844,'Policy Characteristics'!$C:$C,0))),"",INDEX('Policy Characteristics'!I:I,MATCH($C844,'Policy Characteristics'!$C:$C,0)))</f>
        <v>% reduction in energy use</v>
      </c>
      <c r="P844" s="293"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4" s="293" t="str">
        <f>IF(ISBLANK(INDEX('Policy Characteristics'!K:K,MATCH($C844,'Policy Characteristics'!$C:$C,0))),"",INDEX('Policy Characteristics'!K:K,MATCH($C844,'Policy Characteristics'!$C:$C,0)))</f>
        <v>industry-ag-main.html#eff-stds</v>
      </c>
      <c r="R844" s="293" t="str">
        <f>IF(ISBLANK(INDEX('Policy Characteristics'!L:L,MATCH($C844,'Policy Characteristics'!$C:$C,0))),"",INDEX('Policy Characteristics'!L:L,MATCH($C844,'Policy Characteristics'!$C:$C,0)))</f>
        <v>industry-energy-efficiency-standards.html</v>
      </c>
    </row>
    <row r="845" spans="1:18" s="293" customFormat="1" x14ac:dyDescent="0.25">
      <c r="A845" s="293" t="str">
        <f>IF(ISBLANK(INDEX('Policy Characteristics'!A:A,MATCH($C845,'Policy Characteristics'!$C:$C,0))),"",INDEX('Policy Characteristics'!A:A,MATCH($C845,'Policy Characteristics'!$C:$C,0)))</f>
        <v>Industry</v>
      </c>
      <c r="B845" s="294" t="str">
        <f>IF(ISBLANK(INDEX('Policy Characteristics'!B:B,MATCH($C845,'Policy Characteristics'!$C:$C,0))),"",INDEX('Policy Characteristics'!B:B,MATCH($C845,'Policy Characteristics'!$C:$C,0)))</f>
        <v>Industry Energy Efficiency Standards</v>
      </c>
      <c r="C845" s="293" t="str">
        <f t="shared" si="39"/>
        <v>Percentage Improvement in Eqpt Efficiency Standards above BAU</v>
      </c>
      <c r="D845" s="299" t="s">
        <v>734</v>
      </c>
      <c r="E845" s="298" t="s">
        <v>784</v>
      </c>
      <c r="F845" t="s">
        <v>735</v>
      </c>
      <c r="G845" s="298" t="s">
        <v>797</v>
      </c>
      <c r="H845" s="20">
        <v>1055</v>
      </c>
      <c r="I845" s="295" t="s">
        <v>624</v>
      </c>
      <c r="J845" s="296" t="str">
        <f>IF(ISBLANK(INDEX('Policy Characteristics'!D:D,MATCH($C845,'Policy Characteristics'!$C:$C,0))),"",INDEX('Policy Characteristics'!D:D,MATCH($C845,'Policy Characteristics'!$C:$C,0)))</f>
        <v>Industry Energy Efficiency Standards</v>
      </c>
      <c r="K845" s="293" t="str">
        <f>IF(ISBLANK(INDEX('Policy Characteristics'!E:E,MATCH($C845,'Policy Characteristics'!$C:$C,0))),"",INDEX('Policy Characteristics'!E:E,MATCH($C845,'Policy Characteristics'!$C:$C,0)))</f>
        <v>indst efficiency standards</v>
      </c>
      <c r="L845" s="237">
        <f>IF(ISBLANK(INDEX('Policy Characteristics'!F:F,MATCH($C845,'Policy Characteristics'!$C:$C,0))),"",INDEX('Policy Characteristics'!F:F,MATCH($C845,'Policy Characteristics'!$C:$C,0)))</f>
        <v>0</v>
      </c>
      <c r="M845" s="237">
        <f>IF(ISBLANK(INDEX('Policy Characteristics'!G:G,MATCH($C845,'Policy Characteristics'!$C:$C,0))),"",INDEX('Policy Characteristics'!G:G,MATCH($C845,'Policy Characteristics'!$C:$C,0)))</f>
        <v>0.25</v>
      </c>
      <c r="N845" s="237">
        <f>IF(ISBLANK(INDEX('Policy Characteristics'!H:H,MATCH($C845,'Policy Characteristics'!$C:$C,0))),"",INDEX('Policy Characteristics'!H:H,MATCH($C845,'Policy Characteristics'!$C:$C,0)))</f>
        <v>0.01</v>
      </c>
      <c r="O845" s="293" t="str">
        <f>IF(ISBLANK(INDEX('Policy Characteristics'!I:I,MATCH($C845,'Policy Characteristics'!$C:$C,0))),"",INDEX('Policy Characteristics'!I:I,MATCH($C845,'Policy Characteristics'!$C:$C,0)))</f>
        <v>% reduction in energy use</v>
      </c>
      <c r="P845" s="293"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5" s="293" t="str">
        <f>IF(ISBLANK(INDEX('Policy Characteristics'!K:K,MATCH($C845,'Policy Characteristics'!$C:$C,0))),"",INDEX('Policy Characteristics'!K:K,MATCH($C845,'Policy Characteristics'!$C:$C,0)))</f>
        <v>industry-ag-main.html#eff-stds</v>
      </c>
      <c r="R845" s="293" t="str">
        <f>IF(ISBLANK(INDEX('Policy Characteristics'!L:L,MATCH($C845,'Policy Characteristics'!$C:$C,0))),"",INDEX('Policy Characteristics'!L:L,MATCH($C845,'Policy Characteristics'!$C:$C,0)))</f>
        <v>industry-energy-efficiency-standards.html</v>
      </c>
    </row>
    <row r="846" spans="1:18" s="293" customFormat="1" x14ac:dyDescent="0.25">
      <c r="A846" s="293" t="str">
        <f>IF(ISBLANK(INDEX('Policy Characteristics'!A:A,MATCH($C846,'Policy Characteristics'!$C:$C,0))),"",INDEX('Policy Characteristics'!A:A,MATCH($C846,'Policy Characteristics'!$C:$C,0)))</f>
        <v>Industry</v>
      </c>
      <c r="B846" s="294" t="str">
        <f>IF(ISBLANK(INDEX('Policy Characteristics'!B:B,MATCH($C846,'Policy Characteristics'!$C:$C,0))),"",INDEX('Policy Characteristics'!B:B,MATCH($C846,'Policy Characteristics'!$C:$C,0)))</f>
        <v>Industry Energy Efficiency Standards</v>
      </c>
      <c r="C846" s="293" t="str">
        <f t="shared" si="39"/>
        <v>Percentage Improvement in Eqpt Efficiency Standards above BAU</v>
      </c>
      <c r="D846" s="299" t="s">
        <v>734</v>
      </c>
      <c r="E846" s="298" t="s">
        <v>786</v>
      </c>
      <c r="F846" t="s">
        <v>735</v>
      </c>
      <c r="G846" s="298" t="s">
        <v>798</v>
      </c>
      <c r="H846" s="20">
        <v>1056</v>
      </c>
      <c r="I846" s="295" t="s">
        <v>624</v>
      </c>
      <c r="J846" s="296" t="str">
        <f>IF(ISBLANK(INDEX('Policy Characteristics'!D:D,MATCH($C846,'Policy Characteristics'!$C:$C,0))),"",INDEX('Policy Characteristics'!D:D,MATCH($C846,'Policy Characteristics'!$C:$C,0)))</f>
        <v>Industry Energy Efficiency Standards</v>
      </c>
      <c r="K846" s="293" t="str">
        <f>IF(ISBLANK(INDEX('Policy Characteristics'!E:E,MATCH($C846,'Policy Characteristics'!$C:$C,0))),"",INDEX('Policy Characteristics'!E:E,MATCH($C846,'Policy Characteristics'!$C:$C,0)))</f>
        <v>indst efficiency standards</v>
      </c>
      <c r="L846" s="237">
        <f>IF(ISBLANK(INDEX('Policy Characteristics'!F:F,MATCH($C846,'Policy Characteristics'!$C:$C,0))),"",INDEX('Policy Characteristics'!F:F,MATCH($C846,'Policy Characteristics'!$C:$C,0)))</f>
        <v>0</v>
      </c>
      <c r="M846" s="237">
        <f>IF(ISBLANK(INDEX('Policy Characteristics'!G:G,MATCH($C846,'Policy Characteristics'!$C:$C,0))),"",INDEX('Policy Characteristics'!G:G,MATCH($C846,'Policy Characteristics'!$C:$C,0)))</f>
        <v>0.25</v>
      </c>
      <c r="N846" s="237">
        <f>IF(ISBLANK(INDEX('Policy Characteristics'!H:H,MATCH($C846,'Policy Characteristics'!$C:$C,0))),"",INDEX('Policy Characteristics'!H:H,MATCH($C846,'Policy Characteristics'!$C:$C,0)))</f>
        <v>0.01</v>
      </c>
      <c r="O846" s="293" t="str">
        <f>IF(ISBLANK(INDEX('Policy Characteristics'!I:I,MATCH($C846,'Policy Characteristics'!$C:$C,0))),"",INDEX('Policy Characteristics'!I:I,MATCH($C846,'Policy Characteristics'!$C:$C,0)))</f>
        <v>% reduction in energy use</v>
      </c>
      <c r="P846" s="293"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6" s="293" t="str">
        <f>IF(ISBLANK(INDEX('Policy Characteristics'!K:K,MATCH($C846,'Policy Characteristics'!$C:$C,0))),"",INDEX('Policy Characteristics'!K:K,MATCH($C846,'Policy Characteristics'!$C:$C,0)))</f>
        <v>industry-ag-main.html#eff-stds</v>
      </c>
      <c r="R846" s="293" t="str">
        <f>IF(ISBLANK(INDEX('Policy Characteristics'!L:L,MATCH($C846,'Policy Characteristics'!$C:$C,0))),"",INDEX('Policy Characteristics'!L:L,MATCH($C846,'Policy Characteristics'!$C:$C,0)))</f>
        <v>industry-energy-efficiency-standards.html</v>
      </c>
    </row>
    <row r="847" spans="1:18" s="293" customFormat="1" x14ac:dyDescent="0.25">
      <c r="A847" s="293" t="str">
        <f>IF(ISBLANK(INDEX('Policy Characteristics'!A:A,MATCH($C847,'Policy Characteristics'!$C:$C,0))),"",INDEX('Policy Characteristics'!A:A,MATCH($C847,'Policy Characteristics'!$C:$C,0)))</f>
        <v>Industry</v>
      </c>
      <c r="B847" s="294" t="str">
        <f>IF(ISBLANK(INDEX('Policy Characteristics'!B:B,MATCH($C847,'Policy Characteristics'!$C:$C,0))),"",INDEX('Policy Characteristics'!B:B,MATCH($C847,'Policy Characteristics'!$C:$C,0)))</f>
        <v>Industry Energy Efficiency Standards</v>
      </c>
      <c r="C847" s="293" t="str">
        <f t="shared" si="39"/>
        <v>Percentage Improvement in Eqpt Efficiency Standards above BAU</v>
      </c>
      <c r="D847" s="299" t="s">
        <v>734</v>
      </c>
      <c r="E847" s="298" t="s">
        <v>788</v>
      </c>
      <c r="F847" t="s">
        <v>735</v>
      </c>
      <c r="G847" s="298" t="s">
        <v>799</v>
      </c>
      <c r="H847" s="20">
        <v>1057</v>
      </c>
      <c r="I847" s="295" t="s">
        <v>634</v>
      </c>
      <c r="J847" s="296" t="str">
        <f>IF(ISBLANK(INDEX('Policy Characteristics'!D:D,MATCH($C847,'Policy Characteristics'!$C:$C,0))),"",INDEX('Policy Characteristics'!D:D,MATCH($C847,'Policy Characteristics'!$C:$C,0)))</f>
        <v>Industry Energy Efficiency Standards</v>
      </c>
      <c r="K847" s="293" t="str">
        <f>IF(ISBLANK(INDEX('Policy Characteristics'!E:E,MATCH($C847,'Policy Characteristics'!$C:$C,0))),"",INDEX('Policy Characteristics'!E:E,MATCH($C847,'Policy Characteristics'!$C:$C,0)))</f>
        <v>indst efficiency standards</v>
      </c>
      <c r="L847" s="237">
        <f>IF(ISBLANK(INDEX('Policy Characteristics'!F:F,MATCH($C847,'Policy Characteristics'!$C:$C,0))),"",INDEX('Policy Characteristics'!F:F,MATCH($C847,'Policy Characteristics'!$C:$C,0)))</f>
        <v>0</v>
      </c>
      <c r="M847" s="237">
        <f>IF(ISBLANK(INDEX('Policy Characteristics'!G:G,MATCH($C847,'Policy Characteristics'!$C:$C,0))),"",INDEX('Policy Characteristics'!G:G,MATCH($C847,'Policy Characteristics'!$C:$C,0)))</f>
        <v>0.25</v>
      </c>
      <c r="N847" s="237">
        <f>IF(ISBLANK(INDEX('Policy Characteristics'!H:H,MATCH($C847,'Policy Characteristics'!$C:$C,0))),"",INDEX('Policy Characteristics'!H:H,MATCH($C847,'Policy Characteristics'!$C:$C,0)))</f>
        <v>0.01</v>
      </c>
      <c r="O847" s="293" t="str">
        <f>IF(ISBLANK(INDEX('Policy Characteristics'!I:I,MATCH($C847,'Policy Characteristics'!$C:$C,0))),"",INDEX('Policy Characteristics'!I:I,MATCH($C847,'Policy Characteristics'!$C:$C,0)))</f>
        <v>% reduction in energy use</v>
      </c>
      <c r="P847" s="293"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7" s="293" t="str">
        <f>IF(ISBLANK(INDEX('Policy Characteristics'!K:K,MATCH($C847,'Policy Characteristics'!$C:$C,0))),"",INDEX('Policy Characteristics'!K:K,MATCH($C847,'Policy Characteristics'!$C:$C,0)))</f>
        <v>industry-ag-main.html#eff-stds</v>
      </c>
      <c r="R847" s="293" t="str">
        <f>IF(ISBLANK(INDEX('Policy Characteristics'!L:L,MATCH($C847,'Policy Characteristics'!$C:$C,0))),"",INDEX('Policy Characteristics'!L:L,MATCH($C847,'Policy Characteristics'!$C:$C,0)))</f>
        <v>industry-energy-efficiency-standards.html</v>
      </c>
    </row>
    <row r="848" spans="1:18" s="293" customFormat="1" x14ac:dyDescent="0.25">
      <c r="A848" s="293" t="str">
        <f>IF(ISBLANK(INDEX('Policy Characteristics'!A:A,MATCH($C848,'Policy Characteristics'!$C:$C,0))),"",INDEX('Policy Characteristics'!A:A,MATCH($C848,'Policy Characteristics'!$C:$C,0)))</f>
        <v>Industry</v>
      </c>
      <c r="B848" s="294" t="str">
        <f>IF(ISBLANK(INDEX('Policy Characteristics'!B:B,MATCH($C848,'Policy Characteristics'!$C:$C,0))),"",INDEX('Policy Characteristics'!B:B,MATCH($C848,'Policy Characteristics'!$C:$C,0)))</f>
        <v>Industry Energy Efficiency Standards</v>
      </c>
      <c r="C848" s="293" t="str">
        <f t="shared" si="39"/>
        <v>Percentage Improvement in Eqpt Efficiency Standards above BAU</v>
      </c>
      <c r="D848" s="299" t="s">
        <v>736</v>
      </c>
      <c r="E848" s="298" t="s">
        <v>770</v>
      </c>
      <c r="F848" t="s">
        <v>737</v>
      </c>
      <c r="G848" s="298" t="s">
        <v>790</v>
      </c>
      <c r="H848" s="20">
        <v>1058</v>
      </c>
      <c r="I848" s="295" t="s">
        <v>624</v>
      </c>
      <c r="J848" s="296" t="str">
        <f>IF(ISBLANK(INDEX('Policy Characteristics'!D:D,MATCH($C848,'Policy Characteristics'!$C:$C,0))),"",INDEX('Policy Characteristics'!D:D,MATCH($C848,'Policy Characteristics'!$C:$C,0)))</f>
        <v>Industry Energy Efficiency Standards</v>
      </c>
      <c r="K848" s="293" t="str">
        <f>IF(ISBLANK(INDEX('Policy Characteristics'!E:E,MATCH($C848,'Policy Characteristics'!$C:$C,0))),"",INDEX('Policy Characteristics'!E:E,MATCH($C848,'Policy Characteristics'!$C:$C,0)))</f>
        <v>indst efficiency standards</v>
      </c>
      <c r="L848" s="237">
        <f>IF(ISBLANK(INDEX('Policy Characteristics'!F:F,MATCH($C848,'Policy Characteristics'!$C:$C,0))),"",INDEX('Policy Characteristics'!F:F,MATCH($C848,'Policy Characteristics'!$C:$C,0)))</f>
        <v>0</v>
      </c>
      <c r="M848" s="237">
        <f>IF(ISBLANK(INDEX('Policy Characteristics'!G:G,MATCH($C848,'Policy Characteristics'!$C:$C,0))),"",INDEX('Policy Characteristics'!G:G,MATCH($C848,'Policy Characteristics'!$C:$C,0)))</f>
        <v>0.25</v>
      </c>
      <c r="N848" s="237">
        <f>IF(ISBLANK(INDEX('Policy Characteristics'!H:H,MATCH($C848,'Policy Characteristics'!$C:$C,0))),"",INDEX('Policy Characteristics'!H:H,MATCH($C848,'Policy Characteristics'!$C:$C,0)))</f>
        <v>0.01</v>
      </c>
      <c r="O848" s="293" t="str">
        <f>IF(ISBLANK(INDEX('Policy Characteristics'!I:I,MATCH($C848,'Policy Characteristics'!$C:$C,0))),"",INDEX('Policy Characteristics'!I:I,MATCH($C848,'Policy Characteristics'!$C:$C,0)))</f>
        <v>% reduction in energy use</v>
      </c>
      <c r="P848" s="293"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8" s="293" t="str">
        <f>IF(ISBLANK(INDEX('Policy Characteristics'!K:K,MATCH($C848,'Policy Characteristics'!$C:$C,0))),"",INDEX('Policy Characteristics'!K:K,MATCH($C848,'Policy Characteristics'!$C:$C,0)))</f>
        <v>industry-ag-main.html#eff-stds</v>
      </c>
      <c r="R848" s="293" t="str">
        <f>IF(ISBLANK(INDEX('Policy Characteristics'!L:L,MATCH($C848,'Policy Characteristics'!$C:$C,0))),"",INDEX('Policy Characteristics'!L:L,MATCH($C848,'Policy Characteristics'!$C:$C,0)))</f>
        <v>industry-energy-efficiency-standards.html</v>
      </c>
    </row>
    <row r="849" spans="1:18" s="293" customFormat="1" x14ac:dyDescent="0.25">
      <c r="A849" s="293" t="str">
        <f>IF(ISBLANK(INDEX('Policy Characteristics'!A:A,MATCH($C849,'Policy Characteristics'!$C:$C,0))),"",INDEX('Policy Characteristics'!A:A,MATCH($C849,'Policy Characteristics'!$C:$C,0)))</f>
        <v>Industry</v>
      </c>
      <c r="B849" s="294" t="str">
        <f>IF(ISBLANK(INDEX('Policy Characteristics'!B:B,MATCH($C849,'Policy Characteristics'!$C:$C,0))),"",INDEX('Policy Characteristics'!B:B,MATCH($C849,'Policy Characteristics'!$C:$C,0)))</f>
        <v>Industry Energy Efficiency Standards</v>
      </c>
      <c r="C849" s="293" t="str">
        <f t="shared" si="39"/>
        <v>Percentage Improvement in Eqpt Efficiency Standards above BAU</v>
      </c>
      <c r="D849" s="299" t="s">
        <v>736</v>
      </c>
      <c r="E849" s="298" t="s">
        <v>772</v>
      </c>
      <c r="F849" t="s">
        <v>737</v>
      </c>
      <c r="G849" s="298" t="s">
        <v>791</v>
      </c>
      <c r="H849" s="20">
        <v>1059</v>
      </c>
      <c r="I849" s="295" t="s">
        <v>624</v>
      </c>
      <c r="J849" s="296" t="str">
        <f>IF(ISBLANK(INDEX('Policy Characteristics'!D:D,MATCH($C849,'Policy Characteristics'!$C:$C,0))),"",INDEX('Policy Characteristics'!D:D,MATCH($C849,'Policy Characteristics'!$C:$C,0)))</f>
        <v>Industry Energy Efficiency Standards</v>
      </c>
      <c r="K849" s="293" t="str">
        <f>IF(ISBLANK(INDEX('Policy Characteristics'!E:E,MATCH($C849,'Policy Characteristics'!$C:$C,0))),"",INDEX('Policy Characteristics'!E:E,MATCH($C849,'Policy Characteristics'!$C:$C,0)))</f>
        <v>indst efficiency standards</v>
      </c>
      <c r="L849" s="237">
        <f>IF(ISBLANK(INDEX('Policy Characteristics'!F:F,MATCH($C849,'Policy Characteristics'!$C:$C,0))),"",INDEX('Policy Characteristics'!F:F,MATCH($C849,'Policy Characteristics'!$C:$C,0)))</f>
        <v>0</v>
      </c>
      <c r="M849" s="237">
        <f>IF(ISBLANK(INDEX('Policy Characteristics'!G:G,MATCH($C849,'Policy Characteristics'!$C:$C,0))),"",INDEX('Policy Characteristics'!G:G,MATCH($C849,'Policy Characteristics'!$C:$C,0)))</f>
        <v>0.25</v>
      </c>
      <c r="N849" s="237">
        <f>IF(ISBLANK(INDEX('Policy Characteristics'!H:H,MATCH($C849,'Policy Characteristics'!$C:$C,0))),"",INDEX('Policy Characteristics'!H:H,MATCH($C849,'Policy Characteristics'!$C:$C,0)))</f>
        <v>0.01</v>
      </c>
      <c r="O849" s="293" t="str">
        <f>IF(ISBLANK(INDEX('Policy Characteristics'!I:I,MATCH($C849,'Policy Characteristics'!$C:$C,0))),"",INDEX('Policy Characteristics'!I:I,MATCH($C849,'Policy Characteristics'!$C:$C,0)))</f>
        <v>% reduction in energy use</v>
      </c>
      <c r="P849" s="293"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9" s="293" t="str">
        <f>IF(ISBLANK(INDEX('Policy Characteristics'!K:K,MATCH($C849,'Policy Characteristics'!$C:$C,0))),"",INDEX('Policy Characteristics'!K:K,MATCH($C849,'Policy Characteristics'!$C:$C,0)))</f>
        <v>industry-ag-main.html#eff-stds</v>
      </c>
      <c r="R849" s="293" t="str">
        <f>IF(ISBLANK(INDEX('Policy Characteristics'!L:L,MATCH($C849,'Policy Characteristics'!$C:$C,0))),"",INDEX('Policy Characteristics'!L:L,MATCH($C849,'Policy Characteristics'!$C:$C,0)))</f>
        <v>industry-energy-efficiency-standards.html</v>
      </c>
    </row>
    <row r="850" spans="1:18" s="293" customFormat="1" x14ac:dyDescent="0.25">
      <c r="A850" s="293" t="str">
        <f>IF(ISBLANK(INDEX('Policy Characteristics'!A:A,MATCH($C850,'Policy Characteristics'!$C:$C,0))),"",INDEX('Policy Characteristics'!A:A,MATCH($C850,'Policy Characteristics'!$C:$C,0)))</f>
        <v>Industry</v>
      </c>
      <c r="B850" s="294" t="str">
        <f>IF(ISBLANK(INDEX('Policy Characteristics'!B:B,MATCH($C850,'Policy Characteristics'!$C:$C,0))),"",INDEX('Policy Characteristics'!B:B,MATCH($C850,'Policy Characteristics'!$C:$C,0)))</f>
        <v>Industry Energy Efficiency Standards</v>
      </c>
      <c r="C850" s="293" t="str">
        <f t="shared" si="39"/>
        <v>Percentage Improvement in Eqpt Efficiency Standards above BAU</v>
      </c>
      <c r="D850" s="299" t="s">
        <v>736</v>
      </c>
      <c r="E850" s="298" t="s">
        <v>774</v>
      </c>
      <c r="F850" t="s">
        <v>737</v>
      </c>
      <c r="G850" s="298" t="s">
        <v>792</v>
      </c>
      <c r="H850" s="20">
        <v>1060</v>
      </c>
      <c r="I850" s="295" t="s">
        <v>624</v>
      </c>
      <c r="J850" s="296" t="str">
        <f>IF(ISBLANK(INDEX('Policy Characteristics'!D:D,MATCH($C850,'Policy Characteristics'!$C:$C,0))),"",INDEX('Policy Characteristics'!D:D,MATCH($C850,'Policy Characteristics'!$C:$C,0)))</f>
        <v>Industry Energy Efficiency Standards</v>
      </c>
      <c r="K850" s="293" t="str">
        <f>IF(ISBLANK(INDEX('Policy Characteristics'!E:E,MATCH($C850,'Policy Characteristics'!$C:$C,0))),"",INDEX('Policy Characteristics'!E:E,MATCH($C850,'Policy Characteristics'!$C:$C,0)))</f>
        <v>indst efficiency standards</v>
      </c>
      <c r="L850" s="237">
        <f>IF(ISBLANK(INDEX('Policy Characteristics'!F:F,MATCH($C850,'Policy Characteristics'!$C:$C,0))),"",INDEX('Policy Characteristics'!F:F,MATCH($C850,'Policy Characteristics'!$C:$C,0)))</f>
        <v>0</v>
      </c>
      <c r="M850" s="237">
        <f>IF(ISBLANK(INDEX('Policy Characteristics'!G:G,MATCH($C850,'Policy Characteristics'!$C:$C,0))),"",INDEX('Policy Characteristics'!G:G,MATCH($C850,'Policy Characteristics'!$C:$C,0)))</f>
        <v>0.25</v>
      </c>
      <c r="N850" s="237">
        <f>IF(ISBLANK(INDEX('Policy Characteristics'!H:H,MATCH($C850,'Policy Characteristics'!$C:$C,0))),"",INDEX('Policy Characteristics'!H:H,MATCH($C850,'Policy Characteristics'!$C:$C,0)))</f>
        <v>0.01</v>
      </c>
      <c r="O850" s="293" t="str">
        <f>IF(ISBLANK(INDEX('Policy Characteristics'!I:I,MATCH($C850,'Policy Characteristics'!$C:$C,0))),"",INDEX('Policy Characteristics'!I:I,MATCH($C850,'Policy Characteristics'!$C:$C,0)))</f>
        <v>% reduction in energy use</v>
      </c>
      <c r="P850" s="293"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0" s="293" t="str">
        <f>IF(ISBLANK(INDEX('Policy Characteristics'!K:K,MATCH($C850,'Policy Characteristics'!$C:$C,0))),"",INDEX('Policy Characteristics'!K:K,MATCH($C850,'Policy Characteristics'!$C:$C,0)))</f>
        <v>industry-ag-main.html#eff-stds</v>
      </c>
      <c r="R850" s="293" t="str">
        <f>IF(ISBLANK(INDEX('Policy Characteristics'!L:L,MATCH($C850,'Policy Characteristics'!$C:$C,0))),"",INDEX('Policy Characteristics'!L:L,MATCH($C850,'Policy Characteristics'!$C:$C,0)))</f>
        <v>industry-energy-efficiency-standards.html</v>
      </c>
    </row>
    <row r="851" spans="1:18" s="293" customFormat="1" x14ac:dyDescent="0.25">
      <c r="A851" s="293" t="str">
        <f>IF(ISBLANK(INDEX('Policy Characteristics'!A:A,MATCH($C851,'Policy Characteristics'!$C:$C,0))),"",INDEX('Policy Characteristics'!A:A,MATCH($C851,'Policy Characteristics'!$C:$C,0)))</f>
        <v>Industry</v>
      </c>
      <c r="B851" s="294" t="str">
        <f>IF(ISBLANK(INDEX('Policy Characteristics'!B:B,MATCH($C851,'Policy Characteristics'!$C:$C,0))),"",INDEX('Policy Characteristics'!B:B,MATCH($C851,'Policy Characteristics'!$C:$C,0)))</f>
        <v>Industry Energy Efficiency Standards</v>
      </c>
      <c r="C851" s="293" t="str">
        <f t="shared" si="39"/>
        <v>Percentage Improvement in Eqpt Efficiency Standards above BAU</v>
      </c>
      <c r="D851" s="299" t="s">
        <v>736</v>
      </c>
      <c r="E851" s="298" t="s">
        <v>776</v>
      </c>
      <c r="F851" t="s">
        <v>737</v>
      </c>
      <c r="G851" s="298" t="s">
        <v>793</v>
      </c>
      <c r="H851" s="20">
        <v>1061</v>
      </c>
      <c r="I851" s="295" t="s">
        <v>634</v>
      </c>
      <c r="J851" s="296" t="str">
        <f>IF(ISBLANK(INDEX('Policy Characteristics'!D:D,MATCH($C851,'Policy Characteristics'!$C:$C,0))),"",INDEX('Policy Characteristics'!D:D,MATCH($C851,'Policy Characteristics'!$C:$C,0)))</f>
        <v>Industry Energy Efficiency Standards</v>
      </c>
      <c r="K851" s="293" t="str">
        <f>IF(ISBLANK(INDEX('Policy Characteristics'!E:E,MATCH($C851,'Policy Characteristics'!$C:$C,0))),"",INDEX('Policy Characteristics'!E:E,MATCH($C851,'Policy Characteristics'!$C:$C,0)))</f>
        <v>indst efficiency standards</v>
      </c>
      <c r="L851" s="237">
        <f>IF(ISBLANK(INDEX('Policy Characteristics'!F:F,MATCH($C851,'Policy Characteristics'!$C:$C,0))),"",INDEX('Policy Characteristics'!F:F,MATCH($C851,'Policy Characteristics'!$C:$C,0)))</f>
        <v>0</v>
      </c>
      <c r="M851" s="237">
        <f>IF(ISBLANK(INDEX('Policy Characteristics'!G:G,MATCH($C851,'Policy Characteristics'!$C:$C,0))),"",INDEX('Policy Characteristics'!G:G,MATCH($C851,'Policy Characteristics'!$C:$C,0)))</f>
        <v>0.25</v>
      </c>
      <c r="N851" s="237">
        <f>IF(ISBLANK(INDEX('Policy Characteristics'!H:H,MATCH($C851,'Policy Characteristics'!$C:$C,0))),"",INDEX('Policy Characteristics'!H:H,MATCH($C851,'Policy Characteristics'!$C:$C,0)))</f>
        <v>0.01</v>
      </c>
      <c r="O851" s="293" t="str">
        <f>IF(ISBLANK(INDEX('Policy Characteristics'!I:I,MATCH($C851,'Policy Characteristics'!$C:$C,0))),"",INDEX('Policy Characteristics'!I:I,MATCH($C851,'Policy Characteristics'!$C:$C,0)))</f>
        <v>% reduction in energy use</v>
      </c>
      <c r="P851" s="293"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1" s="293" t="str">
        <f>IF(ISBLANK(INDEX('Policy Characteristics'!K:K,MATCH($C851,'Policy Characteristics'!$C:$C,0))),"",INDEX('Policy Characteristics'!K:K,MATCH($C851,'Policy Characteristics'!$C:$C,0)))</f>
        <v>industry-ag-main.html#eff-stds</v>
      </c>
      <c r="R851" s="293" t="str">
        <f>IF(ISBLANK(INDEX('Policy Characteristics'!L:L,MATCH($C851,'Policy Characteristics'!$C:$C,0))),"",INDEX('Policy Characteristics'!L:L,MATCH($C851,'Policy Characteristics'!$C:$C,0)))</f>
        <v>industry-energy-efficiency-standards.html</v>
      </c>
    </row>
    <row r="852" spans="1:18" s="293" customFormat="1" x14ac:dyDescent="0.25">
      <c r="A852" s="293" t="str">
        <f>IF(ISBLANK(INDEX('Policy Characteristics'!A:A,MATCH($C852,'Policy Characteristics'!$C:$C,0))),"",INDEX('Policy Characteristics'!A:A,MATCH($C852,'Policy Characteristics'!$C:$C,0)))</f>
        <v>Industry</v>
      </c>
      <c r="B852" s="294" t="str">
        <f>IF(ISBLANK(INDEX('Policy Characteristics'!B:B,MATCH($C852,'Policy Characteristics'!$C:$C,0))),"",INDEX('Policy Characteristics'!B:B,MATCH($C852,'Policy Characteristics'!$C:$C,0)))</f>
        <v>Industry Energy Efficiency Standards</v>
      </c>
      <c r="C852" s="293" t="str">
        <f t="shared" si="39"/>
        <v>Percentage Improvement in Eqpt Efficiency Standards above BAU</v>
      </c>
      <c r="D852" s="299" t="s">
        <v>736</v>
      </c>
      <c r="E852" s="298" t="s">
        <v>778</v>
      </c>
      <c r="F852" t="s">
        <v>737</v>
      </c>
      <c r="G852" s="298" t="s">
        <v>794</v>
      </c>
      <c r="H852" s="20">
        <v>1062</v>
      </c>
      <c r="I852" s="295" t="s">
        <v>624</v>
      </c>
      <c r="J852" s="296" t="str">
        <f>IF(ISBLANK(INDEX('Policy Characteristics'!D:D,MATCH($C852,'Policy Characteristics'!$C:$C,0))),"",INDEX('Policy Characteristics'!D:D,MATCH($C852,'Policy Characteristics'!$C:$C,0)))</f>
        <v>Industry Energy Efficiency Standards</v>
      </c>
      <c r="K852" s="293" t="str">
        <f>IF(ISBLANK(INDEX('Policy Characteristics'!E:E,MATCH($C852,'Policy Characteristics'!$C:$C,0))),"",INDEX('Policy Characteristics'!E:E,MATCH($C852,'Policy Characteristics'!$C:$C,0)))</f>
        <v>indst efficiency standards</v>
      </c>
      <c r="L852" s="237">
        <f>IF(ISBLANK(INDEX('Policy Characteristics'!F:F,MATCH($C852,'Policy Characteristics'!$C:$C,0))),"",INDEX('Policy Characteristics'!F:F,MATCH($C852,'Policy Characteristics'!$C:$C,0)))</f>
        <v>0</v>
      </c>
      <c r="M852" s="237">
        <f>IF(ISBLANK(INDEX('Policy Characteristics'!G:G,MATCH($C852,'Policy Characteristics'!$C:$C,0))),"",INDEX('Policy Characteristics'!G:G,MATCH($C852,'Policy Characteristics'!$C:$C,0)))</f>
        <v>0.25</v>
      </c>
      <c r="N852" s="237">
        <f>IF(ISBLANK(INDEX('Policy Characteristics'!H:H,MATCH($C852,'Policy Characteristics'!$C:$C,0))),"",INDEX('Policy Characteristics'!H:H,MATCH($C852,'Policy Characteristics'!$C:$C,0)))</f>
        <v>0.01</v>
      </c>
      <c r="O852" s="293" t="str">
        <f>IF(ISBLANK(INDEX('Policy Characteristics'!I:I,MATCH($C852,'Policy Characteristics'!$C:$C,0))),"",INDEX('Policy Characteristics'!I:I,MATCH($C852,'Policy Characteristics'!$C:$C,0)))</f>
        <v>% reduction in energy use</v>
      </c>
      <c r="P852" s="293"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2" s="293" t="str">
        <f>IF(ISBLANK(INDEX('Policy Characteristics'!K:K,MATCH($C852,'Policy Characteristics'!$C:$C,0))),"",INDEX('Policy Characteristics'!K:K,MATCH($C852,'Policy Characteristics'!$C:$C,0)))</f>
        <v>industry-ag-main.html#eff-stds</v>
      </c>
      <c r="R852" s="293" t="str">
        <f>IF(ISBLANK(INDEX('Policy Characteristics'!L:L,MATCH($C852,'Policy Characteristics'!$C:$C,0))),"",INDEX('Policy Characteristics'!L:L,MATCH($C852,'Policy Characteristics'!$C:$C,0)))</f>
        <v>industry-energy-efficiency-standards.html</v>
      </c>
    </row>
    <row r="853" spans="1:18" s="293" customFormat="1" x14ac:dyDescent="0.25">
      <c r="A853" s="293" t="str">
        <f>IF(ISBLANK(INDEX('Policy Characteristics'!A:A,MATCH($C853,'Policy Characteristics'!$C:$C,0))),"",INDEX('Policy Characteristics'!A:A,MATCH($C853,'Policy Characteristics'!$C:$C,0)))</f>
        <v>Industry</v>
      </c>
      <c r="B853" s="294" t="str">
        <f>IF(ISBLANK(INDEX('Policy Characteristics'!B:B,MATCH($C853,'Policy Characteristics'!$C:$C,0))),"",INDEX('Policy Characteristics'!B:B,MATCH($C853,'Policy Characteristics'!$C:$C,0)))</f>
        <v>Industry Energy Efficiency Standards</v>
      </c>
      <c r="C853" s="293" t="str">
        <f t="shared" si="39"/>
        <v>Percentage Improvement in Eqpt Efficiency Standards above BAU</v>
      </c>
      <c r="D853" s="299" t="s">
        <v>736</v>
      </c>
      <c r="E853" s="298" t="s">
        <v>780</v>
      </c>
      <c r="F853" t="s">
        <v>737</v>
      </c>
      <c r="G853" s="298" t="s">
        <v>795</v>
      </c>
      <c r="H853" s="20">
        <v>1063</v>
      </c>
      <c r="I853" s="295" t="s">
        <v>634</v>
      </c>
      <c r="J853" s="296" t="str">
        <f>IF(ISBLANK(INDEX('Policy Characteristics'!D:D,MATCH($C853,'Policy Characteristics'!$C:$C,0))),"",INDEX('Policy Characteristics'!D:D,MATCH($C853,'Policy Characteristics'!$C:$C,0)))</f>
        <v>Industry Energy Efficiency Standards</v>
      </c>
      <c r="K853" s="293" t="str">
        <f>IF(ISBLANK(INDEX('Policy Characteristics'!E:E,MATCH($C853,'Policy Characteristics'!$C:$C,0))),"",INDEX('Policy Characteristics'!E:E,MATCH($C853,'Policy Characteristics'!$C:$C,0)))</f>
        <v>indst efficiency standards</v>
      </c>
      <c r="L853" s="237">
        <f>IF(ISBLANK(INDEX('Policy Characteristics'!F:F,MATCH($C853,'Policy Characteristics'!$C:$C,0))),"",INDEX('Policy Characteristics'!F:F,MATCH($C853,'Policy Characteristics'!$C:$C,0)))</f>
        <v>0</v>
      </c>
      <c r="M853" s="237">
        <f>IF(ISBLANK(INDEX('Policy Characteristics'!G:G,MATCH($C853,'Policy Characteristics'!$C:$C,0))),"",INDEX('Policy Characteristics'!G:G,MATCH($C853,'Policy Characteristics'!$C:$C,0)))</f>
        <v>0.25</v>
      </c>
      <c r="N853" s="237">
        <f>IF(ISBLANK(INDEX('Policy Characteristics'!H:H,MATCH($C853,'Policy Characteristics'!$C:$C,0))),"",INDEX('Policy Characteristics'!H:H,MATCH($C853,'Policy Characteristics'!$C:$C,0)))</f>
        <v>0.01</v>
      </c>
      <c r="O853" s="293" t="str">
        <f>IF(ISBLANK(INDEX('Policy Characteristics'!I:I,MATCH($C853,'Policy Characteristics'!$C:$C,0))),"",INDEX('Policy Characteristics'!I:I,MATCH($C853,'Policy Characteristics'!$C:$C,0)))</f>
        <v>% reduction in energy use</v>
      </c>
      <c r="P853" s="293"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3" s="293" t="str">
        <f>IF(ISBLANK(INDEX('Policy Characteristics'!K:K,MATCH($C853,'Policy Characteristics'!$C:$C,0))),"",INDEX('Policy Characteristics'!K:K,MATCH($C853,'Policy Characteristics'!$C:$C,0)))</f>
        <v>industry-ag-main.html#eff-stds</v>
      </c>
      <c r="R853" s="293" t="str">
        <f>IF(ISBLANK(INDEX('Policy Characteristics'!L:L,MATCH($C853,'Policy Characteristics'!$C:$C,0))),"",INDEX('Policy Characteristics'!L:L,MATCH($C853,'Policy Characteristics'!$C:$C,0)))</f>
        <v>industry-energy-efficiency-standards.html</v>
      </c>
    </row>
    <row r="854" spans="1:18" s="293" customFormat="1" x14ac:dyDescent="0.25">
      <c r="A854" s="293" t="str">
        <f>IF(ISBLANK(INDEX('Policy Characteristics'!A:A,MATCH($C854,'Policy Characteristics'!$C:$C,0))),"",INDEX('Policy Characteristics'!A:A,MATCH($C854,'Policy Characteristics'!$C:$C,0)))</f>
        <v>Industry</v>
      </c>
      <c r="B854" s="294" t="str">
        <f>IF(ISBLANK(INDEX('Policy Characteristics'!B:B,MATCH($C854,'Policy Characteristics'!$C:$C,0))),"",INDEX('Policy Characteristics'!B:B,MATCH($C854,'Policy Characteristics'!$C:$C,0)))</f>
        <v>Industry Energy Efficiency Standards</v>
      </c>
      <c r="C854" s="293" t="str">
        <f t="shared" si="39"/>
        <v>Percentage Improvement in Eqpt Efficiency Standards above BAU</v>
      </c>
      <c r="D854" s="299" t="s">
        <v>736</v>
      </c>
      <c r="E854" s="298" t="s">
        <v>782</v>
      </c>
      <c r="F854" t="s">
        <v>737</v>
      </c>
      <c r="G854" s="298" t="s">
        <v>796</v>
      </c>
      <c r="H854" s="20">
        <v>1064</v>
      </c>
      <c r="I854" s="295" t="s">
        <v>634</v>
      </c>
      <c r="J854" s="296" t="str">
        <f>IF(ISBLANK(INDEX('Policy Characteristics'!D:D,MATCH($C854,'Policy Characteristics'!$C:$C,0))),"",INDEX('Policy Characteristics'!D:D,MATCH($C854,'Policy Characteristics'!$C:$C,0)))</f>
        <v>Industry Energy Efficiency Standards</v>
      </c>
      <c r="K854" s="293" t="str">
        <f>IF(ISBLANK(INDEX('Policy Characteristics'!E:E,MATCH($C854,'Policy Characteristics'!$C:$C,0))),"",INDEX('Policy Characteristics'!E:E,MATCH($C854,'Policy Characteristics'!$C:$C,0)))</f>
        <v>indst efficiency standards</v>
      </c>
      <c r="L854" s="237">
        <f>IF(ISBLANK(INDEX('Policy Characteristics'!F:F,MATCH($C854,'Policy Characteristics'!$C:$C,0))),"",INDEX('Policy Characteristics'!F:F,MATCH($C854,'Policy Characteristics'!$C:$C,0)))</f>
        <v>0</v>
      </c>
      <c r="M854" s="237">
        <f>IF(ISBLANK(INDEX('Policy Characteristics'!G:G,MATCH($C854,'Policy Characteristics'!$C:$C,0))),"",INDEX('Policy Characteristics'!G:G,MATCH($C854,'Policy Characteristics'!$C:$C,0)))</f>
        <v>0.25</v>
      </c>
      <c r="N854" s="237">
        <f>IF(ISBLANK(INDEX('Policy Characteristics'!H:H,MATCH($C854,'Policy Characteristics'!$C:$C,0))),"",INDEX('Policy Characteristics'!H:H,MATCH($C854,'Policy Characteristics'!$C:$C,0)))</f>
        <v>0.01</v>
      </c>
      <c r="O854" s="293" t="str">
        <f>IF(ISBLANK(INDEX('Policy Characteristics'!I:I,MATCH($C854,'Policy Characteristics'!$C:$C,0))),"",INDEX('Policy Characteristics'!I:I,MATCH($C854,'Policy Characteristics'!$C:$C,0)))</f>
        <v>% reduction in energy use</v>
      </c>
      <c r="P854" s="293"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4" s="293" t="str">
        <f>IF(ISBLANK(INDEX('Policy Characteristics'!K:K,MATCH($C854,'Policy Characteristics'!$C:$C,0))),"",INDEX('Policy Characteristics'!K:K,MATCH($C854,'Policy Characteristics'!$C:$C,0)))</f>
        <v>industry-ag-main.html#eff-stds</v>
      </c>
      <c r="R854" s="293" t="str">
        <f>IF(ISBLANK(INDEX('Policy Characteristics'!L:L,MATCH($C854,'Policy Characteristics'!$C:$C,0))),"",INDEX('Policy Characteristics'!L:L,MATCH($C854,'Policy Characteristics'!$C:$C,0)))</f>
        <v>industry-energy-efficiency-standards.html</v>
      </c>
    </row>
    <row r="855" spans="1:18" s="293" customFormat="1" x14ac:dyDescent="0.25">
      <c r="A855" s="293" t="str">
        <f>IF(ISBLANK(INDEX('Policy Characteristics'!A:A,MATCH($C855,'Policy Characteristics'!$C:$C,0))),"",INDEX('Policy Characteristics'!A:A,MATCH($C855,'Policy Characteristics'!$C:$C,0)))</f>
        <v>Industry</v>
      </c>
      <c r="B855" s="294" t="str">
        <f>IF(ISBLANK(INDEX('Policy Characteristics'!B:B,MATCH($C855,'Policy Characteristics'!$C:$C,0))),"",INDEX('Policy Characteristics'!B:B,MATCH($C855,'Policy Characteristics'!$C:$C,0)))</f>
        <v>Industry Energy Efficiency Standards</v>
      </c>
      <c r="C855" s="293" t="str">
        <f t="shared" si="39"/>
        <v>Percentage Improvement in Eqpt Efficiency Standards above BAU</v>
      </c>
      <c r="D855" s="299" t="s">
        <v>736</v>
      </c>
      <c r="E855" s="298" t="s">
        <v>784</v>
      </c>
      <c r="F855" t="s">
        <v>737</v>
      </c>
      <c r="G855" s="298" t="s">
        <v>797</v>
      </c>
      <c r="H855" s="20">
        <v>1065</v>
      </c>
      <c r="I855" s="295" t="s">
        <v>634</v>
      </c>
      <c r="J855" s="296" t="str">
        <f>IF(ISBLANK(INDEX('Policy Characteristics'!D:D,MATCH($C855,'Policy Characteristics'!$C:$C,0))),"",INDEX('Policy Characteristics'!D:D,MATCH($C855,'Policy Characteristics'!$C:$C,0)))</f>
        <v>Industry Energy Efficiency Standards</v>
      </c>
      <c r="K855" s="293" t="str">
        <f>IF(ISBLANK(INDEX('Policy Characteristics'!E:E,MATCH($C855,'Policy Characteristics'!$C:$C,0))),"",INDEX('Policy Characteristics'!E:E,MATCH($C855,'Policy Characteristics'!$C:$C,0)))</f>
        <v>indst efficiency standards</v>
      </c>
      <c r="L855" s="237">
        <f>IF(ISBLANK(INDEX('Policy Characteristics'!F:F,MATCH($C855,'Policy Characteristics'!$C:$C,0))),"",INDEX('Policy Characteristics'!F:F,MATCH($C855,'Policy Characteristics'!$C:$C,0)))</f>
        <v>0</v>
      </c>
      <c r="M855" s="237">
        <f>IF(ISBLANK(INDEX('Policy Characteristics'!G:G,MATCH($C855,'Policy Characteristics'!$C:$C,0))),"",INDEX('Policy Characteristics'!G:G,MATCH($C855,'Policy Characteristics'!$C:$C,0)))</f>
        <v>0.25</v>
      </c>
      <c r="N855" s="237">
        <f>IF(ISBLANK(INDEX('Policy Characteristics'!H:H,MATCH($C855,'Policy Characteristics'!$C:$C,0))),"",INDEX('Policy Characteristics'!H:H,MATCH($C855,'Policy Characteristics'!$C:$C,0)))</f>
        <v>0.01</v>
      </c>
      <c r="O855" s="293" t="str">
        <f>IF(ISBLANK(INDEX('Policy Characteristics'!I:I,MATCH($C855,'Policy Characteristics'!$C:$C,0))),"",INDEX('Policy Characteristics'!I:I,MATCH($C855,'Policy Characteristics'!$C:$C,0)))</f>
        <v>% reduction in energy use</v>
      </c>
      <c r="P855" s="293"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5" s="293" t="str">
        <f>IF(ISBLANK(INDEX('Policy Characteristics'!K:K,MATCH($C855,'Policy Characteristics'!$C:$C,0))),"",INDEX('Policy Characteristics'!K:K,MATCH($C855,'Policy Characteristics'!$C:$C,0)))</f>
        <v>industry-ag-main.html#eff-stds</v>
      </c>
      <c r="R855" s="293" t="str">
        <f>IF(ISBLANK(INDEX('Policy Characteristics'!L:L,MATCH($C855,'Policy Characteristics'!$C:$C,0))),"",INDEX('Policy Characteristics'!L:L,MATCH($C855,'Policy Characteristics'!$C:$C,0)))</f>
        <v>industry-energy-efficiency-standards.html</v>
      </c>
    </row>
    <row r="856" spans="1:18" s="293" customFormat="1" x14ac:dyDescent="0.25">
      <c r="A856" s="293" t="str">
        <f>IF(ISBLANK(INDEX('Policy Characteristics'!A:A,MATCH($C856,'Policy Characteristics'!$C:$C,0))),"",INDEX('Policy Characteristics'!A:A,MATCH($C856,'Policy Characteristics'!$C:$C,0)))</f>
        <v>Industry</v>
      </c>
      <c r="B856" s="294" t="str">
        <f>IF(ISBLANK(INDEX('Policy Characteristics'!B:B,MATCH($C856,'Policy Characteristics'!$C:$C,0))),"",INDEX('Policy Characteristics'!B:B,MATCH($C856,'Policy Characteristics'!$C:$C,0)))</f>
        <v>Industry Energy Efficiency Standards</v>
      </c>
      <c r="C856" s="293" t="str">
        <f t="shared" si="39"/>
        <v>Percentage Improvement in Eqpt Efficiency Standards above BAU</v>
      </c>
      <c r="D856" s="299" t="s">
        <v>736</v>
      </c>
      <c r="E856" s="298" t="s">
        <v>786</v>
      </c>
      <c r="F856" t="s">
        <v>737</v>
      </c>
      <c r="G856" s="298" t="s">
        <v>798</v>
      </c>
      <c r="H856" s="20">
        <v>1066</v>
      </c>
      <c r="I856" s="295" t="s">
        <v>624</v>
      </c>
      <c r="J856" s="296" t="str">
        <f>IF(ISBLANK(INDEX('Policy Characteristics'!D:D,MATCH($C856,'Policy Characteristics'!$C:$C,0))),"",INDEX('Policy Characteristics'!D:D,MATCH($C856,'Policy Characteristics'!$C:$C,0)))</f>
        <v>Industry Energy Efficiency Standards</v>
      </c>
      <c r="K856" s="293" t="str">
        <f>IF(ISBLANK(INDEX('Policy Characteristics'!E:E,MATCH($C856,'Policy Characteristics'!$C:$C,0))),"",INDEX('Policy Characteristics'!E:E,MATCH($C856,'Policy Characteristics'!$C:$C,0)))</f>
        <v>indst efficiency standards</v>
      </c>
      <c r="L856" s="237">
        <f>IF(ISBLANK(INDEX('Policy Characteristics'!F:F,MATCH($C856,'Policy Characteristics'!$C:$C,0))),"",INDEX('Policy Characteristics'!F:F,MATCH($C856,'Policy Characteristics'!$C:$C,0)))</f>
        <v>0</v>
      </c>
      <c r="M856" s="237">
        <f>IF(ISBLANK(INDEX('Policy Characteristics'!G:G,MATCH($C856,'Policy Characteristics'!$C:$C,0))),"",INDEX('Policy Characteristics'!G:G,MATCH($C856,'Policy Characteristics'!$C:$C,0)))</f>
        <v>0.25</v>
      </c>
      <c r="N856" s="237">
        <f>IF(ISBLANK(INDEX('Policy Characteristics'!H:H,MATCH($C856,'Policy Characteristics'!$C:$C,0))),"",INDEX('Policy Characteristics'!H:H,MATCH($C856,'Policy Characteristics'!$C:$C,0)))</f>
        <v>0.01</v>
      </c>
      <c r="O856" s="293" t="str">
        <f>IF(ISBLANK(INDEX('Policy Characteristics'!I:I,MATCH($C856,'Policy Characteristics'!$C:$C,0))),"",INDEX('Policy Characteristics'!I:I,MATCH($C856,'Policy Characteristics'!$C:$C,0)))</f>
        <v>% reduction in energy use</v>
      </c>
      <c r="P856" s="293"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6" s="293" t="str">
        <f>IF(ISBLANK(INDEX('Policy Characteristics'!K:K,MATCH($C856,'Policy Characteristics'!$C:$C,0))),"",INDEX('Policy Characteristics'!K:K,MATCH($C856,'Policy Characteristics'!$C:$C,0)))</f>
        <v>industry-ag-main.html#eff-stds</v>
      </c>
      <c r="R856" s="293" t="str">
        <f>IF(ISBLANK(INDEX('Policy Characteristics'!L:L,MATCH($C856,'Policy Characteristics'!$C:$C,0))),"",INDEX('Policy Characteristics'!L:L,MATCH($C856,'Policy Characteristics'!$C:$C,0)))</f>
        <v>industry-energy-efficiency-standards.html</v>
      </c>
    </row>
    <row r="857" spans="1:18" s="293" customFormat="1" x14ac:dyDescent="0.25">
      <c r="A857" s="293" t="str">
        <f>IF(ISBLANK(INDEX('Policy Characteristics'!A:A,MATCH($C857,'Policy Characteristics'!$C:$C,0))),"",INDEX('Policy Characteristics'!A:A,MATCH($C857,'Policy Characteristics'!$C:$C,0)))</f>
        <v>Industry</v>
      </c>
      <c r="B857" s="294" t="str">
        <f>IF(ISBLANK(INDEX('Policy Characteristics'!B:B,MATCH($C857,'Policy Characteristics'!$C:$C,0))),"",INDEX('Policy Characteristics'!B:B,MATCH($C857,'Policy Characteristics'!$C:$C,0)))</f>
        <v>Industry Energy Efficiency Standards</v>
      </c>
      <c r="C857" s="293" t="str">
        <f t="shared" si="39"/>
        <v>Percentage Improvement in Eqpt Efficiency Standards above BAU</v>
      </c>
      <c r="D857" s="299" t="s">
        <v>736</v>
      </c>
      <c r="E857" s="298" t="s">
        <v>788</v>
      </c>
      <c r="F857" t="s">
        <v>737</v>
      </c>
      <c r="G857" s="298" t="s">
        <v>799</v>
      </c>
      <c r="H857" s="20">
        <v>1067</v>
      </c>
      <c r="I857" s="295" t="s">
        <v>634</v>
      </c>
      <c r="J857" s="296" t="str">
        <f>IF(ISBLANK(INDEX('Policy Characteristics'!D:D,MATCH($C857,'Policy Characteristics'!$C:$C,0))),"",INDEX('Policy Characteristics'!D:D,MATCH($C857,'Policy Characteristics'!$C:$C,0)))</f>
        <v>Industry Energy Efficiency Standards</v>
      </c>
      <c r="K857" s="293" t="str">
        <f>IF(ISBLANK(INDEX('Policy Characteristics'!E:E,MATCH($C857,'Policy Characteristics'!$C:$C,0))),"",INDEX('Policy Characteristics'!E:E,MATCH($C857,'Policy Characteristics'!$C:$C,0)))</f>
        <v>indst efficiency standards</v>
      </c>
      <c r="L857" s="237">
        <f>IF(ISBLANK(INDEX('Policy Characteristics'!F:F,MATCH($C857,'Policy Characteristics'!$C:$C,0))),"",INDEX('Policy Characteristics'!F:F,MATCH($C857,'Policy Characteristics'!$C:$C,0)))</f>
        <v>0</v>
      </c>
      <c r="M857" s="237">
        <f>IF(ISBLANK(INDEX('Policy Characteristics'!G:G,MATCH($C857,'Policy Characteristics'!$C:$C,0))),"",INDEX('Policy Characteristics'!G:G,MATCH($C857,'Policy Characteristics'!$C:$C,0)))</f>
        <v>0.25</v>
      </c>
      <c r="N857" s="237">
        <f>IF(ISBLANK(INDEX('Policy Characteristics'!H:H,MATCH($C857,'Policy Characteristics'!$C:$C,0))),"",INDEX('Policy Characteristics'!H:H,MATCH($C857,'Policy Characteristics'!$C:$C,0)))</f>
        <v>0.01</v>
      </c>
      <c r="O857" s="293" t="str">
        <f>IF(ISBLANK(INDEX('Policy Characteristics'!I:I,MATCH($C857,'Policy Characteristics'!$C:$C,0))),"",INDEX('Policy Characteristics'!I:I,MATCH($C857,'Policy Characteristics'!$C:$C,0)))</f>
        <v>% reduction in energy use</v>
      </c>
      <c r="P857" s="293"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7" s="293" t="str">
        <f>IF(ISBLANK(INDEX('Policy Characteristics'!K:K,MATCH($C857,'Policy Characteristics'!$C:$C,0))),"",INDEX('Policy Characteristics'!K:K,MATCH($C857,'Policy Characteristics'!$C:$C,0)))</f>
        <v>industry-ag-main.html#eff-stds</v>
      </c>
      <c r="R857" s="293" t="str">
        <f>IF(ISBLANK(INDEX('Policy Characteristics'!L:L,MATCH($C857,'Policy Characteristics'!$C:$C,0))),"",INDEX('Policy Characteristics'!L:L,MATCH($C857,'Policy Characteristics'!$C:$C,0)))</f>
        <v>industry-energy-efficiency-standards.html</v>
      </c>
    </row>
    <row r="858" spans="1:18" s="293" customFormat="1" x14ac:dyDescent="0.25">
      <c r="A858" s="293" t="str">
        <f>IF(ISBLANK(INDEX('Policy Characteristics'!A:A,MATCH($C858,'Policy Characteristics'!$C:$C,0))),"",INDEX('Policy Characteristics'!A:A,MATCH($C858,'Policy Characteristics'!$C:$C,0)))</f>
        <v>Industry</v>
      </c>
      <c r="B858" s="294" t="str">
        <f>IF(ISBLANK(INDEX('Policy Characteristics'!B:B,MATCH($C858,'Policy Characteristics'!$C:$C,0))),"",INDEX('Policy Characteristics'!B:B,MATCH($C858,'Policy Characteristics'!$C:$C,0)))</f>
        <v>Industry Energy Efficiency Standards</v>
      </c>
      <c r="C858" s="293" t="str">
        <f t="shared" si="39"/>
        <v>Percentage Improvement in Eqpt Efficiency Standards above BAU</v>
      </c>
      <c r="D858" s="299" t="s">
        <v>738</v>
      </c>
      <c r="E858" s="298" t="s">
        <v>770</v>
      </c>
      <c r="F858" t="s">
        <v>739</v>
      </c>
      <c r="G858" s="298" t="s">
        <v>790</v>
      </c>
      <c r="H858" s="20">
        <v>1068</v>
      </c>
      <c r="I858" s="295" t="s">
        <v>624</v>
      </c>
      <c r="J858" s="296" t="str">
        <f>IF(ISBLANK(INDEX('Policy Characteristics'!D:D,MATCH($C858,'Policy Characteristics'!$C:$C,0))),"",INDEX('Policy Characteristics'!D:D,MATCH($C858,'Policy Characteristics'!$C:$C,0)))</f>
        <v>Industry Energy Efficiency Standards</v>
      </c>
      <c r="K858" s="293" t="str">
        <f>IF(ISBLANK(INDEX('Policy Characteristics'!E:E,MATCH($C858,'Policy Characteristics'!$C:$C,0))),"",INDEX('Policy Characteristics'!E:E,MATCH($C858,'Policy Characteristics'!$C:$C,0)))</f>
        <v>indst efficiency standards</v>
      </c>
      <c r="L858" s="237">
        <f>IF(ISBLANK(INDEX('Policy Characteristics'!F:F,MATCH($C858,'Policy Characteristics'!$C:$C,0))),"",INDEX('Policy Characteristics'!F:F,MATCH($C858,'Policy Characteristics'!$C:$C,0)))</f>
        <v>0</v>
      </c>
      <c r="M858" s="237">
        <f>IF(ISBLANK(INDEX('Policy Characteristics'!G:G,MATCH($C858,'Policy Characteristics'!$C:$C,0))),"",INDEX('Policy Characteristics'!G:G,MATCH($C858,'Policy Characteristics'!$C:$C,0)))</f>
        <v>0.25</v>
      </c>
      <c r="N858" s="237">
        <f>IF(ISBLANK(INDEX('Policy Characteristics'!H:H,MATCH($C858,'Policy Characteristics'!$C:$C,0))),"",INDEX('Policy Characteristics'!H:H,MATCH($C858,'Policy Characteristics'!$C:$C,0)))</f>
        <v>0.01</v>
      </c>
      <c r="O858" s="293" t="str">
        <f>IF(ISBLANK(INDEX('Policy Characteristics'!I:I,MATCH($C858,'Policy Characteristics'!$C:$C,0))),"",INDEX('Policy Characteristics'!I:I,MATCH($C858,'Policy Characteristics'!$C:$C,0)))</f>
        <v>% reduction in energy use</v>
      </c>
      <c r="P858" s="293"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8" s="293" t="str">
        <f>IF(ISBLANK(INDEX('Policy Characteristics'!K:K,MATCH($C858,'Policy Characteristics'!$C:$C,0))),"",INDEX('Policy Characteristics'!K:K,MATCH($C858,'Policy Characteristics'!$C:$C,0)))</f>
        <v>industry-ag-main.html#eff-stds</v>
      </c>
      <c r="R858" s="293" t="str">
        <f>IF(ISBLANK(INDEX('Policy Characteristics'!L:L,MATCH($C858,'Policy Characteristics'!$C:$C,0))),"",INDEX('Policy Characteristics'!L:L,MATCH($C858,'Policy Characteristics'!$C:$C,0)))</f>
        <v>industry-energy-efficiency-standards.html</v>
      </c>
    </row>
    <row r="859" spans="1:18" s="293" customFormat="1" x14ac:dyDescent="0.25">
      <c r="A859" s="293" t="str">
        <f>IF(ISBLANK(INDEX('Policy Characteristics'!A:A,MATCH($C859,'Policy Characteristics'!$C:$C,0))),"",INDEX('Policy Characteristics'!A:A,MATCH($C859,'Policy Characteristics'!$C:$C,0)))</f>
        <v>Industry</v>
      </c>
      <c r="B859" s="294" t="str">
        <f>IF(ISBLANK(INDEX('Policy Characteristics'!B:B,MATCH($C859,'Policy Characteristics'!$C:$C,0))),"",INDEX('Policy Characteristics'!B:B,MATCH($C859,'Policy Characteristics'!$C:$C,0)))</f>
        <v>Industry Energy Efficiency Standards</v>
      </c>
      <c r="C859" s="293" t="str">
        <f t="shared" si="39"/>
        <v>Percentage Improvement in Eqpt Efficiency Standards above BAU</v>
      </c>
      <c r="D859" s="299" t="s">
        <v>738</v>
      </c>
      <c r="E859" s="298" t="s">
        <v>772</v>
      </c>
      <c r="F859" t="s">
        <v>739</v>
      </c>
      <c r="G859" s="298" t="s">
        <v>791</v>
      </c>
      <c r="H859" s="20">
        <v>1069</v>
      </c>
      <c r="I859" s="295" t="s">
        <v>634</v>
      </c>
      <c r="J859" s="296" t="str">
        <f>IF(ISBLANK(INDEX('Policy Characteristics'!D:D,MATCH($C859,'Policy Characteristics'!$C:$C,0))),"",INDEX('Policy Characteristics'!D:D,MATCH($C859,'Policy Characteristics'!$C:$C,0)))</f>
        <v>Industry Energy Efficiency Standards</v>
      </c>
      <c r="K859" s="293" t="str">
        <f>IF(ISBLANK(INDEX('Policy Characteristics'!E:E,MATCH($C859,'Policy Characteristics'!$C:$C,0))),"",INDEX('Policy Characteristics'!E:E,MATCH($C859,'Policy Characteristics'!$C:$C,0)))</f>
        <v>indst efficiency standards</v>
      </c>
      <c r="L859" s="237">
        <f>IF(ISBLANK(INDEX('Policy Characteristics'!F:F,MATCH($C859,'Policy Characteristics'!$C:$C,0))),"",INDEX('Policy Characteristics'!F:F,MATCH($C859,'Policy Characteristics'!$C:$C,0)))</f>
        <v>0</v>
      </c>
      <c r="M859" s="237">
        <f>IF(ISBLANK(INDEX('Policy Characteristics'!G:G,MATCH($C859,'Policy Characteristics'!$C:$C,0))),"",INDEX('Policy Characteristics'!G:G,MATCH($C859,'Policy Characteristics'!$C:$C,0)))</f>
        <v>0.25</v>
      </c>
      <c r="N859" s="237">
        <f>IF(ISBLANK(INDEX('Policy Characteristics'!H:H,MATCH($C859,'Policy Characteristics'!$C:$C,0))),"",INDEX('Policy Characteristics'!H:H,MATCH($C859,'Policy Characteristics'!$C:$C,0)))</f>
        <v>0.01</v>
      </c>
      <c r="O859" s="293" t="str">
        <f>IF(ISBLANK(INDEX('Policy Characteristics'!I:I,MATCH($C859,'Policy Characteristics'!$C:$C,0))),"",INDEX('Policy Characteristics'!I:I,MATCH($C859,'Policy Characteristics'!$C:$C,0)))</f>
        <v>% reduction in energy use</v>
      </c>
      <c r="P859" s="293"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9" s="293" t="str">
        <f>IF(ISBLANK(INDEX('Policy Characteristics'!K:K,MATCH($C859,'Policy Characteristics'!$C:$C,0))),"",INDEX('Policy Characteristics'!K:K,MATCH($C859,'Policy Characteristics'!$C:$C,0)))</f>
        <v>industry-ag-main.html#eff-stds</v>
      </c>
      <c r="R859" s="293" t="str">
        <f>IF(ISBLANK(INDEX('Policy Characteristics'!L:L,MATCH($C859,'Policy Characteristics'!$C:$C,0))),"",INDEX('Policy Characteristics'!L:L,MATCH($C859,'Policy Characteristics'!$C:$C,0)))</f>
        <v>industry-energy-efficiency-standards.html</v>
      </c>
    </row>
    <row r="860" spans="1:18" s="293" customFormat="1" x14ac:dyDescent="0.25">
      <c r="A860" s="293" t="str">
        <f>IF(ISBLANK(INDEX('Policy Characteristics'!A:A,MATCH($C860,'Policy Characteristics'!$C:$C,0))),"",INDEX('Policy Characteristics'!A:A,MATCH($C860,'Policy Characteristics'!$C:$C,0)))</f>
        <v>Industry</v>
      </c>
      <c r="B860" s="294" t="str">
        <f>IF(ISBLANK(INDEX('Policy Characteristics'!B:B,MATCH($C860,'Policy Characteristics'!$C:$C,0))),"",INDEX('Policy Characteristics'!B:B,MATCH($C860,'Policy Characteristics'!$C:$C,0)))</f>
        <v>Industry Energy Efficiency Standards</v>
      </c>
      <c r="C860" s="293" t="str">
        <f t="shared" si="39"/>
        <v>Percentage Improvement in Eqpt Efficiency Standards above BAU</v>
      </c>
      <c r="D860" s="299" t="s">
        <v>738</v>
      </c>
      <c r="E860" s="298" t="s">
        <v>774</v>
      </c>
      <c r="F860" t="s">
        <v>739</v>
      </c>
      <c r="G860" s="298" t="s">
        <v>792</v>
      </c>
      <c r="H860" s="20">
        <v>1070</v>
      </c>
      <c r="I860" s="295" t="s">
        <v>624</v>
      </c>
      <c r="J860" s="296" t="str">
        <f>IF(ISBLANK(INDEX('Policy Characteristics'!D:D,MATCH($C860,'Policy Characteristics'!$C:$C,0))),"",INDEX('Policy Characteristics'!D:D,MATCH($C860,'Policy Characteristics'!$C:$C,0)))</f>
        <v>Industry Energy Efficiency Standards</v>
      </c>
      <c r="K860" s="293" t="str">
        <f>IF(ISBLANK(INDEX('Policy Characteristics'!E:E,MATCH($C860,'Policy Characteristics'!$C:$C,0))),"",INDEX('Policy Characteristics'!E:E,MATCH($C860,'Policy Characteristics'!$C:$C,0)))</f>
        <v>indst efficiency standards</v>
      </c>
      <c r="L860" s="237">
        <f>IF(ISBLANK(INDEX('Policy Characteristics'!F:F,MATCH($C860,'Policy Characteristics'!$C:$C,0))),"",INDEX('Policy Characteristics'!F:F,MATCH($C860,'Policy Characteristics'!$C:$C,0)))</f>
        <v>0</v>
      </c>
      <c r="M860" s="237">
        <f>IF(ISBLANK(INDEX('Policy Characteristics'!G:G,MATCH($C860,'Policy Characteristics'!$C:$C,0))),"",INDEX('Policy Characteristics'!G:G,MATCH($C860,'Policy Characteristics'!$C:$C,0)))</f>
        <v>0.25</v>
      </c>
      <c r="N860" s="237">
        <f>IF(ISBLANK(INDEX('Policy Characteristics'!H:H,MATCH($C860,'Policy Characteristics'!$C:$C,0))),"",INDEX('Policy Characteristics'!H:H,MATCH($C860,'Policy Characteristics'!$C:$C,0)))</f>
        <v>0.01</v>
      </c>
      <c r="O860" s="293" t="str">
        <f>IF(ISBLANK(INDEX('Policy Characteristics'!I:I,MATCH($C860,'Policy Characteristics'!$C:$C,0))),"",INDEX('Policy Characteristics'!I:I,MATCH($C860,'Policy Characteristics'!$C:$C,0)))</f>
        <v>% reduction in energy use</v>
      </c>
      <c r="P860" s="293"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0" s="293" t="str">
        <f>IF(ISBLANK(INDEX('Policy Characteristics'!K:K,MATCH($C860,'Policy Characteristics'!$C:$C,0))),"",INDEX('Policy Characteristics'!K:K,MATCH($C860,'Policy Characteristics'!$C:$C,0)))</f>
        <v>industry-ag-main.html#eff-stds</v>
      </c>
      <c r="R860" s="293" t="str">
        <f>IF(ISBLANK(INDEX('Policy Characteristics'!L:L,MATCH($C860,'Policy Characteristics'!$C:$C,0))),"",INDEX('Policy Characteristics'!L:L,MATCH($C860,'Policy Characteristics'!$C:$C,0)))</f>
        <v>industry-energy-efficiency-standards.html</v>
      </c>
    </row>
    <row r="861" spans="1:18" s="293" customFormat="1" x14ac:dyDescent="0.25">
      <c r="A861" s="293" t="str">
        <f>IF(ISBLANK(INDEX('Policy Characteristics'!A:A,MATCH($C861,'Policy Characteristics'!$C:$C,0))),"",INDEX('Policy Characteristics'!A:A,MATCH($C861,'Policy Characteristics'!$C:$C,0)))</f>
        <v>Industry</v>
      </c>
      <c r="B861" s="294" t="str">
        <f>IF(ISBLANK(INDEX('Policy Characteristics'!B:B,MATCH($C861,'Policy Characteristics'!$C:$C,0))),"",INDEX('Policy Characteristics'!B:B,MATCH($C861,'Policy Characteristics'!$C:$C,0)))</f>
        <v>Industry Energy Efficiency Standards</v>
      </c>
      <c r="C861" s="293" t="str">
        <f t="shared" si="39"/>
        <v>Percentage Improvement in Eqpt Efficiency Standards above BAU</v>
      </c>
      <c r="D861" s="299" t="s">
        <v>738</v>
      </c>
      <c r="E861" s="298" t="s">
        <v>776</v>
      </c>
      <c r="F861" t="s">
        <v>739</v>
      </c>
      <c r="G861" s="298" t="s">
        <v>793</v>
      </c>
      <c r="H861" s="20">
        <v>1071</v>
      </c>
      <c r="I861" s="295" t="s">
        <v>634</v>
      </c>
      <c r="J861" s="296" t="str">
        <f>IF(ISBLANK(INDEX('Policy Characteristics'!D:D,MATCH($C861,'Policy Characteristics'!$C:$C,0))),"",INDEX('Policy Characteristics'!D:D,MATCH($C861,'Policy Characteristics'!$C:$C,0)))</f>
        <v>Industry Energy Efficiency Standards</v>
      </c>
      <c r="K861" s="293" t="str">
        <f>IF(ISBLANK(INDEX('Policy Characteristics'!E:E,MATCH($C861,'Policy Characteristics'!$C:$C,0))),"",INDEX('Policy Characteristics'!E:E,MATCH($C861,'Policy Characteristics'!$C:$C,0)))</f>
        <v>indst efficiency standards</v>
      </c>
      <c r="L861" s="237">
        <f>IF(ISBLANK(INDEX('Policy Characteristics'!F:F,MATCH($C861,'Policy Characteristics'!$C:$C,0))),"",INDEX('Policy Characteristics'!F:F,MATCH($C861,'Policy Characteristics'!$C:$C,0)))</f>
        <v>0</v>
      </c>
      <c r="M861" s="237">
        <f>IF(ISBLANK(INDEX('Policy Characteristics'!G:G,MATCH($C861,'Policy Characteristics'!$C:$C,0))),"",INDEX('Policy Characteristics'!G:G,MATCH($C861,'Policy Characteristics'!$C:$C,0)))</f>
        <v>0.25</v>
      </c>
      <c r="N861" s="237">
        <f>IF(ISBLANK(INDEX('Policy Characteristics'!H:H,MATCH($C861,'Policy Characteristics'!$C:$C,0))),"",INDEX('Policy Characteristics'!H:H,MATCH($C861,'Policy Characteristics'!$C:$C,0)))</f>
        <v>0.01</v>
      </c>
      <c r="O861" s="293" t="str">
        <f>IF(ISBLANK(INDEX('Policy Characteristics'!I:I,MATCH($C861,'Policy Characteristics'!$C:$C,0))),"",INDEX('Policy Characteristics'!I:I,MATCH($C861,'Policy Characteristics'!$C:$C,0)))</f>
        <v>% reduction in energy use</v>
      </c>
      <c r="P861" s="293"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1" s="293" t="str">
        <f>IF(ISBLANK(INDEX('Policy Characteristics'!K:K,MATCH($C861,'Policy Characteristics'!$C:$C,0))),"",INDEX('Policy Characteristics'!K:K,MATCH($C861,'Policy Characteristics'!$C:$C,0)))</f>
        <v>industry-ag-main.html#eff-stds</v>
      </c>
      <c r="R861" s="293" t="str">
        <f>IF(ISBLANK(INDEX('Policy Characteristics'!L:L,MATCH($C861,'Policy Characteristics'!$C:$C,0))),"",INDEX('Policy Characteristics'!L:L,MATCH($C861,'Policy Characteristics'!$C:$C,0)))</f>
        <v>industry-energy-efficiency-standards.html</v>
      </c>
    </row>
    <row r="862" spans="1:18" s="293" customFormat="1" x14ac:dyDescent="0.25">
      <c r="A862" s="293" t="str">
        <f>IF(ISBLANK(INDEX('Policy Characteristics'!A:A,MATCH($C862,'Policy Characteristics'!$C:$C,0))),"",INDEX('Policy Characteristics'!A:A,MATCH($C862,'Policy Characteristics'!$C:$C,0)))</f>
        <v>Industry</v>
      </c>
      <c r="B862" s="294" t="str">
        <f>IF(ISBLANK(INDEX('Policy Characteristics'!B:B,MATCH($C862,'Policy Characteristics'!$C:$C,0))),"",INDEX('Policy Characteristics'!B:B,MATCH($C862,'Policy Characteristics'!$C:$C,0)))</f>
        <v>Industry Energy Efficiency Standards</v>
      </c>
      <c r="C862" s="293" t="str">
        <f t="shared" si="39"/>
        <v>Percentage Improvement in Eqpt Efficiency Standards above BAU</v>
      </c>
      <c r="D862" s="299" t="s">
        <v>738</v>
      </c>
      <c r="E862" s="298" t="s">
        <v>778</v>
      </c>
      <c r="F862" t="s">
        <v>739</v>
      </c>
      <c r="G862" s="298" t="s">
        <v>794</v>
      </c>
      <c r="H862" s="20">
        <v>1072</v>
      </c>
      <c r="I862" s="295" t="s">
        <v>624</v>
      </c>
      <c r="J862" s="296" t="str">
        <f>IF(ISBLANK(INDEX('Policy Characteristics'!D:D,MATCH($C862,'Policy Characteristics'!$C:$C,0))),"",INDEX('Policy Characteristics'!D:D,MATCH($C862,'Policy Characteristics'!$C:$C,0)))</f>
        <v>Industry Energy Efficiency Standards</v>
      </c>
      <c r="K862" s="293" t="str">
        <f>IF(ISBLANK(INDEX('Policy Characteristics'!E:E,MATCH($C862,'Policy Characteristics'!$C:$C,0))),"",INDEX('Policy Characteristics'!E:E,MATCH($C862,'Policy Characteristics'!$C:$C,0)))</f>
        <v>indst efficiency standards</v>
      </c>
      <c r="L862" s="237">
        <f>IF(ISBLANK(INDEX('Policy Characteristics'!F:F,MATCH($C862,'Policy Characteristics'!$C:$C,0))),"",INDEX('Policy Characteristics'!F:F,MATCH($C862,'Policy Characteristics'!$C:$C,0)))</f>
        <v>0</v>
      </c>
      <c r="M862" s="237">
        <f>IF(ISBLANK(INDEX('Policy Characteristics'!G:G,MATCH($C862,'Policy Characteristics'!$C:$C,0))),"",INDEX('Policy Characteristics'!G:G,MATCH($C862,'Policy Characteristics'!$C:$C,0)))</f>
        <v>0.25</v>
      </c>
      <c r="N862" s="237">
        <f>IF(ISBLANK(INDEX('Policy Characteristics'!H:H,MATCH($C862,'Policy Characteristics'!$C:$C,0))),"",INDEX('Policy Characteristics'!H:H,MATCH($C862,'Policy Characteristics'!$C:$C,0)))</f>
        <v>0.01</v>
      </c>
      <c r="O862" s="293" t="str">
        <f>IF(ISBLANK(INDEX('Policy Characteristics'!I:I,MATCH($C862,'Policy Characteristics'!$C:$C,0))),"",INDEX('Policy Characteristics'!I:I,MATCH($C862,'Policy Characteristics'!$C:$C,0)))</f>
        <v>% reduction in energy use</v>
      </c>
      <c r="P862" s="293"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2" s="293" t="str">
        <f>IF(ISBLANK(INDEX('Policy Characteristics'!K:K,MATCH($C862,'Policy Characteristics'!$C:$C,0))),"",INDEX('Policy Characteristics'!K:K,MATCH($C862,'Policy Characteristics'!$C:$C,0)))</f>
        <v>industry-ag-main.html#eff-stds</v>
      </c>
      <c r="R862" s="293" t="str">
        <f>IF(ISBLANK(INDEX('Policy Characteristics'!L:L,MATCH($C862,'Policy Characteristics'!$C:$C,0))),"",INDEX('Policy Characteristics'!L:L,MATCH($C862,'Policy Characteristics'!$C:$C,0)))</f>
        <v>industry-energy-efficiency-standards.html</v>
      </c>
    </row>
    <row r="863" spans="1:18" s="293" customFormat="1" x14ac:dyDescent="0.25">
      <c r="A863" s="293" t="str">
        <f>IF(ISBLANK(INDEX('Policy Characteristics'!A:A,MATCH($C863,'Policy Characteristics'!$C:$C,0))),"",INDEX('Policy Characteristics'!A:A,MATCH($C863,'Policy Characteristics'!$C:$C,0)))</f>
        <v>Industry</v>
      </c>
      <c r="B863" s="294" t="str">
        <f>IF(ISBLANK(INDEX('Policy Characteristics'!B:B,MATCH($C863,'Policy Characteristics'!$C:$C,0))),"",INDEX('Policy Characteristics'!B:B,MATCH($C863,'Policy Characteristics'!$C:$C,0)))</f>
        <v>Industry Energy Efficiency Standards</v>
      </c>
      <c r="C863" s="293" t="str">
        <f t="shared" si="39"/>
        <v>Percentage Improvement in Eqpt Efficiency Standards above BAU</v>
      </c>
      <c r="D863" s="299" t="s">
        <v>738</v>
      </c>
      <c r="E863" s="298" t="s">
        <v>780</v>
      </c>
      <c r="F863" t="s">
        <v>739</v>
      </c>
      <c r="G863" s="298" t="s">
        <v>795</v>
      </c>
      <c r="H863" s="20">
        <v>1073</v>
      </c>
      <c r="I863" s="295" t="s">
        <v>634</v>
      </c>
      <c r="J863" s="296" t="str">
        <f>IF(ISBLANK(INDEX('Policy Characteristics'!D:D,MATCH($C863,'Policy Characteristics'!$C:$C,0))),"",INDEX('Policy Characteristics'!D:D,MATCH($C863,'Policy Characteristics'!$C:$C,0)))</f>
        <v>Industry Energy Efficiency Standards</v>
      </c>
      <c r="K863" s="293" t="str">
        <f>IF(ISBLANK(INDEX('Policy Characteristics'!E:E,MATCH($C863,'Policy Characteristics'!$C:$C,0))),"",INDEX('Policy Characteristics'!E:E,MATCH($C863,'Policy Characteristics'!$C:$C,0)))</f>
        <v>indst efficiency standards</v>
      </c>
      <c r="L863" s="237">
        <f>IF(ISBLANK(INDEX('Policy Characteristics'!F:F,MATCH($C863,'Policy Characteristics'!$C:$C,0))),"",INDEX('Policy Characteristics'!F:F,MATCH($C863,'Policy Characteristics'!$C:$C,0)))</f>
        <v>0</v>
      </c>
      <c r="M863" s="237">
        <f>IF(ISBLANK(INDEX('Policy Characteristics'!G:G,MATCH($C863,'Policy Characteristics'!$C:$C,0))),"",INDEX('Policy Characteristics'!G:G,MATCH($C863,'Policy Characteristics'!$C:$C,0)))</f>
        <v>0.25</v>
      </c>
      <c r="N863" s="237">
        <f>IF(ISBLANK(INDEX('Policy Characteristics'!H:H,MATCH($C863,'Policy Characteristics'!$C:$C,0))),"",INDEX('Policy Characteristics'!H:H,MATCH($C863,'Policy Characteristics'!$C:$C,0)))</f>
        <v>0.01</v>
      </c>
      <c r="O863" s="293" t="str">
        <f>IF(ISBLANK(INDEX('Policy Characteristics'!I:I,MATCH($C863,'Policy Characteristics'!$C:$C,0))),"",INDEX('Policy Characteristics'!I:I,MATCH($C863,'Policy Characteristics'!$C:$C,0)))</f>
        <v>% reduction in energy use</v>
      </c>
      <c r="P863" s="293"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3" s="293" t="str">
        <f>IF(ISBLANK(INDEX('Policy Characteristics'!K:K,MATCH($C863,'Policy Characteristics'!$C:$C,0))),"",INDEX('Policy Characteristics'!K:K,MATCH($C863,'Policy Characteristics'!$C:$C,0)))</f>
        <v>industry-ag-main.html#eff-stds</v>
      </c>
      <c r="R863" s="293" t="str">
        <f>IF(ISBLANK(INDEX('Policy Characteristics'!L:L,MATCH($C863,'Policy Characteristics'!$C:$C,0))),"",INDEX('Policy Characteristics'!L:L,MATCH($C863,'Policy Characteristics'!$C:$C,0)))</f>
        <v>industry-energy-efficiency-standards.html</v>
      </c>
    </row>
    <row r="864" spans="1:18" s="293" customFormat="1" x14ac:dyDescent="0.25">
      <c r="A864" s="293" t="str">
        <f>IF(ISBLANK(INDEX('Policy Characteristics'!A:A,MATCH($C864,'Policy Characteristics'!$C:$C,0))),"",INDEX('Policy Characteristics'!A:A,MATCH($C864,'Policy Characteristics'!$C:$C,0)))</f>
        <v>Industry</v>
      </c>
      <c r="B864" s="294" t="str">
        <f>IF(ISBLANK(INDEX('Policy Characteristics'!B:B,MATCH($C864,'Policy Characteristics'!$C:$C,0))),"",INDEX('Policy Characteristics'!B:B,MATCH($C864,'Policy Characteristics'!$C:$C,0)))</f>
        <v>Industry Energy Efficiency Standards</v>
      </c>
      <c r="C864" s="293" t="str">
        <f t="shared" si="39"/>
        <v>Percentage Improvement in Eqpt Efficiency Standards above BAU</v>
      </c>
      <c r="D864" s="299" t="s">
        <v>738</v>
      </c>
      <c r="E864" s="298" t="s">
        <v>782</v>
      </c>
      <c r="F864" t="s">
        <v>739</v>
      </c>
      <c r="G864" s="298" t="s">
        <v>796</v>
      </c>
      <c r="H864" s="20">
        <v>1074</v>
      </c>
      <c r="I864" s="295" t="s">
        <v>634</v>
      </c>
      <c r="J864" s="296" t="str">
        <f>IF(ISBLANK(INDEX('Policy Characteristics'!D:D,MATCH($C864,'Policy Characteristics'!$C:$C,0))),"",INDEX('Policy Characteristics'!D:D,MATCH($C864,'Policy Characteristics'!$C:$C,0)))</f>
        <v>Industry Energy Efficiency Standards</v>
      </c>
      <c r="K864" s="293" t="str">
        <f>IF(ISBLANK(INDEX('Policy Characteristics'!E:E,MATCH($C864,'Policy Characteristics'!$C:$C,0))),"",INDEX('Policy Characteristics'!E:E,MATCH($C864,'Policy Characteristics'!$C:$C,0)))</f>
        <v>indst efficiency standards</v>
      </c>
      <c r="L864" s="237">
        <f>IF(ISBLANK(INDEX('Policy Characteristics'!F:F,MATCH($C864,'Policy Characteristics'!$C:$C,0))),"",INDEX('Policy Characteristics'!F:F,MATCH($C864,'Policy Characteristics'!$C:$C,0)))</f>
        <v>0</v>
      </c>
      <c r="M864" s="237">
        <f>IF(ISBLANK(INDEX('Policy Characteristics'!G:G,MATCH($C864,'Policy Characteristics'!$C:$C,0))),"",INDEX('Policy Characteristics'!G:G,MATCH($C864,'Policy Characteristics'!$C:$C,0)))</f>
        <v>0.25</v>
      </c>
      <c r="N864" s="237">
        <f>IF(ISBLANK(INDEX('Policy Characteristics'!H:H,MATCH($C864,'Policy Characteristics'!$C:$C,0))),"",INDEX('Policy Characteristics'!H:H,MATCH($C864,'Policy Characteristics'!$C:$C,0)))</f>
        <v>0.01</v>
      </c>
      <c r="O864" s="293" t="str">
        <f>IF(ISBLANK(INDEX('Policy Characteristics'!I:I,MATCH($C864,'Policy Characteristics'!$C:$C,0))),"",INDEX('Policy Characteristics'!I:I,MATCH($C864,'Policy Characteristics'!$C:$C,0)))</f>
        <v>% reduction in energy use</v>
      </c>
      <c r="P864" s="293"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4" s="293" t="str">
        <f>IF(ISBLANK(INDEX('Policy Characteristics'!K:K,MATCH($C864,'Policy Characteristics'!$C:$C,0))),"",INDEX('Policy Characteristics'!K:K,MATCH($C864,'Policy Characteristics'!$C:$C,0)))</f>
        <v>industry-ag-main.html#eff-stds</v>
      </c>
      <c r="R864" s="293" t="str">
        <f>IF(ISBLANK(INDEX('Policy Characteristics'!L:L,MATCH($C864,'Policy Characteristics'!$C:$C,0))),"",INDEX('Policy Characteristics'!L:L,MATCH($C864,'Policy Characteristics'!$C:$C,0)))</f>
        <v>industry-energy-efficiency-standards.html</v>
      </c>
    </row>
    <row r="865" spans="1:18" s="293" customFormat="1" x14ac:dyDescent="0.25">
      <c r="A865" s="293" t="str">
        <f>IF(ISBLANK(INDEX('Policy Characteristics'!A:A,MATCH($C865,'Policy Characteristics'!$C:$C,0))),"",INDEX('Policy Characteristics'!A:A,MATCH($C865,'Policy Characteristics'!$C:$C,0)))</f>
        <v>Industry</v>
      </c>
      <c r="B865" s="294" t="str">
        <f>IF(ISBLANK(INDEX('Policy Characteristics'!B:B,MATCH($C865,'Policy Characteristics'!$C:$C,0))),"",INDEX('Policy Characteristics'!B:B,MATCH($C865,'Policy Characteristics'!$C:$C,0)))</f>
        <v>Industry Energy Efficiency Standards</v>
      </c>
      <c r="C865" s="293" t="str">
        <f t="shared" si="39"/>
        <v>Percentage Improvement in Eqpt Efficiency Standards above BAU</v>
      </c>
      <c r="D865" s="299" t="s">
        <v>738</v>
      </c>
      <c r="E865" s="298" t="s">
        <v>784</v>
      </c>
      <c r="F865" t="s">
        <v>739</v>
      </c>
      <c r="G865" s="298" t="s">
        <v>797</v>
      </c>
      <c r="H865" s="20">
        <v>1075</v>
      </c>
      <c r="I865" s="295" t="s">
        <v>634</v>
      </c>
      <c r="J865" s="296" t="str">
        <f>IF(ISBLANK(INDEX('Policy Characteristics'!D:D,MATCH($C865,'Policy Characteristics'!$C:$C,0))),"",INDEX('Policy Characteristics'!D:D,MATCH($C865,'Policy Characteristics'!$C:$C,0)))</f>
        <v>Industry Energy Efficiency Standards</v>
      </c>
      <c r="K865" s="293" t="str">
        <f>IF(ISBLANK(INDEX('Policy Characteristics'!E:E,MATCH($C865,'Policy Characteristics'!$C:$C,0))),"",INDEX('Policy Characteristics'!E:E,MATCH($C865,'Policy Characteristics'!$C:$C,0)))</f>
        <v>indst efficiency standards</v>
      </c>
      <c r="L865" s="237">
        <f>IF(ISBLANK(INDEX('Policy Characteristics'!F:F,MATCH($C865,'Policy Characteristics'!$C:$C,0))),"",INDEX('Policy Characteristics'!F:F,MATCH($C865,'Policy Characteristics'!$C:$C,0)))</f>
        <v>0</v>
      </c>
      <c r="M865" s="237">
        <f>IF(ISBLANK(INDEX('Policy Characteristics'!G:G,MATCH($C865,'Policy Characteristics'!$C:$C,0))),"",INDEX('Policy Characteristics'!G:G,MATCH($C865,'Policy Characteristics'!$C:$C,0)))</f>
        <v>0.25</v>
      </c>
      <c r="N865" s="237">
        <f>IF(ISBLANK(INDEX('Policy Characteristics'!H:H,MATCH($C865,'Policy Characteristics'!$C:$C,0))),"",INDEX('Policy Characteristics'!H:H,MATCH($C865,'Policy Characteristics'!$C:$C,0)))</f>
        <v>0.01</v>
      </c>
      <c r="O865" s="293" t="str">
        <f>IF(ISBLANK(INDEX('Policy Characteristics'!I:I,MATCH($C865,'Policy Characteristics'!$C:$C,0))),"",INDEX('Policy Characteristics'!I:I,MATCH($C865,'Policy Characteristics'!$C:$C,0)))</f>
        <v>% reduction in energy use</v>
      </c>
      <c r="P865" s="293"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5" s="293" t="str">
        <f>IF(ISBLANK(INDEX('Policy Characteristics'!K:K,MATCH($C865,'Policy Characteristics'!$C:$C,0))),"",INDEX('Policy Characteristics'!K:K,MATCH($C865,'Policy Characteristics'!$C:$C,0)))</f>
        <v>industry-ag-main.html#eff-stds</v>
      </c>
      <c r="R865" s="293" t="str">
        <f>IF(ISBLANK(INDEX('Policy Characteristics'!L:L,MATCH($C865,'Policy Characteristics'!$C:$C,0))),"",INDEX('Policy Characteristics'!L:L,MATCH($C865,'Policy Characteristics'!$C:$C,0)))</f>
        <v>industry-energy-efficiency-standards.html</v>
      </c>
    </row>
    <row r="866" spans="1:18" s="293" customFormat="1" x14ac:dyDescent="0.25">
      <c r="A866" s="293" t="str">
        <f>IF(ISBLANK(INDEX('Policy Characteristics'!A:A,MATCH($C866,'Policy Characteristics'!$C:$C,0))),"",INDEX('Policy Characteristics'!A:A,MATCH($C866,'Policy Characteristics'!$C:$C,0)))</f>
        <v>Industry</v>
      </c>
      <c r="B866" s="294" t="str">
        <f>IF(ISBLANK(INDEX('Policy Characteristics'!B:B,MATCH($C866,'Policy Characteristics'!$C:$C,0))),"",INDEX('Policy Characteristics'!B:B,MATCH($C866,'Policy Characteristics'!$C:$C,0)))</f>
        <v>Industry Energy Efficiency Standards</v>
      </c>
      <c r="C866" s="293" t="str">
        <f t="shared" si="39"/>
        <v>Percentage Improvement in Eqpt Efficiency Standards above BAU</v>
      </c>
      <c r="D866" s="299" t="s">
        <v>738</v>
      </c>
      <c r="E866" s="298" t="s">
        <v>786</v>
      </c>
      <c r="F866" t="s">
        <v>739</v>
      </c>
      <c r="G866" s="298" t="s">
        <v>798</v>
      </c>
      <c r="H866" s="20">
        <v>1076</v>
      </c>
      <c r="I866" s="295" t="s">
        <v>624</v>
      </c>
      <c r="J866" s="296" t="str">
        <f>IF(ISBLANK(INDEX('Policy Characteristics'!D:D,MATCH($C866,'Policy Characteristics'!$C:$C,0))),"",INDEX('Policy Characteristics'!D:D,MATCH($C866,'Policy Characteristics'!$C:$C,0)))</f>
        <v>Industry Energy Efficiency Standards</v>
      </c>
      <c r="K866" s="293" t="str">
        <f>IF(ISBLANK(INDEX('Policy Characteristics'!E:E,MATCH($C866,'Policy Characteristics'!$C:$C,0))),"",INDEX('Policy Characteristics'!E:E,MATCH($C866,'Policy Characteristics'!$C:$C,0)))</f>
        <v>indst efficiency standards</v>
      </c>
      <c r="L866" s="237">
        <f>IF(ISBLANK(INDEX('Policy Characteristics'!F:F,MATCH($C866,'Policy Characteristics'!$C:$C,0))),"",INDEX('Policy Characteristics'!F:F,MATCH($C866,'Policy Characteristics'!$C:$C,0)))</f>
        <v>0</v>
      </c>
      <c r="M866" s="237">
        <f>IF(ISBLANK(INDEX('Policy Characteristics'!G:G,MATCH($C866,'Policy Characteristics'!$C:$C,0))),"",INDEX('Policy Characteristics'!G:G,MATCH($C866,'Policy Characteristics'!$C:$C,0)))</f>
        <v>0.25</v>
      </c>
      <c r="N866" s="237">
        <f>IF(ISBLANK(INDEX('Policy Characteristics'!H:H,MATCH($C866,'Policy Characteristics'!$C:$C,0))),"",INDEX('Policy Characteristics'!H:H,MATCH($C866,'Policy Characteristics'!$C:$C,0)))</f>
        <v>0.01</v>
      </c>
      <c r="O866" s="293" t="str">
        <f>IF(ISBLANK(INDEX('Policy Characteristics'!I:I,MATCH($C866,'Policy Characteristics'!$C:$C,0))),"",INDEX('Policy Characteristics'!I:I,MATCH($C866,'Policy Characteristics'!$C:$C,0)))</f>
        <v>% reduction in energy use</v>
      </c>
      <c r="P866" s="293"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6" s="293" t="str">
        <f>IF(ISBLANK(INDEX('Policy Characteristics'!K:K,MATCH($C866,'Policy Characteristics'!$C:$C,0))),"",INDEX('Policy Characteristics'!K:K,MATCH($C866,'Policy Characteristics'!$C:$C,0)))</f>
        <v>industry-ag-main.html#eff-stds</v>
      </c>
      <c r="R866" s="293" t="str">
        <f>IF(ISBLANK(INDEX('Policy Characteristics'!L:L,MATCH($C866,'Policy Characteristics'!$C:$C,0))),"",INDEX('Policy Characteristics'!L:L,MATCH($C866,'Policy Characteristics'!$C:$C,0)))</f>
        <v>industry-energy-efficiency-standards.html</v>
      </c>
    </row>
    <row r="867" spans="1:18" s="293" customFormat="1" x14ac:dyDescent="0.25">
      <c r="A867" s="293" t="str">
        <f>IF(ISBLANK(INDEX('Policy Characteristics'!A:A,MATCH($C867,'Policy Characteristics'!$C:$C,0))),"",INDEX('Policy Characteristics'!A:A,MATCH($C867,'Policy Characteristics'!$C:$C,0)))</f>
        <v>Industry</v>
      </c>
      <c r="B867" s="294" t="str">
        <f>IF(ISBLANK(INDEX('Policy Characteristics'!B:B,MATCH($C867,'Policy Characteristics'!$C:$C,0))),"",INDEX('Policy Characteristics'!B:B,MATCH($C867,'Policy Characteristics'!$C:$C,0)))</f>
        <v>Industry Energy Efficiency Standards</v>
      </c>
      <c r="C867" s="293" t="str">
        <f t="shared" si="39"/>
        <v>Percentage Improvement in Eqpt Efficiency Standards above BAU</v>
      </c>
      <c r="D867" s="299" t="s">
        <v>738</v>
      </c>
      <c r="E867" s="298" t="s">
        <v>788</v>
      </c>
      <c r="F867" t="s">
        <v>739</v>
      </c>
      <c r="G867" s="298" t="s">
        <v>799</v>
      </c>
      <c r="H867" s="20">
        <v>1077</v>
      </c>
      <c r="I867" s="295" t="s">
        <v>634</v>
      </c>
      <c r="J867" s="296" t="str">
        <f>IF(ISBLANK(INDEX('Policy Characteristics'!D:D,MATCH($C867,'Policy Characteristics'!$C:$C,0))),"",INDEX('Policy Characteristics'!D:D,MATCH($C867,'Policy Characteristics'!$C:$C,0)))</f>
        <v>Industry Energy Efficiency Standards</v>
      </c>
      <c r="K867" s="293" t="str">
        <f>IF(ISBLANK(INDEX('Policy Characteristics'!E:E,MATCH($C867,'Policy Characteristics'!$C:$C,0))),"",INDEX('Policy Characteristics'!E:E,MATCH($C867,'Policy Characteristics'!$C:$C,0)))</f>
        <v>indst efficiency standards</v>
      </c>
      <c r="L867" s="237">
        <f>IF(ISBLANK(INDEX('Policy Characteristics'!F:F,MATCH($C867,'Policy Characteristics'!$C:$C,0))),"",INDEX('Policy Characteristics'!F:F,MATCH($C867,'Policy Characteristics'!$C:$C,0)))</f>
        <v>0</v>
      </c>
      <c r="M867" s="237">
        <f>IF(ISBLANK(INDEX('Policy Characteristics'!G:G,MATCH($C867,'Policy Characteristics'!$C:$C,0))),"",INDEX('Policy Characteristics'!G:G,MATCH($C867,'Policy Characteristics'!$C:$C,0)))</f>
        <v>0.25</v>
      </c>
      <c r="N867" s="237">
        <f>IF(ISBLANK(INDEX('Policy Characteristics'!H:H,MATCH($C867,'Policy Characteristics'!$C:$C,0))),"",INDEX('Policy Characteristics'!H:H,MATCH($C867,'Policy Characteristics'!$C:$C,0)))</f>
        <v>0.01</v>
      </c>
      <c r="O867" s="293" t="str">
        <f>IF(ISBLANK(INDEX('Policy Characteristics'!I:I,MATCH($C867,'Policy Characteristics'!$C:$C,0))),"",INDEX('Policy Characteristics'!I:I,MATCH($C867,'Policy Characteristics'!$C:$C,0)))</f>
        <v>% reduction in energy use</v>
      </c>
      <c r="P867" s="293"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7" s="293" t="str">
        <f>IF(ISBLANK(INDEX('Policy Characteristics'!K:K,MATCH($C867,'Policy Characteristics'!$C:$C,0))),"",INDEX('Policy Characteristics'!K:K,MATCH($C867,'Policy Characteristics'!$C:$C,0)))</f>
        <v>industry-ag-main.html#eff-stds</v>
      </c>
      <c r="R867" s="293" t="str">
        <f>IF(ISBLANK(INDEX('Policy Characteristics'!L:L,MATCH($C867,'Policy Characteristics'!$C:$C,0))),"",INDEX('Policy Characteristics'!L:L,MATCH($C867,'Policy Characteristics'!$C:$C,0)))</f>
        <v>industry-energy-efficiency-standards.html</v>
      </c>
    </row>
    <row r="868" spans="1:18" s="293" customFormat="1" x14ac:dyDescent="0.25">
      <c r="A868" s="293" t="str">
        <f>IF(ISBLANK(INDEX('Policy Characteristics'!A:A,MATCH($C868,'Policy Characteristics'!$C:$C,0))),"",INDEX('Policy Characteristics'!A:A,MATCH($C868,'Policy Characteristics'!$C:$C,0)))</f>
        <v>Industry</v>
      </c>
      <c r="B868" s="294" t="str">
        <f>IF(ISBLANK(INDEX('Policy Characteristics'!B:B,MATCH($C868,'Policy Characteristics'!$C:$C,0))),"",INDEX('Policy Characteristics'!B:B,MATCH($C868,'Policy Characteristics'!$C:$C,0)))</f>
        <v>Industry Energy Efficiency Standards</v>
      </c>
      <c r="C868" s="293" t="str">
        <f t="shared" si="39"/>
        <v>Percentage Improvement in Eqpt Efficiency Standards above BAU</v>
      </c>
      <c r="D868" s="299" t="s">
        <v>740</v>
      </c>
      <c r="E868" s="298" t="s">
        <v>770</v>
      </c>
      <c r="F868" t="s">
        <v>741</v>
      </c>
      <c r="G868" s="298" t="s">
        <v>790</v>
      </c>
      <c r="H868" s="20">
        <v>1078</v>
      </c>
      <c r="I868" s="295" t="s">
        <v>624</v>
      </c>
      <c r="J868" s="296" t="str">
        <f>IF(ISBLANK(INDEX('Policy Characteristics'!D:D,MATCH($C868,'Policy Characteristics'!$C:$C,0))),"",INDEX('Policy Characteristics'!D:D,MATCH($C868,'Policy Characteristics'!$C:$C,0)))</f>
        <v>Industry Energy Efficiency Standards</v>
      </c>
      <c r="K868" s="293" t="str">
        <f>IF(ISBLANK(INDEX('Policy Characteristics'!E:E,MATCH($C868,'Policy Characteristics'!$C:$C,0))),"",INDEX('Policy Characteristics'!E:E,MATCH($C868,'Policy Characteristics'!$C:$C,0)))</f>
        <v>indst efficiency standards</v>
      </c>
      <c r="L868" s="237">
        <f>IF(ISBLANK(INDEX('Policy Characteristics'!F:F,MATCH($C868,'Policy Characteristics'!$C:$C,0))),"",INDEX('Policy Characteristics'!F:F,MATCH($C868,'Policy Characteristics'!$C:$C,0)))</f>
        <v>0</v>
      </c>
      <c r="M868" s="237">
        <f>IF(ISBLANK(INDEX('Policy Characteristics'!G:G,MATCH($C868,'Policy Characteristics'!$C:$C,0))),"",INDEX('Policy Characteristics'!G:G,MATCH($C868,'Policy Characteristics'!$C:$C,0)))</f>
        <v>0.25</v>
      </c>
      <c r="N868" s="237">
        <f>IF(ISBLANK(INDEX('Policy Characteristics'!H:H,MATCH($C868,'Policy Characteristics'!$C:$C,0))),"",INDEX('Policy Characteristics'!H:H,MATCH($C868,'Policy Characteristics'!$C:$C,0)))</f>
        <v>0.01</v>
      </c>
      <c r="O868" s="293" t="str">
        <f>IF(ISBLANK(INDEX('Policy Characteristics'!I:I,MATCH($C868,'Policy Characteristics'!$C:$C,0))),"",INDEX('Policy Characteristics'!I:I,MATCH($C868,'Policy Characteristics'!$C:$C,0)))</f>
        <v>% reduction in energy use</v>
      </c>
      <c r="P868" s="293"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8" s="293" t="str">
        <f>IF(ISBLANK(INDEX('Policy Characteristics'!K:K,MATCH($C868,'Policy Characteristics'!$C:$C,0))),"",INDEX('Policy Characteristics'!K:K,MATCH($C868,'Policy Characteristics'!$C:$C,0)))</f>
        <v>industry-ag-main.html#eff-stds</v>
      </c>
      <c r="R868" s="293" t="str">
        <f>IF(ISBLANK(INDEX('Policy Characteristics'!L:L,MATCH($C868,'Policy Characteristics'!$C:$C,0))),"",INDEX('Policy Characteristics'!L:L,MATCH($C868,'Policy Characteristics'!$C:$C,0)))</f>
        <v>industry-energy-efficiency-standards.html</v>
      </c>
    </row>
    <row r="869" spans="1:18" s="293" customFormat="1" x14ac:dyDescent="0.25">
      <c r="A869" s="293" t="str">
        <f>IF(ISBLANK(INDEX('Policy Characteristics'!A:A,MATCH($C869,'Policy Characteristics'!$C:$C,0))),"",INDEX('Policy Characteristics'!A:A,MATCH($C869,'Policy Characteristics'!$C:$C,0)))</f>
        <v>Industry</v>
      </c>
      <c r="B869" s="294" t="str">
        <f>IF(ISBLANK(INDEX('Policy Characteristics'!B:B,MATCH($C869,'Policy Characteristics'!$C:$C,0))),"",INDEX('Policy Characteristics'!B:B,MATCH($C869,'Policy Characteristics'!$C:$C,0)))</f>
        <v>Industry Energy Efficiency Standards</v>
      </c>
      <c r="C869" s="293" t="str">
        <f t="shared" si="39"/>
        <v>Percentage Improvement in Eqpt Efficiency Standards above BAU</v>
      </c>
      <c r="D869" s="299" t="s">
        <v>740</v>
      </c>
      <c r="E869" s="298" t="s">
        <v>772</v>
      </c>
      <c r="F869" t="s">
        <v>741</v>
      </c>
      <c r="G869" s="298" t="s">
        <v>791</v>
      </c>
      <c r="H869" s="20">
        <v>1079</v>
      </c>
      <c r="I869" s="295" t="s">
        <v>624</v>
      </c>
      <c r="J869" s="296" t="str">
        <f>IF(ISBLANK(INDEX('Policy Characteristics'!D:D,MATCH($C869,'Policy Characteristics'!$C:$C,0))),"",INDEX('Policy Characteristics'!D:D,MATCH($C869,'Policy Characteristics'!$C:$C,0)))</f>
        <v>Industry Energy Efficiency Standards</v>
      </c>
      <c r="K869" s="293" t="str">
        <f>IF(ISBLANK(INDEX('Policy Characteristics'!E:E,MATCH($C869,'Policy Characteristics'!$C:$C,0))),"",INDEX('Policy Characteristics'!E:E,MATCH($C869,'Policy Characteristics'!$C:$C,0)))</f>
        <v>indst efficiency standards</v>
      </c>
      <c r="L869" s="237">
        <f>IF(ISBLANK(INDEX('Policy Characteristics'!F:F,MATCH($C869,'Policy Characteristics'!$C:$C,0))),"",INDEX('Policy Characteristics'!F:F,MATCH($C869,'Policy Characteristics'!$C:$C,0)))</f>
        <v>0</v>
      </c>
      <c r="M869" s="237">
        <f>IF(ISBLANK(INDEX('Policy Characteristics'!G:G,MATCH($C869,'Policy Characteristics'!$C:$C,0))),"",INDEX('Policy Characteristics'!G:G,MATCH($C869,'Policy Characteristics'!$C:$C,0)))</f>
        <v>0.25</v>
      </c>
      <c r="N869" s="237">
        <f>IF(ISBLANK(INDEX('Policy Characteristics'!H:H,MATCH($C869,'Policy Characteristics'!$C:$C,0))),"",INDEX('Policy Characteristics'!H:H,MATCH($C869,'Policy Characteristics'!$C:$C,0)))</f>
        <v>0.01</v>
      </c>
      <c r="O869" s="293" t="str">
        <f>IF(ISBLANK(INDEX('Policy Characteristics'!I:I,MATCH($C869,'Policy Characteristics'!$C:$C,0))),"",INDEX('Policy Characteristics'!I:I,MATCH($C869,'Policy Characteristics'!$C:$C,0)))</f>
        <v>% reduction in energy use</v>
      </c>
      <c r="P869" s="293"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9" s="293" t="str">
        <f>IF(ISBLANK(INDEX('Policy Characteristics'!K:K,MATCH($C869,'Policy Characteristics'!$C:$C,0))),"",INDEX('Policy Characteristics'!K:K,MATCH($C869,'Policy Characteristics'!$C:$C,0)))</f>
        <v>industry-ag-main.html#eff-stds</v>
      </c>
      <c r="R869" s="293" t="str">
        <f>IF(ISBLANK(INDEX('Policy Characteristics'!L:L,MATCH($C869,'Policy Characteristics'!$C:$C,0))),"",INDEX('Policy Characteristics'!L:L,MATCH($C869,'Policy Characteristics'!$C:$C,0)))</f>
        <v>industry-energy-efficiency-standards.html</v>
      </c>
    </row>
    <row r="870" spans="1:18" s="293" customFormat="1" x14ac:dyDescent="0.25">
      <c r="A870" s="293" t="str">
        <f>IF(ISBLANK(INDEX('Policy Characteristics'!A:A,MATCH($C870,'Policy Characteristics'!$C:$C,0))),"",INDEX('Policy Characteristics'!A:A,MATCH($C870,'Policy Characteristics'!$C:$C,0)))</f>
        <v>Industry</v>
      </c>
      <c r="B870" s="294" t="str">
        <f>IF(ISBLANK(INDEX('Policy Characteristics'!B:B,MATCH($C870,'Policy Characteristics'!$C:$C,0))),"",INDEX('Policy Characteristics'!B:B,MATCH($C870,'Policy Characteristics'!$C:$C,0)))</f>
        <v>Industry Energy Efficiency Standards</v>
      </c>
      <c r="C870" s="293" t="str">
        <f t="shared" si="39"/>
        <v>Percentage Improvement in Eqpt Efficiency Standards above BAU</v>
      </c>
      <c r="D870" s="299" t="s">
        <v>740</v>
      </c>
      <c r="E870" s="298" t="s">
        <v>774</v>
      </c>
      <c r="F870" t="s">
        <v>741</v>
      </c>
      <c r="G870" s="298" t="s">
        <v>792</v>
      </c>
      <c r="H870" s="20">
        <v>1080</v>
      </c>
      <c r="I870" s="295" t="s">
        <v>624</v>
      </c>
      <c r="J870" s="296" t="str">
        <f>IF(ISBLANK(INDEX('Policy Characteristics'!D:D,MATCH($C870,'Policy Characteristics'!$C:$C,0))),"",INDEX('Policy Characteristics'!D:D,MATCH($C870,'Policy Characteristics'!$C:$C,0)))</f>
        <v>Industry Energy Efficiency Standards</v>
      </c>
      <c r="K870" s="293" t="str">
        <f>IF(ISBLANK(INDEX('Policy Characteristics'!E:E,MATCH($C870,'Policy Characteristics'!$C:$C,0))),"",INDEX('Policy Characteristics'!E:E,MATCH($C870,'Policy Characteristics'!$C:$C,0)))</f>
        <v>indst efficiency standards</v>
      </c>
      <c r="L870" s="237">
        <f>IF(ISBLANK(INDEX('Policy Characteristics'!F:F,MATCH($C870,'Policy Characteristics'!$C:$C,0))),"",INDEX('Policy Characteristics'!F:F,MATCH($C870,'Policy Characteristics'!$C:$C,0)))</f>
        <v>0</v>
      </c>
      <c r="M870" s="237">
        <f>IF(ISBLANK(INDEX('Policy Characteristics'!G:G,MATCH($C870,'Policy Characteristics'!$C:$C,0))),"",INDEX('Policy Characteristics'!G:G,MATCH($C870,'Policy Characteristics'!$C:$C,0)))</f>
        <v>0.25</v>
      </c>
      <c r="N870" s="237">
        <f>IF(ISBLANK(INDEX('Policy Characteristics'!H:H,MATCH($C870,'Policy Characteristics'!$C:$C,0))),"",INDEX('Policy Characteristics'!H:H,MATCH($C870,'Policy Characteristics'!$C:$C,0)))</f>
        <v>0.01</v>
      </c>
      <c r="O870" s="293" t="str">
        <f>IF(ISBLANK(INDEX('Policy Characteristics'!I:I,MATCH($C870,'Policy Characteristics'!$C:$C,0))),"",INDEX('Policy Characteristics'!I:I,MATCH($C870,'Policy Characteristics'!$C:$C,0)))</f>
        <v>% reduction in energy use</v>
      </c>
      <c r="P870" s="293"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0" s="293" t="str">
        <f>IF(ISBLANK(INDEX('Policy Characteristics'!K:K,MATCH($C870,'Policy Characteristics'!$C:$C,0))),"",INDEX('Policy Characteristics'!K:K,MATCH($C870,'Policy Characteristics'!$C:$C,0)))</f>
        <v>industry-ag-main.html#eff-stds</v>
      </c>
      <c r="R870" s="293" t="str">
        <f>IF(ISBLANK(INDEX('Policy Characteristics'!L:L,MATCH($C870,'Policy Characteristics'!$C:$C,0))),"",INDEX('Policy Characteristics'!L:L,MATCH($C870,'Policy Characteristics'!$C:$C,0)))</f>
        <v>industry-energy-efficiency-standards.html</v>
      </c>
    </row>
    <row r="871" spans="1:18" s="293" customFormat="1" x14ac:dyDescent="0.25">
      <c r="A871" s="293" t="str">
        <f>IF(ISBLANK(INDEX('Policy Characteristics'!A:A,MATCH($C871,'Policy Characteristics'!$C:$C,0))),"",INDEX('Policy Characteristics'!A:A,MATCH($C871,'Policy Characteristics'!$C:$C,0)))</f>
        <v>Industry</v>
      </c>
      <c r="B871" s="294" t="str">
        <f>IF(ISBLANK(INDEX('Policy Characteristics'!B:B,MATCH($C871,'Policy Characteristics'!$C:$C,0))),"",INDEX('Policy Characteristics'!B:B,MATCH($C871,'Policy Characteristics'!$C:$C,0)))</f>
        <v>Industry Energy Efficiency Standards</v>
      </c>
      <c r="C871" s="293" t="str">
        <f t="shared" si="39"/>
        <v>Percentage Improvement in Eqpt Efficiency Standards above BAU</v>
      </c>
      <c r="D871" s="299" t="s">
        <v>740</v>
      </c>
      <c r="E871" s="298" t="s">
        <v>776</v>
      </c>
      <c r="F871" t="s">
        <v>741</v>
      </c>
      <c r="G871" s="298" t="s">
        <v>793</v>
      </c>
      <c r="H871" s="20">
        <v>1081</v>
      </c>
      <c r="I871" s="295" t="s">
        <v>634</v>
      </c>
      <c r="J871" s="296" t="str">
        <f>IF(ISBLANK(INDEX('Policy Characteristics'!D:D,MATCH($C871,'Policy Characteristics'!$C:$C,0))),"",INDEX('Policy Characteristics'!D:D,MATCH($C871,'Policy Characteristics'!$C:$C,0)))</f>
        <v>Industry Energy Efficiency Standards</v>
      </c>
      <c r="K871" s="293" t="str">
        <f>IF(ISBLANK(INDEX('Policy Characteristics'!E:E,MATCH($C871,'Policy Characteristics'!$C:$C,0))),"",INDEX('Policy Characteristics'!E:E,MATCH($C871,'Policy Characteristics'!$C:$C,0)))</f>
        <v>indst efficiency standards</v>
      </c>
      <c r="L871" s="237">
        <f>IF(ISBLANK(INDEX('Policy Characteristics'!F:F,MATCH($C871,'Policy Characteristics'!$C:$C,0))),"",INDEX('Policy Characteristics'!F:F,MATCH($C871,'Policy Characteristics'!$C:$C,0)))</f>
        <v>0</v>
      </c>
      <c r="M871" s="237">
        <f>IF(ISBLANK(INDEX('Policy Characteristics'!G:G,MATCH($C871,'Policy Characteristics'!$C:$C,0))),"",INDEX('Policy Characteristics'!G:G,MATCH($C871,'Policy Characteristics'!$C:$C,0)))</f>
        <v>0.25</v>
      </c>
      <c r="N871" s="237">
        <f>IF(ISBLANK(INDEX('Policy Characteristics'!H:H,MATCH($C871,'Policy Characteristics'!$C:$C,0))),"",INDEX('Policy Characteristics'!H:H,MATCH($C871,'Policy Characteristics'!$C:$C,0)))</f>
        <v>0.01</v>
      </c>
      <c r="O871" s="293" t="str">
        <f>IF(ISBLANK(INDEX('Policy Characteristics'!I:I,MATCH($C871,'Policy Characteristics'!$C:$C,0))),"",INDEX('Policy Characteristics'!I:I,MATCH($C871,'Policy Characteristics'!$C:$C,0)))</f>
        <v>% reduction in energy use</v>
      </c>
      <c r="P871" s="293"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1" s="293" t="str">
        <f>IF(ISBLANK(INDEX('Policy Characteristics'!K:K,MATCH($C871,'Policy Characteristics'!$C:$C,0))),"",INDEX('Policy Characteristics'!K:K,MATCH($C871,'Policy Characteristics'!$C:$C,0)))</f>
        <v>industry-ag-main.html#eff-stds</v>
      </c>
      <c r="R871" s="293" t="str">
        <f>IF(ISBLANK(INDEX('Policy Characteristics'!L:L,MATCH($C871,'Policy Characteristics'!$C:$C,0))),"",INDEX('Policy Characteristics'!L:L,MATCH($C871,'Policy Characteristics'!$C:$C,0)))</f>
        <v>industry-energy-efficiency-standards.html</v>
      </c>
    </row>
    <row r="872" spans="1:18" s="293" customFormat="1" x14ac:dyDescent="0.25">
      <c r="A872" s="293" t="str">
        <f>IF(ISBLANK(INDEX('Policy Characteristics'!A:A,MATCH($C872,'Policy Characteristics'!$C:$C,0))),"",INDEX('Policy Characteristics'!A:A,MATCH($C872,'Policy Characteristics'!$C:$C,0)))</f>
        <v>Industry</v>
      </c>
      <c r="B872" s="294" t="str">
        <f>IF(ISBLANK(INDEX('Policy Characteristics'!B:B,MATCH($C872,'Policy Characteristics'!$C:$C,0))),"",INDEX('Policy Characteristics'!B:B,MATCH($C872,'Policy Characteristics'!$C:$C,0)))</f>
        <v>Industry Energy Efficiency Standards</v>
      </c>
      <c r="C872" s="293" t="str">
        <f t="shared" si="39"/>
        <v>Percentage Improvement in Eqpt Efficiency Standards above BAU</v>
      </c>
      <c r="D872" s="299" t="s">
        <v>740</v>
      </c>
      <c r="E872" s="298" t="s">
        <v>778</v>
      </c>
      <c r="F872" t="s">
        <v>741</v>
      </c>
      <c r="G872" s="298" t="s">
        <v>794</v>
      </c>
      <c r="H872" s="20">
        <v>1082</v>
      </c>
      <c r="I872" s="295" t="s">
        <v>624</v>
      </c>
      <c r="J872" s="296" t="str">
        <f>IF(ISBLANK(INDEX('Policy Characteristics'!D:D,MATCH($C872,'Policy Characteristics'!$C:$C,0))),"",INDEX('Policy Characteristics'!D:D,MATCH($C872,'Policy Characteristics'!$C:$C,0)))</f>
        <v>Industry Energy Efficiency Standards</v>
      </c>
      <c r="K872" s="293" t="str">
        <f>IF(ISBLANK(INDEX('Policy Characteristics'!E:E,MATCH($C872,'Policy Characteristics'!$C:$C,0))),"",INDEX('Policy Characteristics'!E:E,MATCH($C872,'Policy Characteristics'!$C:$C,0)))</f>
        <v>indst efficiency standards</v>
      </c>
      <c r="L872" s="237">
        <f>IF(ISBLANK(INDEX('Policy Characteristics'!F:F,MATCH($C872,'Policy Characteristics'!$C:$C,0))),"",INDEX('Policy Characteristics'!F:F,MATCH($C872,'Policy Characteristics'!$C:$C,0)))</f>
        <v>0</v>
      </c>
      <c r="M872" s="237">
        <f>IF(ISBLANK(INDEX('Policy Characteristics'!G:G,MATCH($C872,'Policy Characteristics'!$C:$C,0))),"",INDEX('Policy Characteristics'!G:G,MATCH($C872,'Policy Characteristics'!$C:$C,0)))</f>
        <v>0.25</v>
      </c>
      <c r="N872" s="237">
        <f>IF(ISBLANK(INDEX('Policy Characteristics'!H:H,MATCH($C872,'Policy Characteristics'!$C:$C,0))),"",INDEX('Policy Characteristics'!H:H,MATCH($C872,'Policy Characteristics'!$C:$C,0)))</f>
        <v>0.01</v>
      </c>
      <c r="O872" s="293" t="str">
        <f>IF(ISBLANK(INDEX('Policy Characteristics'!I:I,MATCH($C872,'Policy Characteristics'!$C:$C,0))),"",INDEX('Policy Characteristics'!I:I,MATCH($C872,'Policy Characteristics'!$C:$C,0)))</f>
        <v>% reduction in energy use</v>
      </c>
      <c r="P872" s="293"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2" s="293" t="str">
        <f>IF(ISBLANK(INDEX('Policy Characteristics'!K:K,MATCH($C872,'Policy Characteristics'!$C:$C,0))),"",INDEX('Policy Characteristics'!K:K,MATCH($C872,'Policy Characteristics'!$C:$C,0)))</f>
        <v>industry-ag-main.html#eff-stds</v>
      </c>
      <c r="R872" s="293" t="str">
        <f>IF(ISBLANK(INDEX('Policy Characteristics'!L:L,MATCH($C872,'Policy Characteristics'!$C:$C,0))),"",INDEX('Policy Characteristics'!L:L,MATCH($C872,'Policy Characteristics'!$C:$C,0)))</f>
        <v>industry-energy-efficiency-standards.html</v>
      </c>
    </row>
    <row r="873" spans="1:18" s="293" customFormat="1" x14ac:dyDescent="0.25">
      <c r="A873" s="293" t="str">
        <f>IF(ISBLANK(INDEX('Policy Characteristics'!A:A,MATCH($C873,'Policy Characteristics'!$C:$C,0))),"",INDEX('Policy Characteristics'!A:A,MATCH($C873,'Policy Characteristics'!$C:$C,0)))</f>
        <v>Industry</v>
      </c>
      <c r="B873" s="294" t="str">
        <f>IF(ISBLANK(INDEX('Policy Characteristics'!B:B,MATCH($C873,'Policy Characteristics'!$C:$C,0))),"",INDEX('Policy Characteristics'!B:B,MATCH($C873,'Policy Characteristics'!$C:$C,0)))</f>
        <v>Industry Energy Efficiency Standards</v>
      </c>
      <c r="C873" s="293" t="str">
        <f t="shared" si="39"/>
        <v>Percentage Improvement in Eqpt Efficiency Standards above BAU</v>
      </c>
      <c r="D873" s="299" t="s">
        <v>740</v>
      </c>
      <c r="E873" s="298" t="s">
        <v>780</v>
      </c>
      <c r="F873" t="s">
        <v>741</v>
      </c>
      <c r="G873" s="298" t="s">
        <v>795</v>
      </c>
      <c r="H873" s="20">
        <v>1083</v>
      </c>
      <c r="I873" s="295" t="s">
        <v>634</v>
      </c>
      <c r="J873" s="296" t="str">
        <f>IF(ISBLANK(INDEX('Policy Characteristics'!D:D,MATCH($C873,'Policy Characteristics'!$C:$C,0))),"",INDEX('Policy Characteristics'!D:D,MATCH($C873,'Policy Characteristics'!$C:$C,0)))</f>
        <v>Industry Energy Efficiency Standards</v>
      </c>
      <c r="K873" s="293" t="str">
        <f>IF(ISBLANK(INDEX('Policy Characteristics'!E:E,MATCH($C873,'Policy Characteristics'!$C:$C,0))),"",INDEX('Policy Characteristics'!E:E,MATCH($C873,'Policy Characteristics'!$C:$C,0)))</f>
        <v>indst efficiency standards</v>
      </c>
      <c r="L873" s="237">
        <f>IF(ISBLANK(INDEX('Policy Characteristics'!F:F,MATCH($C873,'Policy Characteristics'!$C:$C,0))),"",INDEX('Policy Characteristics'!F:F,MATCH($C873,'Policy Characteristics'!$C:$C,0)))</f>
        <v>0</v>
      </c>
      <c r="M873" s="237">
        <f>IF(ISBLANK(INDEX('Policy Characteristics'!G:G,MATCH($C873,'Policy Characteristics'!$C:$C,0))),"",INDEX('Policy Characteristics'!G:G,MATCH($C873,'Policy Characteristics'!$C:$C,0)))</f>
        <v>0.25</v>
      </c>
      <c r="N873" s="237">
        <f>IF(ISBLANK(INDEX('Policy Characteristics'!H:H,MATCH($C873,'Policy Characteristics'!$C:$C,0))),"",INDEX('Policy Characteristics'!H:H,MATCH($C873,'Policy Characteristics'!$C:$C,0)))</f>
        <v>0.01</v>
      </c>
      <c r="O873" s="293" t="str">
        <f>IF(ISBLANK(INDEX('Policy Characteristics'!I:I,MATCH($C873,'Policy Characteristics'!$C:$C,0))),"",INDEX('Policy Characteristics'!I:I,MATCH($C873,'Policy Characteristics'!$C:$C,0)))</f>
        <v>% reduction in energy use</v>
      </c>
      <c r="P873" s="293"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3" s="293" t="str">
        <f>IF(ISBLANK(INDEX('Policy Characteristics'!K:K,MATCH($C873,'Policy Characteristics'!$C:$C,0))),"",INDEX('Policy Characteristics'!K:K,MATCH($C873,'Policy Characteristics'!$C:$C,0)))</f>
        <v>industry-ag-main.html#eff-stds</v>
      </c>
      <c r="R873" s="293" t="str">
        <f>IF(ISBLANK(INDEX('Policy Characteristics'!L:L,MATCH($C873,'Policy Characteristics'!$C:$C,0))),"",INDEX('Policy Characteristics'!L:L,MATCH($C873,'Policy Characteristics'!$C:$C,0)))</f>
        <v>industry-energy-efficiency-standards.html</v>
      </c>
    </row>
    <row r="874" spans="1:18" s="293" customFormat="1" x14ac:dyDescent="0.25">
      <c r="A874" s="293" t="str">
        <f>IF(ISBLANK(INDEX('Policy Characteristics'!A:A,MATCH($C874,'Policy Characteristics'!$C:$C,0))),"",INDEX('Policy Characteristics'!A:A,MATCH($C874,'Policy Characteristics'!$C:$C,0)))</f>
        <v>Industry</v>
      </c>
      <c r="B874" s="294" t="str">
        <f>IF(ISBLANK(INDEX('Policy Characteristics'!B:B,MATCH($C874,'Policy Characteristics'!$C:$C,0))),"",INDEX('Policy Characteristics'!B:B,MATCH($C874,'Policy Characteristics'!$C:$C,0)))</f>
        <v>Industry Energy Efficiency Standards</v>
      </c>
      <c r="C874" s="293" t="str">
        <f t="shared" si="39"/>
        <v>Percentage Improvement in Eqpt Efficiency Standards above BAU</v>
      </c>
      <c r="D874" s="299" t="s">
        <v>740</v>
      </c>
      <c r="E874" s="298" t="s">
        <v>782</v>
      </c>
      <c r="F874" t="s">
        <v>741</v>
      </c>
      <c r="G874" s="298" t="s">
        <v>796</v>
      </c>
      <c r="H874" s="20">
        <v>1084</v>
      </c>
      <c r="I874" s="295" t="s">
        <v>634</v>
      </c>
      <c r="J874" s="296" t="str">
        <f>IF(ISBLANK(INDEX('Policy Characteristics'!D:D,MATCH($C874,'Policy Characteristics'!$C:$C,0))),"",INDEX('Policy Characteristics'!D:D,MATCH($C874,'Policy Characteristics'!$C:$C,0)))</f>
        <v>Industry Energy Efficiency Standards</v>
      </c>
      <c r="K874" s="293" t="str">
        <f>IF(ISBLANK(INDEX('Policy Characteristics'!E:E,MATCH($C874,'Policy Characteristics'!$C:$C,0))),"",INDEX('Policy Characteristics'!E:E,MATCH($C874,'Policy Characteristics'!$C:$C,0)))</f>
        <v>indst efficiency standards</v>
      </c>
      <c r="L874" s="237">
        <f>IF(ISBLANK(INDEX('Policy Characteristics'!F:F,MATCH($C874,'Policy Characteristics'!$C:$C,0))),"",INDEX('Policy Characteristics'!F:F,MATCH($C874,'Policy Characteristics'!$C:$C,0)))</f>
        <v>0</v>
      </c>
      <c r="M874" s="237">
        <f>IF(ISBLANK(INDEX('Policy Characteristics'!G:G,MATCH($C874,'Policy Characteristics'!$C:$C,0))),"",INDEX('Policy Characteristics'!G:G,MATCH($C874,'Policy Characteristics'!$C:$C,0)))</f>
        <v>0.25</v>
      </c>
      <c r="N874" s="237">
        <f>IF(ISBLANK(INDEX('Policy Characteristics'!H:H,MATCH($C874,'Policy Characteristics'!$C:$C,0))),"",INDEX('Policy Characteristics'!H:H,MATCH($C874,'Policy Characteristics'!$C:$C,0)))</f>
        <v>0.01</v>
      </c>
      <c r="O874" s="293" t="str">
        <f>IF(ISBLANK(INDEX('Policy Characteristics'!I:I,MATCH($C874,'Policy Characteristics'!$C:$C,0))),"",INDEX('Policy Characteristics'!I:I,MATCH($C874,'Policy Characteristics'!$C:$C,0)))</f>
        <v>% reduction in energy use</v>
      </c>
      <c r="P874" s="293"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4" s="293" t="str">
        <f>IF(ISBLANK(INDEX('Policy Characteristics'!K:K,MATCH($C874,'Policy Characteristics'!$C:$C,0))),"",INDEX('Policy Characteristics'!K:K,MATCH($C874,'Policy Characteristics'!$C:$C,0)))</f>
        <v>industry-ag-main.html#eff-stds</v>
      </c>
      <c r="R874" s="293" t="str">
        <f>IF(ISBLANK(INDEX('Policy Characteristics'!L:L,MATCH($C874,'Policy Characteristics'!$C:$C,0))),"",INDEX('Policy Characteristics'!L:L,MATCH($C874,'Policy Characteristics'!$C:$C,0)))</f>
        <v>industry-energy-efficiency-standards.html</v>
      </c>
    </row>
    <row r="875" spans="1:18" s="293" customFormat="1" x14ac:dyDescent="0.25">
      <c r="A875" s="293" t="str">
        <f>IF(ISBLANK(INDEX('Policy Characteristics'!A:A,MATCH($C875,'Policy Characteristics'!$C:$C,0))),"",INDEX('Policy Characteristics'!A:A,MATCH($C875,'Policy Characteristics'!$C:$C,0)))</f>
        <v>Industry</v>
      </c>
      <c r="B875" s="294" t="str">
        <f>IF(ISBLANK(INDEX('Policy Characteristics'!B:B,MATCH($C875,'Policy Characteristics'!$C:$C,0))),"",INDEX('Policy Characteristics'!B:B,MATCH($C875,'Policy Characteristics'!$C:$C,0)))</f>
        <v>Industry Energy Efficiency Standards</v>
      </c>
      <c r="C875" s="293" t="str">
        <f t="shared" si="39"/>
        <v>Percentage Improvement in Eqpt Efficiency Standards above BAU</v>
      </c>
      <c r="D875" s="299" t="s">
        <v>740</v>
      </c>
      <c r="E875" s="298" t="s">
        <v>784</v>
      </c>
      <c r="F875" t="s">
        <v>741</v>
      </c>
      <c r="G875" s="298" t="s">
        <v>797</v>
      </c>
      <c r="H875" s="20">
        <v>1085</v>
      </c>
      <c r="I875" s="295" t="s">
        <v>624</v>
      </c>
      <c r="J875" s="296" t="str">
        <f>IF(ISBLANK(INDEX('Policy Characteristics'!D:D,MATCH($C875,'Policy Characteristics'!$C:$C,0))),"",INDEX('Policy Characteristics'!D:D,MATCH($C875,'Policy Characteristics'!$C:$C,0)))</f>
        <v>Industry Energy Efficiency Standards</v>
      </c>
      <c r="K875" s="293" t="str">
        <f>IF(ISBLANK(INDEX('Policy Characteristics'!E:E,MATCH($C875,'Policy Characteristics'!$C:$C,0))),"",INDEX('Policy Characteristics'!E:E,MATCH($C875,'Policy Characteristics'!$C:$C,0)))</f>
        <v>indst efficiency standards</v>
      </c>
      <c r="L875" s="237">
        <f>IF(ISBLANK(INDEX('Policy Characteristics'!F:F,MATCH($C875,'Policy Characteristics'!$C:$C,0))),"",INDEX('Policy Characteristics'!F:F,MATCH($C875,'Policy Characteristics'!$C:$C,0)))</f>
        <v>0</v>
      </c>
      <c r="M875" s="237">
        <f>IF(ISBLANK(INDEX('Policy Characteristics'!G:G,MATCH($C875,'Policy Characteristics'!$C:$C,0))),"",INDEX('Policy Characteristics'!G:G,MATCH($C875,'Policy Characteristics'!$C:$C,0)))</f>
        <v>0.25</v>
      </c>
      <c r="N875" s="237">
        <f>IF(ISBLANK(INDEX('Policy Characteristics'!H:H,MATCH($C875,'Policy Characteristics'!$C:$C,0))),"",INDEX('Policy Characteristics'!H:H,MATCH($C875,'Policy Characteristics'!$C:$C,0)))</f>
        <v>0.01</v>
      </c>
      <c r="O875" s="293" t="str">
        <f>IF(ISBLANK(INDEX('Policy Characteristics'!I:I,MATCH($C875,'Policy Characteristics'!$C:$C,0))),"",INDEX('Policy Characteristics'!I:I,MATCH($C875,'Policy Characteristics'!$C:$C,0)))</f>
        <v>% reduction in energy use</v>
      </c>
      <c r="P875" s="293"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5" s="293" t="str">
        <f>IF(ISBLANK(INDEX('Policy Characteristics'!K:K,MATCH($C875,'Policy Characteristics'!$C:$C,0))),"",INDEX('Policy Characteristics'!K:K,MATCH($C875,'Policy Characteristics'!$C:$C,0)))</f>
        <v>industry-ag-main.html#eff-stds</v>
      </c>
      <c r="R875" s="293" t="str">
        <f>IF(ISBLANK(INDEX('Policy Characteristics'!L:L,MATCH($C875,'Policy Characteristics'!$C:$C,0))),"",INDEX('Policy Characteristics'!L:L,MATCH($C875,'Policy Characteristics'!$C:$C,0)))</f>
        <v>industry-energy-efficiency-standards.html</v>
      </c>
    </row>
    <row r="876" spans="1:18" s="293" customFormat="1" x14ac:dyDescent="0.25">
      <c r="A876" s="293" t="str">
        <f>IF(ISBLANK(INDEX('Policy Characteristics'!A:A,MATCH($C876,'Policy Characteristics'!$C:$C,0))),"",INDEX('Policy Characteristics'!A:A,MATCH($C876,'Policy Characteristics'!$C:$C,0)))</f>
        <v>Industry</v>
      </c>
      <c r="B876" s="294" t="str">
        <f>IF(ISBLANK(INDEX('Policy Characteristics'!B:B,MATCH($C876,'Policy Characteristics'!$C:$C,0))),"",INDEX('Policy Characteristics'!B:B,MATCH($C876,'Policy Characteristics'!$C:$C,0)))</f>
        <v>Industry Energy Efficiency Standards</v>
      </c>
      <c r="C876" s="293" t="str">
        <f t="shared" si="39"/>
        <v>Percentage Improvement in Eqpt Efficiency Standards above BAU</v>
      </c>
      <c r="D876" s="299" t="s">
        <v>740</v>
      </c>
      <c r="E876" s="298" t="s">
        <v>786</v>
      </c>
      <c r="F876" t="s">
        <v>741</v>
      </c>
      <c r="G876" s="298" t="s">
        <v>798</v>
      </c>
      <c r="H876" s="20">
        <v>1086</v>
      </c>
      <c r="I876" s="295" t="s">
        <v>624</v>
      </c>
      <c r="J876" s="296" t="str">
        <f>IF(ISBLANK(INDEX('Policy Characteristics'!D:D,MATCH($C876,'Policy Characteristics'!$C:$C,0))),"",INDEX('Policy Characteristics'!D:D,MATCH($C876,'Policy Characteristics'!$C:$C,0)))</f>
        <v>Industry Energy Efficiency Standards</v>
      </c>
      <c r="K876" s="293" t="str">
        <f>IF(ISBLANK(INDEX('Policy Characteristics'!E:E,MATCH($C876,'Policy Characteristics'!$C:$C,0))),"",INDEX('Policy Characteristics'!E:E,MATCH($C876,'Policy Characteristics'!$C:$C,0)))</f>
        <v>indst efficiency standards</v>
      </c>
      <c r="L876" s="237">
        <f>IF(ISBLANK(INDEX('Policy Characteristics'!F:F,MATCH($C876,'Policy Characteristics'!$C:$C,0))),"",INDEX('Policy Characteristics'!F:F,MATCH($C876,'Policy Characteristics'!$C:$C,0)))</f>
        <v>0</v>
      </c>
      <c r="M876" s="237">
        <f>IF(ISBLANK(INDEX('Policy Characteristics'!G:G,MATCH($C876,'Policy Characteristics'!$C:$C,0))),"",INDEX('Policy Characteristics'!G:G,MATCH($C876,'Policy Characteristics'!$C:$C,0)))</f>
        <v>0.25</v>
      </c>
      <c r="N876" s="237">
        <f>IF(ISBLANK(INDEX('Policy Characteristics'!H:H,MATCH($C876,'Policy Characteristics'!$C:$C,0))),"",INDEX('Policy Characteristics'!H:H,MATCH($C876,'Policy Characteristics'!$C:$C,0)))</f>
        <v>0.01</v>
      </c>
      <c r="O876" s="293" t="str">
        <f>IF(ISBLANK(INDEX('Policy Characteristics'!I:I,MATCH($C876,'Policy Characteristics'!$C:$C,0))),"",INDEX('Policy Characteristics'!I:I,MATCH($C876,'Policy Characteristics'!$C:$C,0)))</f>
        <v>% reduction in energy use</v>
      </c>
      <c r="P876" s="293"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6" s="293" t="str">
        <f>IF(ISBLANK(INDEX('Policy Characteristics'!K:K,MATCH($C876,'Policy Characteristics'!$C:$C,0))),"",INDEX('Policy Characteristics'!K:K,MATCH($C876,'Policy Characteristics'!$C:$C,0)))</f>
        <v>industry-ag-main.html#eff-stds</v>
      </c>
      <c r="R876" s="293" t="str">
        <f>IF(ISBLANK(INDEX('Policy Characteristics'!L:L,MATCH($C876,'Policy Characteristics'!$C:$C,0))),"",INDEX('Policy Characteristics'!L:L,MATCH($C876,'Policy Characteristics'!$C:$C,0)))</f>
        <v>industry-energy-efficiency-standards.html</v>
      </c>
    </row>
    <row r="877" spans="1:18" s="293" customFormat="1" x14ac:dyDescent="0.25">
      <c r="A877" s="293" t="str">
        <f>IF(ISBLANK(INDEX('Policy Characteristics'!A:A,MATCH($C877,'Policy Characteristics'!$C:$C,0))),"",INDEX('Policy Characteristics'!A:A,MATCH($C877,'Policy Characteristics'!$C:$C,0)))</f>
        <v>Industry</v>
      </c>
      <c r="B877" s="294" t="str">
        <f>IF(ISBLANK(INDEX('Policy Characteristics'!B:B,MATCH($C877,'Policy Characteristics'!$C:$C,0))),"",INDEX('Policy Characteristics'!B:B,MATCH($C877,'Policy Characteristics'!$C:$C,0)))</f>
        <v>Industry Energy Efficiency Standards</v>
      </c>
      <c r="C877" s="293" t="str">
        <f t="shared" ref="C877:C940" si="40">C$748</f>
        <v>Percentage Improvement in Eqpt Efficiency Standards above BAU</v>
      </c>
      <c r="D877" s="299" t="s">
        <v>740</v>
      </c>
      <c r="E877" s="298" t="s">
        <v>788</v>
      </c>
      <c r="F877" t="s">
        <v>741</v>
      </c>
      <c r="G877" s="298" t="s">
        <v>799</v>
      </c>
      <c r="H877" s="20">
        <v>1087</v>
      </c>
      <c r="I877" s="295" t="s">
        <v>634</v>
      </c>
      <c r="J877" s="296" t="str">
        <f>IF(ISBLANK(INDEX('Policy Characteristics'!D:D,MATCH($C877,'Policy Characteristics'!$C:$C,0))),"",INDEX('Policy Characteristics'!D:D,MATCH($C877,'Policy Characteristics'!$C:$C,0)))</f>
        <v>Industry Energy Efficiency Standards</v>
      </c>
      <c r="K877" s="293" t="str">
        <f>IF(ISBLANK(INDEX('Policy Characteristics'!E:E,MATCH($C877,'Policy Characteristics'!$C:$C,0))),"",INDEX('Policy Characteristics'!E:E,MATCH($C877,'Policy Characteristics'!$C:$C,0)))</f>
        <v>indst efficiency standards</v>
      </c>
      <c r="L877" s="237">
        <f>IF(ISBLANK(INDEX('Policy Characteristics'!F:F,MATCH($C877,'Policy Characteristics'!$C:$C,0))),"",INDEX('Policy Characteristics'!F:F,MATCH($C877,'Policy Characteristics'!$C:$C,0)))</f>
        <v>0</v>
      </c>
      <c r="M877" s="237">
        <f>IF(ISBLANK(INDEX('Policy Characteristics'!G:G,MATCH($C877,'Policy Characteristics'!$C:$C,0))),"",INDEX('Policy Characteristics'!G:G,MATCH($C877,'Policy Characteristics'!$C:$C,0)))</f>
        <v>0.25</v>
      </c>
      <c r="N877" s="237">
        <f>IF(ISBLANK(INDEX('Policy Characteristics'!H:H,MATCH($C877,'Policy Characteristics'!$C:$C,0))),"",INDEX('Policy Characteristics'!H:H,MATCH($C877,'Policy Characteristics'!$C:$C,0)))</f>
        <v>0.01</v>
      </c>
      <c r="O877" s="293" t="str">
        <f>IF(ISBLANK(INDEX('Policy Characteristics'!I:I,MATCH($C877,'Policy Characteristics'!$C:$C,0))),"",INDEX('Policy Characteristics'!I:I,MATCH($C877,'Policy Characteristics'!$C:$C,0)))</f>
        <v>% reduction in energy use</v>
      </c>
      <c r="P877" s="293"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7" s="293" t="str">
        <f>IF(ISBLANK(INDEX('Policy Characteristics'!K:K,MATCH($C877,'Policy Characteristics'!$C:$C,0))),"",INDEX('Policy Characteristics'!K:K,MATCH($C877,'Policy Characteristics'!$C:$C,0)))</f>
        <v>industry-ag-main.html#eff-stds</v>
      </c>
      <c r="R877" s="293" t="str">
        <f>IF(ISBLANK(INDEX('Policy Characteristics'!L:L,MATCH($C877,'Policy Characteristics'!$C:$C,0))),"",INDEX('Policy Characteristics'!L:L,MATCH($C877,'Policy Characteristics'!$C:$C,0)))</f>
        <v>industry-energy-efficiency-standards.html</v>
      </c>
    </row>
    <row r="878" spans="1:18" s="293" customFormat="1" x14ac:dyDescent="0.25">
      <c r="A878" s="293" t="str">
        <f>IF(ISBLANK(INDEX('Policy Characteristics'!A:A,MATCH($C878,'Policy Characteristics'!$C:$C,0))),"",INDEX('Policy Characteristics'!A:A,MATCH($C878,'Policy Characteristics'!$C:$C,0)))</f>
        <v>Industry</v>
      </c>
      <c r="B878" s="294" t="str">
        <f>IF(ISBLANK(INDEX('Policy Characteristics'!B:B,MATCH($C878,'Policy Characteristics'!$C:$C,0))),"",INDEX('Policy Characteristics'!B:B,MATCH($C878,'Policy Characteristics'!$C:$C,0)))</f>
        <v>Industry Energy Efficiency Standards</v>
      </c>
      <c r="C878" s="293" t="str">
        <f t="shared" si="40"/>
        <v>Percentage Improvement in Eqpt Efficiency Standards above BAU</v>
      </c>
      <c r="D878" s="299" t="s">
        <v>742</v>
      </c>
      <c r="E878" s="298" t="s">
        <v>770</v>
      </c>
      <c r="F878" t="s">
        <v>743</v>
      </c>
      <c r="G878" s="298" t="s">
        <v>790</v>
      </c>
      <c r="H878" s="20">
        <v>1088</v>
      </c>
      <c r="I878" s="295" t="s">
        <v>624</v>
      </c>
      <c r="J878" s="296" t="str">
        <f>IF(ISBLANK(INDEX('Policy Characteristics'!D:D,MATCH($C878,'Policy Characteristics'!$C:$C,0))),"",INDEX('Policy Characteristics'!D:D,MATCH($C878,'Policy Characteristics'!$C:$C,0)))</f>
        <v>Industry Energy Efficiency Standards</v>
      </c>
      <c r="K878" s="293" t="str">
        <f>IF(ISBLANK(INDEX('Policy Characteristics'!E:E,MATCH($C878,'Policy Characteristics'!$C:$C,0))),"",INDEX('Policy Characteristics'!E:E,MATCH($C878,'Policy Characteristics'!$C:$C,0)))</f>
        <v>indst efficiency standards</v>
      </c>
      <c r="L878" s="237">
        <f>IF(ISBLANK(INDEX('Policy Characteristics'!F:F,MATCH($C878,'Policy Characteristics'!$C:$C,0))),"",INDEX('Policy Characteristics'!F:F,MATCH($C878,'Policy Characteristics'!$C:$C,0)))</f>
        <v>0</v>
      </c>
      <c r="M878" s="237">
        <f>IF(ISBLANK(INDEX('Policy Characteristics'!G:G,MATCH($C878,'Policy Characteristics'!$C:$C,0))),"",INDEX('Policy Characteristics'!G:G,MATCH($C878,'Policy Characteristics'!$C:$C,0)))</f>
        <v>0.25</v>
      </c>
      <c r="N878" s="237">
        <f>IF(ISBLANK(INDEX('Policy Characteristics'!H:H,MATCH($C878,'Policy Characteristics'!$C:$C,0))),"",INDEX('Policy Characteristics'!H:H,MATCH($C878,'Policy Characteristics'!$C:$C,0)))</f>
        <v>0.01</v>
      </c>
      <c r="O878" s="293" t="str">
        <f>IF(ISBLANK(INDEX('Policy Characteristics'!I:I,MATCH($C878,'Policy Characteristics'!$C:$C,0))),"",INDEX('Policy Characteristics'!I:I,MATCH($C878,'Policy Characteristics'!$C:$C,0)))</f>
        <v>% reduction in energy use</v>
      </c>
      <c r="P878" s="293"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8" s="293" t="str">
        <f>IF(ISBLANK(INDEX('Policy Characteristics'!K:K,MATCH($C878,'Policy Characteristics'!$C:$C,0))),"",INDEX('Policy Characteristics'!K:K,MATCH($C878,'Policy Characteristics'!$C:$C,0)))</f>
        <v>industry-ag-main.html#eff-stds</v>
      </c>
      <c r="R878" s="293" t="str">
        <f>IF(ISBLANK(INDEX('Policy Characteristics'!L:L,MATCH($C878,'Policy Characteristics'!$C:$C,0))),"",INDEX('Policy Characteristics'!L:L,MATCH($C878,'Policy Characteristics'!$C:$C,0)))</f>
        <v>industry-energy-efficiency-standards.html</v>
      </c>
    </row>
    <row r="879" spans="1:18" s="293" customFormat="1" x14ac:dyDescent="0.25">
      <c r="A879" s="293" t="str">
        <f>IF(ISBLANK(INDEX('Policy Characteristics'!A:A,MATCH($C879,'Policy Characteristics'!$C:$C,0))),"",INDEX('Policy Characteristics'!A:A,MATCH($C879,'Policy Characteristics'!$C:$C,0)))</f>
        <v>Industry</v>
      </c>
      <c r="B879" s="294" t="str">
        <f>IF(ISBLANK(INDEX('Policy Characteristics'!B:B,MATCH($C879,'Policy Characteristics'!$C:$C,0))),"",INDEX('Policy Characteristics'!B:B,MATCH($C879,'Policy Characteristics'!$C:$C,0)))</f>
        <v>Industry Energy Efficiency Standards</v>
      </c>
      <c r="C879" s="293" t="str">
        <f t="shared" si="40"/>
        <v>Percentage Improvement in Eqpt Efficiency Standards above BAU</v>
      </c>
      <c r="D879" s="299" t="s">
        <v>742</v>
      </c>
      <c r="E879" s="298" t="s">
        <v>772</v>
      </c>
      <c r="F879" t="s">
        <v>743</v>
      </c>
      <c r="G879" s="298" t="s">
        <v>791</v>
      </c>
      <c r="H879" s="20">
        <v>1089</v>
      </c>
      <c r="I879" s="295" t="s">
        <v>624</v>
      </c>
      <c r="J879" s="296" t="str">
        <f>IF(ISBLANK(INDEX('Policy Characteristics'!D:D,MATCH($C879,'Policy Characteristics'!$C:$C,0))),"",INDEX('Policy Characteristics'!D:D,MATCH($C879,'Policy Characteristics'!$C:$C,0)))</f>
        <v>Industry Energy Efficiency Standards</v>
      </c>
      <c r="K879" s="293" t="str">
        <f>IF(ISBLANK(INDEX('Policy Characteristics'!E:E,MATCH($C879,'Policy Characteristics'!$C:$C,0))),"",INDEX('Policy Characteristics'!E:E,MATCH($C879,'Policy Characteristics'!$C:$C,0)))</f>
        <v>indst efficiency standards</v>
      </c>
      <c r="L879" s="237">
        <f>IF(ISBLANK(INDEX('Policy Characteristics'!F:F,MATCH($C879,'Policy Characteristics'!$C:$C,0))),"",INDEX('Policy Characteristics'!F:F,MATCH($C879,'Policy Characteristics'!$C:$C,0)))</f>
        <v>0</v>
      </c>
      <c r="M879" s="237">
        <f>IF(ISBLANK(INDEX('Policy Characteristics'!G:G,MATCH($C879,'Policy Characteristics'!$C:$C,0))),"",INDEX('Policy Characteristics'!G:G,MATCH($C879,'Policy Characteristics'!$C:$C,0)))</f>
        <v>0.25</v>
      </c>
      <c r="N879" s="237">
        <f>IF(ISBLANK(INDEX('Policy Characteristics'!H:H,MATCH($C879,'Policy Characteristics'!$C:$C,0))),"",INDEX('Policy Characteristics'!H:H,MATCH($C879,'Policy Characteristics'!$C:$C,0)))</f>
        <v>0.01</v>
      </c>
      <c r="O879" s="293" t="str">
        <f>IF(ISBLANK(INDEX('Policy Characteristics'!I:I,MATCH($C879,'Policy Characteristics'!$C:$C,0))),"",INDEX('Policy Characteristics'!I:I,MATCH($C879,'Policy Characteristics'!$C:$C,0)))</f>
        <v>% reduction in energy use</v>
      </c>
      <c r="P879" s="293"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9" s="293" t="str">
        <f>IF(ISBLANK(INDEX('Policy Characteristics'!K:K,MATCH($C879,'Policy Characteristics'!$C:$C,0))),"",INDEX('Policy Characteristics'!K:K,MATCH($C879,'Policy Characteristics'!$C:$C,0)))</f>
        <v>industry-ag-main.html#eff-stds</v>
      </c>
      <c r="R879" s="293" t="str">
        <f>IF(ISBLANK(INDEX('Policy Characteristics'!L:L,MATCH($C879,'Policy Characteristics'!$C:$C,0))),"",INDEX('Policy Characteristics'!L:L,MATCH($C879,'Policy Characteristics'!$C:$C,0)))</f>
        <v>industry-energy-efficiency-standards.html</v>
      </c>
    </row>
    <row r="880" spans="1:18" s="293" customFormat="1" x14ac:dyDescent="0.25">
      <c r="A880" s="293" t="str">
        <f>IF(ISBLANK(INDEX('Policy Characteristics'!A:A,MATCH($C880,'Policy Characteristics'!$C:$C,0))),"",INDEX('Policy Characteristics'!A:A,MATCH($C880,'Policy Characteristics'!$C:$C,0)))</f>
        <v>Industry</v>
      </c>
      <c r="B880" s="294" t="str">
        <f>IF(ISBLANK(INDEX('Policy Characteristics'!B:B,MATCH($C880,'Policy Characteristics'!$C:$C,0))),"",INDEX('Policy Characteristics'!B:B,MATCH($C880,'Policy Characteristics'!$C:$C,0)))</f>
        <v>Industry Energy Efficiency Standards</v>
      </c>
      <c r="C880" s="293" t="str">
        <f t="shared" si="40"/>
        <v>Percentage Improvement in Eqpt Efficiency Standards above BAU</v>
      </c>
      <c r="D880" s="299" t="s">
        <v>742</v>
      </c>
      <c r="E880" s="298" t="s">
        <v>774</v>
      </c>
      <c r="F880" t="s">
        <v>743</v>
      </c>
      <c r="G880" s="298" t="s">
        <v>792</v>
      </c>
      <c r="H880" s="20">
        <v>1090</v>
      </c>
      <c r="I880" s="295" t="s">
        <v>624</v>
      </c>
      <c r="J880" s="296" t="str">
        <f>IF(ISBLANK(INDEX('Policy Characteristics'!D:D,MATCH($C880,'Policy Characteristics'!$C:$C,0))),"",INDEX('Policy Characteristics'!D:D,MATCH($C880,'Policy Characteristics'!$C:$C,0)))</f>
        <v>Industry Energy Efficiency Standards</v>
      </c>
      <c r="K880" s="293" t="str">
        <f>IF(ISBLANK(INDEX('Policy Characteristics'!E:E,MATCH($C880,'Policy Characteristics'!$C:$C,0))),"",INDEX('Policy Characteristics'!E:E,MATCH($C880,'Policy Characteristics'!$C:$C,0)))</f>
        <v>indst efficiency standards</v>
      </c>
      <c r="L880" s="237">
        <f>IF(ISBLANK(INDEX('Policy Characteristics'!F:F,MATCH($C880,'Policy Characteristics'!$C:$C,0))),"",INDEX('Policy Characteristics'!F:F,MATCH($C880,'Policy Characteristics'!$C:$C,0)))</f>
        <v>0</v>
      </c>
      <c r="M880" s="237">
        <f>IF(ISBLANK(INDEX('Policy Characteristics'!G:G,MATCH($C880,'Policy Characteristics'!$C:$C,0))),"",INDEX('Policy Characteristics'!G:G,MATCH($C880,'Policy Characteristics'!$C:$C,0)))</f>
        <v>0.25</v>
      </c>
      <c r="N880" s="237">
        <f>IF(ISBLANK(INDEX('Policy Characteristics'!H:H,MATCH($C880,'Policy Characteristics'!$C:$C,0))),"",INDEX('Policy Characteristics'!H:H,MATCH($C880,'Policy Characteristics'!$C:$C,0)))</f>
        <v>0.01</v>
      </c>
      <c r="O880" s="293" t="str">
        <f>IF(ISBLANK(INDEX('Policy Characteristics'!I:I,MATCH($C880,'Policy Characteristics'!$C:$C,0))),"",INDEX('Policy Characteristics'!I:I,MATCH($C880,'Policy Characteristics'!$C:$C,0)))</f>
        <v>% reduction in energy use</v>
      </c>
      <c r="P880" s="293"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0" s="293" t="str">
        <f>IF(ISBLANK(INDEX('Policy Characteristics'!K:K,MATCH($C880,'Policy Characteristics'!$C:$C,0))),"",INDEX('Policy Characteristics'!K:K,MATCH($C880,'Policy Characteristics'!$C:$C,0)))</f>
        <v>industry-ag-main.html#eff-stds</v>
      </c>
      <c r="R880" s="293" t="str">
        <f>IF(ISBLANK(INDEX('Policy Characteristics'!L:L,MATCH($C880,'Policy Characteristics'!$C:$C,0))),"",INDEX('Policy Characteristics'!L:L,MATCH($C880,'Policy Characteristics'!$C:$C,0)))</f>
        <v>industry-energy-efficiency-standards.html</v>
      </c>
    </row>
    <row r="881" spans="1:18" s="293" customFormat="1" x14ac:dyDescent="0.25">
      <c r="A881" s="293" t="str">
        <f>IF(ISBLANK(INDEX('Policy Characteristics'!A:A,MATCH($C881,'Policy Characteristics'!$C:$C,0))),"",INDEX('Policy Characteristics'!A:A,MATCH($C881,'Policy Characteristics'!$C:$C,0)))</f>
        <v>Industry</v>
      </c>
      <c r="B881" s="294" t="str">
        <f>IF(ISBLANK(INDEX('Policy Characteristics'!B:B,MATCH($C881,'Policy Characteristics'!$C:$C,0))),"",INDEX('Policy Characteristics'!B:B,MATCH($C881,'Policy Characteristics'!$C:$C,0)))</f>
        <v>Industry Energy Efficiency Standards</v>
      </c>
      <c r="C881" s="293" t="str">
        <f t="shared" si="40"/>
        <v>Percentage Improvement in Eqpt Efficiency Standards above BAU</v>
      </c>
      <c r="D881" s="299" t="s">
        <v>742</v>
      </c>
      <c r="E881" s="298" t="s">
        <v>776</v>
      </c>
      <c r="F881" t="s">
        <v>743</v>
      </c>
      <c r="G881" s="298" t="s">
        <v>793</v>
      </c>
      <c r="H881" s="20">
        <v>1091</v>
      </c>
      <c r="I881" s="295" t="s">
        <v>634</v>
      </c>
      <c r="J881" s="296" t="str">
        <f>IF(ISBLANK(INDEX('Policy Characteristics'!D:D,MATCH($C881,'Policy Characteristics'!$C:$C,0))),"",INDEX('Policy Characteristics'!D:D,MATCH($C881,'Policy Characteristics'!$C:$C,0)))</f>
        <v>Industry Energy Efficiency Standards</v>
      </c>
      <c r="K881" s="293" t="str">
        <f>IF(ISBLANK(INDEX('Policy Characteristics'!E:E,MATCH($C881,'Policy Characteristics'!$C:$C,0))),"",INDEX('Policy Characteristics'!E:E,MATCH($C881,'Policy Characteristics'!$C:$C,0)))</f>
        <v>indst efficiency standards</v>
      </c>
      <c r="L881" s="237">
        <f>IF(ISBLANK(INDEX('Policy Characteristics'!F:F,MATCH($C881,'Policy Characteristics'!$C:$C,0))),"",INDEX('Policy Characteristics'!F:F,MATCH($C881,'Policy Characteristics'!$C:$C,0)))</f>
        <v>0</v>
      </c>
      <c r="M881" s="237">
        <f>IF(ISBLANK(INDEX('Policy Characteristics'!G:G,MATCH($C881,'Policy Characteristics'!$C:$C,0))),"",INDEX('Policy Characteristics'!G:G,MATCH($C881,'Policy Characteristics'!$C:$C,0)))</f>
        <v>0.25</v>
      </c>
      <c r="N881" s="237">
        <f>IF(ISBLANK(INDEX('Policy Characteristics'!H:H,MATCH($C881,'Policy Characteristics'!$C:$C,0))),"",INDEX('Policy Characteristics'!H:H,MATCH($C881,'Policy Characteristics'!$C:$C,0)))</f>
        <v>0.01</v>
      </c>
      <c r="O881" s="293" t="str">
        <f>IF(ISBLANK(INDEX('Policy Characteristics'!I:I,MATCH($C881,'Policy Characteristics'!$C:$C,0))),"",INDEX('Policy Characteristics'!I:I,MATCH($C881,'Policy Characteristics'!$C:$C,0)))</f>
        <v>% reduction in energy use</v>
      </c>
      <c r="P881" s="293"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1" s="293" t="str">
        <f>IF(ISBLANK(INDEX('Policy Characteristics'!K:K,MATCH($C881,'Policy Characteristics'!$C:$C,0))),"",INDEX('Policy Characteristics'!K:K,MATCH($C881,'Policy Characteristics'!$C:$C,0)))</f>
        <v>industry-ag-main.html#eff-stds</v>
      </c>
      <c r="R881" s="293" t="str">
        <f>IF(ISBLANK(INDEX('Policy Characteristics'!L:L,MATCH($C881,'Policy Characteristics'!$C:$C,0))),"",INDEX('Policy Characteristics'!L:L,MATCH($C881,'Policy Characteristics'!$C:$C,0)))</f>
        <v>industry-energy-efficiency-standards.html</v>
      </c>
    </row>
    <row r="882" spans="1:18" s="293" customFormat="1" x14ac:dyDescent="0.25">
      <c r="A882" s="293" t="str">
        <f>IF(ISBLANK(INDEX('Policy Characteristics'!A:A,MATCH($C882,'Policy Characteristics'!$C:$C,0))),"",INDEX('Policy Characteristics'!A:A,MATCH($C882,'Policy Characteristics'!$C:$C,0)))</f>
        <v>Industry</v>
      </c>
      <c r="B882" s="294" t="str">
        <f>IF(ISBLANK(INDEX('Policy Characteristics'!B:B,MATCH($C882,'Policy Characteristics'!$C:$C,0))),"",INDEX('Policy Characteristics'!B:B,MATCH($C882,'Policy Characteristics'!$C:$C,0)))</f>
        <v>Industry Energy Efficiency Standards</v>
      </c>
      <c r="C882" s="293" t="str">
        <f t="shared" si="40"/>
        <v>Percentage Improvement in Eqpt Efficiency Standards above BAU</v>
      </c>
      <c r="D882" s="299" t="s">
        <v>742</v>
      </c>
      <c r="E882" s="298" t="s">
        <v>778</v>
      </c>
      <c r="F882" t="s">
        <v>743</v>
      </c>
      <c r="G882" s="298" t="s">
        <v>794</v>
      </c>
      <c r="H882" s="20">
        <v>1092</v>
      </c>
      <c r="I882" s="295" t="s">
        <v>624</v>
      </c>
      <c r="J882" s="296" t="str">
        <f>IF(ISBLANK(INDEX('Policy Characteristics'!D:D,MATCH($C882,'Policy Characteristics'!$C:$C,0))),"",INDEX('Policy Characteristics'!D:D,MATCH($C882,'Policy Characteristics'!$C:$C,0)))</f>
        <v>Industry Energy Efficiency Standards</v>
      </c>
      <c r="K882" s="293" t="str">
        <f>IF(ISBLANK(INDEX('Policy Characteristics'!E:E,MATCH($C882,'Policy Characteristics'!$C:$C,0))),"",INDEX('Policy Characteristics'!E:E,MATCH($C882,'Policy Characteristics'!$C:$C,0)))</f>
        <v>indst efficiency standards</v>
      </c>
      <c r="L882" s="237">
        <f>IF(ISBLANK(INDEX('Policy Characteristics'!F:F,MATCH($C882,'Policy Characteristics'!$C:$C,0))),"",INDEX('Policy Characteristics'!F:F,MATCH($C882,'Policy Characteristics'!$C:$C,0)))</f>
        <v>0</v>
      </c>
      <c r="M882" s="237">
        <f>IF(ISBLANK(INDEX('Policy Characteristics'!G:G,MATCH($C882,'Policy Characteristics'!$C:$C,0))),"",INDEX('Policy Characteristics'!G:G,MATCH($C882,'Policy Characteristics'!$C:$C,0)))</f>
        <v>0.25</v>
      </c>
      <c r="N882" s="237">
        <f>IF(ISBLANK(INDEX('Policy Characteristics'!H:H,MATCH($C882,'Policy Characteristics'!$C:$C,0))),"",INDEX('Policy Characteristics'!H:H,MATCH($C882,'Policy Characteristics'!$C:$C,0)))</f>
        <v>0.01</v>
      </c>
      <c r="O882" s="293" t="str">
        <f>IF(ISBLANK(INDEX('Policy Characteristics'!I:I,MATCH($C882,'Policy Characteristics'!$C:$C,0))),"",INDEX('Policy Characteristics'!I:I,MATCH($C882,'Policy Characteristics'!$C:$C,0)))</f>
        <v>% reduction in energy use</v>
      </c>
      <c r="P882" s="293"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2" s="293" t="str">
        <f>IF(ISBLANK(INDEX('Policy Characteristics'!K:K,MATCH($C882,'Policy Characteristics'!$C:$C,0))),"",INDEX('Policy Characteristics'!K:K,MATCH($C882,'Policy Characteristics'!$C:$C,0)))</f>
        <v>industry-ag-main.html#eff-stds</v>
      </c>
      <c r="R882" s="293" t="str">
        <f>IF(ISBLANK(INDEX('Policy Characteristics'!L:L,MATCH($C882,'Policy Characteristics'!$C:$C,0))),"",INDEX('Policy Characteristics'!L:L,MATCH($C882,'Policy Characteristics'!$C:$C,0)))</f>
        <v>industry-energy-efficiency-standards.html</v>
      </c>
    </row>
    <row r="883" spans="1:18" s="293" customFormat="1" x14ac:dyDescent="0.25">
      <c r="A883" s="293" t="str">
        <f>IF(ISBLANK(INDEX('Policy Characteristics'!A:A,MATCH($C883,'Policy Characteristics'!$C:$C,0))),"",INDEX('Policy Characteristics'!A:A,MATCH($C883,'Policy Characteristics'!$C:$C,0)))</f>
        <v>Industry</v>
      </c>
      <c r="B883" s="294" t="str">
        <f>IF(ISBLANK(INDEX('Policy Characteristics'!B:B,MATCH($C883,'Policy Characteristics'!$C:$C,0))),"",INDEX('Policy Characteristics'!B:B,MATCH($C883,'Policy Characteristics'!$C:$C,0)))</f>
        <v>Industry Energy Efficiency Standards</v>
      </c>
      <c r="C883" s="293" t="str">
        <f t="shared" si="40"/>
        <v>Percentage Improvement in Eqpt Efficiency Standards above BAU</v>
      </c>
      <c r="D883" s="299" t="s">
        <v>742</v>
      </c>
      <c r="E883" s="298" t="s">
        <v>780</v>
      </c>
      <c r="F883" t="s">
        <v>743</v>
      </c>
      <c r="G883" s="298" t="s">
        <v>795</v>
      </c>
      <c r="H883" s="20">
        <v>1093</v>
      </c>
      <c r="I883" s="295" t="s">
        <v>634</v>
      </c>
      <c r="J883" s="296" t="str">
        <f>IF(ISBLANK(INDEX('Policy Characteristics'!D:D,MATCH($C883,'Policy Characteristics'!$C:$C,0))),"",INDEX('Policy Characteristics'!D:D,MATCH($C883,'Policy Characteristics'!$C:$C,0)))</f>
        <v>Industry Energy Efficiency Standards</v>
      </c>
      <c r="K883" s="293" t="str">
        <f>IF(ISBLANK(INDEX('Policy Characteristics'!E:E,MATCH($C883,'Policy Characteristics'!$C:$C,0))),"",INDEX('Policy Characteristics'!E:E,MATCH($C883,'Policy Characteristics'!$C:$C,0)))</f>
        <v>indst efficiency standards</v>
      </c>
      <c r="L883" s="237">
        <f>IF(ISBLANK(INDEX('Policy Characteristics'!F:F,MATCH($C883,'Policy Characteristics'!$C:$C,0))),"",INDEX('Policy Characteristics'!F:F,MATCH($C883,'Policy Characteristics'!$C:$C,0)))</f>
        <v>0</v>
      </c>
      <c r="M883" s="237">
        <f>IF(ISBLANK(INDEX('Policy Characteristics'!G:G,MATCH($C883,'Policy Characteristics'!$C:$C,0))),"",INDEX('Policy Characteristics'!G:G,MATCH($C883,'Policy Characteristics'!$C:$C,0)))</f>
        <v>0.25</v>
      </c>
      <c r="N883" s="237">
        <f>IF(ISBLANK(INDEX('Policy Characteristics'!H:H,MATCH($C883,'Policy Characteristics'!$C:$C,0))),"",INDEX('Policy Characteristics'!H:H,MATCH($C883,'Policy Characteristics'!$C:$C,0)))</f>
        <v>0.01</v>
      </c>
      <c r="O883" s="293" t="str">
        <f>IF(ISBLANK(INDEX('Policy Characteristics'!I:I,MATCH($C883,'Policy Characteristics'!$C:$C,0))),"",INDEX('Policy Characteristics'!I:I,MATCH($C883,'Policy Characteristics'!$C:$C,0)))</f>
        <v>% reduction in energy use</v>
      </c>
      <c r="P883" s="293"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3" s="293" t="str">
        <f>IF(ISBLANK(INDEX('Policy Characteristics'!K:K,MATCH($C883,'Policy Characteristics'!$C:$C,0))),"",INDEX('Policy Characteristics'!K:K,MATCH($C883,'Policy Characteristics'!$C:$C,0)))</f>
        <v>industry-ag-main.html#eff-stds</v>
      </c>
      <c r="R883" s="293" t="str">
        <f>IF(ISBLANK(INDEX('Policy Characteristics'!L:L,MATCH($C883,'Policy Characteristics'!$C:$C,0))),"",INDEX('Policy Characteristics'!L:L,MATCH($C883,'Policy Characteristics'!$C:$C,0)))</f>
        <v>industry-energy-efficiency-standards.html</v>
      </c>
    </row>
    <row r="884" spans="1:18" s="293" customFormat="1" x14ac:dyDescent="0.25">
      <c r="A884" s="293" t="str">
        <f>IF(ISBLANK(INDEX('Policy Characteristics'!A:A,MATCH($C884,'Policy Characteristics'!$C:$C,0))),"",INDEX('Policy Characteristics'!A:A,MATCH($C884,'Policy Characteristics'!$C:$C,0)))</f>
        <v>Industry</v>
      </c>
      <c r="B884" s="294" t="str">
        <f>IF(ISBLANK(INDEX('Policy Characteristics'!B:B,MATCH($C884,'Policy Characteristics'!$C:$C,0))),"",INDEX('Policy Characteristics'!B:B,MATCH($C884,'Policy Characteristics'!$C:$C,0)))</f>
        <v>Industry Energy Efficiency Standards</v>
      </c>
      <c r="C884" s="293" t="str">
        <f t="shared" si="40"/>
        <v>Percentage Improvement in Eqpt Efficiency Standards above BAU</v>
      </c>
      <c r="D884" s="299" t="s">
        <v>742</v>
      </c>
      <c r="E884" s="298" t="s">
        <v>782</v>
      </c>
      <c r="F884" t="s">
        <v>743</v>
      </c>
      <c r="G884" s="298" t="s">
        <v>796</v>
      </c>
      <c r="H884" s="20">
        <v>1094</v>
      </c>
      <c r="I884" s="295" t="s">
        <v>634</v>
      </c>
      <c r="J884" s="296" t="str">
        <f>IF(ISBLANK(INDEX('Policy Characteristics'!D:D,MATCH($C884,'Policy Characteristics'!$C:$C,0))),"",INDEX('Policy Characteristics'!D:D,MATCH($C884,'Policy Characteristics'!$C:$C,0)))</f>
        <v>Industry Energy Efficiency Standards</v>
      </c>
      <c r="K884" s="293" t="str">
        <f>IF(ISBLANK(INDEX('Policy Characteristics'!E:E,MATCH($C884,'Policy Characteristics'!$C:$C,0))),"",INDEX('Policy Characteristics'!E:E,MATCH($C884,'Policy Characteristics'!$C:$C,0)))</f>
        <v>indst efficiency standards</v>
      </c>
      <c r="L884" s="237">
        <f>IF(ISBLANK(INDEX('Policy Characteristics'!F:F,MATCH($C884,'Policy Characteristics'!$C:$C,0))),"",INDEX('Policy Characteristics'!F:F,MATCH($C884,'Policy Characteristics'!$C:$C,0)))</f>
        <v>0</v>
      </c>
      <c r="M884" s="237">
        <f>IF(ISBLANK(INDEX('Policy Characteristics'!G:G,MATCH($C884,'Policy Characteristics'!$C:$C,0))),"",INDEX('Policy Characteristics'!G:G,MATCH($C884,'Policy Characteristics'!$C:$C,0)))</f>
        <v>0.25</v>
      </c>
      <c r="N884" s="237">
        <f>IF(ISBLANK(INDEX('Policy Characteristics'!H:H,MATCH($C884,'Policy Characteristics'!$C:$C,0))),"",INDEX('Policy Characteristics'!H:H,MATCH($C884,'Policy Characteristics'!$C:$C,0)))</f>
        <v>0.01</v>
      </c>
      <c r="O884" s="293" t="str">
        <f>IF(ISBLANK(INDEX('Policy Characteristics'!I:I,MATCH($C884,'Policy Characteristics'!$C:$C,0))),"",INDEX('Policy Characteristics'!I:I,MATCH($C884,'Policy Characteristics'!$C:$C,0)))</f>
        <v>% reduction in energy use</v>
      </c>
      <c r="P884" s="293"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4" s="293" t="str">
        <f>IF(ISBLANK(INDEX('Policy Characteristics'!K:K,MATCH($C884,'Policy Characteristics'!$C:$C,0))),"",INDEX('Policy Characteristics'!K:K,MATCH($C884,'Policy Characteristics'!$C:$C,0)))</f>
        <v>industry-ag-main.html#eff-stds</v>
      </c>
      <c r="R884" s="293" t="str">
        <f>IF(ISBLANK(INDEX('Policy Characteristics'!L:L,MATCH($C884,'Policy Characteristics'!$C:$C,0))),"",INDEX('Policy Characteristics'!L:L,MATCH($C884,'Policy Characteristics'!$C:$C,0)))</f>
        <v>industry-energy-efficiency-standards.html</v>
      </c>
    </row>
    <row r="885" spans="1:18" s="293" customFormat="1" x14ac:dyDescent="0.25">
      <c r="A885" s="293" t="str">
        <f>IF(ISBLANK(INDEX('Policy Characteristics'!A:A,MATCH($C885,'Policy Characteristics'!$C:$C,0))),"",INDEX('Policy Characteristics'!A:A,MATCH($C885,'Policy Characteristics'!$C:$C,0)))</f>
        <v>Industry</v>
      </c>
      <c r="B885" s="294" t="str">
        <f>IF(ISBLANK(INDEX('Policy Characteristics'!B:B,MATCH($C885,'Policy Characteristics'!$C:$C,0))),"",INDEX('Policy Characteristics'!B:B,MATCH($C885,'Policy Characteristics'!$C:$C,0)))</f>
        <v>Industry Energy Efficiency Standards</v>
      </c>
      <c r="C885" s="293" t="str">
        <f t="shared" si="40"/>
        <v>Percentage Improvement in Eqpt Efficiency Standards above BAU</v>
      </c>
      <c r="D885" s="299" t="s">
        <v>742</v>
      </c>
      <c r="E885" s="298" t="s">
        <v>784</v>
      </c>
      <c r="F885" t="s">
        <v>743</v>
      </c>
      <c r="G885" s="298" t="s">
        <v>797</v>
      </c>
      <c r="H885" s="20">
        <v>1095</v>
      </c>
      <c r="I885" s="295" t="s">
        <v>624</v>
      </c>
      <c r="J885" s="296" t="str">
        <f>IF(ISBLANK(INDEX('Policy Characteristics'!D:D,MATCH($C885,'Policy Characteristics'!$C:$C,0))),"",INDEX('Policy Characteristics'!D:D,MATCH($C885,'Policy Characteristics'!$C:$C,0)))</f>
        <v>Industry Energy Efficiency Standards</v>
      </c>
      <c r="K885" s="293" t="str">
        <f>IF(ISBLANK(INDEX('Policy Characteristics'!E:E,MATCH($C885,'Policy Characteristics'!$C:$C,0))),"",INDEX('Policy Characteristics'!E:E,MATCH($C885,'Policy Characteristics'!$C:$C,0)))</f>
        <v>indst efficiency standards</v>
      </c>
      <c r="L885" s="237">
        <f>IF(ISBLANK(INDEX('Policy Characteristics'!F:F,MATCH($C885,'Policy Characteristics'!$C:$C,0))),"",INDEX('Policy Characteristics'!F:F,MATCH($C885,'Policy Characteristics'!$C:$C,0)))</f>
        <v>0</v>
      </c>
      <c r="M885" s="237">
        <f>IF(ISBLANK(INDEX('Policy Characteristics'!G:G,MATCH($C885,'Policy Characteristics'!$C:$C,0))),"",INDEX('Policy Characteristics'!G:G,MATCH($C885,'Policy Characteristics'!$C:$C,0)))</f>
        <v>0.25</v>
      </c>
      <c r="N885" s="237">
        <f>IF(ISBLANK(INDEX('Policy Characteristics'!H:H,MATCH($C885,'Policy Characteristics'!$C:$C,0))),"",INDEX('Policy Characteristics'!H:H,MATCH($C885,'Policy Characteristics'!$C:$C,0)))</f>
        <v>0.01</v>
      </c>
      <c r="O885" s="293" t="str">
        <f>IF(ISBLANK(INDEX('Policy Characteristics'!I:I,MATCH($C885,'Policy Characteristics'!$C:$C,0))),"",INDEX('Policy Characteristics'!I:I,MATCH($C885,'Policy Characteristics'!$C:$C,0)))</f>
        <v>% reduction in energy use</v>
      </c>
      <c r="P885" s="293"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5" s="293" t="str">
        <f>IF(ISBLANK(INDEX('Policy Characteristics'!K:K,MATCH($C885,'Policy Characteristics'!$C:$C,0))),"",INDEX('Policy Characteristics'!K:K,MATCH($C885,'Policy Characteristics'!$C:$C,0)))</f>
        <v>industry-ag-main.html#eff-stds</v>
      </c>
      <c r="R885" s="293" t="str">
        <f>IF(ISBLANK(INDEX('Policy Characteristics'!L:L,MATCH($C885,'Policy Characteristics'!$C:$C,0))),"",INDEX('Policy Characteristics'!L:L,MATCH($C885,'Policy Characteristics'!$C:$C,0)))</f>
        <v>industry-energy-efficiency-standards.html</v>
      </c>
    </row>
    <row r="886" spans="1:18" s="293" customFormat="1" x14ac:dyDescent="0.25">
      <c r="A886" s="293" t="str">
        <f>IF(ISBLANK(INDEX('Policy Characteristics'!A:A,MATCH($C886,'Policy Characteristics'!$C:$C,0))),"",INDEX('Policy Characteristics'!A:A,MATCH($C886,'Policy Characteristics'!$C:$C,0)))</f>
        <v>Industry</v>
      </c>
      <c r="B886" s="294" t="str">
        <f>IF(ISBLANK(INDEX('Policy Characteristics'!B:B,MATCH($C886,'Policy Characteristics'!$C:$C,0))),"",INDEX('Policy Characteristics'!B:B,MATCH($C886,'Policy Characteristics'!$C:$C,0)))</f>
        <v>Industry Energy Efficiency Standards</v>
      </c>
      <c r="C886" s="293" t="str">
        <f t="shared" si="40"/>
        <v>Percentage Improvement in Eqpt Efficiency Standards above BAU</v>
      </c>
      <c r="D886" s="299" t="s">
        <v>742</v>
      </c>
      <c r="E886" s="298" t="s">
        <v>786</v>
      </c>
      <c r="F886" t="s">
        <v>743</v>
      </c>
      <c r="G886" s="298" t="s">
        <v>798</v>
      </c>
      <c r="H886" s="20">
        <v>1096</v>
      </c>
      <c r="I886" s="295" t="s">
        <v>624</v>
      </c>
      <c r="J886" s="296" t="str">
        <f>IF(ISBLANK(INDEX('Policy Characteristics'!D:D,MATCH($C886,'Policy Characteristics'!$C:$C,0))),"",INDEX('Policy Characteristics'!D:D,MATCH($C886,'Policy Characteristics'!$C:$C,0)))</f>
        <v>Industry Energy Efficiency Standards</v>
      </c>
      <c r="K886" s="293" t="str">
        <f>IF(ISBLANK(INDEX('Policy Characteristics'!E:E,MATCH($C886,'Policy Characteristics'!$C:$C,0))),"",INDEX('Policy Characteristics'!E:E,MATCH($C886,'Policy Characteristics'!$C:$C,0)))</f>
        <v>indst efficiency standards</v>
      </c>
      <c r="L886" s="237">
        <f>IF(ISBLANK(INDEX('Policy Characteristics'!F:F,MATCH($C886,'Policy Characteristics'!$C:$C,0))),"",INDEX('Policy Characteristics'!F:F,MATCH($C886,'Policy Characteristics'!$C:$C,0)))</f>
        <v>0</v>
      </c>
      <c r="M886" s="237">
        <f>IF(ISBLANK(INDEX('Policy Characteristics'!G:G,MATCH($C886,'Policy Characteristics'!$C:$C,0))),"",INDEX('Policy Characteristics'!G:G,MATCH($C886,'Policy Characteristics'!$C:$C,0)))</f>
        <v>0.25</v>
      </c>
      <c r="N886" s="237">
        <f>IF(ISBLANK(INDEX('Policy Characteristics'!H:H,MATCH($C886,'Policy Characteristics'!$C:$C,0))),"",INDEX('Policy Characteristics'!H:H,MATCH($C886,'Policy Characteristics'!$C:$C,0)))</f>
        <v>0.01</v>
      </c>
      <c r="O886" s="293" t="str">
        <f>IF(ISBLANK(INDEX('Policy Characteristics'!I:I,MATCH($C886,'Policy Characteristics'!$C:$C,0))),"",INDEX('Policy Characteristics'!I:I,MATCH($C886,'Policy Characteristics'!$C:$C,0)))</f>
        <v>% reduction in energy use</v>
      </c>
      <c r="P886" s="293"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6" s="293" t="str">
        <f>IF(ISBLANK(INDEX('Policy Characteristics'!K:K,MATCH($C886,'Policy Characteristics'!$C:$C,0))),"",INDEX('Policy Characteristics'!K:K,MATCH($C886,'Policy Characteristics'!$C:$C,0)))</f>
        <v>industry-ag-main.html#eff-stds</v>
      </c>
      <c r="R886" s="293" t="str">
        <f>IF(ISBLANK(INDEX('Policy Characteristics'!L:L,MATCH($C886,'Policy Characteristics'!$C:$C,0))),"",INDEX('Policy Characteristics'!L:L,MATCH($C886,'Policy Characteristics'!$C:$C,0)))</f>
        <v>industry-energy-efficiency-standards.html</v>
      </c>
    </row>
    <row r="887" spans="1:18" s="293" customFormat="1" x14ac:dyDescent="0.25">
      <c r="A887" s="293" t="str">
        <f>IF(ISBLANK(INDEX('Policy Characteristics'!A:A,MATCH($C887,'Policy Characteristics'!$C:$C,0))),"",INDEX('Policy Characteristics'!A:A,MATCH($C887,'Policy Characteristics'!$C:$C,0)))</f>
        <v>Industry</v>
      </c>
      <c r="B887" s="294" t="str">
        <f>IF(ISBLANK(INDEX('Policy Characteristics'!B:B,MATCH($C887,'Policy Characteristics'!$C:$C,0))),"",INDEX('Policy Characteristics'!B:B,MATCH($C887,'Policy Characteristics'!$C:$C,0)))</f>
        <v>Industry Energy Efficiency Standards</v>
      </c>
      <c r="C887" s="293" t="str">
        <f t="shared" si="40"/>
        <v>Percentage Improvement in Eqpt Efficiency Standards above BAU</v>
      </c>
      <c r="D887" s="299" t="s">
        <v>742</v>
      </c>
      <c r="E887" s="298" t="s">
        <v>788</v>
      </c>
      <c r="F887" t="s">
        <v>743</v>
      </c>
      <c r="G887" s="298" t="s">
        <v>799</v>
      </c>
      <c r="H887" s="20">
        <v>1097</v>
      </c>
      <c r="I887" s="295" t="s">
        <v>634</v>
      </c>
      <c r="J887" s="296" t="str">
        <f>IF(ISBLANK(INDEX('Policy Characteristics'!D:D,MATCH($C887,'Policy Characteristics'!$C:$C,0))),"",INDEX('Policy Characteristics'!D:D,MATCH($C887,'Policy Characteristics'!$C:$C,0)))</f>
        <v>Industry Energy Efficiency Standards</v>
      </c>
      <c r="K887" s="293" t="str">
        <f>IF(ISBLANK(INDEX('Policy Characteristics'!E:E,MATCH($C887,'Policy Characteristics'!$C:$C,0))),"",INDEX('Policy Characteristics'!E:E,MATCH($C887,'Policy Characteristics'!$C:$C,0)))</f>
        <v>indst efficiency standards</v>
      </c>
      <c r="L887" s="237">
        <f>IF(ISBLANK(INDEX('Policy Characteristics'!F:F,MATCH($C887,'Policy Characteristics'!$C:$C,0))),"",INDEX('Policy Characteristics'!F:F,MATCH($C887,'Policy Characteristics'!$C:$C,0)))</f>
        <v>0</v>
      </c>
      <c r="M887" s="237">
        <f>IF(ISBLANK(INDEX('Policy Characteristics'!G:G,MATCH($C887,'Policy Characteristics'!$C:$C,0))),"",INDEX('Policy Characteristics'!G:G,MATCH($C887,'Policy Characteristics'!$C:$C,0)))</f>
        <v>0.25</v>
      </c>
      <c r="N887" s="237">
        <f>IF(ISBLANK(INDEX('Policy Characteristics'!H:H,MATCH($C887,'Policy Characteristics'!$C:$C,0))),"",INDEX('Policy Characteristics'!H:H,MATCH($C887,'Policy Characteristics'!$C:$C,0)))</f>
        <v>0.01</v>
      </c>
      <c r="O887" s="293" t="str">
        <f>IF(ISBLANK(INDEX('Policy Characteristics'!I:I,MATCH($C887,'Policy Characteristics'!$C:$C,0))),"",INDEX('Policy Characteristics'!I:I,MATCH($C887,'Policy Characteristics'!$C:$C,0)))</f>
        <v>% reduction in energy use</v>
      </c>
      <c r="P887" s="293"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7" s="293" t="str">
        <f>IF(ISBLANK(INDEX('Policy Characteristics'!K:K,MATCH($C887,'Policy Characteristics'!$C:$C,0))),"",INDEX('Policy Characteristics'!K:K,MATCH($C887,'Policy Characteristics'!$C:$C,0)))</f>
        <v>industry-ag-main.html#eff-stds</v>
      </c>
      <c r="R887" s="293" t="str">
        <f>IF(ISBLANK(INDEX('Policy Characteristics'!L:L,MATCH($C887,'Policy Characteristics'!$C:$C,0))),"",INDEX('Policy Characteristics'!L:L,MATCH($C887,'Policy Characteristics'!$C:$C,0)))</f>
        <v>industry-energy-efficiency-standards.html</v>
      </c>
    </row>
    <row r="888" spans="1:18" s="293" customFormat="1" x14ac:dyDescent="0.25">
      <c r="A888" s="293" t="str">
        <f>IF(ISBLANK(INDEX('Policy Characteristics'!A:A,MATCH($C888,'Policy Characteristics'!$C:$C,0))),"",INDEX('Policy Characteristics'!A:A,MATCH($C888,'Policy Characteristics'!$C:$C,0)))</f>
        <v>Industry</v>
      </c>
      <c r="B888" s="294" t="str">
        <f>IF(ISBLANK(INDEX('Policy Characteristics'!B:B,MATCH($C888,'Policy Characteristics'!$C:$C,0))),"",INDEX('Policy Characteristics'!B:B,MATCH($C888,'Policy Characteristics'!$C:$C,0)))</f>
        <v>Industry Energy Efficiency Standards</v>
      </c>
      <c r="C888" s="293" t="str">
        <f t="shared" si="40"/>
        <v>Percentage Improvement in Eqpt Efficiency Standards above BAU</v>
      </c>
      <c r="D888" s="299" t="s">
        <v>744</v>
      </c>
      <c r="E888" s="298" t="s">
        <v>770</v>
      </c>
      <c r="F888" t="s">
        <v>745</v>
      </c>
      <c r="G888" s="298" t="s">
        <v>790</v>
      </c>
      <c r="H888" s="20">
        <v>1098</v>
      </c>
      <c r="I888" s="295" t="s">
        <v>624</v>
      </c>
      <c r="J888" s="296" t="str">
        <f>IF(ISBLANK(INDEX('Policy Characteristics'!D:D,MATCH($C888,'Policy Characteristics'!$C:$C,0))),"",INDEX('Policy Characteristics'!D:D,MATCH($C888,'Policy Characteristics'!$C:$C,0)))</f>
        <v>Industry Energy Efficiency Standards</v>
      </c>
      <c r="K888" s="293" t="str">
        <f>IF(ISBLANK(INDEX('Policy Characteristics'!E:E,MATCH($C888,'Policy Characteristics'!$C:$C,0))),"",INDEX('Policy Characteristics'!E:E,MATCH($C888,'Policy Characteristics'!$C:$C,0)))</f>
        <v>indst efficiency standards</v>
      </c>
      <c r="L888" s="237">
        <f>IF(ISBLANK(INDEX('Policy Characteristics'!F:F,MATCH($C888,'Policy Characteristics'!$C:$C,0))),"",INDEX('Policy Characteristics'!F:F,MATCH($C888,'Policy Characteristics'!$C:$C,0)))</f>
        <v>0</v>
      </c>
      <c r="M888" s="237">
        <f>IF(ISBLANK(INDEX('Policy Characteristics'!G:G,MATCH($C888,'Policy Characteristics'!$C:$C,0))),"",INDEX('Policy Characteristics'!G:G,MATCH($C888,'Policy Characteristics'!$C:$C,0)))</f>
        <v>0.25</v>
      </c>
      <c r="N888" s="237">
        <f>IF(ISBLANK(INDEX('Policy Characteristics'!H:H,MATCH($C888,'Policy Characteristics'!$C:$C,0))),"",INDEX('Policy Characteristics'!H:H,MATCH($C888,'Policy Characteristics'!$C:$C,0)))</f>
        <v>0.01</v>
      </c>
      <c r="O888" s="293" t="str">
        <f>IF(ISBLANK(INDEX('Policy Characteristics'!I:I,MATCH($C888,'Policy Characteristics'!$C:$C,0))),"",INDEX('Policy Characteristics'!I:I,MATCH($C888,'Policy Characteristics'!$C:$C,0)))</f>
        <v>% reduction in energy use</v>
      </c>
      <c r="P888" s="293"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8" s="293" t="str">
        <f>IF(ISBLANK(INDEX('Policy Characteristics'!K:K,MATCH($C888,'Policy Characteristics'!$C:$C,0))),"",INDEX('Policy Characteristics'!K:K,MATCH($C888,'Policy Characteristics'!$C:$C,0)))</f>
        <v>industry-ag-main.html#eff-stds</v>
      </c>
      <c r="R888" s="293" t="str">
        <f>IF(ISBLANK(INDEX('Policy Characteristics'!L:L,MATCH($C888,'Policy Characteristics'!$C:$C,0))),"",INDEX('Policy Characteristics'!L:L,MATCH($C888,'Policy Characteristics'!$C:$C,0)))</f>
        <v>industry-energy-efficiency-standards.html</v>
      </c>
    </row>
    <row r="889" spans="1:18" s="293" customFormat="1" x14ac:dyDescent="0.25">
      <c r="A889" s="293" t="str">
        <f>IF(ISBLANK(INDEX('Policy Characteristics'!A:A,MATCH($C889,'Policy Characteristics'!$C:$C,0))),"",INDEX('Policy Characteristics'!A:A,MATCH($C889,'Policy Characteristics'!$C:$C,0)))</f>
        <v>Industry</v>
      </c>
      <c r="B889" s="294" t="str">
        <f>IF(ISBLANK(INDEX('Policy Characteristics'!B:B,MATCH($C889,'Policy Characteristics'!$C:$C,0))),"",INDEX('Policy Characteristics'!B:B,MATCH($C889,'Policy Characteristics'!$C:$C,0)))</f>
        <v>Industry Energy Efficiency Standards</v>
      </c>
      <c r="C889" s="293" t="str">
        <f t="shared" si="40"/>
        <v>Percentage Improvement in Eqpt Efficiency Standards above BAU</v>
      </c>
      <c r="D889" s="299" t="s">
        <v>744</v>
      </c>
      <c r="E889" s="298" t="s">
        <v>772</v>
      </c>
      <c r="F889" t="s">
        <v>745</v>
      </c>
      <c r="G889" s="298" t="s">
        <v>791</v>
      </c>
      <c r="H889" s="20">
        <v>1099</v>
      </c>
      <c r="I889" s="295" t="s">
        <v>624</v>
      </c>
      <c r="J889" s="296" t="str">
        <f>IF(ISBLANK(INDEX('Policy Characteristics'!D:D,MATCH($C889,'Policy Characteristics'!$C:$C,0))),"",INDEX('Policy Characteristics'!D:D,MATCH($C889,'Policy Characteristics'!$C:$C,0)))</f>
        <v>Industry Energy Efficiency Standards</v>
      </c>
      <c r="K889" s="293" t="str">
        <f>IF(ISBLANK(INDEX('Policy Characteristics'!E:E,MATCH($C889,'Policy Characteristics'!$C:$C,0))),"",INDEX('Policy Characteristics'!E:E,MATCH($C889,'Policy Characteristics'!$C:$C,0)))</f>
        <v>indst efficiency standards</v>
      </c>
      <c r="L889" s="237">
        <f>IF(ISBLANK(INDEX('Policy Characteristics'!F:F,MATCH($C889,'Policy Characteristics'!$C:$C,0))),"",INDEX('Policy Characteristics'!F:F,MATCH($C889,'Policy Characteristics'!$C:$C,0)))</f>
        <v>0</v>
      </c>
      <c r="M889" s="237">
        <f>IF(ISBLANK(INDEX('Policy Characteristics'!G:G,MATCH($C889,'Policy Characteristics'!$C:$C,0))),"",INDEX('Policy Characteristics'!G:G,MATCH($C889,'Policy Characteristics'!$C:$C,0)))</f>
        <v>0.25</v>
      </c>
      <c r="N889" s="237">
        <f>IF(ISBLANK(INDEX('Policy Characteristics'!H:H,MATCH($C889,'Policy Characteristics'!$C:$C,0))),"",INDEX('Policy Characteristics'!H:H,MATCH($C889,'Policy Characteristics'!$C:$C,0)))</f>
        <v>0.01</v>
      </c>
      <c r="O889" s="293" t="str">
        <f>IF(ISBLANK(INDEX('Policy Characteristics'!I:I,MATCH($C889,'Policy Characteristics'!$C:$C,0))),"",INDEX('Policy Characteristics'!I:I,MATCH($C889,'Policy Characteristics'!$C:$C,0)))</f>
        <v>% reduction in energy use</v>
      </c>
      <c r="P889" s="293"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9" s="293" t="str">
        <f>IF(ISBLANK(INDEX('Policy Characteristics'!K:K,MATCH($C889,'Policy Characteristics'!$C:$C,0))),"",INDEX('Policy Characteristics'!K:K,MATCH($C889,'Policy Characteristics'!$C:$C,0)))</f>
        <v>industry-ag-main.html#eff-stds</v>
      </c>
      <c r="R889" s="293" t="str">
        <f>IF(ISBLANK(INDEX('Policy Characteristics'!L:L,MATCH($C889,'Policy Characteristics'!$C:$C,0))),"",INDEX('Policy Characteristics'!L:L,MATCH($C889,'Policy Characteristics'!$C:$C,0)))</f>
        <v>industry-energy-efficiency-standards.html</v>
      </c>
    </row>
    <row r="890" spans="1:18" s="293" customFormat="1" x14ac:dyDescent="0.25">
      <c r="A890" s="293" t="str">
        <f>IF(ISBLANK(INDEX('Policy Characteristics'!A:A,MATCH($C890,'Policy Characteristics'!$C:$C,0))),"",INDEX('Policy Characteristics'!A:A,MATCH($C890,'Policy Characteristics'!$C:$C,0)))</f>
        <v>Industry</v>
      </c>
      <c r="B890" s="294" t="str">
        <f>IF(ISBLANK(INDEX('Policy Characteristics'!B:B,MATCH($C890,'Policy Characteristics'!$C:$C,0))),"",INDEX('Policy Characteristics'!B:B,MATCH($C890,'Policy Characteristics'!$C:$C,0)))</f>
        <v>Industry Energy Efficiency Standards</v>
      </c>
      <c r="C890" s="293" t="str">
        <f t="shared" si="40"/>
        <v>Percentage Improvement in Eqpt Efficiency Standards above BAU</v>
      </c>
      <c r="D890" s="299" t="s">
        <v>744</v>
      </c>
      <c r="E890" s="298" t="s">
        <v>774</v>
      </c>
      <c r="F890" t="s">
        <v>745</v>
      </c>
      <c r="G890" s="298" t="s">
        <v>792</v>
      </c>
      <c r="H890" s="20">
        <v>1100</v>
      </c>
      <c r="I890" s="295" t="s">
        <v>624</v>
      </c>
      <c r="J890" s="296" t="str">
        <f>IF(ISBLANK(INDEX('Policy Characteristics'!D:D,MATCH($C890,'Policy Characteristics'!$C:$C,0))),"",INDEX('Policy Characteristics'!D:D,MATCH($C890,'Policy Characteristics'!$C:$C,0)))</f>
        <v>Industry Energy Efficiency Standards</v>
      </c>
      <c r="K890" s="293" t="str">
        <f>IF(ISBLANK(INDEX('Policy Characteristics'!E:E,MATCH($C890,'Policy Characteristics'!$C:$C,0))),"",INDEX('Policy Characteristics'!E:E,MATCH($C890,'Policy Characteristics'!$C:$C,0)))</f>
        <v>indst efficiency standards</v>
      </c>
      <c r="L890" s="237">
        <f>IF(ISBLANK(INDEX('Policy Characteristics'!F:F,MATCH($C890,'Policy Characteristics'!$C:$C,0))),"",INDEX('Policy Characteristics'!F:F,MATCH($C890,'Policy Characteristics'!$C:$C,0)))</f>
        <v>0</v>
      </c>
      <c r="M890" s="237">
        <f>IF(ISBLANK(INDEX('Policy Characteristics'!G:G,MATCH($C890,'Policy Characteristics'!$C:$C,0))),"",INDEX('Policy Characteristics'!G:G,MATCH($C890,'Policy Characteristics'!$C:$C,0)))</f>
        <v>0.25</v>
      </c>
      <c r="N890" s="237">
        <f>IF(ISBLANK(INDEX('Policy Characteristics'!H:H,MATCH($C890,'Policy Characteristics'!$C:$C,0))),"",INDEX('Policy Characteristics'!H:H,MATCH($C890,'Policy Characteristics'!$C:$C,0)))</f>
        <v>0.01</v>
      </c>
      <c r="O890" s="293" t="str">
        <f>IF(ISBLANK(INDEX('Policy Characteristics'!I:I,MATCH($C890,'Policy Characteristics'!$C:$C,0))),"",INDEX('Policy Characteristics'!I:I,MATCH($C890,'Policy Characteristics'!$C:$C,0)))</f>
        <v>% reduction in energy use</v>
      </c>
      <c r="P890" s="293"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0" s="293" t="str">
        <f>IF(ISBLANK(INDEX('Policy Characteristics'!K:K,MATCH($C890,'Policy Characteristics'!$C:$C,0))),"",INDEX('Policy Characteristics'!K:K,MATCH($C890,'Policy Characteristics'!$C:$C,0)))</f>
        <v>industry-ag-main.html#eff-stds</v>
      </c>
      <c r="R890" s="293" t="str">
        <f>IF(ISBLANK(INDEX('Policy Characteristics'!L:L,MATCH($C890,'Policy Characteristics'!$C:$C,0))),"",INDEX('Policy Characteristics'!L:L,MATCH($C890,'Policy Characteristics'!$C:$C,0)))</f>
        <v>industry-energy-efficiency-standards.html</v>
      </c>
    </row>
    <row r="891" spans="1:18" s="293" customFormat="1" x14ac:dyDescent="0.25">
      <c r="A891" s="293" t="str">
        <f>IF(ISBLANK(INDEX('Policy Characteristics'!A:A,MATCH($C891,'Policy Characteristics'!$C:$C,0))),"",INDEX('Policy Characteristics'!A:A,MATCH($C891,'Policy Characteristics'!$C:$C,0)))</f>
        <v>Industry</v>
      </c>
      <c r="B891" s="294" t="str">
        <f>IF(ISBLANK(INDEX('Policy Characteristics'!B:B,MATCH($C891,'Policy Characteristics'!$C:$C,0))),"",INDEX('Policy Characteristics'!B:B,MATCH($C891,'Policy Characteristics'!$C:$C,0)))</f>
        <v>Industry Energy Efficiency Standards</v>
      </c>
      <c r="C891" s="293" t="str">
        <f t="shared" si="40"/>
        <v>Percentage Improvement in Eqpt Efficiency Standards above BAU</v>
      </c>
      <c r="D891" s="299" t="s">
        <v>744</v>
      </c>
      <c r="E891" s="298" t="s">
        <v>776</v>
      </c>
      <c r="F891" t="s">
        <v>745</v>
      </c>
      <c r="G891" s="298" t="s">
        <v>793</v>
      </c>
      <c r="H891" s="20">
        <v>1101</v>
      </c>
      <c r="I891" s="295" t="s">
        <v>634</v>
      </c>
      <c r="J891" s="296" t="str">
        <f>IF(ISBLANK(INDEX('Policy Characteristics'!D:D,MATCH($C891,'Policy Characteristics'!$C:$C,0))),"",INDEX('Policy Characteristics'!D:D,MATCH($C891,'Policy Characteristics'!$C:$C,0)))</f>
        <v>Industry Energy Efficiency Standards</v>
      </c>
      <c r="K891" s="293" t="str">
        <f>IF(ISBLANK(INDEX('Policy Characteristics'!E:E,MATCH($C891,'Policy Characteristics'!$C:$C,0))),"",INDEX('Policy Characteristics'!E:E,MATCH($C891,'Policy Characteristics'!$C:$C,0)))</f>
        <v>indst efficiency standards</v>
      </c>
      <c r="L891" s="237">
        <f>IF(ISBLANK(INDEX('Policy Characteristics'!F:F,MATCH($C891,'Policy Characteristics'!$C:$C,0))),"",INDEX('Policy Characteristics'!F:F,MATCH($C891,'Policy Characteristics'!$C:$C,0)))</f>
        <v>0</v>
      </c>
      <c r="M891" s="237">
        <f>IF(ISBLANK(INDEX('Policy Characteristics'!G:G,MATCH($C891,'Policy Characteristics'!$C:$C,0))),"",INDEX('Policy Characteristics'!G:G,MATCH($C891,'Policy Characteristics'!$C:$C,0)))</f>
        <v>0.25</v>
      </c>
      <c r="N891" s="237">
        <f>IF(ISBLANK(INDEX('Policy Characteristics'!H:H,MATCH($C891,'Policy Characteristics'!$C:$C,0))),"",INDEX('Policy Characteristics'!H:H,MATCH($C891,'Policy Characteristics'!$C:$C,0)))</f>
        <v>0.01</v>
      </c>
      <c r="O891" s="293" t="str">
        <f>IF(ISBLANK(INDEX('Policy Characteristics'!I:I,MATCH($C891,'Policy Characteristics'!$C:$C,0))),"",INDEX('Policy Characteristics'!I:I,MATCH($C891,'Policy Characteristics'!$C:$C,0)))</f>
        <v>% reduction in energy use</v>
      </c>
      <c r="P891" s="293"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1" s="293" t="str">
        <f>IF(ISBLANK(INDEX('Policy Characteristics'!K:K,MATCH($C891,'Policy Characteristics'!$C:$C,0))),"",INDEX('Policy Characteristics'!K:K,MATCH($C891,'Policy Characteristics'!$C:$C,0)))</f>
        <v>industry-ag-main.html#eff-stds</v>
      </c>
      <c r="R891" s="293" t="str">
        <f>IF(ISBLANK(INDEX('Policy Characteristics'!L:L,MATCH($C891,'Policy Characteristics'!$C:$C,0))),"",INDEX('Policy Characteristics'!L:L,MATCH($C891,'Policy Characteristics'!$C:$C,0)))</f>
        <v>industry-energy-efficiency-standards.html</v>
      </c>
    </row>
    <row r="892" spans="1:18" s="293" customFormat="1" x14ac:dyDescent="0.25">
      <c r="A892" s="293" t="str">
        <f>IF(ISBLANK(INDEX('Policy Characteristics'!A:A,MATCH($C892,'Policy Characteristics'!$C:$C,0))),"",INDEX('Policy Characteristics'!A:A,MATCH($C892,'Policy Characteristics'!$C:$C,0)))</f>
        <v>Industry</v>
      </c>
      <c r="B892" s="294" t="str">
        <f>IF(ISBLANK(INDEX('Policy Characteristics'!B:B,MATCH($C892,'Policy Characteristics'!$C:$C,0))),"",INDEX('Policy Characteristics'!B:B,MATCH($C892,'Policy Characteristics'!$C:$C,0)))</f>
        <v>Industry Energy Efficiency Standards</v>
      </c>
      <c r="C892" s="293" t="str">
        <f t="shared" si="40"/>
        <v>Percentage Improvement in Eqpt Efficiency Standards above BAU</v>
      </c>
      <c r="D892" s="299" t="s">
        <v>744</v>
      </c>
      <c r="E892" s="298" t="s">
        <v>778</v>
      </c>
      <c r="F892" t="s">
        <v>745</v>
      </c>
      <c r="G892" s="298" t="s">
        <v>794</v>
      </c>
      <c r="H892" s="20">
        <v>1102</v>
      </c>
      <c r="I892" s="295" t="s">
        <v>624</v>
      </c>
      <c r="J892" s="296" t="str">
        <f>IF(ISBLANK(INDEX('Policy Characteristics'!D:D,MATCH($C892,'Policy Characteristics'!$C:$C,0))),"",INDEX('Policy Characteristics'!D:D,MATCH($C892,'Policy Characteristics'!$C:$C,0)))</f>
        <v>Industry Energy Efficiency Standards</v>
      </c>
      <c r="K892" s="293" t="str">
        <f>IF(ISBLANK(INDEX('Policy Characteristics'!E:E,MATCH($C892,'Policy Characteristics'!$C:$C,0))),"",INDEX('Policy Characteristics'!E:E,MATCH($C892,'Policy Characteristics'!$C:$C,0)))</f>
        <v>indst efficiency standards</v>
      </c>
      <c r="L892" s="237">
        <f>IF(ISBLANK(INDEX('Policy Characteristics'!F:F,MATCH($C892,'Policy Characteristics'!$C:$C,0))),"",INDEX('Policy Characteristics'!F:F,MATCH($C892,'Policy Characteristics'!$C:$C,0)))</f>
        <v>0</v>
      </c>
      <c r="M892" s="237">
        <f>IF(ISBLANK(INDEX('Policy Characteristics'!G:G,MATCH($C892,'Policy Characteristics'!$C:$C,0))),"",INDEX('Policy Characteristics'!G:G,MATCH($C892,'Policy Characteristics'!$C:$C,0)))</f>
        <v>0.25</v>
      </c>
      <c r="N892" s="237">
        <f>IF(ISBLANK(INDEX('Policy Characteristics'!H:H,MATCH($C892,'Policy Characteristics'!$C:$C,0))),"",INDEX('Policy Characteristics'!H:H,MATCH($C892,'Policy Characteristics'!$C:$C,0)))</f>
        <v>0.01</v>
      </c>
      <c r="O892" s="293" t="str">
        <f>IF(ISBLANK(INDEX('Policy Characteristics'!I:I,MATCH($C892,'Policy Characteristics'!$C:$C,0))),"",INDEX('Policy Characteristics'!I:I,MATCH($C892,'Policy Characteristics'!$C:$C,0)))</f>
        <v>% reduction in energy use</v>
      </c>
      <c r="P892" s="293"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2" s="293" t="str">
        <f>IF(ISBLANK(INDEX('Policy Characteristics'!K:K,MATCH($C892,'Policy Characteristics'!$C:$C,0))),"",INDEX('Policy Characteristics'!K:K,MATCH($C892,'Policy Characteristics'!$C:$C,0)))</f>
        <v>industry-ag-main.html#eff-stds</v>
      </c>
      <c r="R892" s="293" t="str">
        <f>IF(ISBLANK(INDEX('Policy Characteristics'!L:L,MATCH($C892,'Policy Characteristics'!$C:$C,0))),"",INDEX('Policy Characteristics'!L:L,MATCH($C892,'Policy Characteristics'!$C:$C,0)))</f>
        <v>industry-energy-efficiency-standards.html</v>
      </c>
    </row>
    <row r="893" spans="1:18" s="293" customFormat="1" x14ac:dyDescent="0.25">
      <c r="A893" s="293" t="str">
        <f>IF(ISBLANK(INDEX('Policy Characteristics'!A:A,MATCH($C893,'Policy Characteristics'!$C:$C,0))),"",INDEX('Policy Characteristics'!A:A,MATCH($C893,'Policy Characteristics'!$C:$C,0)))</f>
        <v>Industry</v>
      </c>
      <c r="B893" s="294" t="str">
        <f>IF(ISBLANK(INDEX('Policy Characteristics'!B:B,MATCH($C893,'Policy Characteristics'!$C:$C,0))),"",INDEX('Policy Characteristics'!B:B,MATCH($C893,'Policy Characteristics'!$C:$C,0)))</f>
        <v>Industry Energy Efficiency Standards</v>
      </c>
      <c r="C893" s="293" t="str">
        <f t="shared" si="40"/>
        <v>Percentage Improvement in Eqpt Efficiency Standards above BAU</v>
      </c>
      <c r="D893" s="299" t="s">
        <v>744</v>
      </c>
      <c r="E893" s="298" t="s">
        <v>780</v>
      </c>
      <c r="F893" t="s">
        <v>745</v>
      </c>
      <c r="G893" s="298" t="s">
        <v>795</v>
      </c>
      <c r="H893" s="20">
        <v>1103</v>
      </c>
      <c r="I893" s="295" t="s">
        <v>634</v>
      </c>
      <c r="J893" s="296" t="str">
        <f>IF(ISBLANK(INDEX('Policy Characteristics'!D:D,MATCH($C893,'Policy Characteristics'!$C:$C,0))),"",INDEX('Policy Characteristics'!D:D,MATCH($C893,'Policy Characteristics'!$C:$C,0)))</f>
        <v>Industry Energy Efficiency Standards</v>
      </c>
      <c r="K893" s="293" t="str">
        <f>IF(ISBLANK(INDEX('Policy Characteristics'!E:E,MATCH($C893,'Policy Characteristics'!$C:$C,0))),"",INDEX('Policy Characteristics'!E:E,MATCH($C893,'Policy Characteristics'!$C:$C,0)))</f>
        <v>indst efficiency standards</v>
      </c>
      <c r="L893" s="237">
        <f>IF(ISBLANK(INDEX('Policy Characteristics'!F:F,MATCH($C893,'Policy Characteristics'!$C:$C,0))),"",INDEX('Policy Characteristics'!F:F,MATCH($C893,'Policy Characteristics'!$C:$C,0)))</f>
        <v>0</v>
      </c>
      <c r="M893" s="237">
        <f>IF(ISBLANK(INDEX('Policy Characteristics'!G:G,MATCH($C893,'Policy Characteristics'!$C:$C,0))),"",INDEX('Policy Characteristics'!G:G,MATCH($C893,'Policy Characteristics'!$C:$C,0)))</f>
        <v>0.25</v>
      </c>
      <c r="N893" s="237">
        <f>IF(ISBLANK(INDEX('Policy Characteristics'!H:H,MATCH($C893,'Policy Characteristics'!$C:$C,0))),"",INDEX('Policy Characteristics'!H:H,MATCH($C893,'Policy Characteristics'!$C:$C,0)))</f>
        <v>0.01</v>
      </c>
      <c r="O893" s="293" t="str">
        <f>IF(ISBLANK(INDEX('Policy Characteristics'!I:I,MATCH($C893,'Policy Characteristics'!$C:$C,0))),"",INDEX('Policy Characteristics'!I:I,MATCH($C893,'Policy Characteristics'!$C:$C,0)))</f>
        <v>% reduction in energy use</v>
      </c>
      <c r="P893" s="293"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3" s="293" t="str">
        <f>IF(ISBLANK(INDEX('Policy Characteristics'!K:K,MATCH($C893,'Policy Characteristics'!$C:$C,0))),"",INDEX('Policy Characteristics'!K:K,MATCH($C893,'Policy Characteristics'!$C:$C,0)))</f>
        <v>industry-ag-main.html#eff-stds</v>
      </c>
      <c r="R893" s="293" t="str">
        <f>IF(ISBLANK(INDEX('Policy Characteristics'!L:L,MATCH($C893,'Policy Characteristics'!$C:$C,0))),"",INDEX('Policy Characteristics'!L:L,MATCH($C893,'Policy Characteristics'!$C:$C,0)))</f>
        <v>industry-energy-efficiency-standards.html</v>
      </c>
    </row>
    <row r="894" spans="1:18" s="293" customFormat="1" x14ac:dyDescent="0.25">
      <c r="A894" s="293" t="str">
        <f>IF(ISBLANK(INDEX('Policy Characteristics'!A:A,MATCH($C894,'Policy Characteristics'!$C:$C,0))),"",INDEX('Policy Characteristics'!A:A,MATCH($C894,'Policy Characteristics'!$C:$C,0)))</f>
        <v>Industry</v>
      </c>
      <c r="B894" s="294" t="str">
        <f>IF(ISBLANK(INDEX('Policy Characteristics'!B:B,MATCH($C894,'Policy Characteristics'!$C:$C,0))),"",INDEX('Policy Characteristics'!B:B,MATCH($C894,'Policy Characteristics'!$C:$C,0)))</f>
        <v>Industry Energy Efficiency Standards</v>
      </c>
      <c r="C894" s="293" t="str">
        <f t="shared" si="40"/>
        <v>Percentage Improvement in Eqpt Efficiency Standards above BAU</v>
      </c>
      <c r="D894" s="299" t="s">
        <v>744</v>
      </c>
      <c r="E894" s="298" t="s">
        <v>782</v>
      </c>
      <c r="F894" t="s">
        <v>745</v>
      </c>
      <c r="G894" s="298" t="s">
        <v>796</v>
      </c>
      <c r="H894" s="20">
        <v>1104</v>
      </c>
      <c r="I894" s="295" t="s">
        <v>634</v>
      </c>
      <c r="J894" s="296" t="str">
        <f>IF(ISBLANK(INDEX('Policy Characteristics'!D:D,MATCH($C894,'Policy Characteristics'!$C:$C,0))),"",INDEX('Policy Characteristics'!D:D,MATCH($C894,'Policy Characteristics'!$C:$C,0)))</f>
        <v>Industry Energy Efficiency Standards</v>
      </c>
      <c r="K894" s="293" t="str">
        <f>IF(ISBLANK(INDEX('Policy Characteristics'!E:E,MATCH($C894,'Policy Characteristics'!$C:$C,0))),"",INDEX('Policy Characteristics'!E:E,MATCH($C894,'Policy Characteristics'!$C:$C,0)))</f>
        <v>indst efficiency standards</v>
      </c>
      <c r="L894" s="237">
        <f>IF(ISBLANK(INDEX('Policy Characteristics'!F:F,MATCH($C894,'Policy Characteristics'!$C:$C,0))),"",INDEX('Policy Characteristics'!F:F,MATCH($C894,'Policy Characteristics'!$C:$C,0)))</f>
        <v>0</v>
      </c>
      <c r="M894" s="237">
        <f>IF(ISBLANK(INDEX('Policy Characteristics'!G:G,MATCH($C894,'Policy Characteristics'!$C:$C,0))),"",INDEX('Policy Characteristics'!G:G,MATCH($C894,'Policy Characteristics'!$C:$C,0)))</f>
        <v>0.25</v>
      </c>
      <c r="N894" s="237">
        <f>IF(ISBLANK(INDEX('Policy Characteristics'!H:H,MATCH($C894,'Policy Characteristics'!$C:$C,0))),"",INDEX('Policy Characteristics'!H:H,MATCH($C894,'Policy Characteristics'!$C:$C,0)))</f>
        <v>0.01</v>
      </c>
      <c r="O894" s="293" t="str">
        <f>IF(ISBLANK(INDEX('Policy Characteristics'!I:I,MATCH($C894,'Policy Characteristics'!$C:$C,0))),"",INDEX('Policy Characteristics'!I:I,MATCH($C894,'Policy Characteristics'!$C:$C,0)))</f>
        <v>% reduction in energy use</v>
      </c>
      <c r="P894" s="293"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4" s="293" t="str">
        <f>IF(ISBLANK(INDEX('Policy Characteristics'!K:K,MATCH($C894,'Policy Characteristics'!$C:$C,0))),"",INDEX('Policy Characteristics'!K:K,MATCH($C894,'Policy Characteristics'!$C:$C,0)))</f>
        <v>industry-ag-main.html#eff-stds</v>
      </c>
      <c r="R894" s="293" t="str">
        <f>IF(ISBLANK(INDEX('Policy Characteristics'!L:L,MATCH($C894,'Policy Characteristics'!$C:$C,0))),"",INDEX('Policy Characteristics'!L:L,MATCH($C894,'Policy Characteristics'!$C:$C,0)))</f>
        <v>industry-energy-efficiency-standards.html</v>
      </c>
    </row>
    <row r="895" spans="1:18" s="293" customFormat="1" x14ac:dyDescent="0.25">
      <c r="A895" s="293" t="str">
        <f>IF(ISBLANK(INDEX('Policy Characteristics'!A:A,MATCH($C895,'Policy Characteristics'!$C:$C,0))),"",INDEX('Policy Characteristics'!A:A,MATCH($C895,'Policy Characteristics'!$C:$C,0)))</f>
        <v>Industry</v>
      </c>
      <c r="B895" s="294" t="str">
        <f>IF(ISBLANK(INDEX('Policy Characteristics'!B:B,MATCH($C895,'Policy Characteristics'!$C:$C,0))),"",INDEX('Policy Characteristics'!B:B,MATCH($C895,'Policy Characteristics'!$C:$C,0)))</f>
        <v>Industry Energy Efficiency Standards</v>
      </c>
      <c r="C895" s="293" t="str">
        <f t="shared" si="40"/>
        <v>Percentage Improvement in Eqpt Efficiency Standards above BAU</v>
      </c>
      <c r="D895" s="299" t="s">
        <v>744</v>
      </c>
      <c r="E895" s="298" t="s">
        <v>784</v>
      </c>
      <c r="F895" t="s">
        <v>745</v>
      </c>
      <c r="G895" s="298" t="s">
        <v>797</v>
      </c>
      <c r="H895" s="20">
        <v>1105</v>
      </c>
      <c r="I895" s="295" t="s">
        <v>624</v>
      </c>
      <c r="J895" s="296" t="str">
        <f>IF(ISBLANK(INDEX('Policy Characteristics'!D:D,MATCH($C895,'Policy Characteristics'!$C:$C,0))),"",INDEX('Policy Characteristics'!D:D,MATCH($C895,'Policy Characteristics'!$C:$C,0)))</f>
        <v>Industry Energy Efficiency Standards</v>
      </c>
      <c r="K895" s="293" t="str">
        <f>IF(ISBLANK(INDEX('Policy Characteristics'!E:E,MATCH($C895,'Policy Characteristics'!$C:$C,0))),"",INDEX('Policy Characteristics'!E:E,MATCH($C895,'Policy Characteristics'!$C:$C,0)))</f>
        <v>indst efficiency standards</v>
      </c>
      <c r="L895" s="237">
        <f>IF(ISBLANK(INDEX('Policy Characteristics'!F:F,MATCH($C895,'Policy Characteristics'!$C:$C,0))),"",INDEX('Policy Characteristics'!F:F,MATCH($C895,'Policy Characteristics'!$C:$C,0)))</f>
        <v>0</v>
      </c>
      <c r="M895" s="237">
        <f>IF(ISBLANK(INDEX('Policy Characteristics'!G:G,MATCH($C895,'Policy Characteristics'!$C:$C,0))),"",INDEX('Policy Characteristics'!G:G,MATCH($C895,'Policy Characteristics'!$C:$C,0)))</f>
        <v>0.25</v>
      </c>
      <c r="N895" s="237">
        <f>IF(ISBLANK(INDEX('Policy Characteristics'!H:H,MATCH($C895,'Policy Characteristics'!$C:$C,0))),"",INDEX('Policy Characteristics'!H:H,MATCH($C895,'Policy Characteristics'!$C:$C,0)))</f>
        <v>0.01</v>
      </c>
      <c r="O895" s="293" t="str">
        <f>IF(ISBLANK(INDEX('Policy Characteristics'!I:I,MATCH($C895,'Policy Characteristics'!$C:$C,0))),"",INDEX('Policy Characteristics'!I:I,MATCH($C895,'Policy Characteristics'!$C:$C,0)))</f>
        <v>% reduction in energy use</v>
      </c>
      <c r="P895" s="293"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5" s="293" t="str">
        <f>IF(ISBLANK(INDEX('Policy Characteristics'!K:K,MATCH($C895,'Policy Characteristics'!$C:$C,0))),"",INDEX('Policy Characteristics'!K:K,MATCH($C895,'Policy Characteristics'!$C:$C,0)))</f>
        <v>industry-ag-main.html#eff-stds</v>
      </c>
      <c r="R895" s="293" t="str">
        <f>IF(ISBLANK(INDEX('Policy Characteristics'!L:L,MATCH($C895,'Policy Characteristics'!$C:$C,0))),"",INDEX('Policy Characteristics'!L:L,MATCH($C895,'Policy Characteristics'!$C:$C,0)))</f>
        <v>industry-energy-efficiency-standards.html</v>
      </c>
    </row>
    <row r="896" spans="1:18" s="293" customFormat="1" x14ac:dyDescent="0.25">
      <c r="A896" s="293" t="str">
        <f>IF(ISBLANK(INDEX('Policy Characteristics'!A:A,MATCH($C896,'Policy Characteristics'!$C:$C,0))),"",INDEX('Policy Characteristics'!A:A,MATCH($C896,'Policy Characteristics'!$C:$C,0)))</f>
        <v>Industry</v>
      </c>
      <c r="B896" s="294" t="str">
        <f>IF(ISBLANK(INDEX('Policy Characteristics'!B:B,MATCH($C896,'Policy Characteristics'!$C:$C,0))),"",INDEX('Policy Characteristics'!B:B,MATCH($C896,'Policy Characteristics'!$C:$C,0)))</f>
        <v>Industry Energy Efficiency Standards</v>
      </c>
      <c r="C896" s="293" t="str">
        <f t="shared" si="40"/>
        <v>Percentage Improvement in Eqpt Efficiency Standards above BAU</v>
      </c>
      <c r="D896" s="299" t="s">
        <v>744</v>
      </c>
      <c r="E896" s="298" t="s">
        <v>786</v>
      </c>
      <c r="F896" t="s">
        <v>745</v>
      </c>
      <c r="G896" s="298" t="s">
        <v>798</v>
      </c>
      <c r="H896" s="20">
        <v>1106</v>
      </c>
      <c r="I896" s="295" t="s">
        <v>624</v>
      </c>
      <c r="J896" s="296" t="str">
        <f>IF(ISBLANK(INDEX('Policy Characteristics'!D:D,MATCH($C896,'Policy Characteristics'!$C:$C,0))),"",INDEX('Policy Characteristics'!D:D,MATCH($C896,'Policy Characteristics'!$C:$C,0)))</f>
        <v>Industry Energy Efficiency Standards</v>
      </c>
      <c r="K896" s="293" t="str">
        <f>IF(ISBLANK(INDEX('Policy Characteristics'!E:E,MATCH($C896,'Policy Characteristics'!$C:$C,0))),"",INDEX('Policy Characteristics'!E:E,MATCH($C896,'Policy Characteristics'!$C:$C,0)))</f>
        <v>indst efficiency standards</v>
      </c>
      <c r="L896" s="237">
        <f>IF(ISBLANK(INDEX('Policy Characteristics'!F:F,MATCH($C896,'Policy Characteristics'!$C:$C,0))),"",INDEX('Policy Characteristics'!F:F,MATCH($C896,'Policy Characteristics'!$C:$C,0)))</f>
        <v>0</v>
      </c>
      <c r="M896" s="237">
        <f>IF(ISBLANK(INDEX('Policy Characteristics'!G:G,MATCH($C896,'Policy Characteristics'!$C:$C,0))),"",INDEX('Policy Characteristics'!G:G,MATCH($C896,'Policy Characteristics'!$C:$C,0)))</f>
        <v>0.25</v>
      </c>
      <c r="N896" s="237">
        <f>IF(ISBLANK(INDEX('Policy Characteristics'!H:H,MATCH($C896,'Policy Characteristics'!$C:$C,0))),"",INDEX('Policy Characteristics'!H:H,MATCH($C896,'Policy Characteristics'!$C:$C,0)))</f>
        <v>0.01</v>
      </c>
      <c r="O896" s="293" t="str">
        <f>IF(ISBLANK(INDEX('Policy Characteristics'!I:I,MATCH($C896,'Policy Characteristics'!$C:$C,0))),"",INDEX('Policy Characteristics'!I:I,MATCH($C896,'Policy Characteristics'!$C:$C,0)))</f>
        <v>% reduction in energy use</v>
      </c>
      <c r="P896" s="293"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6" s="293" t="str">
        <f>IF(ISBLANK(INDEX('Policy Characteristics'!K:K,MATCH($C896,'Policy Characteristics'!$C:$C,0))),"",INDEX('Policy Characteristics'!K:K,MATCH($C896,'Policy Characteristics'!$C:$C,0)))</f>
        <v>industry-ag-main.html#eff-stds</v>
      </c>
      <c r="R896" s="293" t="str">
        <f>IF(ISBLANK(INDEX('Policy Characteristics'!L:L,MATCH($C896,'Policy Characteristics'!$C:$C,0))),"",INDEX('Policy Characteristics'!L:L,MATCH($C896,'Policy Characteristics'!$C:$C,0)))</f>
        <v>industry-energy-efficiency-standards.html</v>
      </c>
    </row>
    <row r="897" spans="1:18" s="293" customFormat="1" x14ac:dyDescent="0.25">
      <c r="A897" s="293" t="str">
        <f>IF(ISBLANK(INDEX('Policy Characteristics'!A:A,MATCH($C897,'Policy Characteristics'!$C:$C,0))),"",INDEX('Policy Characteristics'!A:A,MATCH($C897,'Policy Characteristics'!$C:$C,0)))</f>
        <v>Industry</v>
      </c>
      <c r="B897" s="294" t="str">
        <f>IF(ISBLANK(INDEX('Policy Characteristics'!B:B,MATCH($C897,'Policy Characteristics'!$C:$C,0))),"",INDEX('Policy Characteristics'!B:B,MATCH($C897,'Policy Characteristics'!$C:$C,0)))</f>
        <v>Industry Energy Efficiency Standards</v>
      </c>
      <c r="C897" s="293" t="str">
        <f t="shared" si="40"/>
        <v>Percentage Improvement in Eqpt Efficiency Standards above BAU</v>
      </c>
      <c r="D897" s="299" t="s">
        <v>744</v>
      </c>
      <c r="E897" s="298" t="s">
        <v>788</v>
      </c>
      <c r="F897" t="s">
        <v>745</v>
      </c>
      <c r="G897" s="298" t="s">
        <v>799</v>
      </c>
      <c r="H897" s="20">
        <v>1107</v>
      </c>
      <c r="I897" s="295" t="s">
        <v>634</v>
      </c>
      <c r="J897" s="296" t="str">
        <f>IF(ISBLANK(INDEX('Policy Characteristics'!D:D,MATCH($C897,'Policy Characteristics'!$C:$C,0))),"",INDEX('Policy Characteristics'!D:D,MATCH($C897,'Policy Characteristics'!$C:$C,0)))</f>
        <v>Industry Energy Efficiency Standards</v>
      </c>
      <c r="K897" s="293" t="str">
        <f>IF(ISBLANK(INDEX('Policy Characteristics'!E:E,MATCH($C897,'Policy Characteristics'!$C:$C,0))),"",INDEX('Policy Characteristics'!E:E,MATCH($C897,'Policy Characteristics'!$C:$C,0)))</f>
        <v>indst efficiency standards</v>
      </c>
      <c r="L897" s="237">
        <f>IF(ISBLANK(INDEX('Policy Characteristics'!F:F,MATCH($C897,'Policy Characteristics'!$C:$C,0))),"",INDEX('Policy Characteristics'!F:F,MATCH($C897,'Policy Characteristics'!$C:$C,0)))</f>
        <v>0</v>
      </c>
      <c r="M897" s="237">
        <f>IF(ISBLANK(INDEX('Policy Characteristics'!G:G,MATCH($C897,'Policy Characteristics'!$C:$C,0))),"",INDEX('Policy Characteristics'!G:G,MATCH($C897,'Policy Characteristics'!$C:$C,0)))</f>
        <v>0.25</v>
      </c>
      <c r="N897" s="237">
        <f>IF(ISBLANK(INDEX('Policy Characteristics'!H:H,MATCH($C897,'Policy Characteristics'!$C:$C,0))),"",INDEX('Policy Characteristics'!H:H,MATCH($C897,'Policy Characteristics'!$C:$C,0)))</f>
        <v>0.01</v>
      </c>
      <c r="O897" s="293" t="str">
        <f>IF(ISBLANK(INDEX('Policy Characteristics'!I:I,MATCH($C897,'Policy Characteristics'!$C:$C,0))),"",INDEX('Policy Characteristics'!I:I,MATCH($C897,'Policy Characteristics'!$C:$C,0)))</f>
        <v>% reduction in energy use</v>
      </c>
      <c r="P897" s="293"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7" s="293" t="str">
        <f>IF(ISBLANK(INDEX('Policy Characteristics'!K:K,MATCH($C897,'Policy Characteristics'!$C:$C,0))),"",INDEX('Policy Characteristics'!K:K,MATCH($C897,'Policy Characteristics'!$C:$C,0)))</f>
        <v>industry-ag-main.html#eff-stds</v>
      </c>
      <c r="R897" s="293" t="str">
        <f>IF(ISBLANK(INDEX('Policy Characteristics'!L:L,MATCH($C897,'Policy Characteristics'!$C:$C,0))),"",INDEX('Policy Characteristics'!L:L,MATCH($C897,'Policy Characteristics'!$C:$C,0)))</f>
        <v>industry-energy-efficiency-standards.html</v>
      </c>
    </row>
    <row r="898" spans="1:18" s="293" customFormat="1" x14ac:dyDescent="0.25">
      <c r="A898" s="293" t="str">
        <f>IF(ISBLANK(INDEX('Policy Characteristics'!A:A,MATCH($C898,'Policy Characteristics'!$C:$C,0))),"",INDEX('Policy Characteristics'!A:A,MATCH($C898,'Policy Characteristics'!$C:$C,0)))</f>
        <v>Industry</v>
      </c>
      <c r="B898" s="294" t="str">
        <f>IF(ISBLANK(INDEX('Policy Characteristics'!B:B,MATCH($C898,'Policy Characteristics'!$C:$C,0))),"",INDEX('Policy Characteristics'!B:B,MATCH($C898,'Policy Characteristics'!$C:$C,0)))</f>
        <v>Industry Energy Efficiency Standards</v>
      </c>
      <c r="C898" s="293" t="str">
        <f t="shared" si="40"/>
        <v>Percentage Improvement in Eqpt Efficiency Standards above BAU</v>
      </c>
      <c r="D898" s="299" t="s">
        <v>746</v>
      </c>
      <c r="E898" s="298" t="s">
        <v>770</v>
      </c>
      <c r="F898" t="s">
        <v>747</v>
      </c>
      <c r="G898" s="298" t="s">
        <v>790</v>
      </c>
      <c r="H898" s="20">
        <v>1108</v>
      </c>
      <c r="I898" s="295" t="s">
        <v>624</v>
      </c>
      <c r="J898" s="296" t="str">
        <f>IF(ISBLANK(INDEX('Policy Characteristics'!D:D,MATCH($C898,'Policy Characteristics'!$C:$C,0))),"",INDEX('Policy Characteristics'!D:D,MATCH($C898,'Policy Characteristics'!$C:$C,0)))</f>
        <v>Industry Energy Efficiency Standards</v>
      </c>
      <c r="K898" s="293" t="str">
        <f>IF(ISBLANK(INDEX('Policy Characteristics'!E:E,MATCH($C898,'Policy Characteristics'!$C:$C,0))),"",INDEX('Policy Characteristics'!E:E,MATCH($C898,'Policy Characteristics'!$C:$C,0)))</f>
        <v>indst efficiency standards</v>
      </c>
      <c r="L898" s="237">
        <f>IF(ISBLANK(INDEX('Policy Characteristics'!F:F,MATCH($C898,'Policy Characteristics'!$C:$C,0))),"",INDEX('Policy Characteristics'!F:F,MATCH($C898,'Policy Characteristics'!$C:$C,0)))</f>
        <v>0</v>
      </c>
      <c r="M898" s="237">
        <f>IF(ISBLANK(INDEX('Policy Characteristics'!G:G,MATCH($C898,'Policy Characteristics'!$C:$C,0))),"",INDEX('Policy Characteristics'!G:G,MATCH($C898,'Policy Characteristics'!$C:$C,0)))</f>
        <v>0.25</v>
      </c>
      <c r="N898" s="237">
        <f>IF(ISBLANK(INDEX('Policy Characteristics'!H:H,MATCH($C898,'Policy Characteristics'!$C:$C,0))),"",INDEX('Policy Characteristics'!H:H,MATCH($C898,'Policy Characteristics'!$C:$C,0)))</f>
        <v>0.01</v>
      </c>
      <c r="O898" s="293" t="str">
        <f>IF(ISBLANK(INDEX('Policy Characteristics'!I:I,MATCH($C898,'Policy Characteristics'!$C:$C,0))),"",INDEX('Policy Characteristics'!I:I,MATCH($C898,'Policy Characteristics'!$C:$C,0)))</f>
        <v>% reduction in energy use</v>
      </c>
      <c r="P898" s="293"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8" s="293" t="str">
        <f>IF(ISBLANK(INDEX('Policy Characteristics'!K:K,MATCH($C898,'Policy Characteristics'!$C:$C,0))),"",INDEX('Policy Characteristics'!K:K,MATCH($C898,'Policy Characteristics'!$C:$C,0)))</f>
        <v>industry-ag-main.html#eff-stds</v>
      </c>
      <c r="R898" s="293" t="str">
        <f>IF(ISBLANK(INDEX('Policy Characteristics'!L:L,MATCH($C898,'Policy Characteristics'!$C:$C,0))),"",INDEX('Policy Characteristics'!L:L,MATCH($C898,'Policy Characteristics'!$C:$C,0)))</f>
        <v>industry-energy-efficiency-standards.html</v>
      </c>
    </row>
    <row r="899" spans="1:18" s="293" customFormat="1" x14ac:dyDescent="0.25">
      <c r="A899" s="293" t="str">
        <f>IF(ISBLANK(INDEX('Policy Characteristics'!A:A,MATCH($C899,'Policy Characteristics'!$C:$C,0))),"",INDEX('Policy Characteristics'!A:A,MATCH($C899,'Policy Characteristics'!$C:$C,0)))</f>
        <v>Industry</v>
      </c>
      <c r="B899" s="294" t="str">
        <f>IF(ISBLANK(INDEX('Policy Characteristics'!B:B,MATCH($C899,'Policy Characteristics'!$C:$C,0))),"",INDEX('Policy Characteristics'!B:B,MATCH($C899,'Policy Characteristics'!$C:$C,0)))</f>
        <v>Industry Energy Efficiency Standards</v>
      </c>
      <c r="C899" s="293" t="str">
        <f t="shared" si="40"/>
        <v>Percentage Improvement in Eqpt Efficiency Standards above BAU</v>
      </c>
      <c r="D899" s="299" t="s">
        <v>746</v>
      </c>
      <c r="E899" s="298" t="s">
        <v>772</v>
      </c>
      <c r="F899" t="s">
        <v>747</v>
      </c>
      <c r="G899" s="298" t="s">
        <v>791</v>
      </c>
      <c r="H899" s="20">
        <v>1109</v>
      </c>
      <c r="I899" s="295" t="s">
        <v>634</v>
      </c>
      <c r="J899" s="296" t="str">
        <f>IF(ISBLANK(INDEX('Policy Characteristics'!D:D,MATCH($C899,'Policy Characteristics'!$C:$C,0))),"",INDEX('Policy Characteristics'!D:D,MATCH($C899,'Policy Characteristics'!$C:$C,0)))</f>
        <v>Industry Energy Efficiency Standards</v>
      </c>
      <c r="K899" s="293" t="str">
        <f>IF(ISBLANK(INDEX('Policy Characteristics'!E:E,MATCH($C899,'Policy Characteristics'!$C:$C,0))),"",INDEX('Policy Characteristics'!E:E,MATCH($C899,'Policy Characteristics'!$C:$C,0)))</f>
        <v>indst efficiency standards</v>
      </c>
      <c r="L899" s="237">
        <f>IF(ISBLANK(INDEX('Policy Characteristics'!F:F,MATCH($C899,'Policy Characteristics'!$C:$C,0))),"",INDEX('Policy Characteristics'!F:F,MATCH($C899,'Policy Characteristics'!$C:$C,0)))</f>
        <v>0</v>
      </c>
      <c r="M899" s="237">
        <f>IF(ISBLANK(INDEX('Policy Characteristics'!G:G,MATCH($C899,'Policy Characteristics'!$C:$C,0))),"",INDEX('Policy Characteristics'!G:G,MATCH($C899,'Policy Characteristics'!$C:$C,0)))</f>
        <v>0.25</v>
      </c>
      <c r="N899" s="237">
        <f>IF(ISBLANK(INDEX('Policy Characteristics'!H:H,MATCH($C899,'Policy Characteristics'!$C:$C,0))),"",INDEX('Policy Characteristics'!H:H,MATCH($C899,'Policy Characteristics'!$C:$C,0)))</f>
        <v>0.01</v>
      </c>
      <c r="O899" s="293" t="str">
        <f>IF(ISBLANK(INDEX('Policy Characteristics'!I:I,MATCH($C899,'Policy Characteristics'!$C:$C,0))),"",INDEX('Policy Characteristics'!I:I,MATCH($C899,'Policy Characteristics'!$C:$C,0)))</f>
        <v>% reduction in energy use</v>
      </c>
      <c r="P899" s="293"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9" s="293" t="str">
        <f>IF(ISBLANK(INDEX('Policy Characteristics'!K:K,MATCH($C899,'Policy Characteristics'!$C:$C,0))),"",INDEX('Policy Characteristics'!K:K,MATCH($C899,'Policy Characteristics'!$C:$C,0)))</f>
        <v>industry-ag-main.html#eff-stds</v>
      </c>
      <c r="R899" s="293" t="str">
        <f>IF(ISBLANK(INDEX('Policy Characteristics'!L:L,MATCH($C899,'Policy Characteristics'!$C:$C,0))),"",INDEX('Policy Characteristics'!L:L,MATCH($C899,'Policy Characteristics'!$C:$C,0)))</f>
        <v>industry-energy-efficiency-standards.html</v>
      </c>
    </row>
    <row r="900" spans="1:18" s="293" customFormat="1" x14ac:dyDescent="0.25">
      <c r="A900" s="293" t="str">
        <f>IF(ISBLANK(INDEX('Policy Characteristics'!A:A,MATCH($C900,'Policy Characteristics'!$C:$C,0))),"",INDEX('Policy Characteristics'!A:A,MATCH($C900,'Policy Characteristics'!$C:$C,0)))</f>
        <v>Industry</v>
      </c>
      <c r="B900" s="294" t="str">
        <f>IF(ISBLANK(INDEX('Policy Characteristics'!B:B,MATCH($C900,'Policy Characteristics'!$C:$C,0))),"",INDEX('Policy Characteristics'!B:B,MATCH($C900,'Policy Characteristics'!$C:$C,0)))</f>
        <v>Industry Energy Efficiency Standards</v>
      </c>
      <c r="C900" s="293" t="str">
        <f t="shared" si="40"/>
        <v>Percentage Improvement in Eqpt Efficiency Standards above BAU</v>
      </c>
      <c r="D900" s="299" t="s">
        <v>746</v>
      </c>
      <c r="E900" s="298" t="s">
        <v>774</v>
      </c>
      <c r="F900" t="s">
        <v>747</v>
      </c>
      <c r="G900" s="298" t="s">
        <v>792</v>
      </c>
      <c r="H900" s="20">
        <v>1110</v>
      </c>
      <c r="I900" s="295" t="s">
        <v>624</v>
      </c>
      <c r="J900" s="296" t="str">
        <f>IF(ISBLANK(INDEX('Policy Characteristics'!D:D,MATCH($C900,'Policy Characteristics'!$C:$C,0))),"",INDEX('Policy Characteristics'!D:D,MATCH($C900,'Policy Characteristics'!$C:$C,0)))</f>
        <v>Industry Energy Efficiency Standards</v>
      </c>
      <c r="K900" s="293" t="str">
        <f>IF(ISBLANK(INDEX('Policy Characteristics'!E:E,MATCH($C900,'Policy Characteristics'!$C:$C,0))),"",INDEX('Policy Characteristics'!E:E,MATCH($C900,'Policy Characteristics'!$C:$C,0)))</f>
        <v>indst efficiency standards</v>
      </c>
      <c r="L900" s="237">
        <f>IF(ISBLANK(INDEX('Policy Characteristics'!F:F,MATCH($C900,'Policy Characteristics'!$C:$C,0))),"",INDEX('Policy Characteristics'!F:F,MATCH($C900,'Policy Characteristics'!$C:$C,0)))</f>
        <v>0</v>
      </c>
      <c r="M900" s="237">
        <f>IF(ISBLANK(INDEX('Policy Characteristics'!G:G,MATCH($C900,'Policy Characteristics'!$C:$C,0))),"",INDEX('Policy Characteristics'!G:G,MATCH($C900,'Policy Characteristics'!$C:$C,0)))</f>
        <v>0.25</v>
      </c>
      <c r="N900" s="237">
        <f>IF(ISBLANK(INDEX('Policy Characteristics'!H:H,MATCH($C900,'Policy Characteristics'!$C:$C,0))),"",INDEX('Policy Characteristics'!H:H,MATCH($C900,'Policy Characteristics'!$C:$C,0)))</f>
        <v>0.01</v>
      </c>
      <c r="O900" s="293" t="str">
        <f>IF(ISBLANK(INDEX('Policy Characteristics'!I:I,MATCH($C900,'Policy Characteristics'!$C:$C,0))),"",INDEX('Policy Characteristics'!I:I,MATCH($C900,'Policy Characteristics'!$C:$C,0)))</f>
        <v>% reduction in energy use</v>
      </c>
      <c r="P900" s="293"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0" s="293" t="str">
        <f>IF(ISBLANK(INDEX('Policy Characteristics'!K:K,MATCH($C900,'Policy Characteristics'!$C:$C,0))),"",INDEX('Policy Characteristics'!K:K,MATCH($C900,'Policy Characteristics'!$C:$C,0)))</f>
        <v>industry-ag-main.html#eff-stds</v>
      </c>
      <c r="R900" s="293" t="str">
        <f>IF(ISBLANK(INDEX('Policy Characteristics'!L:L,MATCH($C900,'Policy Characteristics'!$C:$C,0))),"",INDEX('Policy Characteristics'!L:L,MATCH($C900,'Policy Characteristics'!$C:$C,0)))</f>
        <v>industry-energy-efficiency-standards.html</v>
      </c>
    </row>
    <row r="901" spans="1:18" s="293" customFormat="1" x14ac:dyDescent="0.25">
      <c r="A901" s="293" t="str">
        <f>IF(ISBLANK(INDEX('Policy Characteristics'!A:A,MATCH($C901,'Policy Characteristics'!$C:$C,0))),"",INDEX('Policy Characteristics'!A:A,MATCH($C901,'Policy Characteristics'!$C:$C,0)))</f>
        <v>Industry</v>
      </c>
      <c r="B901" s="294" t="str">
        <f>IF(ISBLANK(INDEX('Policy Characteristics'!B:B,MATCH($C901,'Policy Characteristics'!$C:$C,0))),"",INDEX('Policy Characteristics'!B:B,MATCH($C901,'Policy Characteristics'!$C:$C,0)))</f>
        <v>Industry Energy Efficiency Standards</v>
      </c>
      <c r="C901" s="293" t="str">
        <f t="shared" si="40"/>
        <v>Percentage Improvement in Eqpt Efficiency Standards above BAU</v>
      </c>
      <c r="D901" s="299" t="s">
        <v>746</v>
      </c>
      <c r="E901" s="298" t="s">
        <v>776</v>
      </c>
      <c r="F901" t="s">
        <v>747</v>
      </c>
      <c r="G901" s="298" t="s">
        <v>793</v>
      </c>
      <c r="H901" s="20">
        <v>1111</v>
      </c>
      <c r="I901" s="295" t="s">
        <v>634</v>
      </c>
      <c r="J901" s="296" t="str">
        <f>IF(ISBLANK(INDEX('Policy Characteristics'!D:D,MATCH($C901,'Policy Characteristics'!$C:$C,0))),"",INDEX('Policy Characteristics'!D:D,MATCH($C901,'Policy Characteristics'!$C:$C,0)))</f>
        <v>Industry Energy Efficiency Standards</v>
      </c>
      <c r="K901" s="293" t="str">
        <f>IF(ISBLANK(INDEX('Policy Characteristics'!E:E,MATCH($C901,'Policy Characteristics'!$C:$C,0))),"",INDEX('Policy Characteristics'!E:E,MATCH($C901,'Policy Characteristics'!$C:$C,0)))</f>
        <v>indst efficiency standards</v>
      </c>
      <c r="L901" s="237">
        <f>IF(ISBLANK(INDEX('Policy Characteristics'!F:F,MATCH($C901,'Policy Characteristics'!$C:$C,0))),"",INDEX('Policy Characteristics'!F:F,MATCH($C901,'Policy Characteristics'!$C:$C,0)))</f>
        <v>0</v>
      </c>
      <c r="M901" s="237">
        <f>IF(ISBLANK(INDEX('Policy Characteristics'!G:G,MATCH($C901,'Policy Characteristics'!$C:$C,0))),"",INDEX('Policy Characteristics'!G:G,MATCH($C901,'Policy Characteristics'!$C:$C,0)))</f>
        <v>0.25</v>
      </c>
      <c r="N901" s="237">
        <f>IF(ISBLANK(INDEX('Policy Characteristics'!H:H,MATCH($C901,'Policy Characteristics'!$C:$C,0))),"",INDEX('Policy Characteristics'!H:H,MATCH($C901,'Policy Characteristics'!$C:$C,0)))</f>
        <v>0.01</v>
      </c>
      <c r="O901" s="293" t="str">
        <f>IF(ISBLANK(INDEX('Policy Characteristics'!I:I,MATCH($C901,'Policy Characteristics'!$C:$C,0))),"",INDEX('Policy Characteristics'!I:I,MATCH($C901,'Policy Characteristics'!$C:$C,0)))</f>
        <v>% reduction in energy use</v>
      </c>
      <c r="P901" s="293"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1" s="293" t="str">
        <f>IF(ISBLANK(INDEX('Policy Characteristics'!K:K,MATCH($C901,'Policy Characteristics'!$C:$C,0))),"",INDEX('Policy Characteristics'!K:K,MATCH($C901,'Policy Characteristics'!$C:$C,0)))</f>
        <v>industry-ag-main.html#eff-stds</v>
      </c>
      <c r="R901" s="293" t="str">
        <f>IF(ISBLANK(INDEX('Policy Characteristics'!L:L,MATCH($C901,'Policy Characteristics'!$C:$C,0))),"",INDEX('Policy Characteristics'!L:L,MATCH($C901,'Policy Characteristics'!$C:$C,0)))</f>
        <v>industry-energy-efficiency-standards.html</v>
      </c>
    </row>
    <row r="902" spans="1:18" s="293" customFormat="1" x14ac:dyDescent="0.25">
      <c r="A902" s="293" t="str">
        <f>IF(ISBLANK(INDEX('Policy Characteristics'!A:A,MATCH($C902,'Policy Characteristics'!$C:$C,0))),"",INDEX('Policy Characteristics'!A:A,MATCH($C902,'Policy Characteristics'!$C:$C,0)))</f>
        <v>Industry</v>
      </c>
      <c r="B902" s="294" t="str">
        <f>IF(ISBLANK(INDEX('Policy Characteristics'!B:B,MATCH($C902,'Policy Characteristics'!$C:$C,0))),"",INDEX('Policy Characteristics'!B:B,MATCH($C902,'Policy Characteristics'!$C:$C,0)))</f>
        <v>Industry Energy Efficiency Standards</v>
      </c>
      <c r="C902" s="293" t="str">
        <f t="shared" si="40"/>
        <v>Percentage Improvement in Eqpt Efficiency Standards above BAU</v>
      </c>
      <c r="D902" s="299" t="s">
        <v>746</v>
      </c>
      <c r="E902" s="298" t="s">
        <v>778</v>
      </c>
      <c r="F902" t="s">
        <v>747</v>
      </c>
      <c r="G902" s="298" t="s">
        <v>794</v>
      </c>
      <c r="H902" s="20">
        <v>1112</v>
      </c>
      <c r="I902" s="295" t="s">
        <v>624</v>
      </c>
      <c r="J902" s="296" t="str">
        <f>IF(ISBLANK(INDEX('Policy Characteristics'!D:D,MATCH($C902,'Policy Characteristics'!$C:$C,0))),"",INDEX('Policy Characteristics'!D:D,MATCH($C902,'Policy Characteristics'!$C:$C,0)))</f>
        <v>Industry Energy Efficiency Standards</v>
      </c>
      <c r="K902" s="293" t="str">
        <f>IF(ISBLANK(INDEX('Policy Characteristics'!E:E,MATCH($C902,'Policy Characteristics'!$C:$C,0))),"",INDEX('Policy Characteristics'!E:E,MATCH($C902,'Policy Characteristics'!$C:$C,0)))</f>
        <v>indst efficiency standards</v>
      </c>
      <c r="L902" s="237">
        <f>IF(ISBLANK(INDEX('Policy Characteristics'!F:F,MATCH($C902,'Policy Characteristics'!$C:$C,0))),"",INDEX('Policy Characteristics'!F:F,MATCH($C902,'Policy Characteristics'!$C:$C,0)))</f>
        <v>0</v>
      </c>
      <c r="M902" s="237">
        <f>IF(ISBLANK(INDEX('Policy Characteristics'!G:G,MATCH($C902,'Policy Characteristics'!$C:$C,0))),"",INDEX('Policy Characteristics'!G:G,MATCH($C902,'Policy Characteristics'!$C:$C,0)))</f>
        <v>0.25</v>
      </c>
      <c r="N902" s="237">
        <f>IF(ISBLANK(INDEX('Policy Characteristics'!H:H,MATCH($C902,'Policy Characteristics'!$C:$C,0))),"",INDEX('Policy Characteristics'!H:H,MATCH($C902,'Policy Characteristics'!$C:$C,0)))</f>
        <v>0.01</v>
      </c>
      <c r="O902" s="293" t="str">
        <f>IF(ISBLANK(INDEX('Policy Characteristics'!I:I,MATCH($C902,'Policy Characteristics'!$C:$C,0))),"",INDEX('Policy Characteristics'!I:I,MATCH($C902,'Policy Characteristics'!$C:$C,0)))</f>
        <v>% reduction in energy use</v>
      </c>
      <c r="P902" s="293"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2" s="293" t="str">
        <f>IF(ISBLANK(INDEX('Policy Characteristics'!K:K,MATCH($C902,'Policy Characteristics'!$C:$C,0))),"",INDEX('Policy Characteristics'!K:K,MATCH($C902,'Policy Characteristics'!$C:$C,0)))</f>
        <v>industry-ag-main.html#eff-stds</v>
      </c>
      <c r="R902" s="293" t="str">
        <f>IF(ISBLANK(INDEX('Policy Characteristics'!L:L,MATCH($C902,'Policy Characteristics'!$C:$C,0))),"",INDEX('Policy Characteristics'!L:L,MATCH($C902,'Policy Characteristics'!$C:$C,0)))</f>
        <v>industry-energy-efficiency-standards.html</v>
      </c>
    </row>
    <row r="903" spans="1:18" s="293" customFormat="1" x14ac:dyDescent="0.25">
      <c r="A903" s="293" t="str">
        <f>IF(ISBLANK(INDEX('Policy Characteristics'!A:A,MATCH($C903,'Policy Characteristics'!$C:$C,0))),"",INDEX('Policy Characteristics'!A:A,MATCH($C903,'Policy Characteristics'!$C:$C,0)))</f>
        <v>Industry</v>
      </c>
      <c r="B903" s="294" t="str">
        <f>IF(ISBLANK(INDEX('Policy Characteristics'!B:B,MATCH($C903,'Policy Characteristics'!$C:$C,0))),"",INDEX('Policy Characteristics'!B:B,MATCH($C903,'Policy Characteristics'!$C:$C,0)))</f>
        <v>Industry Energy Efficiency Standards</v>
      </c>
      <c r="C903" s="293" t="str">
        <f t="shared" si="40"/>
        <v>Percentage Improvement in Eqpt Efficiency Standards above BAU</v>
      </c>
      <c r="D903" s="299" t="s">
        <v>746</v>
      </c>
      <c r="E903" s="298" t="s">
        <v>780</v>
      </c>
      <c r="F903" t="s">
        <v>747</v>
      </c>
      <c r="G903" s="298" t="s">
        <v>795</v>
      </c>
      <c r="H903" s="20">
        <v>1113</v>
      </c>
      <c r="I903" s="295" t="s">
        <v>634</v>
      </c>
      <c r="J903" s="296" t="str">
        <f>IF(ISBLANK(INDEX('Policy Characteristics'!D:D,MATCH($C903,'Policy Characteristics'!$C:$C,0))),"",INDEX('Policy Characteristics'!D:D,MATCH($C903,'Policy Characteristics'!$C:$C,0)))</f>
        <v>Industry Energy Efficiency Standards</v>
      </c>
      <c r="K903" s="293" t="str">
        <f>IF(ISBLANK(INDEX('Policy Characteristics'!E:E,MATCH($C903,'Policy Characteristics'!$C:$C,0))),"",INDEX('Policy Characteristics'!E:E,MATCH($C903,'Policy Characteristics'!$C:$C,0)))</f>
        <v>indst efficiency standards</v>
      </c>
      <c r="L903" s="237">
        <f>IF(ISBLANK(INDEX('Policy Characteristics'!F:F,MATCH($C903,'Policy Characteristics'!$C:$C,0))),"",INDEX('Policy Characteristics'!F:F,MATCH($C903,'Policy Characteristics'!$C:$C,0)))</f>
        <v>0</v>
      </c>
      <c r="M903" s="237">
        <f>IF(ISBLANK(INDEX('Policy Characteristics'!G:G,MATCH($C903,'Policy Characteristics'!$C:$C,0))),"",INDEX('Policy Characteristics'!G:G,MATCH($C903,'Policy Characteristics'!$C:$C,0)))</f>
        <v>0.25</v>
      </c>
      <c r="N903" s="237">
        <f>IF(ISBLANK(INDEX('Policy Characteristics'!H:H,MATCH($C903,'Policy Characteristics'!$C:$C,0))),"",INDEX('Policy Characteristics'!H:H,MATCH($C903,'Policy Characteristics'!$C:$C,0)))</f>
        <v>0.01</v>
      </c>
      <c r="O903" s="293" t="str">
        <f>IF(ISBLANK(INDEX('Policy Characteristics'!I:I,MATCH($C903,'Policy Characteristics'!$C:$C,0))),"",INDEX('Policy Characteristics'!I:I,MATCH($C903,'Policy Characteristics'!$C:$C,0)))</f>
        <v>% reduction in energy use</v>
      </c>
      <c r="P903" s="293"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3" s="293" t="str">
        <f>IF(ISBLANK(INDEX('Policy Characteristics'!K:K,MATCH($C903,'Policy Characteristics'!$C:$C,0))),"",INDEX('Policy Characteristics'!K:K,MATCH($C903,'Policy Characteristics'!$C:$C,0)))</f>
        <v>industry-ag-main.html#eff-stds</v>
      </c>
      <c r="R903" s="293" t="str">
        <f>IF(ISBLANK(INDEX('Policy Characteristics'!L:L,MATCH($C903,'Policy Characteristics'!$C:$C,0))),"",INDEX('Policy Characteristics'!L:L,MATCH($C903,'Policy Characteristics'!$C:$C,0)))</f>
        <v>industry-energy-efficiency-standards.html</v>
      </c>
    </row>
    <row r="904" spans="1:18" s="293" customFormat="1" x14ac:dyDescent="0.25">
      <c r="A904" s="293" t="str">
        <f>IF(ISBLANK(INDEX('Policy Characteristics'!A:A,MATCH($C904,'Policy Characteristics'!$C:$C,0))),"",INDEX('Policy Characteristics'!A:A,MATCH($C904,'Policy Characteristics'!$C:$C,0)))</f>
        <v>Industry</v>
      </c>
      <c r="B904" s="294" t="str">
        <f>IF(ISBLANK(INDEX('Policy Characteristics'!B:B,MATCH($C904,'Policy Characteristics'!$C:$C,0))),"",INDEX('Policy Characteristics'!B:B,MATCH($C904,'Policy Characteristics'!$C:$C,0)))</f>
        <v>Industry Energy Efficiency Standards</v>
      </c>
      <c r="C904" s="293" t="str">
        <f t="shared" si="40"/>
        <v>Percentage Improvement in Eqpt Efficiency Standards above BAU</v>
      </c>
      <c r="D904" s="299" t="s">
        <v>746</v>
      </c>
      <c r="E904" s="298" t="s">
        <v>782</v>
      </c>
      <c r="F904" t="s">
        <v>747</v>
      </c>
      <c r="G904" s="298" t="s">
        <v>796</v>
      </c>
      <c r="H904" s="20">
        <v>1114</v>
      </c>
      <c r="I904" s="295" t="s">
        <v>634</v>
      </c>
      <c r="J904" s="296" t="str">
        <f>IF(ISBLANK(INDEX('Policy Characteristics'!D:D,MATCH($C904,'Policy Characteristics'!$C:$C,0))),"",INDEX('Policy Characteristics'!D:D,MATCH($C904,'Policy Characteristics'!$C:$C,0)))</f>
        <v>Industry Energy Efficiency Standards</v>
      </c>
      <c r="K904" s="293" t="str">
        <f>IF(ISBLANK(INDEX('Policy Characteristics'!E:E,MATCH($C904,'Policy Characteristics'!$C:$C,0))),"",INDEX('Policy Characteristics'!E:E,MATCH($C904,'Policy Characteristics'!$C:$C,0)))</f>
        <v>indst efficiency standards</v>
      </c>
      <c r="L904" s="237">
        <f>IF(ISBLANK(INDEX('Policy Characteristics'!F:F,MATCH($C904,'Policy Characteristics'!$C:$C,0))),"",INDEX('Policy Characteristics'!F:F,MATCH($C904,'Policy Characteristics'!$C:$C,0)))</f>
        <v>0</v>
      </c>
      <c r="M904" s="237">
        <f>IF(ISBLANK(INDEX('Policy Characteristics'!G:G,MATCH($C904,'Policy Characteristics'!$C:$C,0))),"",INDEX('Policy Characteristics'!G:G,MATCH($C904,'Policy Characteristics'!$C:$C,0)))</f>
        <v>0.25</v>
      </c>
      <c r="N904" s="237">
        <f>IF(ISBLANK(INDEX('Policy Characteristics'!H:H,MATCH($C904,'Policy Characteristics'!$C:$C,0))),"",INDEX('Policy Characteristics'!H:H,MATCH($C904,'Policy Characteristics'!$C:$C,0)))</f>
        <v>0.01</v>
      </c>
      <c r="O904" s="293" t="str">
        <f>IF(ISBLANK(INDEX('Policy Characteristics'!I:I,MATCH($C904,'Policy Characteristics'!$C:$C,0))),"",INDEX('Policy Characteristics'!I:I,MATCH($C904,'Policy Characteristics'!$C:$C,0)))</f>
        <v>% reduction in energy use</v>
      </c>
      <c r="P904" s="293"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4" s="293" t="str">
        <f>IF(ISBLANK(INDEX('Policy Characteristics'!K:K,MATCH($C904,'Policy Characteristics'!$C:$C,0))),"",INDEX('Policy Characteristics'!K:K,MATCH($C904,'Policy Characteristics'!$C:$C,0)))</f>
        <v>industry-ag-main.html#eff-stds</v>
      </c>
      <c r="R904" s="293" t="str">
        <f>IF(ISBLANK(INDEX('Policy Characteristics'!L:L,MATCH($C904,'Policy Characteristics'!$C:$C,0))),"",INDEX('Policy Characteristics'!L:L,MATCH($C904,'Policy Characteristics'!$C:$C,0)))</f>
        <v>industry-energy-efficiency-standards.html</v>
      </c>
    </row>
    <row r="905" spans="1:18" s="293" customFormat="1" x14ac:dyDescent="0.25">
      <c r="A905" s="293" t="str">
        <f>IF(ISBLANK(INDEX('Policy Characteristics'!A:A,MATCH($C905,'Policy Characteristics'!$C:$C,0))),"",INDEX('Policy Characteristics'!A:A,MATCH($C905,'Policy Characteristics'!$C:$C,0)))</f>
        <v>Industry</v>
      </c>
      <c r="B905" s="294" t="str">
        <f>IF(ISBLANK(INDEX('Policy Characteristics'!B:B,MATCH($C905,'Policy Characteristics'!$C:$C,0))),"",INDEX('Policy Characteristics'!B:B,MATCH($C905,'Policy Characteristics'!$C:$C,0)))</f>
        <v>Industry Energy Efficiency Standards</v>
      </c>
      <c r="C905" s="293" t="str">
        <f t="shared" si="40"/>
        <v>Percentage Improvement in Eqpt Efficiency Standards above BAU</v>
      </c>
      <c r="D905" s="299" t="s">
        <v>746</v>
      </c>
      <c r="E905" s="298" t="s">
        <v>784</v>
      </c>
      <c r="F905" t="s">
        <v>747</v>
      </c>
      <c r="G905" s="298" t="s">
        <v>797</v>
      </c>
      <c r="H905" s="20">
        <v>1115</v>
      </c>
      <c r="I905" s="295" t="s">
        <v>634</v>
      </c>
      <c r="J905" s="296" t="str">
        <f>IF(ISBLANK(INDEX('Policy Characteristics'!D:D,MATCH($C905,'Policy Characteristics'!$C:$C,0))),"",INDEX('Policy Characteristics'!D:D,MATCH($C905,'Policy Characteristics'!$C:$C,0)))</f>
        <v>Industry Energy Efficiency Standards</v>
      </c>
      <c r="K905" s="293" t="str">
        <f>IF(ISBLANK(INDEX('Policy Characteristics'!E:E,MATCH($C905,'Policy Characteristics'!$C:$C,0))),"",INDEX('Policy Characteristics'!E:E,MATCH($C905,'Policy Characteristics'!$C:$C,0)))</f>
        <v>indst efficiency standards</v>
      </c>
      <c r="L905" s="237">
        <f>IF(ISBLANK(INDEX('Policy Characteristics'!F:F,MATCH($C905,'Policy Characteristics'!$C:$C,0))),"",INDEX('Policy Characteristics'!F:F,MATCH($C905,'Policy Characteristics'!$C:$C,0)))</f>
        <v>0</v>
      </c>
      <c r="M905" s="237">
        <f>IF(ISBLANK(INDEX('Policy Characteristics'!G:G,MATCH($C905,'Policy Characteristics'!$C:$C,0))),"",INDEX('Policy Characteristics'!G:G,MATCH($C905,'Policy Characteristics'!$C:$C,0)))</f>
        <v>0.25</v>
      </c>
      <c r="N905" s="237">
        <f>IF(ISBLANK(INDEX('Policy Characteristics'!H:H,MATCH($C905,'Policy Characteristics'!$C:$C,0))),"",INDEX('Policy Characteristics'!H:H,MATCH($C905,'Policy Characteristics'!$C:$C,0)))</f>
        <v>0.01</v>
      </c>
      <c r="O905" s="293" t="str">
        <f>IF(ISBLANK(INDEX('Policy Characteristics'!I:I,MATCH($C905,'Policy Characteristics'!$C:$C,0))),"",INDEX('Policy Characteristics'!I:I,MATCH($C905,'Policy Characteristics'!$C:$C,0)))</f>
        <v>% reduction in energy use</v>
      </c>
      <c r="P905" s="293"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5" s="293" t="str">
        <f>IF(ISBLANK(INDEX('Policy Characteristics'!K:K,MATCH($C905,'Policy Characteristics'!$C:$C,0))),"",INDEX('Policy Characteristics'!K:K,MATCH($C905,'Policy Characteristics'!$C:$C,0)))</f>
        <v>industry-ag-main.html#eff-stds</v>
      </c>
      <c r="R905" s="293" t="str">
        <f>IF(ISBLANK(INDEX('Policy Characteristics'!L:L,MATCH($C905,'Policy Characteristics'!$C:$C,0))),"",INDEX('Policy Characteristics'!L:L,MATCH($C905,'Policy Characteristics'!$C:$C,0)))</f>
        <v>industry-energy-efficiency-standards.html</v>
      </c>
    </row>
    <row r="906" spans="1:18" s="293" customFormat="1" x14ac:dyDescent="0.25">
      <c r="A906" s="293" t="str">
        <f>IF(ISBLANK(INDEX('Policy Characteristics'!A:A,MATCH($C906,'Policy Characteristics'!$C:$C,0))),"",INDEX('Policy Characteristics'!A:A,MATCH($C906,'Policy Characteristics'!$C:$C,0)))</f>
        <v>Industry</v>
      </c>
      <c r="B906" s="294" t="str">
        <f>IF(ISBLANK(INDEX('Policy Characteristics'!B:B,MATCH($C906,'Policy Characteristics'!$C:$C,0))),"",INDEX('Policy Characteristics'!B:B,MATCH($C906,'Policy Characteristics'!$C:$C,0)))</f>
        <v>Industry Energy Efficiency Standards</v>
      </c>
      <c r="C906" s="293" t="str">
        <f t="shared" si="40"/>
        <v>Percentage Improvement in Eqpt Efficiency Standards above BAU</v>
      </c>
      <c r="D906" s="299" t="s">
        <v>746</v>
      </c>
      <c r="E906" s="298" t="s">
        <v>786</v>
      </c>
      <c r="F906" t="s">
        <v>747</v>
      </c>
      <c r="G906" s="298" t="s">
        <v>798</v>
      </c>
      <c r="H906" s="20">
        <v>1116</v>
      </c>
      <c r="I906" s="295" t="s">
        <v>624</v>
      </c>
      <c r="J906" s="296" t="str">
        <f>IF(ISBLANK(INDEX('Policy Characteristics'!D:D,MATCH($C906,'Policy Characteristics'!$C:$C,0))),"",INDEX('Policy Characteristics'!D:D,MATCH($C906,'Policy Characteristics'!$C:$C,0)))</f>
        <v>Industry Energy Efficiency Standards</v>
      </c>
      <c r="K906" s="293" t="str">
        <f>IF(ISBLANK(INDEX('Policy Characteristics'!E:E,MATCH($C906,'Policy Characteristics'!$C:$C,0))),"",INDEX('Policy Characteristics'!E:E,MATCH($C906,'Policy Characteristics'!$C:$C,0)))</f>
        <v>indst efficiency standards</v>
      </c>
      <c r="L906" s="237">
        <f>IF(ISBLANK(INDEX('Policy Characteristics'!F:F,MATCH($C906,'Policy Characteristics'!$C:$C,0))),"",INDEX('Policy Characteristics'!F:F,MATCH($C906,'Policy Characteristics'!$C:$C,0)))</f>
        <v>0</v>
      </c>
      <c r="M906" s="237">
        <f>IF(ISBLANK(INDEX('Policy Characteristics'!G:G,MATCH($C906,'Policy Characteristics'!$C:$C,0))),"",INDEX('Policy Characteristics'!G:G,MATCH($C906,'Policy Characteristics'!$C:$C,0)))</f>
        <v>0.25</v>
      </c>
      <c r="N906" s="237">
        <f>IF(ISBLANK(INDEX('Policy Characteristics'!H:H,MATCH($C906,'Policy Characteristics'!$C:$C,0))),"",INDEX('Policy Characteristics'!H:H,MATCH($C906,'Policy Characteristics'!$C:$C,0)))</f>
        <v>0.01</v>
      </c>
      <c r="O906" s="293" t="str">
        <f>IF(ISBLANK(INDEX('Policy Characteristics'!I:I,MATCH($C906,'Policy Characteristics'!$C:$C,0))),"",INDEX('Policy Characteristics'!I:I,MATCH($C906,'Policy Characteristics'!$C:$C,0)))</f>
        <v>% reduction in energy use</v>
      </c>
      <c r="P906" s="293"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6" s="293" t="str">
        <f>IF(ISBLANK(INDEX('Policy Characteristics'!K:K,MATCH($C906,'Policy Characteristics'!$C:$C,0))),"",INDEX('Policy Characteristics'!K:K,MATCH($C906,'Policy Characteristics'!$C:$C,0)))</f>
        <v>industry-ag-main.html#eff-stds</v>
      </c>
      <c r="R906" s="293" t="str">
        <f>IF(ISBLANK(INDEX('Policy Characteristics'!L:L,MATCH($C906,'Policy Characteristics'!$C:$C,0))),"",INDEX('Policy Characteristics'!L:L,MATCH($C906,'Policy Characteristics'!$C:$C,0)))</f>
        <v>industry-energy-efficiency-standards.html</v>
      </c>
    </row>
    <row r="907" spans="1:18" s="293" customFormat="1" x14ac:dyDescent="0.25">
      <c r="A907" s="293" t="str">
        <f>IF(ISBLANK(INDEX('Policy Characteristics'!A:A,MATCH($C907,'Policy Characteristics'!$C:$C,0))),"",INDEX('Policy Characteristics'!A:A,MATCH($C907,'Policy Characteristics'!$C:$C,0)))</f>
        <v>Industry</v>
      </c>
      <c r="B907" s="294" t="str">
        <f>IF(ISBLANK(INDEX('Policy Characteristics'!B:B,MATCH($C907,'Policy Characteristics'!$C:$C,0))),"",INDEX('Policy Characteristics'!B:B,MATCH($C907,'Policy Characteristics'!$C:$C,0)))</f>
        <v>Industry Energy Efficiency Standards</v>
      </c>
      <c r="C907" s="293" t="str">
        <f t="shared" si="40"/>
        <v>Percentage Improvement in Eqpt Efficiency Standards above BAU</v>
      </c>
      <c r="D907" s="299" t="s">
        <v>746</v>
      </c>
      <c r="E907" s="298" t="s">
        <v>788</v>
      </c>
      <c r="F907" t="s">
        <v>747</v>
      </c>
      <c r="G907" s="298" t="s">
        <v>799</v>
      </c>
      <c r="H907" s="20">
        <v>1117</v>
      </c>
      <c r="I907" s="295" t="s">
        <v>634</v>
      </c>
      <c r="J907" s="296" t="str">
        <f>IF(ISBLANK(INDEX('Policy Characteristics'!D:D,MATCH($C907,'Policy Characteristics'!$C:$C,0))),"",INDEX('Policy Characteristics'!D:D,MATCH($C907,'Policy Characteristics'!$C:$C,0)))</f>
        <v>Industry Energy Efficiency Standards</v>
      </c>
      <c r="K907" s="293" t="str">
        <f>IF(ISBLANK(INDEX('Policy Characteristics'!E:E,MATCH($C907,'Policy Characteristics'!$C:$C,0))),"",INDEX('Policy Characteristics'!E:E,MATCH($C907,'Policy Characteristics'!$C:$C,0)))</f>
        <v>indst efficiency standards</v>
      </c>
      <c r="L907" s="237">
        <f>IF(ISBLANK(INDEX('Policy Characteristics'!F:F,MATCH($C907,'Policy Characteristics'!$C:$C,0))),"",INDEX('Policy Characteristics'!F:F,MATCH($C907,'Policy Characteristics'!$C:$C,0)))</f>
        <v>0</v>
      </c>
      <c r="M907" s="237">
        <f>IF(ISBLANK(INDEX('Policy Characteristics'!G:G,MATCH($C907,'Policy Characteristics'!$C:$C,0))),"",INDEX('Policy Characteristics'!G:G,MATCH($C907,'Policy Characteristics'!$C:$C,0)))</f>
        <v>0.25</v>
      </c>
      <c r="N907" s="237">
        <f>IF(ISBLANK(INDEX('Policy Characteristics'!H:H,MATCH($C907,'Policy Characteristics'!$C:$C,0))),"",INDEX('Policy Characteristics'!H:H,MATCH($C907,'Policy Characteristics'!$C:$C,0)))</f>
        <v>0.01</v>
      </c>
      <c r="O907" s="293" t="str">
        <f>IF(ISBLANK(INDEX('Policy Characteristics'!I:I,MATCH($C907,'Policy Characteristics'!$C:$C,0))),"",INDEX('Policy Characteristics'!I:I,MATCH($C907,'Policy Characteristics'!$C:$C,0)))</f>
        <v>% reduction in energy use</v>
      </c>
      <c r="P907" s="293"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7" s="293" t="str">
        <f>IF(ISBLANK(INDEX('Policy Characteristics'!K:K,MATCH($C907,'Policy Characteristics'!$C:$C,0))),"",INDEX('Policy Characteristics'!K:K,MATCH($C907,'Policy Characteristics'!$C:$C,0)))</f>
        <v>industry-ag-main.html#eff-stds</v>
      </c>
      <c r="R907" s="293" t="str">
        <f>IF(ISBLANK(INDEX('Policy Characteristics'!L:L,MATCH($C907,'Policy Characteristics'!$C:$C,0))),"",INDEX('Policy Characteristics'!L:L,MATCH($C907,'Policy Characteristics'!$C:$C,0)))</f>
        <v>industry-energy-efficiency-standards.html</v>
      </c>
    </row>
    <row r="908" spans="1:18" s="293" customFormat="1" x14ac:dyDescent="0.25">
      <c r="A908" s="293" t="str">
        <f>IF(ISBLANK(INDEX('Policy Characteristics'!A:A,MATCH($C908,'Policy Characteristics'!$C:$C,0))),"",INDEX('Policy Characteristics'!A:A,MATCH($C908,'Policy Characteristics'!$C:$C,0)))</f>
        <v>Industry</v>
      </c>
      <c r="B908" s="294" t="str">
        <f>IF(ISBLANK(INDEX('Policy Characteristics'!B:B,MATCH($C908,'Policy Characteristics'!$C:$C,0))),"",INDEX('Policy Characteristics'!B:B,MATCH($C908,'Policy Characteristics'!$C:$C,0)))</f>
        <v>Industry Energy Efficiency Standards</v>
      </c>
      <c r="C908" s="293" t="str">
        <f t="shared" si="40"/>
        <v>Percentage Improvement in Eqpt Efficiency Standards above BAU</v>
      </c>
      <c r="D908" s="299" t="s">
        <v>748</v>
      </c>
      <c r="E908" s="298" t="s">
        <v>770</v>
      </c>
      <c r="F908" t="s">
        <v>749</v>
      </c>
      <c r="G908" s="298" t="s">
        <v>790</v>
      </c>
      <c r="H908" s="20">
        <v>1118</v>
      </c>
      <c r="I908" s="295" t="s">
        <v>624</v>
      </c>
      <c r="J908" s="296" t="str">
        <f>IF(ISBLANK(INDEX('Policy Characteristics'!D:D,MATCH($C908,'Policy Characteristics'!$C:$C,0))),"",INDEX('Policy Characteristics'!D:D,MATCH($C908,'Policy Characteristics'!$C:$C,0)))</f>
        <v>Industry Energy Efficiency Standards</v>
      </c>
      <c r="K908" s="293" t="str">
        <f>IF(ISBLANK(INDEX('Policy Characteristics'!E:E,MATCH($C908,'Policy Characteristics'!$C:$C,0))),"",INDEX('Policy Characteristics'!E:E,MATCH($C908,'Policy Characteristics'!$C:$C,0)))</f>
        <v>indst efficiency standards</v>
      </c>
      <c r="L908" s="237">
        <f>IF(ISBLANK(INDEX('Policy Characteristics'!F:F,MATCH($C908,'Policy Characteristics'!$C:$C,0))),"",INDEX('Policy Characteristics'!F:F,MATCH($C908,'Policy Characteristics'!$C:$C,0)))</f>
        <v>0</v>
      </c>
      <c r="M908" s="237">
        <f>IF(ISBLANK(INDEX('Policy Characteristics'!G:G,MATCH($C908,'Policy Characteristics'!$C:$C,0))),"",INDEX('Policy Characteristics'!G:G,MATCH($C908,'Policy Characteristics'!$C:$C,0)))</f>
        <v>0.25</v>
      </c>
      <c r="N908" s="237">
        <f>IF(ISBLANK(INDEX('Policy Characteristics'!H:H,MATCH($C908,'Policy Characteristics'!$C:$C,0))),"",INDEX('Policy Characteristics'!H:H,MATCH($C908,'Policy Characteristics'!$C:$C,0)))</f>
        <v>0.01</v>
      </c>
      <c r="O908" s="293" t="str">
        <f>IF(ISBLANK(INDEX('Policy Characteristics'!I:I,MATCH($C908,'Policy Characteristics'!$C:$C,0))),"",INDEX('Policy Characteristics'!I:I,MATCH($C908,'Policy Characteristics'!$C:$C,0)))</f>
        <v>% reduction in energy use</v>
      </c>
      <c r="P908" s="293"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8" s="293" t="str">
        <f>IF(ISBLANK(INDEX('Policy Characteristics'!K:K,MATCH($C908,'Policy Characteristics'!$C:$C,0))),"",INDEX('Policy Characteristics'!K:K,MATCH($C908,'Policy Characteristics'!$C:$C,0)))</f>
        <v>industry-ag-main.html#eff-stds</v>
      </c>
      <c r="R908" s="293" t="str">
        <f>IF(ISBLANK(INDEX('Policy Characteristics'!L:L,MATCH($C908,'Policy Characteristics'!$C:$C,0))),"",INDEX('Policy Characteristics'!L:L,MATCH($C908,'Policy Characteristics'!$C:$C,0)))</f>
        <v>industry-energy-efficiency-standards.html</v>
      </c>
    </row>
    <row r="909" spans="1:18" s="293" customFormat="1" x14ac:dyDescent="0.25">
      <c r="A909" s="293" t="str">
        <f>IF(ISBLANK(INDEX('Policy Characteristics'!A:A,MATCH($C909,'Policy Characteristics'!$C:$C,0))),"",INDEX('Policy Characteristics'!A:A,MATCH($C909,'Policy Characteristics'!$C:$C,0)))</f>
        <v>Industry</v>
      </c>
      <c r="B909" s="294" t="str">
        <f>IF(ISBLANK(INDEX('Policy Characteristics'!B:B,MATCH($C909,'Policy Characteristics'!$C:$C,0))),"",INDEX('Policy Characteristics'!B:B,MATCH($C909,'Policy Characteristics'!$C:$C,0)))</f>
        <v>Industry Energy Efficiency Standards</v>
      </c>
      <c r="C909" s="293" t="str">
        <f t="shared" si="40"/>
        <v>Percentage Improvement in Eqpt Efficiency Standards above BAU</v>
      </c>
      <c r="D909" s="299" t="s">
        <v>748</v>
      </c>
      <c r="E909" s="298" t="s">
        <v>772</v>
      </c>
      <c r="F909" t="s">
        <v>749</v>
      </c>
      <c r="G909" s="298" t="s">
        <v>791</v>
      </c>
      <c r="H909" s="20">
        <v>1119</v>
      </c>
      <c r="I909" s="295" t="s">
        <v>634</v>
      </c>
      <c r="J909" s="296" t="str">
        <f>IF(ISBLANK(INDEX('Policy Characteristics'!D:D,MATCH($C909,'Policy Characteristics'!$C:$C,0))),"",INDEX('Policy Characteristics'!D:D,MATCH($C909,'Policy Characteristics'!$C:$C,0)))</f>
        <v>Industry Energy Efficiency Standards</v>
      </c>
      <c r="K909" s="293" t="str">
        <f>IF(ISBLANK(INDEX('Policy Characteristics'!E:E,MATCH($C909,'Policy Characteristics'!$C:$C,0))),"",INDEX('Policy Characteristics'!E:E,MATCH($C909,'Policy Characteristics'!$C:$C,0)))</f>
        <v>indst efficiency standards</v>
      </c>
      <c r="L909" s="237">
        <f>IF(ISBLANK(INDEX('Policy Characteristics'!F:F,MATCH($C909,'Policy Characteristics'!$C:$C,0))),"",INDEX('Policy Characteristics'!F:F,MATCH($C909,'Policy Characteristics'!$C:$C,0)))</f>
        <v>0</v>
      </c>
      <c r="M909" s="237">
        <f>IF(ISBLANK(INDEX('Policy Characteristics'!G:G,MATCH($C909,'Policy Characteristics'!$C:$C,0))),"",INDEX('Policy Characteristics'!G:G,MATCH($C909,'Policy Characteristics'!$C:$C,0)))</f>
        <v>0.25</v>
      </c>
      <c r="N909" s="237">
        <f>IF(ISBLANK(INDEX('Policy Characteristics'!H:H,MATCH($C909,'Policy Characteristics'!$C:$C,0))),"",INDEX('Policy Characteristics'!H:H,MATCH($C909,'Policy Characteristics'!$C:$C,0)))</f>
        <v>0.01</v>
      </c>
      <c r="O909" s="293" t="str">
        <f>IF(ISBLANK(INDEX('Policy Characteristics'!I:I,MATCH($C909,'Policy Characteristics'!$C:$C,0))),"",INDEX('Policy Characteristics'!I:I,MATCH($C909,'Policy Characteristics'!$C:$C,0)))</f>
        <v>% reduction in energy use</v>
      </c>
      <c r="P909" s="293"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9" s="293" t="str">
        <f>IF(ISBLANK(INDEX('Policy Characteristics'!K:K,MATCH($C909,'Policy Characteristics'!$C:$C,0))),"",INDEX('Policy Characteristics'!K:K,MATCH($C909,'Policy Characteristics'!$C:$C,0)))</f>
        <v>industry-ag-main.html#eff-stds</v>
      </c>
      <c r="R909" s="293" t="str">
        <f>IF(ISBLANK(INDEX('Policy Characteristics'!L:L,MATCH($C909,'Policy Characteristics'!$C:$C,0))),"",INDEX('Policy Characteristics'!L:L,MATCH($C909,'Policy Characteristics'!$C:$C,0)))</f>
        <v>industry-energy-efficiency-standards.html</v>
      </c>
    </row>
    <row r="910" spans="1:18" s="293" customFormat="1" x14ac:dyDescent="0.25">
      <c r="A910" s="293" t="str">
        <f>IF(ISBLANK(INDEX('Policy Characteristics'!A:A,MATCH($C910,'Policy Characteristics'!$C:$C,0))),"",INDEX('Policy Characteristics'!A:A,MATCH($C910,'Policy Characteristics'!$C:$C,0)))</f>
        <v>Industry</v>
      </c>
      <c r="B910" s="294" t="str">
        <f>IF(ISBLANK(INDEX('Policy Characteristics'!B:B,MATCH($C910,'Policy Characteristics'!$C:$C,0))),"",INDEX('Policy Characteristics'!B:B,MATCH($C910,'Policy Characteristics'!$C:$C,0)))</f>
        <v>Industry Energy Efficiency Standards</v>
      </c>
      <c r="C910" s="293" t="str">
        <f t="shared" si="40"/>
        <v>Percentage Improvement in Eqpt Efficiency Standards above BAU</v>
      </c>
      <c r="D910" s="299" t="s">
        <v>748</v>
      </c>
      <c r="E910" s="298" t="s">
        <v>774</v>
      </c>
      <c r="F910" t="s">
        <v>749</v>
      </c>
      <c r="G910" s="298" t="s">
        <v>792</v>
      </c>
      <c r="H910" s="20">
        <v>1120</v>
      </c>
      <c r="I910" s="295" t="s">
        <v>624</v>
      </c>
      <c r="J910" s="296" t="str">
        <f>IF(ISBLANK(INDEX('Policy Characteristics'!D:D,MATCH($C910,'Policy Characteristics'!$C:$C,0))),"",INDEX('Policy Characteristics'!D:D,MATCH($C910,'Policy Characteristics'!$C:$C,0)))</f>
        <v>Industry Energy Efficiency Standards</v>
      </c>
      <c r="K910" s="293" t="str">
        <f>IF(ISBLANK(INDEX('Policy Characteristics'!E:E,MATCH($C910,'Policy Characteristics'!$C:$C,0))),"",INDEX('Policy Characteristics'!E:E,MATCH($C910,'Policy Characteristics'!$C:$C,0)))</f>
        <v>indst efficiency standards</v>
      </c>
      <c r="L910" s="237">
        <f>IF(ISBLANK(INDEX('Policy Characteristics'!F:F,MATCH($C910,'Policy Characteristics'!$C:$C,0))),"",INDEX('Policy Characteristics'!F:F,MATCH($C910,'Policy Characteristics'!$C:$C,0)))</f>
        <v>0</v>
      </c>
      <c r="M910" s="237">
        <f>IF(ISBLANK(INDEX('Policy Characteristics'!G:G,MATCH($C910,'Policy Characteristics'!$C:$C,0))),"",INDEX('Policy Characteristics'!G:G,MATCH($C910,'Policy Characteristics'!$C:$C,0)))</f>
        <v>0.25</v>
      </c>
      <c r="N910" s="237">
        <f>IF(ISBLANK(INDEX('Policy Characteristics'!H:H,MATCH($C910,'Policy Characteristics'!$C:$C,0))),"",INDEX('Policy Characteristics'!H:H,MATCH($C910,'Policy Characteristics'!$C:$C,0)))</f>
        <v>0.01</v>
      </c>
      <c r="O910" s="293" t="str">
        <f>IF(ISBLANK(INDEX('Policy Characteristics'!I:I,MATCH($C910,'Policy Characteristics'!$C:$C,0))),"",INDEX('Policy Characteristics'!I:I,MATCH($C910,'Policy Characteristics'!$C:$C,0)))</f>
        <v>% reduction in energy use</v>
      </c>
      <c r="P910" s="293"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0" s="293" t="str">
        <f>IF(ISBLANK(INDEX('Policy Characteristics'!K:K,MATCH($C910,'Policy Characteristics'!$C:$C,0))),"",INDEX('Policy Characteristics'!K:K,MATCH($C910,'Policy Characteristics'!$C:$C,0)))</f>
        <v>industry-ag-main.html#eff-stds</v>
      </c>
      <c r="R910" s="293" t="str">
        <f>IF(ISBLANK(INDEX('Policy Characteristics'!L:L,MATCH($C910,'Policy Characteristics'!$C:$C,0))),"",INDEX('Policy Characteristics'!L:L,MATCH($C910,'Policy Characteristics'!$C:$C,0)))</f>
        <v>industry-energy-efficiency-standards.html</v>
      </c>
    </row>
    <row r="911" spans="1:18" s="293" customFormat="1" x14ac:dyDescent="0.25">
      <c r="A911" s="293" t="str">
        <f>IF(ISBLANK(INDEX('Policy Characteristics'!A:A,MATCH($C911,'Policy Characteristics'!$C:$C,0))),"",INDEX('Policy Characteristics'!A:A,MATCH($C911,'Policy Characteristics'!$C:$C,0)))</f>
        <v>Industry</v>
      </c>
      <c r="B911" s="294" t="str">
        <f>IF(ISBLANK(INDEX('Policy Characteristics'!B:B,MATCH($C911,'Policy Characteristics'!$C:$C,0))),"",INDEX('Policy Characteristics'!B:B,MATCH($C911,'Policy Characteristics'!$C:$C,0)))</f>
        <v>Industry Energy Efficiency Standards</v>
      </c>
      <c r="C911" s="293" t="str">
        <f t="shared" si="40"/>
        <v>Percentage Improvement in Eqpt Efficiency Standards above BAU</v>
      </c>
      <c r="D911" s="299" t="s">
        <v>748</v>
      </c>
      <c r="E911" s="298" t="s">
        <v>776</v>
      </c>
      <c r="F911" t="s">
        <v>749</v>
      </c>
      <c r="G911" s="298" t="s">
        <v>793</v>
      </c>
      <c r="H911" s="20">
        <v>1121</v>
      </c>
      <c r="I911" s="295" t="s">
        <v>634</v>
      </c>
      <c r="J911" s="296" t="str">
        <f>IF(ISBLANK(INDEX('Policy Characteristics'!D:D,MATCH($C911,'Policy Characteristics'!$C:$C,0))),"",INDEX('Policy Characteristics'!D:D,MATCH($C911,'Policy Characteristics'!$C:$C,0)))</f>
        <v>Industry Energy Efficiency Standards</v>
      </c>
      <c r="K911" s="293" t="str">
        <f>IF(ISBLANK(INDEX('Policy Characteristics'!E:E,MATCH($C911,'Policy Characteristics'!$C:$C,0))),"",INDEX('Policy Characteristics'!E:E,MATCH($C911,'Policy Characteristics'!$C:$C,0)))</f>
        <v>indst efficiency standards</v>
      </c>
      <c r="L911" s="237">
        <f>IF(ISBLANK(INDEX('Policy Characteristics'!F:F,MATCH($C911,'Policy Characteristics'!$C:$C,0))),"",INDEX('Policy Characteristics'!F:F,MATCH($C911,'Policy Characteristics'!$C:$C,0)))</f>
        <v>0</v>
      </c>
      <c r="M911" s="237">
        <f>IF(ISBLANK(INDEX('Policy Characteristics'!G:G,MATCH($C911,'Policy Characteristics'!$C:$C,0))),"",INDEX('Policy Characteristics'!G:G,MATCH($C911,'Policy Characteristics'!$C:$C,0)))</f>
        <v>0.25</v>
      </c>
      <c r="N911" s="237">
        <f>IF(ISBLANK(INDEX('Policy Characteristics'!H:H,MATCH($C911,'Policy Characteristics'!$C:$C,0))),"",INDEX('Policy Characteristics'!H:H,MATCH($C911,'Policy Characteristics'!$C:$C,0)))</f>
        <v>0.01</v>
      </c>
      <c r="O911" s="293" t="str">
        <f>IF(ISBLANK(INDEX('Policy Characteristics'!I:I,MATCH($C911,'Policy Characteristics'!$C:$C,0))),"",INDEX('Policy Characteristics'!I:I,MATCH($C911,'Policy Characteristics'!$C:$C,0)))</f>
        <v>% reduction in energy use</v>
      </c>
      <c r="P911" s="293"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1" s="293" t="str">
        <f>IF(ISBLANK(INDEX('Policy Characteristics'!K:K,MATCH($C911,'Policy Characteristics'!$C:$C,0))),"",INDEX('Policy Characteristics'!K:K,MATCH($C911,'Policy Characteristics'!$C:$C,0)))</f>
        <v>industry-ag-main.html#eff-stds</v>
      </c>
      <c r="R911" s="293" t="str">
        <f>IF(ISBLANK(INDEX('Policy Characteristics'!L:L,MATCH($C911,'Policy Characteristics'!$C:$C,0))),"",INDEX('Policy Characteristics'!L:L,MATCH($C911,'Policy Characteristics'!$C:$C,0)))</f>
        <v>industry-energy-efficiency-standards.html</v>
      </c>
    </row>
    <row r="912" spans="1:18" s="293" customFormat="1" x14ac:dyDescent="0.25">
      <c r="A912" s="293" t="str">
        <f>IF(ISBLANK(INDEX('Policy Characteristics'!A:A,MATCH($C912,'Policy Characteristics'!$C:$C,0))),"",INDEX('Policy Characteristics'!A:A,MATCH($C912,'Policy Characteristics'!$C:$C,0)))</f>
        <v>Industry</v>
      </c>
      <c r="B912" s="294" t="str">
        <f>IF(ISBLANK(INDEX('Policy Characteristics'!B:B,MATCH($C912,'Policy Characteristics'!$C:$C,0))),"",INDEX('Policy Characteristics'!B:B,MATCH($C912,'Policy Characteristics'!$C:$C,0)))</f>
        <v>Industry Energy Efficiency Standards</v>
      </c>
      <c r="C912" s="293" t="str">
        <f t="shared" si="40"/>
        <v>Percentage Improvement in Eqpt Efficiency Standards above BAU</v>
      </c>
      <c r="D912" s="299" t="s">
        <v>748</v>
      </c>
      <c r="E912" s="298" t="s">
        <v>778</v>
      </c>
      <c r="F912" t="s">
        <v>749</v>
      </c>
      <c r="G912" s="298" t="s">
        <v>794</v>
      </c>
      <c r="H912" s="20">
        <v>1122</v>
      </c>
      <c r="I912" s="295" t="s">
        <v>624</v>
      </c>
      <c r="J912" s="296" t="str">
        <f>IF(ISBLANK(INDEX('Policy Characteristics'!D:D,MATCH($C912,'Policy Characteristics'!$C:$C,0))),"",INDEX('Policy Characteristics'!D:D,MATCH($C912,'Policy Characteristics'!$C:$C,0)))</f>
        <v>Industry Energy Efficiency Standards</v>
      </c>
      <c r="K912" s="293" t="str">
        <f>IF(ISBLANK(INDEX('Policy Characteristics'!E:E,MATCH($C912,'Policy Characteristics'!$C:$C,0))),"",INDEX('Policy Characteristics'!E:E,MATCH($C912,'Policy Characteristics'!$C:$C,0)))</f>
        <v>indst efficiency standards</v>
      </c>
      <c r="L912" s="237">
        <f>IF(ISBLANK(INDEX('Policy Characteristics'!F:F,MATCH($C912,'Policy Characteristics'!$C:$C,0))),"",INDEX('Policy Characteristics'!F:F,MATCH($C912,'Policy Characteristics'!$C:$C,0)))</f>
        <v>0</v>
      </c>
      <c r="M912" s="237">
        <f>IF(ISBLANK(INDEX('Policy Characteristics'!G:G,MATCH($C912,'Policy Characteristics'!$C:$C,0))),"",INDEX('Policy Characteristics'!G:G,MATCH($C912,'Policy Characteristics'!$C:$C,0)))</f>
        <v>0.25</v>
      </c>
      <c r="N912" s="237">
        <f>IF(ISBLANK(INDEX('Policy Characteristics'!H:H,MATCH($C912,'Policy Characteristics'!$C:$C,0))),"",INDEX('Policy Characteristics'!H:H,MATCH($C912,'Policy Characteristics'!$C:$C,0)))</f>
        <v>0.01</v>
      </c>
      <c r="O912" s="293" t="str">
        <f>IF(ISBLANK(INDEX('Policy Characteristics'!I:I,MATCH($C912,'Policy Characteristics'!$C:$C,0))),"",INDEX('Policy Characteristics'!I:I,MATCH($C912,'Policy Characteristics'!$C:$C,0)))</f>
        <v>% reduction in energy use</v>
      </c>
      <c r="P912" s="293"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2" s="293" t="str">
        <f>IF(ISBLANK(INDEX('Policy Characteristics'!K:K,MATCH($C912,'Policy Characteristics'!$C:$C,0))),"",INDEX('Policy Characteristics'!K:K,MATCH($C912,'Policy Characteristics'!$C:$C,0)))</f>
        <v>industry-ag-main.html#eff-stds</v>
      </c>
      <c r="R912" s="293" t="str">
        <f>IF(ISBLANK(INDEX('Policy Characteristics'!L:L,MATCH($C912,'Policy Characteristics'!$C:$C,0))),"",INDEX('Policy Characteristics'!L:L,MATCH($C912,'Policy Characteristics'!$C:$C,0)))</f>
        <v>industry-energy-efficiency-standards.html</v>
      </c>
    </row>
    <row r="913" spans="1:18" s="293" customFormat="1" x14ac:dyDescent="0.25">
      <c r="A913" s="293" t="str">
        <f>IF(ISBLANK(INDEX('Policy Characteristics'!A:A,MATCH($C913,'Policy Characteristics'!$C:$C,0))),"",INDEX('Policy Characteristics'!A:A,MATCH($C913,'Policy Characteristics'!$C:$C,0)))</f>
        <v>Industry</v>
      </c>
      <c r="B913" s="294" t="str">
        <f>IF(ISBLANK(INDEX('Policy Characteristics'!B:B,MATCH($C913,'Policy Characteristics'!$C:$C,0))),"",INDEX('Policy Characteristics'!B:B,MATCH($C913,'Policy Characteristics'!$C:$C,0)))</f>
        <v>Industry Energy Efficiency Standards</v>
      </c>
      <c r="C913" s="293" t="str">
        <f t="shared" si="40"/>
        <v>Percentage Improvement in Eqpt Efficiency Standards above BAU</v>
      </c>
      <c r="D913" s="299" t="s">
        <v>748</v>
      </c>
      <c r="E913" s="298" t="s">
        <v>780</v>
      </c>
      <c r="F913" t="s">
        <v>749</v>
      </c>
      <c r="G913" s="298" t="s">
        <v>795</v>
      </c>
      <c r="H913" s="20">
        <v>1123</v>
      </c>
      <c r="I913" s="295" t="s">
        <v>634</v>
      </c>
      <c r="J913" s="296" t="str">
        <f>IF(ISBLANK(INDEX('Policy Characteristics'!D:D,MATCH($C913,'Policy Characteristics'!$C:$C,0))),"",INDEX('Policy Characteristics'!D:D,MATCH($C913,'Policy Characteristics'!$C:$C,0)))</f>
        <v>Industry Energy Efficiency Standards</v>
      </c>
      <c r="K913" s="293" t="str">
        <f>IF(ISBLANK(INDEX('Policy Characteristics'!E:E,MATCH($C913,'Policy Characteristics'!$C:$C,0))),"",INDEX('Policy Characteristics'!E:E,MATCH($C913,'Policy Characteristics'!$C:$C,0)))</f>
        <v>indst efficiency standards</v>
      </c>
      <c r="L913" s="237">
        <f>IF(ISBLANK(INDEX('Policy Characteristics'!F:F,MATCH($C913,'Policy Characteristics'!$C:$C,0))),"",INDEX('Policy Characteristics'!F:F,MATCH($C913,'Policy Characteristics'!$C:$C,0)))</f>
        <v>0</v>
      </c>
      <c r="M913" s="237">
        <f>IF(ISBLANK(INDEX('Policy Characteristics'!G:G,MATCH($C913,'Policy Characteristics'!$C:$C,0))),"",INDEX('Policy Characteristics'!G:G,MATCH($C913,'Policy Characteristics'!$C:$C,0)))</f>
        <v>0.25</v>
      </c>
      <c r="N913" s="237">
        <f>IF(ISBLANK(INDEX('Policy Characteristics'!H:H,MATCH($C913,'Policy Characteristics'!$C:$C,0))),"",INDEX('Policy Characteristics'!H:H,MATCH($C913,'Policy Characteristics'!$C:$C,0)))</f>
        <v>0.01</v>
      </c>
      <c r="O913" s="293" t="str">
        <f>IF(ISBLANK(INDEX('Policy Characteristics'!I:I,MATCH($C913,'Policy Characteristics'!$C:$C,0))),"",INDEX('Policy Characteristics'!I:I,MATCH($C913,'Policy Characteristics'!$C:$C,0)))</f>
        <v>% reduction in energy use</v>
      </c>
      <c r="P913" s="293"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3" s="293" t="str">
        <f>IF(ISBLANK(INDEX('Policy Characteristics'!K:K,MATCH($C913,'Policy Characteristics'!$C:$C,0))),"",INDEX('Policy Characteristics'!K:K,MATCH($C913,'Policy Characteristics'!$C:$C,0)))</f>
        <v>industry-ag-main.html#eff-stds</v>
      </c>
      <c r="R913" s="293" t="str">
        <f>IF(ISBLANK(INDEX('Policy Characteristics'!L:L,MATCH($C913,'Policy Characteristics'!$C:$C,0))),"",INDEX('Policy Characteristics'!L:L,MATCH($C913,'Policy Characteristics'!$C:$C,0)))</f>
        <v>industry-energy-efficiency-standards.html</v>
      </c>
    </row>
    <row r="914" spans="1:18" s="293" customFormat="1" x14ac:dyDescent="0.25">
      <c r="A914" s="293" t="str">
        <f>IF(ISBLANK(INDEX('Policy Characteristics'!A:A,MATCH($C914,'Policy Characteristics'!$C:$C,0))),"",INDEX('Policy Characteristics'!A:A,MATCH($C914,'Policy Characteristics'!$C:$C,0)))</f>
        <v>Industry</v>
      </c>
      <c r="B914" s="294" t="str">
        <f>IF(ISBLANK(INDEX('Policy Characteristics'!B:B,MATCH($C914,'Policy Characteristics'!$C:$C,0))),"",INDEX('Policy Characteristics'!B:B,MATCH($C914,'Policy Characteristics'!$C:$C,0)))</f>
        <v>Industry Energy Efficiency Standards</v>
      </c>
      <c r="C914" s="293" t="str">
        <f t="shared" si="40"/>
        <v>Percentage Improvement in Eqpt Efficiency Standards above BAU</v>
      </c>
      <c r="D914" s="299" t="s">
        <v>748</v>
      </c>
      <c r="E914" s="298" t="s">
        <v>782</v>
      </c>
      <c r="F914" t="s">
        <v>749</v>
      </c>
      <c r="G914" s="298" t="s">
        <v>796</v>
      </c>
      <c r="H914" s="20">
        <v>1124</v>
      </c>
      <c r="I914" s="295" t="s">
        <v>634</v>
      </c>
      <c r="J914" s="296" t="str">
        <f>IF(ISBLANK(INDEX('Policy Characteristics'!D:D,MATCH($C914,'Policy Characteristics'!$C:$C,0))),"",INDEX('Policy Characteristics'!D:D,MATCH($C914,'Policy Characteristics'!$C:$C,0)))</f>
        <v>Industry Energy Efficiency Standards</v>
      </c>
      <c r="K914" s="293" t="str">
        <f>IF(ISBLANK(INDEX('Policy Characteristics'!E:E,MATCH($C914,'Policy Characteristics'!$C:$C,0))),"",INDEX('Policy Characteristics'!E:E,MATCH($C914,'Policy Characteristics'!$C:$C,0)))</f>
        <v>indst efficiency standards</v>
      </c>
      <c r="L914" s="237">
        <f>IF(ISBLANK(INDEX('Policy Characteristics'!F:F,MATCH($C914,'Policy Characteristics'!$C:$C,0))),"",INDEX('Policy Characteristics'!F:F,MATCH($C914,'Policy Characteristics'!$C:$C,0)))</f>
        <v>0</v>
      </c>
      <c r="M914" s="237">
        <f>IF(ISBLANK(INDEX('Policy Characteristics'!G:G,MATCH($C914,'Policy Characteristics'!$C:$C,0))),"",INDEX('Policy Characteristics'!G:G,MATCH($C914,'Policy Characteristics'!$C:$C,0)))</f>
        <v>0.25</v>
      </c>
      <c r="N914" s="237">
        <f>IF(ISBLANK(INDEX('Policy Characteristics'!H:H,MATCH($C914,'Policy Characteristics'!$C:$C,0))),"",INDEX('Policy Characteristics'!H:H,MATCH($C914,'Policy Characteristics'!$C:$C,0)))</f>
        <v>0.01</v>
      </c>
      <c r="O914" s="293" t="str">
        <f>IF(ISBLANK(INDEX('Policy Characteristics'!I:I,MATCH($C914,'Policy Characteristics'!$C:$C,0))),"",INDEX('Policy Characteristics'!I:I,MATCH($C914,'Policy Characteristics'!$C:$C,0)))</f>
        <v>% reduction in energy use</v>
      </c>
      <c r="P914" s="293"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4" s="293" t="str">
        <f>IF(ISBLANK(INDEX('Policy Characteristics'!K:K,MATCH($C914,'Policy Characteristics'!$C:$C,0))),"",INDEX('Policy Characteristics'!K:K,MATCH($C914,'Policy Characteristics'!$C:$C,0)))</f>
        <v>industry-ag-main.html#eff-stds</v>
      </c>
      <c r="R914" s="293" t="str">
        <f>IF(ISBLANK(INDEX('Policy Characteristics'!L:L,MATCH($C914,'Policy Characteristics'!$C:$C,0))),"",INDEX('Policy Characteristics'!L:L,MATCH($C914,'Policy Characteristics'!$C:$C,0)))</f>
        <v>industry-energy-efficiency-standards.html</v>
      </c>
    </row>
    <row r="915" spans="1:18" s="293" customFormat="1" x14ac:dyDescent="0.25">
      <c r="A915" s="293" t="str">
        <f>IF(ISBLANK(INDEX('Policy Characteristics'!A:A,MATCH($C915,'Policy Characteristics'!$C:$C,0))),"",INDEX('Policy Characteristics'!A:A,MATCH($C915,'Policy Characteristics'!$C:$C,0)))</f>
        <v>Industry</v>
      </c>
      <c r="B915" s="294" t="str">
        <f>IF(ISBLANK(INDEX('Policy Characteristics'!B:B,MATCH($C915,'Policy Characteristics'!$C:$C,0))),"",INDEX('Policy Characteristics'!B:B,MATCH($C915,'Policy Characteristics'!$C:$C,0)))</f>
        <v>Industry Energy Efficiency Standards</v>
      </c>
      <c r="C915" s="293" t="str">
        <f t="shared" si="40"/>
        <v>Percentage Improvement in Eqpt Efficiency Standards above BAU</v>
      </c>
      <c r="D915" s="299" t="s">
        <v>748</v>
      </c>
      <c r="E915" s="298" t="s">
        <v>784</v>
      </c>
      <c r="F915" t="s">
        <v>749</v>
      </c>
      <c r="G915" s="298" t="s">
        <v>797</v>
      </c>
      <c r="H915" s="20">
        <v>1125</v>
      </c>
      <c r="I915" s="295" t="s">
        <v>634</v>
      </c>
      <c r="J915" s="296" t="str">
        <f>IF(ISBLANK(INDEX('Policy Characteristics'!D:D,MATCH($C915,'Policy Characteristics'!$C:$C,0))),"",INDEX('Policy Characteristics'!D:D,MATCH($C915,'Policy Characteristics'!$C:$C,0)))</f>
        <v>Industry Energy Efficiency Standards</v>
      </c>
      <c r="K915" s="293" t="str">
        <f>IF(ISBLANK(INDEX('Policy Characteristics'!E:E,MATCH($C915,'Policy Characteristics'!$C:$C,0))),"",INDEX('Policy Characteristics'!E:E,MATCH($C915,'Policy Characteristics'!$C:$C,0)))</f>
        <v>indst efficiency standards</v>
      </c>
      <c r="L915" s="237">
        <f>IF(ISBLANK(INDEX('Policy Characteristics'!F:F,MATCH($C915,'Policy Characteristics'!$C:$C,0))),"",INDEX('Policy Characteristics'!F:F,MATCH($C915,'Policy Characteristics'!$C:$C,0)))</f>
        <v>0</v>
      </c>
      <c r="M915" s="237">
        <f>IF(ISBLANK(INDEX('Policy Characteristics'!G:G,MATCH($C915,'Policy Characteristics'!$C:$C,0))),"",INDEX('Policy Characteristics'!G:G,MATCH($C915,'Policy Characteristics'!$C:$C,0)))</f>
        <v>0.25</v>
      </c>
      <c r="N915" s="237">
        <f>IF(ISBLANK(INDEX('Policy Characteristics'!H:H,MATCH($C915,'Policy Characteristics'!$C:$C,0))),"",INDEX('Policy Characteristics'!H:H,MATCH($C915,'Policy Characteristics'!$C:$C,0)))</f>
        <v>0.01</v>
      </c>
      <c r="O915" s="293" t="str">
        <f>IF(ISBLANK(INDEX('Policy Characteristics'!I:I,MATCH($C915,'Policy Characteristics'!$C:$C,0))),"",INDEX('Policy Characteristics'!I:I,MATCH($C915,'Policy Characteristics'!$C:$C,0)))</f>
        <v>% reduction in energy use</v>
      </c>
      <c r="P915" s="293"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5" s="293" t="str">
        <f>IF(ISBLANK(INDEX('Policy Characteristics'!K:K,MATCH($C915,'Policy Characteristics'!$C:$C,0))),"",INDEX('Policy Characteristics'!K:K,MATCH($C915,'Policy Characteristics'!$C:$C,0)))</f>
        <v>industry-ag-main.html#eff-stds</v>
      </c>
      <c r="R915" s="293" t="str">
        <f>IF(ISBLANK(INDEX('Policy Characteristics'!L:L,MATCH($C915,'Policy Characteristics'!$C:$C,0))),"",INDEX('Policy Characteristics'!L:L,MATCH($C915,'Policy Characteristics'!$C:$C,0)))</f>
        <v>industry-energy-efficiency-standards.html</v>
      </c>
    </row>
    <row r="916" spans="1:18" s="293" customFormat="1" x14ac:dyDescent="0.25">
      <c r="A916" s="293" t="str">
        <f>IF(ISBLANK(INDEX('Policy Characteristics'!A:A,MATCH($C916,'Policy Characteristics'!$C:$C,0))),"",INDEX('Policy Characteristics'!A:A,MATCH($C916,'Policy Characteristics'!$C:$C,0)))</f>
        <v>Industry</v>
      </c>
      <c r="B916" s="294" t="str">
        <f>IF(ISBLANK(INDEX('Policy Characteristics'!B:B,MATCH($C916,'Policy Characteristics'!$C:$C,0))),"",INDEX('Policy Characteristics'!B:B,MATCH($C916,'Policy Characteristics'!$C:$C,0)))</f>
        <v>Industry Energy Efficiency Standards</v>
      </c>
      <c r="C916" s="293" t="str">
        <f t="shared" si="40"/>
        <v>Percentage Improvement in Eqpt Efficiency Standards above BAU</v>
      </c>
      <c r="D916" s="299" t="s">
        <v>748</v>
      </c>
      <c r="E916" s="298" t="s">
        <v>786</v>
      </c>
      <c r="F916" t="s">
        <v>749</v>
      </c>
      <c r="G916" s="298" t="s">
        <v>798</v>
      </c>
      <c r="H916" s="20">
        <v>1126</v>
      </c>
      <c r="I916" s="295" t="s">
        <v>624</v>
      </c>
      <c r="J916" s="296" t="str">
        <f>IF(ISBLANK(INDEX('Policy Characteristics'!D:D,MATCH($C916,'Policy Characteristics'!$C:$C,0))),"",INDEX('Policy Characteristics'!D:D,MATCH($C916,'Policy Characteristics'!$C:$C,0)))</f>
        <v>Industry Energy Efficiency Standards</v>
      </c>
      <c r="K916" s="293" t="str">
        <f>IF(ISBLANK(INDEX('Policy Characteristics'!E:E,MATCH($C916,'Policy Characteristics'!$C:$C,0))),"",INDEX('Policy Characteristics'!E:E,MATCH($C916,'Policy Characteristics'!$C:$C,0)))</f>
        <v>indst efficiency standards</v>
      </c>
      <c r="L916" s="237">
        <f>IF(ISBLANK(INDEX('Policy Characteristics'!F:F,MATCH($C916,'Policy Characteristics'!$C:$C,0))),"",INDEX('Policy Characteristics'!F:F,MATCH($C916,'Policy Characteristics'!$C:$C,0)))</f>
        <v>0</v>
      </c>
      <c r="M916" s="237">
        <f>IF(ISBLANK(INDEX('Policy Characteristics'!G:G,MATCH($C916,'Policy Characteristics'!$C:$C,0))),"",INDEX('Policy Characteristics'!G:G,MATCH($C916,'Policy Characteristics'!$C:$C,0)))</f>
        <v>0.25</v>
      </c>
      <c r="N916" s="237">
        <f>IF(ISBLANK(INDEX('Policy Characteristics'!H:H,MATCH($C916,'Policy Characteristics'!$C:$C,0))),"",INDEX('Policy Characteristics'!H:H,MATCH($C916,'Policy Characteristics'!$C:$C,0)))</f>
        <v>0.01</v>
      </c>
      <c r="O916" s="293" t="str">
        <f>IF(ISBLANK(INDEX('Policy Characteristics'!I:I,MATCH($C916,'Policy Characteristics'!$C:$C,0))),"",INDEX('Policy Characteristics'!I:I,MATCH($C916,'Policy Characteristics'!$C:$C,0)))</f>
        <v>% reduction in energy use</v>
      </c>
      <c r="P916" s="293"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6" s="293" t="str">
        <f>IF(ISBLANK(INDEX('Policy Characteristics'!K:K,MATCH($C916,'Policy Characteristics'!$C:$C,0))),"",INDEX('Policy Characteristics'!K:K,MATCH($C916,'Policy Characteristics'!$C:$C,0)))</f>
        <v>industry-ag-main.html#eff-stds</v>
      </c>
      <c r="R916" s="293" t="str">
        <f>IF(ISBLANK(INDEX('Policy Characteristics'!L:L,MATCH($C916,'Policy Characteristics'!$C:$C,0))),"",INDEX('Policy Characteristics'!L:L,MATCH($C916,'Policy Characteristics'!$C:$C,0)))</f>
        <v>industry-energy-efficiency-standards.html</v>
      </c>
    </row>
    <row r="917" spans="1:18" s="293" customFormat="1" x14ac:dyDescent="0.25">
      <c r="A917" s="293" t="str">
        <f>IF(ISBLANK(INDEX('Policy Characteristics'!A:A,MATCH($C917,'Policy Characteristics'!$C:$C,0))),"",INDEX('Policy Characteristics'!A:A,MATCH($C917,'Policy Characteristics'!$C:$C,0)))</f>
        <v>Industry</v>
      </c>
      <c r="B917" s="294" t="str">
        <f>IF(ISBLANK(INDEX('Policy Characteristics'!B:B,MATCH($C917,'Policy Characteristics'!$C:$C,0))),"",INDEX('Policy Characteristics'!B:B,MATCH($C917,'Policy Characteristics'!$C:$C,0)))</f>
        <v>Industry Energy Efficiency Standards</v>
      </c>
      <c r="C917" s="293" t="str">
        <f t="shared" si="40"/>
        <v>Percentage Improvement in Eqpt Efficiency Standards above BAU</v>
      </c>
      <c r="D917" s="299" t="s">
        <v>748</v>
      </c>
      <c r="E917" s="298" t="s">
        <v>788</v>
      </c>
      <c r="F917" t="s">
        <v>749</v>
      </c>
      <c r="G917" s="298" t="s">
        <v>799</v>
      </c>
      <c r="H917" s="20">
        <v>1127</v>
      </c>
      <c r="I917" s="295" t="s">
        <v>634</v>
      </c>
      <c r="J917" s="296" t="str">
        <f>IF(ISBLANK(INDEX('Policy Characteristics'!D:D,MATCH($C917,'Policy Characteristics'!$C:$C,0))),"",INDEX('Policy Characteristics'!D:D,MATCH($C917,'Policy Characteristics'!$C:$C,0)))</f>
        <v>Industry Energy Efficiency Standards</v>
      </c>
      <c r="K917" s="293" t="str">
        <f>IF(ISBLANK(INDEX('Policy Characteristics'!E:E,MATCH($C917,'Policy Characteristics'!$C:$C,0))),"",INDEX('Policy Characteristics'!E:E,MATCH($C917,'Policy Characteristics'!$C:$C,0)))</f>
        <v>indst efficiency standards</v>
      </c>
      <c r="L917" s="237">
        <f>IF(ISBLANK(INDEX('Policy Characteristics'!F:F,MATCH($C917,'Policy Characteristics'!$C:$C,0))),"",INDEX('Policy Characteristics'!F:F,MATCH($C917,'Policy Characteristics'!$C:$C,0)))</f>
        <v>0</v>
      </c>
      <c r="M917" s="237">
        <f>IF(ISBLANK(INDEX('Policy Characteristics'!G:G,MATCH($C917,'Policy Characteristics'!$C:$C,0))),"",INDEX('Policy Characteristics'!G:G,MATCH($C917,'Policy Characteristics'!$C:$C,0)))</f>
        <v>0.25</v>
      </c>
      <c r="N917" s="237">
        <f>IF(ISBLANK(INDEX('Policy Characteristics'!H:H,MATCH($C917,'Policy Characteristics'!$C:$C,0))),"",INDEX('Policy Characteristics'!H:H,MATCH($C917,'Policy Characteristics'!$C:$C,0)))</f>
        <v>0.01</v>
      </c>
      <c r="O917" s="293" t="str">
        <f>IF(ISBLANK(INDEX('Policy Characteristics'!I:I,MATCH($C917,'Policy Characteristics'!$C:$C,0))),"",INDEX('Policy Characteristics'!I:I,MATCH($C917,'Policy Characteristics'!$C:$C,0)))</f>
        <v>% reduction in energy use</v>
      </c>
      <c r="P917" s="293"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7" s="293" t="str">
        <f>IF(ISBLANK(INDEX('Policy Characteristics'!K:K,MATCH($C917,'Policy Characteristics'!$C:$C,0))),"",INDEX('Policy Characteristics'!K:K,MATCH($C917,'Policy Characteristics'!$C:$C,0)))</f>
        <v>industry-ag-main.html#eff-stds</v>
      </c>
      <c r="R917" s="293" t="str">
        <f>IF(ISBLANK(INDEX('Policy Characteristics'!L:L,MATCH($C917,'Policy Characteristics'!$C:$C,0))),"",INDEX('Policy Characteristics'!L:L,MATCH($C917,'Policy Characteristics'!$C:$C,0)))</f>
        <v>industry-energy-efficiency-standards.html</v>
      </c>
    </row>
    <row r="918" spans="1:18" s="293" customFormat="1" x14ac:dyDescent="0.25">
      <c r="A918" s="293" t="str">
        <f>IF(ISBLANK(INDEX('Policy Characteristics'!A:A,MATCH($C918,'Policy Characteristics'!$C:$C,0))),"",INDEX('Policy Characteristics'!A:A,MATCH($C918,'Policy Characteristics'!$C:$C,0)))</f>
        <v>Industry</v>
      </c>
      <c r="B918" s="294" t="str">
        <f>IF(ISBLANK(INDEX('Policy Characteristics'!B:B,MATCH($C918,'Policy Characteristics'!$C:$C,0))),"",INDEX('Policy Characteristics'!B:B,MATCH($C918,'Policy Characteristics'!$C:$C,0)))</f>
        <v>Industry Energy Efficiency Standards</v>
      </c>
      <c r="C918" s="293" t="str">
        <f t="shared" si="40"/>
        <v>Percentage Improvement in Eqpt Efficiency Standards above BAU</v>
      </c>
      <c r="D918" s="299" t="s">
        <v>750</v>
      </c>
      <c r="E918" s="298" t="s">
        <v>770</v>
      </c>
      <c r="F918" t="s">
        <v>751</v>
      </c>
      <c r="G918" s="298" t="s">
        <v>790</v>
      </c>
      <c r="H918" s="20">
        <v>1128</v>
      </c>
      <c r="I918" s="295" t="s">
        <v>624</v>
      </c>
      <c r="J918" s="296" t="str">
        <f>IF(ISBLANK(INDEX('Policy Characteristics'!D:D,MATCH($C918,'Policy Characteristics'!$C:$C,0))),"",INDEX('Policy Characteristics'!D:D,MATCH($C918,'Policy Characteristics'!$C:$C,0)))</f>
        <v>Industry Energy Efficiency Standards</v>
      </c>
      <c r="K918" s="293" t="str">
        <f>IF(ISBLANK(INDEX('Policy Characteristics'!E:E,MATCH($C918,'Policy Characteristics'!$C:$C,0))),"",INDEX('Policy Characteristics'!E:E,MATCH($C918,'Policy Characteristics'!$C:$C,0)))</f>
        <v>indst efficiency standards</v>
      </c>
      <c r="L918" s="237">
        <f>IF(ISBLANK(INDEX('Policy Characteristics'!F:F,MATCH($C918,'Policy Characteristics'!$C:$C,0))),"",INDEX('Policy Characteristics'!F:F,MATCH($C918,'Policy Characteristics'!$C:$C,0)))</f>
        <v>0</v>
      </c>
      <c r="M918" s="237">
        <f>IF(ISBLANK(INDEX('Policy Characteristics'!G:G,MATCH($C918,'Policy Characteristics'!$C:$C,0))),"",INDEX('Policy Characteristics'!G:G,MATCH($C918,'Policy Characteristics'!$C:$C,0)))</f>
        <v>0.25</v>
      </c>
      <c r="N918" s="237">
        <f>IF(ISBLANK(INDEX('Policy Characteristics'!H:H,MATCH($C918,'Policy Characteristics'!$C:$C,0))),"",INDEX('Policy Characteristics'!H:H,MATCH($C918,'Policy Characteristics'!$C:$C,0)))</f>
        <v>0.01</v>
      </c>
      <c r="O918" s="293" t="str">
        <f>IF(ISBLANK(INDEX('Policy Characteristics'!I:I,MATCH($C918,'Policy Characteristics'!$C:$C,0))),"",INDEX('Policy Characteristics'!I:I,MATCH($C918,'Policy Characteristics'!$C:$C,0)))</f>
        <v>% reduction in energy use</v>
      </c>
      <c r="P918" s="293"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8" s="293" t="str">
        <f>IF(ISBLANK(INDEX('Policy Characteristics'!K:K,MATCH($C918,'Policy Characteristics'!$C:$C,0))),"",INDEX('Policy Characteristics'!K:K,MATCH($C918,'Policy Characteristics'!$C:$C,0)))</f>
        <v>industry-ag-main.html#eff-stds</v>
      </c>
      <c r="R918" s="293" t="str">
        <f>IF(ISBLANK(INDEX('Policy Characteristics'!L:L,MATCH($C918,'Policy Characteristics'!$C:$C,0))),"",INDEX('Policy Characteristics'!L:L,MATCH($C918,'Policy Characteristics'!$C:$C,0)))</f>
        <v>industry-energy-efficiency-standards.html</v>
      </c>
    </row>
    <row r="919" spans="1:18" s="293" customFormat="1" x14ac:dyDescent="0.25">
      <c r="A919" s="293" t="str">
        <f>IF(ISBLANK(INDEX('Policy Characteristics'!A:A,MATCH($C919,'Policy Characteristics'!$C:$C,0))),"",INDEX('Policy Characteristics'!A:A,MATCH($C919,'Policy Characteristics'!$C:$C,0)))</f>
        <v>Industry</v>
      </c>
      <c r="B919" s="294" t="str">
        <f>IF(ISBLANK(INDEX('Policy Characteristics'!B:B,MATCH($C919,'Policy Characteristics'!$C:$C,0))),"",INDEX('Policy Characteristics'!B:B,MATCH($C919,'Policy Characteristics'!$C:$C,0)))</f>
        <v>Industry Energy Efficiency Standards</v>
      </c>
      <c r="C919" s="293" t="str">
        <f t="shared" si="40"/>
        <v>Percentage Improvement in Eqpt Efficiency Standards above BAU</v>
      </c>
      <c r="D919" s="299" t="s">
        <v>750</v>
      </c>
      <c r="E919" s="298" t="s">
        <v>772</v>
      </c>
      <c r="F919" t="s">
        <v>751</v>
      </c>
      <c r="G919" s="298" t="s">
        <v>791</v>
      </c>
      <c r="H919" s="20">
        <v>1129</v>
      </c>
      <c r="I919" s="295" t="s">
        <v>634</v>
      </c>
      <c r="J919" s="296" t="str">
        <f>IF(ISBLANK(INDEX('Policy Characteristics'!D:D,MATCH($C919,'Policy Characteristics'!$C:$C,0))),"",INDEX('Policy Characteristics'!D:D,MATCH($C919,'Policy Characteristics'!$C:$C,0)))</f>
        <v>Industry Energy Efficiency Standards</v>
      </c>
      <c r="K919" s="293" t="str">
        <f>IF(ISBLANK(INDEX('Policy Characteristics'!E:E,MATCH($C919,'Policy Characteristics'!$C:$C,0))),"",INDEX('Policy Characteristics'!E:E,MATCH($C919,'Policy Characteristics'!$C:$C,0)))</f>
        <v>indst efficiency standards</v>
      </c>
      <c r="L919" s="237">
        <f>IF(ISBLANK(INDEX('Policy Characteristics'!F:F,MATCH($C919,'Policy Characteristics'!$C:$C,0))),"",INDEX('Policy Characteristics'!F:F,MATCH($C919,'Policy Characteristics'!$C:$C,0)))</f>
        <v>0</v>
      </c>
      <c r="M919" s="237">
        <f>IF(ISBLANK(INDEX('Policy Characteristics'!G:G,MATCH($C919,'Policy Characteristics'!$C:$C,0))),"",INDEX('Policy Characteristics'!G:G,MATCH($C919,'Policy Characteristics'!$C:$C,0)))</f>
        <v>0.25</v>
      </c>
      <c r="N919" s="237">
        <f>IF(ISBLANK(INDEX('Policy Characteristics'!H:H,MATCH($C919,'Policy Characteristics'!$C:$C,0))),"",INDEX('Policy Characteristics'!H:H,MATCH($C919,'Policy Characteristics'!$C:$C,0)))</f>
        <v>0.01</v>
      </c>
      <c r="O919" s="293" t="str">
        <f>IF(ISBLANK(INDEX('Policy Characteristics'!I:I,MATCH($C919,'Policy Characteristics'!$C:$C,0))),"",INDEX('Policy Characteristics'!I:I,MATCH($C919,'Policy Characteristics'!$C:$C,0)))</f>
        <v>% reduction in energy use</v>
      </c>
      <c r="P919" s="293"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9" s="293" t="str">
        <f>IF(ISBLANK(INDEX('Policy Characteristics'!K:K,MATCH($C919,'Policy Characteristics'!$C:$C,0))),"",INDEX('Policy Characteristics'!K:K,MATCH($C919,'Policy Characteristics'!$C:$C,0)))</f>
        <v>industry-ag-main.html#eff-stds</v>
      </c>
      <c r="R919" s="293" t="str">
        <f>IF(ISBLANK(INDEX('Policy Characteristics'!L:L,MATCH($C919,'Policy Characteristics'!$C:$C,0))),"",INDEX('Policy Characteristics'!L:L,MATCH($C919,'Policy Characteristics'!$C:$C,0)))</f>
        <v>industry-energy-efficiency-standards.html</v>
      </c>
    </row>
    <row r="920" spans="1:18" s="293" customFormat="1" x14ac:dyDescent="0.25">
      <c r="A920" s="293" t="str">
        <f>IF(ISBLANK(INDEX('Policy Characteristics'!A:A,MATCH($C920,'Policy Characteristics'!$C:$C,0))),"",INDEX('Policy Characteristics'!A:A,MATCH($C920,'Policy Characteristics'!$C:$C,0)))</f>
        <v>Industry</v>
      </c>
      <c r="B920" s="294" t="str">
        <f>IF(ISBLANK(INDEX('Policy Characteristics'!B:B,MATCH($C920,'Policy Characteristics'!$C:$C,0))),"",INDEX('Policy Characteristics'!B:B,MATCH($C920,'Policy Characteristics'!$C:$C,0)))</f>
        <v>Industry Energy Efficiency Standards</v>
      </c>
      <c r="C920" s="293" t="str">
        <f t="shared" si="40"/>
        <v>Percentage Improvement in Eqpt Efficiency Standards above BAU</v>
      </c>
      <c r="D920" s="299" t="s">
        <v>750</v>
      </c>
      <c r="E920" s="298" t="s">
        <v>774</v>
      </c>
      <c r="F920" t="s">
        <v>751</v>
      </c>
      <c r="G920" s="298" t="s">
        <v>792</v>
      </c>
      <c r="H920" s="20">
        <v>1130</v>
      </c>
      <c r="I920" s="295" t="s">
        <v>624</v>
      </c>
      <c r="J920" s="296" t="str">
        <f>IF(ISBLANK(INDEX('Policy Characteristics'!D:D,MATCH($C920,'Policy Characteristics'!$C:$C,0))),"",INDEX('Policy Characteristics'!D:D,MATCH($C920,'Policy Characteristics'!$C:$C,0)))</f>
        <v>Industry Energy Efficiency Standards</v>
      </c>
      <c r="K920" s="293" t="str">
        <f>IF(ISBLANK(INDEX('Policy Characteristics'!E:E,MATCH($C920,'Policy Characteristics'!$C:$C,0))),"",INDEX('Policy Characteristics'!E:E,MATCH($C920,'Policy Characteristics'!$C:$C,0)))</f>
        <v>indst efficiency standards</v>
      </c>
      <c r="L920" s="237">
        <f>IF(ISBLANK(INDEX('Policy Characteristics'!F:F,MATCH($C920,'Policy Characteristics'!$C:$C,0))),"",INDEX('Policy Characteristics'!F:F,MATCH($C920,'Policy Characteristics'!$C:$C,0)))</f>
        <v>0</v>
      </c>
      <c r="M920" s="237">
        <f>IF(ISBLANK(INDEX('Policy Characteristics'!G:G,MATCH($C920,'Policy Characteristics'!$C:$C,0))),"",INDEX('Policy Characteristics'!G:G,MATCH($C920,'Policy Characteristics'!$C:$C,0)))</f>
        <v>0.25</v>
      </c>
      <c r="N920" s="237">
        <f>IF(ISBLANK(INDEX('Policy Characteristics'!H:H,MATCH($C920,'Policy Characteristics'!$C:$C,0))),"",INDEX('Policy Characteristics'!H:H,MATCH($C920,'Policy Characteristics'!$C:$C,0)))</f>
        <v>0.01</v>
      </c>
      <c r="O920" s="293" t="str">
        <f>IF(ISBLANK(INDEX('Policy Characteristics'!I:I,MATCH($C920,'Policy Characteristics'!$C:$C,0))),"",INDEX('Policy Characteristics'!I:I,MATCH($C920,'Policy Characteristics'!$C:$C,0)))</f>
        <v>% reduction in energy use</v>
      </c>
      <c r="P920" s="293"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0" s="293" t="str">
        <f>IF(ISBLANK(INDEX('Policy Characteristics'!K:K,MATCH($C920,'Policy Characteristics'!$C:$C,0))),"",INDEX('Policy Characteristics'!K:K,MATCH($C920,'Policy Characteristics'!$C:$C,0)))</f>
        <v>industry-ag-main.html#eff-stds</v>
      </c>
      <c r="R920" s="293" t="str">
        <f>IF(ISBLANK(INDEX('Policy Characteristics'!L:L,MATCH($C920,'Policy Characteristics'!$C:$C,0))),"",INDEX('Policy Characteristics'!L:L,MATCH($C920,'Policy Characteristics'!$C:$C,0)))</f>
        <v>industry-energy-efficiency-standards.html</v>
      </c>
    </row>
    <row r="921" spans="1:18" s="293" customFormat="1" x14ac:dyDescent="0.25">
      <c r="A921" s="293" t="str">
        <f>IF(ISBLANK(INDEX('Policy Characteristics'!A:A,MATCH($C921,'Policy Characteristics'!$C:$C,0))),"",INDEX('Policy Characteristics'!A:A,MATCH($C921,'Policy Characteristics'!$C:$C,0)))</f>
        <v>Industry</v>
      </c>
      <c r="B921" s="294" t="str">
        <f>IF(ISBLANK(INDEX('Policy Characteristics'!B:B,MATCH($C921,'Policy Characteristics'!$C:$C,0))),"",INDEX('Policy Characteristics'!B:B,MATCH($C921,'Policy Characteristics'!$C:$C,0)))</f>
        <v>Industry Energy Efficiency Standards</v>
      </c>
      <c r="C921" s="293" t="str">
        <f t="shared" si="40"/>
        <v>Percentage Improvement in Eqpt Efficiency Standards above BAU</v>
      </c>
      <c r="D921" s="299" t="s">
        <v>750</v>
      </c>
      <c r="E921" s="298" t="s">
        <v>776</v>
      </c>
      <c r="F921" t="s">
        <v>751</v>
      </c>
      <c r="G921" s="298" t="s">
        <v>793</v>
      </c>
      <c r="H921" s="20">
        <v>1131</v>
      </c>
      <c r="I921" s="295" t="s">
        <v>634</v>
      </c>
      <c r="J921" s="296" t="str">
        <f>IF(ISBLANK(INDEX('Policy Characteristics'!D:D,MATCH($C921,'Policy Characteristics'!$C:$C,0))),"",INDEX('Policy Characteristics'!D:D,MATCH($C921,'Policy Characteristics'!$C:$C,0)))</f>
        <v>Industry Energy Efficiency Standards</v>
      </c>
      <c r="K921" s="293" t="str">
        <f>IF(ISBLANK(INDEX('Policy Characteristics'!E:E,MATCH($C921,'Policy Characteristics'!$C:$C,0))),"",INDEX('Policy Characteristics'!E:E,MATCH($C921,'Policy Characteristics'!$C:$C,0)))</f>
        <v>indst efficiency standards</v>
      </c>
      <c r="L921" s="237">
        <f>IF(ISBLANK(INDEX('Policy Characteristics'!F:F,MATCH($C921,'Policy Characteristics'!$C:$C,0))),"",INDEX('Policy Characteristics'!F:F,MATCH($C921,'Policy Characteristics'!$C:$C,0)))</f>
        <v>0</v>
      </c>
      <c r="M921" s="237">
        <f>IF(ISBLANK(INDEX('Policy Characteristics'!G:G,MATCH($C921,'Policy Characteristics'!$C:$C,0))),"",INDEX('Policy Characteristics'!G:G,MATCH($C921,'Policy Characteristics'!$C:$C,0)))</f>
        <v>0.25</v>
      </c>
      <c r="N921" s="237">
        <f>IF(ISBLANK(INDEX('Policy Characteristics'!H:H,MATCH($C921,'Policy Characteristics'!$C:$C,0))),"",INDEX('Policy Characteristics'!H:H,MATCH($C921,'Policy Characteristics'!$C:$C,0)))</f>
        <v>0.01</v>
      </c>
      <c r="O921" s="293" t="str">
        <f>IF(ISBLANK(INDEX('Policy Characteristics'!I:I,MATCH($C921,'Policy Characteristics'!$C:$C,0))),"",INDEX('Policy Characteristics'!I:I,MATCH($C921,'Policy Characteristics'!$C:$C,0)))</f>
        <v>% reduction in energy use</v>
      </c>
      <c r="P921" s="293"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1" s="293" t="str">
        <f>IF(ISBLANK(INDEX('Policy Characteristics'!K:K,MATCH($C921,'Policy Characteristics'!$C:$C,0))),"",INDEX('Policy Characteristics'!K:K,MATCH($C921,'Policy Characteristics'!$C:$C,0)))</f>
        <v>industry-ag-main.html#eff-stds</v>
      </c>
      <c r="R921" s="293" t="str">
        <f>IF(ISBLANK(INDEX('Policy Characteristics'!L:L,MATCH($C921,'Policy Characteristics'!$C:$C,0))),"",INDEX('Policy Characteristics'!L:L,MATCH($C921,'Policy Characteristics'!$C:$C,0)))</f>
        <v>industry-energy-efficiency-standards.html</v>
      </c>
    </row>
    <row r="922" spans="1:18" s="293" customFormat="1" x14ac:dyDescent="0.25">
      <c r="A922" s="293" t="str">
        <f>IF(ISBLANK(INDEX('Policy Characteristics'!A:A,MATCH($C922,'Policy Characteristics'!$C:$C,0))),"",INDEX('Policy Characteristics'!A:A,MATCH($C922,'Policy Characteristics'!$C:$C,0)))</f>
        <v>Industry</v>
      </c>
      <c r="B922" s="294" t="str">
        <f>IF(ISBLANK(INDEX('Policy Characteristics'!B:B,MATCH($C922,'Policy Characteristics'!$C:$C,0))),"",INDEX('Policy Characteristics'!B:B,MATCH($C922,'Policy Characteristics'!$C:$C,0)))</f>
        <v>Industry Energy Efficiency Standards</v>
      </c>
      <c r="C922" s="293" t="str">
        <f t="shared" si="40"/>
        <v>Percentage Improvement in Eqpt Efficiency Standards above BAU</v>
      </c>
      <c r="D922" s="299" t="s">
        <v>750</v>
      </c>
      <c r="E922" s="298" t="s">
        <v>778</v>
      </c>
      <c r="F922" t="s">
        <v>751</v>
      </c>
      <c r="G922" s="298" t="s">
        <v>794</v>
      </c>
      <c r="H922" s="20">
        <v>1132</v>
      </c>
      <c r="I922" s="295" t="s">
        <v>624</v>
      </c>
      <c r="J922" s="296" t="str">
        <f>IF(ISBLANK(INDEX('Policy Characteristics'!D:D,MATCH($C922,'Policy Characteristics'!$C:$C,0))),"",INDEX('Policy Characteristics'!D:D,MATCH($C922,'Policy Characteristics'!$C:$C,0)))</f>
        <v>Industry Energy Efficiency Standards</v>
      </c>
      <c r="K922" s="293" t="str">
        <f>IF(ISBLANK(INDEX('Policy Characteristics'!E:E,MATCH($C922,'Policy Characteristics'!$C:$C,0))),"",INDEX('Policy Characteristics'!E:E,MATCH($C922,'Policy Characteristics'!$C:$C,0)))</f>
        <v>indst efficiency standards</v>
      </c>
      <c r="L922" s="237">
        <f>IF(ISBLANK(INDEX('Policy Characteristics'!F:F,MATCH($C922,'Policy Characteristics'!$C:$C,0))),"",INDEX('Policy Characteristics'!F:F,MATCH($C922,'Policy Characteristics'!$C:$C,0)))</f>
        <v>0</v>
      </c>
      <c r="M922" s="237">
        <f>IF(ISBLANK(INDEX('Policy Characteristics'!G:G,MATCH($C922,'Policy Characteristics'!$C:$C,0))),"",INDEX('Policy Characteristics'!G:G,MATCH($C922,'Policy Characteristics'!$C:$C,0)))</f>
        <v>0.25</v>
      </c>
      <c r="N922" s="237">
        <f>IF(ISBLANK(INDEX('Policy Characteristics'!H:H,MATCH($C922,'Policy Characteristics'!$C:$C,0))),"",INDEX('Policy Characteristics'!H:H,MATCH($C922,'Policy Characteristics'!$C:$C,0)))</f>
        <v>0.01</v>
      </c>
      <c r="O922" s="293" t="str">
        <f>IF(ISBLANK(INDEX('Policy Characteristics'!I:I,MATCH($C922,'Policy Characteristics'!$C:$C,0))),"",INDEX('Policy Characteristics'!I:I,MATCH($C922,'Policy Characteristics'!$C:$C,0)))</f>
        <v>% reduction in energy use</v>
      </c>
      <c r="P922" s="293"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2" s="293" t="str">
        <f>IF(ISBLANK(INDEX('Policy Characteristics'!K:K,MATCH($C922,'Policy Characteristics'!$C:$C,0))),"",INDEX('Policy Characteristics'!K:K,MATCH($C922,'Policy Characteristics'!$C:$C,0)))</f>
        <v>industry-ag-main.html#eff-stds</v>
      </c>
      <c r="R922" s="293" t="str">
        <f>IF(ISBLANK(INDEX('Policy Characteristics'!L:L,MATCH($C922,'Policy Characteristics'!$C:$C,0))),"",INDEX('Policy Characteristics'!L:L,MATCH($C922,'Policy Characteristics'!$C:$C,0)))</f>
        <v>industry-energy-efficiency-standards.html</v>
      </c>
    </row>
    <row r="923" spans="1:18" s="293" customFormat="1" x14ac:dyDescent="0.25">
      <c r="A923" s="293" t="str">
        <f>IF(ISBLANK(INDEX('Policy Characteristics'!A:A,MATCH($C923,'Policy Characteristics'!$C:$C,0))),"",INDEX('Policy Characteristics'!A:A,MATCH($C923,'Policy Characteristics'!$C:$C,0)))</f>
        <v>Industry</v>
      </c>
      <c r="B923" s="294" t="str">
        <f>IF(ISBLANK(INDEX('Policy Characteristics'!B:B,MATCH($C923,'Policy Characteristics'!$C:$C,0))),"",INDEX('Policy Characteristics'!B:B,MATCH($C923,'Policy Characteristics'!$C:$C,0)))</f>
        <v>Industry Energy Efficiency Standards</v>
      </c>
      <c r="C923" s="293" t="str">
        <f t="shared" si="40"/>
        <v>Percentage Improvement in Eqpt Efficiency Standards above BAU</v>
      </c>
      <c r="D923" s="299" t="s">
        <v>750</v>
      </c>
      <c r="E923" s="298" t="s">
        <v>780</v>
      </c>
      <c r="F923" t="s">
        <v>751</v>
      </c>
      <c r="G923" s="298" t="s">
        <v>795</v>
      </c>
      <c r="H923" s="20">
        <v>1133</v>
      </c>
      <c r="I923" s="295" t="s">
        <v>634</v>
      </c>
      <c r="J923" s="296" t="str">
        <f>IF(ISBLANK(INDEX('Policy Characteristics'!D:D,MATCH($C923,'Policy Characteristics'!$C:$C,0))),"",INDEX('Policy Characteristics'!D:D,MATCH($C923,'Policy Characteristics'!$C:$C,0)))</f>
        <v>Industry Energy Efficiency Standards</v>
      </c>
      <c r="K923" s="293" t="str">
        <f>IF(ISBLANK(INDEX('Policy Characteristics'!E:E,MATCH($C923,'Policy Characteristics'!$C:$C,0))),"",INDEX('Policy Characteristics'!E:E,MATCH($C923,'Policy Characteristics'!$C:$C,0)))</f>
        <v>indst efficiency standards</v>
      </c>
      <c r="L923" s="237">
        <f>IF(ISBLANK(INDEX('Policy Characteristics'!F:F,MATCH($C923,'Policy Characteristics'!$C:$C,0))),"",INDEX('Policy Characteristics'!F:F,MATCH($C923,'Policy Characteristics'!$C:$C,0)))</f>
        <v>0</v>
      </c>
      <c r="M923" s="237">
        <f>IF(ISBLANK(INDEX('Policy Characteristics'!G:G,MATCH($C923,'Policy Characteristics'!$C:$C,0))),"",INDEX('Policy Characteristics'!G:G,MATCH($C923,'Policy Characteristics'!$C:$C,0)))</f>
        <v>0.25</v>
      </c>
      <c r="N923" s="237">
        <f>IF(ISBLANK(INDEX('Policy Characteristics'!H:H,MATCH($C923,'Policy Characteristics'!$C:$C,0))),"",INDEX('Policy Characteristics'!H:H,MATCH($C923,'Policy Characteristics'!$C:$C,0)))</f>
        <v>0.01</v>
      </c>
      <c r="O923" s="293" t="str">
        <f>IF(ISBLANK(INDEX('Policy Characteristics'!I:I,MATCH($C923,'Policy Characteristics'!$C:$C,0))),"",INDEX('Policy Characteristics'!I:I,MATCH($C923,'Policy Characteristics'!$C:$C,0)))</f>
        <v>% reduction in energy use</v>
      </c>
      <c r="P923" s="293"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3" s="293" t="str">
        <f>IF(ISBLANK(INDEX('Policy Characteristics'!K:K,MATCH($C923,'Policy Characteristics'!$C:$C,0))),"",INDEX('Policy Characteristics'!K:K,MATCH($C923,'Policy Characteristics'!$C:$C,0)))</f>
        <v>industry-ag-main.html#eff-stds</v>
      </c>
      <c r="R923" s="293" t="str">
        <f>IF(ISBLANK(INDEX('Policy Characteristics'!L:L,MATCH($C923,'Policy Characteristics'!$C:$C,0))),"",INDEX('Policy Characteristics'!L:L,MATCH($C923,'Policy Characteristics'!$C:$C,0)))</f>
        <v>industry-energy-efficiency-standards.html</v>
      </c>
    </row>
    <row r="924" spans="1:18" s="293" customFormat="1" x14ac:dyDescent="0.25">
      <c r="A924" s="293" t="str">
        <f>IF(ISBLANK(INDEX('Policy Characteristics'!A:A,MATCH($C924,'Policy Characteristics'!$C:$C,0))),"",INDEX('Policy Characteristics'!A:A,MATCH($C924,'Policy Characteristics'!$C:$C,0)))</f>
        <v>Industry</v>
      </c>
      <c r="B924" s="294" t="str">
        <f>IF(ISBLANK(INDEX('Policy Characteristics'!B:B,MATCH($C924,'Policy Characteristics'!$C:$C,0))),"",INDEX('Policy Characteristics'!B:B,MATCH($C924,'Policy Characteristics'!$C:$C,0)))</f>
        <v>Industry Energy Efficiency Standards</v>
      </c>
      <c r="C924" s="293" t="str">
        <f t="shared" si="40"/>
        <v>Percentage Improvement in Eqpt Efficiency Standards above BAU</v>
      </c>
      <c r="D924" s="299" t="s">
        <v>750</v>
      </c>
      <c r="E924" s="298" t="s">
        <v>782</v>
      </c>
      <c r="F924" t="s">
        <v>751</v>
      </c>
      <c r="G924" s="298" t="s">
        <v>796</v>
      </c>
      <c r="H924" s="20">
        <v>1134</v>
      </c>
      <c r="I924" s="295" t="s">
        <v>634</v>
      </c>
      <c r="J924" s="296" t="str">
        <f>IF(ISBLANK(INDEX('Policy Characteristics'!D:D,MATCH($C924,'Policy Characteristics'!$C:$C,0))),"",INDEX('Policy Characteristics'!D:D,MATCH($C924,'Policy Characteristics'!$C:$C,0)))</f>
        <v>Industry Energy Efficiency Standards</v>
      </c>
      <c r="K924" s="293" t="str">
        <f>IF(ISBLANK(INDEX('Policy Characteristics'!E:E,MATCH($C924,'Policy Characteristics'!$C:$C,0))),"",INDEX('Policy Characteristics'!E:E,MATCH($C924,'Policy Characteristics'!$C:$C,0)))</f>
        <v>indst efficiency standards</v>
      </c>
      <c r="L924" s="237">
        <f>IF(ISBLANK(INDEX('Policy Characteristics'!F:F,MATCH($C924,'Policy Characteristics'!$C:$C,0))),"",INDEX('Policy Characteristics'!F:F,MATCH($C924,'Policy Characteristics'!$C:$C,0)))</f>
        <v>0</v>
      </c>
      <c r="M924" s="237">
        <f>IF(ISBLANK(INDEX('Policy Characteristics'!G:G,MATCH($C924,'Policy Characteristics'!$C:$C,0))),"",INDEX('Policy Characteristics'!G:G,MATCH($C924,'Policy Characteristics'!$C:$C,0)))</f>
        <v>0.25</v>
      </c>
      <c r="N924" s="237">
        <f>IF(ISBLANK(INDEX('Policy Characteristics'!H:H,MATCH($C924,'Policy Characteristics'!$C:$C,0))),"",INDEX('Policy Characteristics'!H:H,MATCH($C924,'Policy Characteristics'!$C:$C,0)))</f>
        <v>0.01</v>
      </c>
      <c r="O924" s="293" t="str">
        <f>IF(ISBLANK(INDEX('Policy Characteristics'!I:I,MATCH($C924,'Policy Characteristics'!$C:$C,0))),"",INDEX('Policy Characteristics'!I:I,MATCH($C924,'Policy Characteristics'!$C:$C,0)))</f>
        <v>% reduction in energy use</v>
      </c>
      <c r="P924" s="293"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4" s="293" t="str">
        <f>IF(ISBLANK(INDEX('Policy Characteristics'!K:K,MATCH($C924,'Policy Characteristics'!$C:$C,0))),"",INDEX('Policy Characteristics'!K:K,MATCH($C924,'Policy Characteristics'!$C:$C,0)))</f>
        <v>industry-ag-main.html#eff-stds</v>
      </c>
      <c r="R924" s="293" t="str">
        <f>IF(ISBLANK(INDEX('Policy Characteristics'!L:L,MATCH($C924,'Policy Characteristics'!$C:$C,0))),"",INDEX('Policy Characteristics'!L:L,MATCH($C924,'Policy Characteristics'!$C:$C,0)))</f>
        <v>industry-energy-efficiency-standards.html</v>
      </c>
    </row>
    <row r="925" spans="1:18" s="293" customFormat="1" x14ac:dyDescent="0.25">
      <c r="A925" s="293" t="str">
        <f>IF(ISBLANK(INDEX('Policy Characteristics'!A:A,MATCH($C925,'Policy Characteristics'!$C:$C,0))),"",INDEX('Policy Characteristics'!A:A,MATCH($C925,'Policy Characteristics'!$C:$C,0)))</f>
        <v>Industry</v>
      </c>
      <c r="B925" s="294" t="str">
        <f>IF(ISBLANK(INDEX('Policy Characteristics'!B:B,MATCH($C925,'Policy Characteristics'!$C:$C,0))),"",INDEX('Policy Characteristics'!B:B,MATCH($C925,'Policy Characteristics'!$C:$C,0)))</f>
        <v>Industry Energy Efficiency Standards</v>
      </c>
      <c r="C925" s="293" t="str">
        <f t="shared" si="40"/>
        <v>Percentage Improvement in Eqpt Efficiency Standards above BAU</v>
      </c>
      <c r="D925" s="299" t="s">
        <v>750</v>
      </c>
      <c r="E925" s="298" t="s">
        <v>784</v>
      </c>
      <c r="F925" t="s">
        <v>751</v>
      </c>
      <c r="G925" s="298" t="s">
        <v>797</v>
      </c>
      <c r="H925" s="20">
        <v>1135</v>
      </c>
      <c r="I925" s="295" t="s">
        <v>634</v>
      </c>
      <c r="J925" s="296" t="str">
        <f>IF(ISBLANK(INDEX('Policy Characteristics'!D:D,MATCH($C925,'Policy Characteristics'!$C:$C,0))),"",INDEX('Policy Characteristics'!D:D,MATCH($C925,'Policy Characteristics'!$C:$C,0)))</f>
        <v>Industry Energy Efficiency Standards</v>
      </c>
      <c r="K925" s="293" t="str">
        <f>IF(ISBLANK(INDEX('Policy Characteristics'!E:E,MATCH($C925,'Policy Characteristics'!$C:$C,0))),"",INDEX('Policy Characteristics'!E:E,MATCH($C925,'Policy Characteristics'!$C:$C,0)))</f>
        <v>indst efficiency standards</v>
      </c>
      <c r="L925" s="237">
        <f>IF(ISBLANK(INDEX('Policy Characteristics'!F:F,MATCH($C925,'Policy Characteristics'!$C:$C,0))),"",INDEX('Policy Characteristics'!F:F,MATCH($C925,'Policy Characteristics'!$C:$C,0)))</f>
        <v>0</v>
      </c>
      <c r="M925" s="237">
        <f>IF(ISBLANK(INDEX('Policy Characteristics'!G:G,MATCH($C925,'Policy Characteristics'!$C:$C,0))),"",INDEX('Policy Characteristics'!G:G,MATCH($C925,'Policy Characteristics'!$C:$C,0)))</f>
        <v>0.25</v>
      </c>
      <c r="N925" s="237">
        <f>IF(ISBLANK(INDEX('Policy Characteristics'!H:H,MATCH($C925,'Policy Characteristics'!$C:$C,0))),"",INDEX('Policy Characteristics'!H:H,MATCH($C925,'Policy Characteristics'!$C:$C,0)))</f>
        <v>0.01</v>
      </c>
      <c r="O925" s="293" t="str">
        <f>IF(ISBLANK(INDEX('Policy Characteristics'!I:I,MATCH($C925,'Policy Characteristics'!$C:$C,0))),"",INDEX('Policy Characteristics'!I:I,MATCH($C925,'Policy Characteristics'!$C:$C,0)))</f>
        <v>% reduction in energy use</v>
      </c>
      <c r="P925" s="293"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5" s="293" t="str">
        <f>IF(ISBLANK(INDEX('Policy Characteristics'!K:K,MATCH($C925,'Policy Characteristics'!$C:$C,0))),"",INDEX('Policy Characteristics'!K:K,MATCH($C925,'Policy Characteristics'!$C:$C,0)))</f>
        <v>industry-ag-main.html#eff-stds</v>
      </c>
      <c r="R925" s="293" t="str">
        <f>IF(ISBLANK(INDEX('Policy Characteristics'!L:L,MATCH($C925,'Policy Characteristics'!$C:$C,0))),"",INDEX('Policy Characteristics'!L:L,MATCH($C925,'Policy Characteristics'!$C:$C,0)))</f>
        <v>industry-energy-efficiency-standards.html</v>
      </c>
    </row>
    <row r="926" spans="1:18" s="293" customFormat="1" x14ac:dyDescent="0.25">
      <c r="A926" s="293" t="str">
        <f>IF(ISBLANK(INDEX('Policy Characteristics'!A:A,MATCH($C926,'Policy Characteristics'!$C:$C,0))),"",INDEX('Policy Characteristics'!A:A,MATCH($C926,'Policy Characteristics'!$C:$C,0)))</f>
        <v>Industry</v>
      </c>
      <c r="B926" s="294" t="str">
        <f>IF(ISBLANK(INDEX('Policy Characteristics'!B:B,MATCH($C926,'Policy Characteristics'!$C:$C,0))),"",INDEX('Policy Characteristics'!B:B,MATCH($C926,'Policy Characteristics'!$C:$C,0)))</f>
        <v>Industry Energy Efficiency Standards</v>
      </c>
      <c r="C926" s="293" t="str">
        <f t="shared" si="40"/>
        <v>Percentage Improvement in Eqpt Efficiency Standards above BAU</v>
      </c>
      <c r="D926" s="299" t="s">
        <v>750</v>
      </c>
      <c r="E926" s="298" t="s">
        <v>786</v>
      </c>
      <c r="F926" t="s">
        <v>751</v>
      </c>
      <c r="G926" s="298" t="s">
        <v>798</v>
      </c>
      <c r="H926" s="20">
        <v>1136</v>
      </c>
      <c r="I926" s="295" t="s">
        <v>624</v>
      </c>
      <c r="J926" s="296" t="str">
        <f>IF(ISBLANK(INDEX('Policy Characteristics'!D:D,MATCH($C926,'Policy Characteristics'!$C:$C,0))),"",INDEX('Policy Characteristics'!D:D,MATCH($C926,'Policy Characteristics'!$C:$C,0)))</f>
        <v>Industry Energy Efficiency Standards</v>
      </c>
      <c r="K926" s="293" t="str">
        <f>IF(ISBLANK(INDEX('Policy Characteristics'!E:E,MATCH($C926,'Policy Characteristics'!$C:$C,0))),"",INDEX('Policy Characteristics'!E:E,MATCH($C926,'Policy Characteristics'!$C:$C,0)))</f>
        <v>indst efficiency standards</v>
      </c>
      <c r="L926" s="237">
        <f>IF(ISBLANK(INDEX('Policy Characteristics'!F:F,MATCH($C926,'Policy Characteristics'!$C:$C,0))),"",INDEX('Policy Characteristics'!F:F,MATCH($C926,'Policy Characteristics'!$C:$C,0)))</f>
        <v>0</v>
      </c>
      <c r="M926" s="237">
        <f>IF(ISBLANK(INDEX('Policy Characteristics'!G:G,MATCH($C926,'Policy Characteristics'!$C:$C,0))),"",INDEX('Policy Characteristics'!G:G,MATCH($C926,'Policy Characteristics'!$C:$C,0)))</f>
        <v>0.25</v>
      </c>
      <c r="N926" s="237">
        <f>IF(ISBLANK(INDEX('Policy Characteristics'!H:H,MATCH($C926,'Policy Characteristics'!$C:$C,0))),"",INDEX('Policy Characteristics'!H:H,MATCH($C926,'Policy Characteristics'!$C:$C,0)))</f>
        <v>0.01</v>
      </c>
      <c r="O926" s="293" t="str">
        <f>IF(ISBLANK(INDEX('Policy Characteristics'!I:I,MATCH($C926,'Policy Characteristics'!$C:$C,0))),"",INDEX('Policy Characteristics'!I:I,MATCH($C926,'Policy Characteristics'!$C:$C,0)))</f>
        <v>% reduction in energy use</v>
      </c>
      <c r="P926" s="293"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6" s="293" t="str">
        <f>IF(ISBLANK(INDEX('Policy Characteristics'!K:K,MATCH($C926,'Policy Characteristics'!$C:$C,0))),"",INDEX('Policy Characteristics'!K:K,MATCH($C926,'Policy Characteristics'!$C:$C,0)))</f>
        <v>industry-ag-main.html#eff-stds</v>
      </c>
      <c r="R926" s="293" t="str">
        <f>IF(ISBLANK(INDEX('Policy Characteristics'!L:L,MATCH($C926,'Policy Characteristics'!$C:$C,0))),"",INDEX('Policy Characteristics'!L:L,MATCH($C926,'Policy Characteristics'!$C:$C,0)))</f>
        <v>industry-energy-efficiency-standards.html</v>
      </c>
    </row>
    <row r="927" spans="1:18" s="293" customFormat="1" x14ac:dyDescent="0.25">
      <c r="A927" s="293" t="str">
        <f>IF(ISBLANK(INDEX('Policy Characteristics'!A:A,MATCH($C927,'Policy Characteristics'!$C:$C,0))),"",INDEX('Policy Characteristics'!A:A,MATCH($C927,'Policy Characteristics'!$C:$C,0)))</f>
        <v>Industry</v>
      </c>
      <c r="B927" s="294" t="str">
        <f>IF(ISBLANK(INDEX('Policy Characteristics'!B:B,MATCH($C927,'Policy Characteristics'!$C:$C,0))),"",INDEX('Policy Characteristics'!B:B,MATCH($C927,'Policy Characteristics'!$C:$C,0)))</f>
        <v>Industry Energy Efficiency Standards</v>
      </c>
      <c r="C927" s="293" t="str">
        <f t="shared" si="40"/>
        <v>Percentage Improvement in Eqpt Efficiency Standards above BAU</v>
      </c>
      <c r="D927" s="299" t="s">
        <v>750</v>
      </c>
      <c r="E927" s="298" t="s">
        <v>788</v>
      </c>
      <c r="F927" t="s">
        <v>751</v>
      </c>
      <c r="G927" s="298" t="s">
        <v>799</v>
      </c>
      <c r="H927" s="20">
        <v>1137</v>
      </c>
      <c r="I927" s="295" t="s">
        <v>634</v>
      </c>
      <c r="J927" s="296" t="str">
        <f>IF(ISBLANK(INDEX('Policy Characteristics'!D:D,MATCH($C927,'Policy Characteristics'!$C:$C,0))),"",INDEX('Policy Characteristics'!D:D,MATCH($C927,'Policy Characteristics'!$C:$C,0)))</f>
        <v>Industry Energy Efficiency Standards</v>
      </c>
      <c r="K927" s="293" t="str">
        <f>IF(ISBLANK(INDEX('Policy Characteristics'!E:E,MATCH($C927,'Policy Characteristics'!$C:$C,0))),"",INDEX('Policy Characteristics'!E:E,MATCH($C927,'Policy Characteristics'!$C:$C,0)))</f>
        <v>indst efficiency standards</v>
      </c>
      <c r="L927" s="237">
        <f>IF(ISBLANK(INDEX('Policy Characteristics'!F:F,MATCH($C927,'Policy Characteristics'!$C:$C,0))),"",INDEX('Policy Characteristics'!F:F,MATCH($C927,'Policy Characteristics'!$C:$C,0)))</f>
        <v>0</v>
      </c>
      <c r="M927" s="237">
        <f>IF(ISBLANK(INDEX('Policy Characteristics'!G:G,MATCH($C927,'Policy Characteristics'!$C:$C,0))),"",INDEX('Policy Characteristics'!G:G,MATCH($C927,'Policy Characteristics'!$C:$C,0)))</f>
        <v>0.25</v>
      </c>
      <c r="N927" s="237">
        <f>IF(ISBLANK(INDEX('Policy Characteristics'!H:H,MATCH($C927,'Policy Characteristics'!$C:$C,0))),"",INDEX('Policy Characteristics'!H:H,MATCH($C927,'Policy Characteristics'!$C:$C,0)))</f>
        <v>0.01</v>
      </c>
      <c r="O927" s="293" t="str">
        <f>IF(ISBLANK(INDEX('Policy Characteristics'!I:I,MATCH($C927,'Policy Characteristics'!$C:$C,0))),"",INDEX('Policy Characteristics'!I:I,MATCH($C927,'Policy Characteristics'!$C:$C,0)))</f>
        <v>% reduction in energy use</v>
      </c>
      <c r="P927" s="293"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7" s="293" t="str">
        <f>IF(ISBLANK(INDEX('Policy Characteristics'!K:K,MATCH($C927,'Policy Characteristics'!$C:$C,0))),"",INDEX('Policy Characteristics'!K:K,MATCH($C927,'Policy Characteristics'!$C:$C,0)))</f>
        <v>industry-ag-main.html#eff-stds</v>
      </c>
      <c r="R927" s="293" t="str">
        <f>IF(ISBLANK(INDEX('Policy Characteristics'!L:L,MATCH($C927,'Policy Characteristics'!$C:$C,0))),"",INDEX('Policy Characteristics'!L:L,MATCH($C927,'Policy Characteristics'!$C:$C,0)))</f>
        <v>industry-energy-efficiency-standards.html</v>
      </c>
    </row>
    <row r="928" spans="1:18" s="293" customFormat="1" x14ac:dyDescent="0.25">
      <c r="A928" s="293" t="str">
        <f>IF(ISBLANK(INDEX('Policy Characteristics'!A:A,MATCH($C928,'Policy Characteristics'!$C:$C,0))),"",INDEX('Policy Characteristics'!A:A,MATCH($C928,'Policy Characteristics'!$C:$C,0)))</f>
        <v>Industry</v>
      </c>
      <c r="B928" s="294" t="str">
        <f>IF(ISBLANK(INDEX('Policy Characteristics'!B:B,MATCH($C928,'Policy Characteristics'!$C:$C,0))),"",INDEX('Policy Characteristics'!B:B,MATCH($C928,'Policy Characteristics'!$C:$C,0)))</f>
        <v>Industry Energy Efficiency Standards</v>
      </c>
      <c r="C928" s="293" t="str">
        <f t="shared" si="40"/>
        <v>Percentage Improvement in Eqpt Efficiency Standards above BAU</v>
      </c>
      <c r="D928" s="299" t="s">
        <v>752</v>
      </c>
      <c r="E928" s="298" t="s">
        <v>770</v>
      </c>
      <c r="F928" t="s">
        <v>753</v>
      </c>
      <c r="G928" s="298" t="s">
        <v>790</v>
      </c>
      <c r="H928" s="20">
        <v>1138</v>
      </c>
      <c r="I928" s="295" t="s">
        <v>624</v>
      </c>
      <c r="J928" s="296" t="str">
        <f>IF(ISBLANK(INDEX('Policy Characteristics'!D:D,MATCH($C928,'Policy Characteristics'!$C:$C,0))),"",INDEX('Policy Characteristics'!D:D,MATCH($C928,'Policy Characteristics'!$C:$C,0)))</f>
        <v>Industry Energy Efficiency Standards</v>
      </c>
      <c r="K928" s="293" t="str">
        <f>IF(ISBLANK(INDEX('Policy Characteristics'!E:E,MATCH($C928,'Policy Characteristics'!$C:$C,0))),"",INDEX('Policy Characteristics'!E:E,MATCH($C928,'Policy Characteristics'!$C:$C,0)))</f>
        <v>indst efficiency standards</v>
      </c>
      <c r="L928" s="237">
        <f>IF(ISBLANK(INDEX('Policy Characteristics'!F:F,MATCH($C928,'Policy Characteristics'!$C:$C,0))),"",INDEX('Policy Characteristics'!F:F,MATCH($C928,'Policy Characteristics'!$C:$C,0)))</f>
        <v>0</v>
      </c>
      <c r="M928" s="237">
        <f>IF(ISBLANK(INDEX('Policy Characteristics'!G:G,MATCH($C928,'Policy Characteristics'!$C:$C,0))),"",INDEX('Policy Characteristics'!G:G,MATCH($C928,'Policy Characteristics'!$C:$C,0)))</f>
        <v>0.25</v>
      </c>
      <c r="N928" s="237">
        <f>IF(ISBLANK(INDEX('Policy Characteristics'!H:H,MATCH($C928,'Policy Characteristics'!$C:$C,0))),"",INDEX('Policy Characteristics'!H:H,MATCH($C928,'Policy Characteristics'!$C:$C,0)))</f>
        <v>0.01</v>
      </c>
      <c r="O928" s="293" t="str">
        <f>IF(ISBLANK(INDEX('Policy Characteristics'!I:I,MATCH($C928,'Policy Characteristics'!$C:$C,0))),"",INDEX('Policy Characteristics'!I:I,MATCH($C928,'Policy Characteristics'!$C:$C,0)))</f>
        <v>% reduction in energy use</v>
      </c>
      <c r="P928" s="293"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8" s="293" t="str">
        <f>IF(ISBLANK(INDEX('Policy Characteristics'!K:K,MATCH($C928,'Policy Characteristics'!$C:$C,0))),"",INDEX('Policy Characteristics'!K:K,MATCH($C928,'Policy Characteristics'!$C:$C,0)))</f>
        <v>industry-ag-main.html#eff-stds</v>
      </c>
      <c r="R928" s="293" t="str">
        <f>IF(ISBLANK(INDEX('Policy Characteristics'!L:L,MATCH($C928,'Policy Characteristics'!$C:$C,0))),"",INDEX('Policy Characteristics'!L:L,MATCH($C928,'Policy Characteristics'!$C:$C,0)))</f>
        <v>industry-energy-efficiency-standards.html</v>
      </c>
    </row>
    <row r="929" spans="1:18" s="293" customFormat="1" x14ac:dyDescent="0.25">
      <c r="A929" s="293" t="str">
        <f>IF(ISBLANK(INDEX('Policy Characteristics'!A:A,MATCH($C929,'Policy Characteristics'!$C:$C,0))),"",INDEX('Policy Characteristics'!A:A,MATCH($C929,'Policy Characteristics'!$C:$C,0)))</f>
        <v>Industry</v>
      </c>
      <c r="B929" s="294" t="str">
        <f>IF(ISBLANK(INDEX('Policy Characteristics'!B:B,MATCH($C929,'Policy Characteristics'!$C:$C,0))),"",INDEX('Policy Characteristics'!B:B,MATCH($C929,'Policy Characteristics'!$C:$C,0)))</f>
        <v>Industry Energy Efficiency Standards</v>
      </c>
      <c r="C929" s="293" t="str">
        <f t="shared" si="40"/>
        <v>Percentage Improvement in Eqpt Efficiency Standards above BAU</v>
      </c>
      <c r="D929" s="299" t="s">
        <v>752</v>
      </c>
      <c r="E929" s="298" t="s">
        <v>772</v>
      </c>
      <c r="F929" t="s">
        <v>753</v>
      </c>
      <c r="G929" s="298" t="s">
        <v>791</v>
      </c>
      <c r="H929" s="20">
        <v>1139</v>
      </c>
      <c r="I929" s="295" t="s">
        <v>624</v>
      </c>
      <c r="J929" s="296" t="str">
        <f>IF(ISBLANK(INDEX('Policy Characteristics'!D:D,MATCH($C929,'Policy Characteristics'!$C:$C,0))),"",INDEX('Policy Characteristics'!D:D,MATCH($C929,'Policy Characteristics'!$C:$C,0)))</f>
        <v>Industry Energy Efficiency Standards</v>
      </c>
      <c r="K929" s="293" t="str">
        <f>IF(ISBLANK(INDEX('Policy Characteristics'!E:E,MATCH($C929,'Policy Characteristics'!$C:$C,0))),"",INDEX('Policy Characteristics'!E:E,MATCH($C929,'Policy Characteristics'!$C:$C,0)))</f>
        <v>indst efficiency standards</v>
      </c>
      <c r="L929" s="237">
        <f>IF(ISBLANK(INDEX('Policy Characteristics'!F:F,MATCH($C929,'Policy Characteristics'!$C:$C,0))),"",INDEX('Policy Characteristics'!F:F,MATCH($C929,'Policy Characteristics'!$C:$C,0)))</f>
        <v>0</v>
      </c>
      <c r="M929" s="237">
        <f>IF(ISBLANK(INDEX('Policy Characteristics'!G:G,MATCH($C929,'Policy Characteristics'!$C:$C,0))),"",INDEX('Policy Characteristics'!G:G,MATCH($C929,'Policy Characteristics'!$C:$C,0)))</f>
        <v>0.25</v>
      </c>
      <c r="N929" s="237">
        <f>IF(ISBLANK(INDEX('Policy Characteristics'!H:H,MATCH($C929,'Policy Characteristics'!$C:$C,0))),"",INDEX('Policy Characteristics'!H:H,MATCH($C929,'Policy Characteristics'!$C:$C,0)))</f>
        <v>0.01</v>
      </c>
      <c r="O929" s="293" t="str">
        <f>IF(ISBLANK(INDEX('Policy Characteristics'!I:I,MATCH($C929,'Policy Characteristics'!$C:$C,0))),"",INDEX('Policy Characteristics'!I:I,MATCH($C929,'Policy Characteristics'!$C:$C,0)))</f>
        <v>% reduction in energy use</v>
      </c>
      <c r="P929" s="293"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9" s="293" t="str">
        <f>IF(ISBLANK(INDEX('Policy Characteristics'!K:K,MATCH($C929,'Policy Characteristics'!$C:$C,0))),"",INDEX('Policy Characteristics'!K:K,MATCH($C929,'Policy Characteristics'!$C:$C,0)))</f>
        <v>industry-ag-main.html#eff-stds</v>
      </c>
      <c r="R929" s="293" t="str">
        <f>IF(ISBLANK(INDEX('Policy Characteristics'!L:L,MATCH($C929,'Policy Characteristics'!$C:$C,0))),"",INDEX('Policy Characteristics'!L:L,MATCH($C929,'Policy Characteristics'!$C:$C,0)))</f>
        <v>industry-energy-efficiency-standards.html</v>
      </c>
    </row>
    <row r="930" spans="1:18" s="293" customFormat="1" x14ac:dyDescent="0.25">
      <c r="A930" s="293" t="str">
        <f>IF(ISBLANK(INDEX('Policy Characteristics'!A:A,MATCH($C930,'Policy Characteristics'!$C:$C,0))),"",INDEX('Policy Characteristics'!A:A,MATCH($C930,'Policy Characteristics'!$C:$C,0)))</f>
        <v>Industry</v>
      </c>
      <c r="B930" s="294" t="str">
        <f>IF(ISBLANK(INDEX('Policy Characteristics'!B:B,MATCH($C930,'Policy Characteristics'!$C:$C,0))),"",INDEX('Policy Characteristics'!B:B,MATCH($C930,'Policy Characteristics'!$C:$C,0)))</f>
        <v>Industry Energy Efficiency Standards</v>
      </c>
      <c r="C930" s="293" t="str">
        <f t="shared" si="40"/>
        <v>Percentage Improvement in Eqpt Efficiency Standards above BAU</v>
      </c>
      <c r="D930" s="299" t="s">
        <v>752</v>
      </c>
      <c r="E930" s="298" t="s">
        <v>774</v>
      </c>
      <c r="F930" t="s">
        <v>753</v>
      </c>
      <c r="G930" s="298" t="s">
        <v>792</v>
      </c>
      <c r="H930" s="20">
        <v>1140</v>
      </c>
      <c r="I930" s="295" t="s">
        <v>624</v>
      </c>
      <c r="J930" s="296" t="str">
        <f>IF(ISBLANK(INDEX('Policy Characteristics'!D:D,MATCH($C930,'Policy Characteristics'!$C:$C,0))),"",INDEX('Policy Characteristics'!D:D,MATCH($C930,'Policy Characteristics'!$C:$C,0)))</f>
        <v>Industry Energy Efficiency Standards</v>
      </c>
      <c r="K930" s="293" t="str">
        <f>IF(ISBLANK(INDEX('Policy Characteristics'!E:E,MATCH($C930,'Policy Characteristics'!$C:$C,0))),"",INDEX('Policy Characteristics'!E:E,MATCH($C930,'Policy Characteristics'!$C:$C,0)))</f>
        <v>indst efficiency standards</v>
      </c>
      <c r="L930" s="237">
        <f>IF(ISBLANK(INDEX('Policy Characteristics'!F:F,MATCH($C930,'Policy Characteristics'!$C:$C,0))),"",INDEX('Policy Characteristics'!F:F,MATCH($C930,'Policy Characteristics'!$C:$C,0)))</f>
        <v>0</v>
      </c>
      <c r="M930" s="237">
        <f>IF(ISBLANK(INDEX('Policy Characteristics'!G:G,MATCH($C930,'Policy Characteristics'!$C:$C,0))),"",INDEX('Policy Characteristics'!G:G,MATCH($C930,'Policy Characteristics'!$C:$C,0)))</f>
        <v>0.25</v>
      </c>
      <c r="N930" s="237">
        <f>IF(ISBLANK(INDEX('Policy Characteristics'!H:H,MATCH($C930,'Policy Characteristics'!$C:$C,0))),"",INDEX('Policy Characteristics'!H:H,MATCH($C930,'Policy Characteristics'!$C:$C,0)))</f>
        <v>0.01</v>
      </c>
      <c r="O930" s="293" t="str">
        <f>IF(ISBLANK(INDEX('Policy Characteristics'!I:I,MATCH($C930,'Policy Characteristics'!$C:$C,0))),"",INDEX('Policy Characteristics'!I:I,MATCH($C930,'Policy Characteristics'!$C:$C,0)))</f>
        <v>% reduction in energy use</v>
      </c>
      <c r="P930" s="293"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0" s="293" t="str">
        <f>IF(ISBLANK(INDEX('Policy Characteristics'!K:K,MATCH($C930,'Policy Characteristics'!$C:$C,0))),"",INDEX('Policy Characteristics'!K:K,MATCH($C930,'Policy Characteristics'!$C:$C,0)))</f>
        <v>industry-ag-main.html#eff-stds</v>
      </c>
      <c r="R930" s="293" t="str">
        <f>IF(ISBLANK(INDEX('Policy Characteristics'!L:L,MATCH($C930,'Policy Characteristics'!$C:$C,0))),"",INDEX('Policy Characteristics'!L:L,MATCH($C930,'Policy Characteristics'!$C:$C,0)))</f>
        <v>industry-energy-efficiency-standards.html</v>
      </c>
    </row>
    <row r="931" spans="1:18" s="293" customFormat="1" x14ac:dyDescent="0.25">
      <c r="A931" s="293" t="str">
        <f>IF(ISBLANK(INDEX('Policy Characteristics'!A:A,MATCH($C931,'Policy Characteristics'!$C:$C,0))),"",INDEX('Policy Characteristics'!A:A,MATCH($C931,'Policy Characteristics'!$C:$C,0)))</f>
        <v>Industry</v>
      </c>
      <c r="B931" s="294" t="str">
        <f>IF(ISBLANK(INDEX('Policy Characteristics'!B:B,MATCH($C931,'Policy Characteristics'!$C:$C,0))),"",INDEX('Policy Characteristics'!B:B,MATCH($C931,'Policy Characteristics'!$C:$C,0)))</f>
        <v>Industry Energy Efficiency Standards</v>
      </c>
      <c r="C931" s="293" t="str">
        <f t="shared" si="40"/>
        <v>Percentage Improvement in Eqpt Efficiency Standards above BAU</v>
      </c>
      <c r="D931" s="299" t="s">
        <v>752</v>
      </c>
      <c r="E931" s="298" t="s">
        <v>776</v>
      </c>
      <c r="F931" t="s">
        <v>753</v>
      </c>
      <c r="G931" s="298" t="s">
        <v>793</v>
      </c>
      <c r="H931" s="20">
        <v>1141</v>
      </c>
      <c r="I931" s="295" t="s">
        <v>634</v>
      </c>
      <c r="J931" s="296" t="str">
        <f>IF(ISBLANK(INDEX('Policy Characteristics'!D:D,MATCH($C931,'Policy Characteristics'!$C:$C,0))),"",INDEX('Policy Characteristics'!D:D,MATCH($C931,'Policy Characteristics'!$C:$C,0)))</f>
        <v>Industry Energy Efficiency Standards</v>
      </c>
      <c r="K931" s="293" t="str">
        <f>IF(ISBLANK(INDEX('Policy Characteristics'!E:E,MATCH($C931,'Policy Characteristics'!$C:$C,0))),"",INDEX('Policy Characteristics'!E:E,MATCH($C931,'Policy Characteristics'!$C:$C,0)))</f>
        <v>indst efficiency standards</v>
      </c>
      <c r="L931" s="237">
        <f>IF(ISBLANK(INDEX('Policy Characteristics'!F:F,MATCH($C931,'Policy Characteristics'!$C:$C,0))),"",INDEX('Policy Characteristics'!F:F,MATCH($C931,'Policy Characteristics'!$C:$C,0)))</f>
        <v>0</v>
      </c>
      <c r="M931" s="237">
        <f>IF(ISBLANK(INDEX('Policy Characteristics'!G:G,MATCH($C931,'Policy Characteristics'!$C:$C,0))),"",INDEX('Policy Characteristics'!G:G,MATCH($C931,'Policy Characteristics'!$C:$C,0)))</f>
        <v>0.25</v>
      </c>
      <c r="N931" s="237">
        <f>IF(ISBLANK(INDEX('Policy Characteristics'!H:H,MATCH($C931,'Policy Characteristics'!$C:$C,0))),"",INDEX('Policy Characteristics'!H:H,MATCH($C931,'Policy Characteristics'!$C:$C,0)))</f>
        <v>0.01</v>
      </c>
      <c r="O931" s="293" t="str">
        <f>IF(ISBLANK(INDEX('Policy Characteristics'!I:I,MATCH($C931,'Policy Characteristics'!$C:$C,0))),"",INDEX('Policy Characteristics'!I:I,MATCH($C931,'Policy Characteristics'!$C:$C,0)))</f>
        <v>% reduction in energy use</v>
      </c>
      <c r="P931" s="293"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1" s="293" t="str">
        <f>IF(ISBLANK(INDEX('Policy Characteristics'!K:K,MATCH($C931,'Policy Characteristics'!$C:$C,0))),"",INDEX('Policy Characteristics'!K:K,MATCH($C931,'Policy Characteristics'!$C:$C,0)))</f>
        <v>industry-ag-main.html#eff-stds</v>
      </c>
      <c r="R931" s="293" t="str">
        <f>IF(ISBLANK(INDEX('Policy Characteristics'!L:L,MATCH($C931,'Policy Characteristics'!$C:$C,0))),"",INDEX('Policy Characteristics'!L:L,MATCH($C931,'Policy Characteristics'!$C:$C,0)))</f>
        <v>industry-energy-efficiency-standards.html</v>
      </c>
    </row>
    <row r="932" spans="1:18" s="293" customFormat="1" x14ac:dyDescent="0.25">
      <c r="A932" s="293" t="str">
        <f>IF(ISBLANK(INDEX('Policy Characteristics'!A:A,MATCH($C932,'Policy Characteristics'!$C:$C,0))),"",INDEX('Policy Characteristics'!A:A,MATCH($C932,'Policy Characteristics'!$C:$C,0)))</f>
        <v>Industry</v>
      </c>
      <c r="B932" s="294" t="str">
        <f>IF(ISBLANK(INDEX('Policy Characteristics'!B:B,MATCH($C932,'Policy Characteristics'!$C:$C,0))),"",INDEX('Policy Characteristics'!B:B,MATCH($C932,'Policy Characteristics'!$C:$C,0)))</f>
        <v>Industry Energy Efficiency Standards</v>
      </c>
      <c r="C932" s="293" t="str">
        <f t="shared" si="40"/>
        <v>Percentage Improvement in Eqpt Efficiency Standards above BAU</v>
      </c>
      <c r="D932" s="299" t="s">
        <v>752</v>
      </c>
      <c r="E932" s="298" t="s">
        <v>778</v>
      </c>
      <c r="F932" t="s">
        <v>753</v>
      </c>
      <c r="G932" s="298" t="s">
        <v>794</v>
      </c>
      <c r="H932" s="20">
        <v>1142</v>
      </c>
      <c r="I932" s="295" t="s">
        <v>624</v>
      </c>
      <c r="J932" s="296" t="str">
        <f>IF(ISBLANK(INDEX('Policy Characteristics'!D:D,MATCH($C932,'Policy Characteristics'!$C:$C,0))),"",INDEX('Policy Characteristics'!D:D,MATCH($C932,'Policy Characteristics'!$C:$C,0)))</f>
        <v>Industry Energy Efficiency Standards</v>
      </c>
      <c r="K932" s="293" t="str">
        <f>IF(ISBLANK(INDEX('Policy Characteristics'!E:E,MATCH($C932,'Policy Characteristics'!$C:$C,0))),"",INDEX('Policy Characteristics'!E:E,MATCH($C932,'Policy Characteristics'!$C:$C,0)))</f>
        <v>indst efficiency standards</v>
      </c>
      <c r="L932" s="237">
        <f>IF(ISBLANK(INDEX('Policy Characteristics'!F:F,MATCH($C932,'Policy Characteristics'!$C:$C,0))),"",INDEX('Policy Characteristics'!F:F,MATCH($C932,'Policy Characteristics'!$C:$C,0)))</f>
        <v>0</v>
      </c>
      <c r="M932" s="237">
        <f>IF(ISBLANK(INDEX('Policy Characteristics'!G:G,MATCH($C932,'Policy Characteristics'!$C:$C,0))),"",INDEX('Policy Characteristics'!G:G,MATCH($C932,'Policy Characteristics'!$C:$C,0)))</f>
        <v>0.25</v>
      </c>
      <c r="N932" s="237">
        <f>IF(ISBLANK(INDEX('Policy Characteristics'!H:H,MATCH($C932,'Policy Characteristics'!$C:$C,0))),"",INDEX('Policy Characteristics'!H:H,MATCH($C932,'Policy Characteristics'!$C:$C,0)))</f>
        <v>0.01</v>
      </c>
      <c r="O932" s="293" t="str">
        <f>IF(ISBLANK(INDEX('Policy Characteristics'!I:I,MATCH($C932,'Policy Characteristics'!$C:$C,0))),"",INDEX('Policy Characteristics'!I:I,MATCH($C932,'Policy Characteristics'!$C:$C,0)))</f>
        <v>% reduction in energy use</v>
      </c>
      <c r="P932" s="293"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2" s="293" t="str">
        <f>IF(ISBLANK(INDEX('Policy Characteristics'!K:K,MATCH($C932,'Policy Characteristics'!$C:$C,0))),"",INDEX('Policy Characteristics'!K:K,MATCH($C932,'Policy Characteristics'!$C:$C,0)))</f>
        <v>industry-ag-main.html#eff-stds</v>
      </c>
      <c r="R932" s="293" t="str">
        <f>IF(ISBLANK(INDEX('Policy Characteristics'!L:L,MATCH($C932,'Policy Characteristics'!$C:$C,0))),"",INDEX('Policy Characteristics'!L:L,MATCH($C932,'Policy Characteristics'!$C:$C,0)))</f>
        <v>industry-energy-efficiency-standards.html</v>
      </c>
    </row>
    <row r="933" spans="1:18" s="293" customFormat="1" x14ac:dyDescent="0.25">
      <c r="A933" s="293" t="str">
        <f>IF(ISBLANK(INDEX('Policy Characteristics'!A:A,MATCH($C933,'Policy Characteristics'!$C:$C,0))),"",INDEX('Policy Characteristics'!A:A,MATCH($C933,'Policy Characteristics'!$C:$C,0)))</f>
        <v>Industry</v>
      </c>
      <c r="B933" s="294" t="str">
        <f>IF(ISBLANK(INDEX('Policy Characteristics'!B:B,MATCH($C933,'Policy Characteristics'!$C:$C,0))),"",INDEX('Policy Characteristics'!B:B,MATCH($C933,'Policy Characteristics'!$C:$C,0)))</f>
        <v>Industry Energy Efficiency Standards</v>
      </c>
      <c r="C933" s="293" t="str">
        <f t="shared" si="40"/>
        <v>Percentage Improvement in Eqpt Efficiency Standards above BAU</v>
      </c>
      <c r="D933" s="299" t="s">
        <v>752</v>
      </c>
      <c r="E933" s="298" t="s">
        <v>780</v>
      </c>
      <c r="F933" t="s">
        <v>753</v>
      </c>
      <c r="G933" s="298" t="s">
        <v>795</v>
      </c>
      <c r="H933" s="20">
        <v>1143</v>
      </c>
      <c r="I933" s="295" t="s">
        <v>634</v>
      </c>
      <c r="J933" s="296" t="str">
        <f>IF(ISBLANK(INDEX('Policy Characteristics'!D:D,MATCH($C933,'Policy Characteristics'!$C:$C,0))),"",INDEX('Policy Characteristics'!D:D,MATCH($C933,'Policy Characteristics'!$C:$C,0)))</f>
        <v>Industry Energy Efficiency Standards</v>
      </c>
      <c r="K933" s="293" t="str">
        <f>IF(ISBLANK(INDEX('Policy Characteristics'!E:E,MATCH($C933,'Policy Characteristics'!$C:$C,0))),"",INDEX('Policy Characteristics'!E:E,MATCH($C933,'Policy Characteristics'!$C:$C,0)))</f>
        <v>indst efficiency standards</v>
      </c>
      <c r="L933" s="237">
        <f>IF(ISBLANK(INDEX('Policy Characteristics'!F:F,MATCH($C933,'Policy Characteristics'!$C:$C,0))),"",INDEX('Policy Characteristics'!F:F,MATCH($C933,'Policy Characteristics'!$C:$C,0)))</f>
        <v>0</v>
      </c>
      <c r="M933" s="237">
        <f>IF(ISBLANK(INDEX('Policy Characteristics'!G:G,MATCH($C933,'Policy Characteristics'!$C:$C,0))),"",INDEX('Policy Characteristics'!G:G,MATCH($C933,'Policy Characteristics'!$C:$C,0)))</f>
        <v>0.25</v>
      </c>
      <c r="N933" s="237">
        <f>IF(ISBLANK(INDEX('Policy Characteristics'!H:H,MATCH($C933,'Policy Characteristics'!$C:$C,0))),"",INDEX('Policy Characteristics'!H:H,MATCH($C933,'Policy Characteristics'!$C:$C,0)))</f>
        <v>0.01</v>
      </c>
      <c r="O933" s="293" t="str">
        <f>IF(ISBLANK(INDEX('Policy Characteristics'!I:I,MATCH($C933,'Policy Characteristics'!$C:$C,0))),"",INDEX('Policy Characteristics'!I:I,MATCH($C933,'Policy Characteristics'!$C:$C,0)))</f>
        <v>% reduction in energy use</v>
      </c>
      <c r="P933" s="293"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3" s="293" t="str">
        <f>IF(ISBLANK(INDEX('Policy Characteristics'!K:K,MATCH($C933,'Policy Characteristics'!$C:$C,0))),"",INDEX('Policy Characteristics'!K:K,MATCH($C933,'Policy Characteristics'!$C:$C,0)))</f>
        <v>industry-ag-main.html#eff-stds</v>
      </c>
      <c r="R933" s="293" t="str">
        <f>IF(ISBLANK(INDEX('Policy Characteristics'!L:L,MATCH($C933,'Policy Characteristics'!$C:$C,0))),"",INDEX('Policy Characteristics'!L:L,MATCH($C933,'Policy Characteristics'!$C:$C,0)))</f>
        <v>industry-energy-efficiency-standards.html</v>
      </c>
    </row>
    <row r="934" spans="1:18" s="293" customFormat="1" x14ac:dyDescent="0.25">
      <c r="A934" s="293" t="str">
        <f>IF(ISBLANK(INDEX('Policy Characteristics'!A:A,MATCH($C934,'Policy Characteristics'!$C:$C,0))),"",INDEX('Policy Characteristics'!A:A,MATCH($C934,'Policy Characteristics'!$C:$C,0)))</f>
        <v>Industry</v>
      </c>
      <c r="B934" s="294" t="str">
        <f>IF(ISBLANK(INDEX('Policy Characteristics'!B:B,MATCH($C934,'Policy Characteristics'!$C:$C,0))),"",INDEX('Policy Characteristics'!B:B,MATCH($C934,'Policy Characteristics'!$C:$C,0)))</f>
        <v>Industry Energy Efficiency Standards</v>
      </c>
      <c r="C934" s="293" t="str">
        <f t="shared" si="40"/>
        <v>Percentage Improvement in Eqpt Efficiency Standards above BAU</v>
      </c>
      <c r="D934" s="299" t="s">
        <v>752</v>
      </c>
      <c r="E934" s="298" t="s">
        <v>782</v>
      </c>
      <c r="F934" t="s">
        <v>753</v>
      </c>
      <c r="G934" s="298" t="s">
        <v>796</v>
      </c>
      <c r="H934" s="20">
        <v>1144</v>
      </c>
      <c r="I934" s="295" t="s">
        <v>634</v>
      </c>
      <c r="J934" s="296" t="str">
        <f>IF(ISBLANK(INDEX('Policy Characteristics'!D:D,MATCH($C934,'Policy Characteristics'!$C:$C,0))),"",INDEX('Policy Characteristics'!D:D,MATCH($C934,'Policy Characteristics'!$C:$C,0)))</f>
        <v>Industry Energy Efficiency Standards</v>
      </c>
      <c r="K934" s="293" t="str">
        <f>IF(ISBLANK(INDEX('Policy Characteristics'!E:E,MATCH($C934,'Policy Characteristics'!$C:$C,0))),"",INDEX('Policy Characteristics'!E:E,MATCH($C934,'Policy Characteristics'!$C:$C,0)))</f>
        <v>indst efficiency standards</v>
      </c>
      <c r="L934" s="237">
        <f>IF(ISBLANK(INDEX('Policy Characteristics'!F:F,MATCH($C934,'Policy Characteristics'!$C:$C,0))),"",INDEX('Policy Characteristics'!F:F,MATCH($C934,'Policy Characteristics'!$C:$C,0)))</f>
        <v>0</v>
      </c>
      <c r="M934" s="237">
        <f>IF(ISBLANK(INDEX('Policy Characteristics'!G:G,MATCH($C934,'Policy Characteristics'!$C:$C,0))),"",INDEX('Policy Characteristics'!G:G,MATCH($C934,'Policy Characteristics'!$C:$C,0)))</f>
        <v>0.25</v>
      </c>
      <c r="N934" s="237">
        <f>IF(ISBLANK(INDEX('Policy Characteristics'!H:H,MATCH($C934,'Policy Characteristics'!$C:$C,0))),"",INDEX('Policy Characteristics'!H:H,MATCH($C934,'Policy Characteristics'!$C:$C,0)))</f>
        <v>0.01</v>
      </c>
      <c r="O934" s="293" t="str">
        <f>IF(ISBLANK(INDEX('Policy Characteristics'!I:I,MATCH($C934,'Policy Characteristics'!$C:$C,0))),"",INDEX('Policy Characteristics'!I:I,MATCH($C934,'Policy Characteristics'!$C:$C,0)))</f>
        <v>% reduction in energy use</v>
      </c>
      <c r="P934" s="293"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4" s="293" t="str">
        <f>IF(ISBLANK(INDEX('Policy Characteristics'!K:K,MATCH($C934,'Policy Characteristics'!$C:$C,0))),"",INDEX('Policy Characteristics'!K:K,MATCH($C934,'Policy Characteristics'!$C:$C,0)))</f>
        <v>industry-ag-main.html#eff-stds</v>
      </c>
      <c r="R934" s="293" t="str">
        <f>IF(ISBLANK(INDEX('Policy Characteristics'!L:L,MATCH($C934,'Policy Characteristics'!$C:$C,0))),"",INDEX('Policy Characteristics'!L:L,MATCH($C934,'Policy Characteristics'!$C:$C,0)))</f>
        <v>industry-energy-efficiency-standards.html</v>
      </c>
    </row>
    <row r="935" spans="1:18" s="293" customFormat="1" x14ac:dyDescent="0.25">
      <c r="A935" s="293" t="str">
        <f>IF(ISBLANK(INDEX('Policy Characteristics'!A:A,MATCH($C935,'Policy Characteristics'!$C:$C,0))),"",INDEX('Policy Characteristics'!A:A,MATCH($C935,'Policy Characteristics'!$C:$C,0)))</f>
        <v>Industry</v>
      </c>
      <c r="B935" s="294" t="str">
        <f>IF(ISBLANK(INDEX('Policy Characteristics'!B:B,MATCH($C935,'Policy Characteristics'!$C:$C,0))),"",INDEX('Policy Characteristics'!B:B,MATCH($C935,'Policy Characteristics'!$C:$C,0)))</f>
        <v>Industry Energy Efficiency Standards</v>
      </c>
      <c r="C935" s="293" t="str">
        <f t="shared" si="40"/>
        <v>Percentage Improvement in Eqpt Efficiency Standards above BAU</v>
      </c>
      <c r="D935" s="299" t="s">
        <v>752</v>
      </c>
      <c r="E935" s="298" t="s">
        <v>784</v>
      </c>
      <c r="F935" t="s">
        <v>753</v>
      </c>
      <c r="G935" s="298" t="s">
        <v>797</v>
      </c>
      <c r="H935" s="20">
        <v>1145</v>
      </c>
      <c r="I935" s="295" t="s">
        <v>634</v>
      </c>
      <c r="J935" s="296" t="str">
        <f>IF(ISBLANK(INDEX('Policy Characteristics'!D:D,MATCH($C935,'Policy Characteristics'!$C:$C,0))),"",INDEX('Policy Characteristics'!D:D,MATCH($C935,'Policy Characteristics'!$C:$C,0)))</f>
        <v>Industry Energy Efficiency Standards</v>
      </c>
      <c r="K935" s="293" t="str">
        <f>IF(ISBLANK(INDEX('Policy Characteristics'!E:E,MATCH($C935,'Policy Characteristics'!$C:$C,0))),"",INDEX('Policy Characteristics'!E:E,MATCH($C935,'Policy Characteristics'!$C:$C,0)))</f>
        <v>indst efficiency standards</v>
      </c>
      <c r="L935" s="237">
        <f>IF(ISBLANK(INDEX('Policy Characteristics'!F:F,MATCH($C935,'Policy Characteristics'!$C:$C,0))),"",INDEX('Policy Characteristics'!F:F,MATCH($C935,'Policy Characteristics'!$C:$C,0)))</f>
        <v>0</v>
      </c>
      <c r="M935" s="237">
        <f>IF(ISBLANK(INDEX('Policy Characteristics'!G:G,MATCH($C935,'Policy Characteristics'!$C:$C,0))),"",INDEX('Policy Characteristics'!G:G,MATCH($C935,'Policy Characteristics'!$C:$C,0)))</f>
        <v>0.25</v>
      </c>
      <c r="N935" s="237">
        <f>IF(ISBLANK(INDEX('Policy Characteristics'!H:H,MATCH($C935,'Policy Characteristics'!$C:$C,0))),"",INDEX('Policy Characteristics'!H:H,MATCH($C935,'Policy Characteristics'!$C:$C,0)))</f>
        <v>0.01</v>
      </c>
      <c r="O935" s="293" t="str">
        <f>IF(ISBLANK(INDEX('Policy Characteristics'!I:I,MATCH($C935,'Policy Characteristics'!$C:$C,0))),"",INDEX('Policy Characteristics'!I:I,MATCH($C935,'Policy Characteristics'!$C:$C,0)))</f>
        <v>% reduction in energy use</v>
      </c>
      <c r="P935" s="293"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5" s="293" t="str">
        <f>IF(ISBLANK(INDEX('Policy Characteristics'!K:K,MATCH($C935,'Policy Characteristics'!$C:$C,0))),"",INDEX('Policy Characteristics'!K:K,MATCH($C935,'Policy Characteristics'!$C:$C,0)))</f>
        <v>industry-ag-main.html#eff-stds</v>
      </c>
      <c r="R935" s="293" t="str">
        <f>IF(ISBLANK(INDEX('Policy Characteristics'!L:L,MATCH($C935,'Policy Characteristics'!$C:$C,0))),"",INDEX('Policy Characteristics'!L:L,MATCH($C935,'Policy Characteristics'!$C:$C,0)))</f>
        <v>industry-energy-efficiency-standards.html</v>
      </c>
    </row>
    <row r="936" spans="1:18" s="293" customFormat="1" x14ac:dyDescent="0.25">
      <c r="A936" s="293" t="str">
        <f>IF(ISBLANK(INDEX('Policy Characteristics'!A:A,MATCH($C936,'Policy Characteristics'!$C:$C,0))),"",INDEX('Policy Characteristics'!A:A,MATCH($C936,'Policy Characteristics'!$C:$C,0)))</f>
        <v>Industry</v>
      </c>
      <c r="B936" s="294" t="str">
        <f>IF(ISBLANK(INDEX('Policy Characteristics'!B:B,MATCH($C936,'Policy Characteristics'!$C:$C,0))),"",INDEX('Policy Characteristics'!B:B,MATCH($C936,'Policy Characteristics'!$C:$C,0)))</f>
        <v>Industry Energy Efficiency Standards</v>
      </c>
      <c r="C936" s="293" t="str">
        <f t="shared" si="40"/>
        <v>Percentage Improvement in Eqpt Efficiency Standards above BAU</v>
      </c>
      <c r="D936" s="299" t="s">
        <v>752</v>
      </c>
      <c r="E936" s="298" t="s">
        <v>786</v>
      </c>
      <c r="F936" t="s">
        <v>753</v>
      </c>
      <c r="G936" s="298" t="s">
        <v>798</v>
      </c>
      <c r="H936" s="20">
        <v>1146</v>
      </c>
      <c r="I936" s="295" t="s">
        <v>624</v>
      </c>
      <c r="J936" s="296" t="str">
        <f>IF(ISBLANK(INDEX('Policy Characteristics'!D:D,MATCH($C936,'Policy Characteristics'!$C:$C,0))),"",INDEX('Policy Characteristics'!D:D,MATCH($C936,'Policy Characteristics'!$C:$C,0)))</f>
        <v>Industry Energy Efficiency Standards</v>
      </c>
      <c r="K936" s="293" t="str">
        <f>IF(ISBLANK(INDEX('Policy Characteristics'!E:E,MATCH($C936,'Policy Characteristics'!$C:$C,0))),"",INDEX('Policy Characteristics'!E:E,MATCH($C936,'Policy Characteristics'!$C:$C,0)))</f>
        <v>indst efficiency standards</v>
      </c>
      <c r="L936" s="237">
        <f>IF(ISBLANK(INDEX('Policy Characteristics'!F:F,MATCH($C936,'Policy Characteristics'!$C:$C,0))),"",INDEX('Policy Characteristics'!F:F,MATCH($C936,'Policy Characteristics'!$C:$C,0)))</f>
        <v>0</v>
      </c>
      <c r="M936" s="237">
        <f>IF(ISBLANK(INDEX('Policy Characteristics'!G:G,MATCH($C936,'Policy Characteristics'!$C:$C,0))),"",INDEX('Policy Characteristics'!G:G,MATCH($C936,'Policy Characteristics'!$C:$C,0)))</f>
        <v>0.25</v>
      </c>
      <c r="N936" s="237">
        <f>IF(ISBLANK(INDEX('Policy Characteristics'!H:H,MATCH($C936,'Policy Characteristics'!$C:$C,0))),"",INDEX('Policy Characteristics'!H:H,MATCH($C936,'Policy Characteristics'!$C:$C,0)))</f>
        <v>0.01</v>
      </c>
      <c r="O936" s="293" t="str">
        <f>IF(ISBLANK(INDEX('Policy Characteristics'!I:I,MATCH($C936,'Policy Characteristics'!$C:$C,0))),"",INDEX('Policy Characteristics'!I:I,MATCH($C936,'Policy Characteristics'!$C:$C,0)))</f>
        <v>% reduction in energy use</v>
      </c>
      <c r="P936" s="293"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6" s="293" t="str">
        <f>IF(ISBLANK(INDEX('Policy Characteristics'!K:K,MATCH($C936,'Policy Characteristics'!$C:$C,0))),"",INDEX('Policy Characteristics'!K:K,MATCH($C936,'Policy Characteristics'!$C:$C,0)))</f>
        <v>industry-ag-main.html#eff-stds</v>
      </c>
      <c r="R936" s="293" t="str">
        <f>IF(ISBLANK(INDEX('Policy Characteristics'!L:L,MATCH($C936,'Policy Characteristics'!$C:$C,0))),"",INDEX('Policy Characteristics'!L:L,MATCH($C936,'Policy Characteristics'!$C:$C,0)))</f>
        <v>industry-energy-efficiency-standards.html</v>
      </c>
    </row>
    <row r="937" spans="1:18" s="293" customFormat="1" x14ac:dyDescent="0.25">
      <c r="A937" s="293" t="str">
        <f>IF(ISBLANK(INDEX('Policy Characteristics'!A:A,MATCH($C937,'Policy Characteristics'!$C:$C,0))),"",INDEX('Policy Characteristics'!A:A,MATCH($C937,'Policy Characteristics'!$C:$C,0)))</f>
        <v>Industry</v>
      </c>
      <c r="B937" s="294" t="str">
        <f>IF(ISBLANK(INDEX('Policy Characteristics'!B:B,MATCH($C937,'Policy Characteristics'!$C:$C,0))),"",INDEX('Policy Characteristics'!B:B,MATCH($C937,'Policy Characteristics'!$C:$C,0)))</f>
        <v>Industry Energy Efficiency Standards</v>
      </c>
      <c r="C937" s="293" t="str">
        <f t="shared" si="40"/>
        <v>Percentage Improvement in Eqpt Efficiency Standards above BAU</v>
      </c>
      <c r="D937" s="299" t="s">
        <v>752</v>
      </c>
      <c r="E937" s="298" t="s">
        <v>788</v>
      </c>
      <c r="F937" t="s">
        <v>753</v>
      </c>
      <c r="G937" s="298" t="s">
        <v>799</v>
      </c>
      <c r="H937" s="20">
        <v>1147</v>
      </c>
      <c r="I937" s="295" t="s">
        <v>634</v>
      </c>
      <c r="J937" s="296" t="str">
        <f>IF(ISBLANK(INDEX('Policy Characteristics'!D:D,MATCH($C937,'Policy Characteristics'!$C:$C,0))),"",INDEX('Policy Characteristics'!D:D,MATCH($C937,'Policy Characteristics'!$C:$C,0)))</f>
        <v>Industry Energy Efficiency Standards</v>
      </c>
      <c r="K937" s="293" t="str">
        <f>IF(ISBLANK(INDEX('Policy Characteristics'!E:E,MATCH($C937,'Policy Characteristics'!$C:$C,0))),"",INDEX('Policy Characteristics'!E:E,MATCH($C937,'Policy Characteristics'!$C:$C,0)))</f>
        <v>indst efficiency standards</v>
      </c>
      <c r="L937" s="237">
        <f>IF(ISBLANK(INDEX('Policy Characteristics'!F:F,MATCH($C937,'Policy Characteristics'!$C:$C,0))),"",INDEX('Policy Characteristics'!F:F,MATCH($C937,'Policy Characteristics'!$C:$C,0)))</f>
        <v>0</v>
      </c>
      <c r="M937" s="237">
        <f>IF(ISBLANK(INDEX('Policy Characteristics'!G:G,MATCH($C937,'Policy Characteristics'!$C:$C,0))),"",INDEX('Policy Characteristics'!G:G,MATCH($C937,'Policy Characteristics'!$C:$C,0)))</f>
        <v>0.25</v>
      </c>
      <c r="N937" s="237">
        <f>IF(ISBLANK(INDEX('Policy Characteristics'!H:H,MATCH($C937,'Policy Characteristics'!$C:$C,0))),"",INDEX('Policy Characteristics'!H:H,MATCH($C937,'Policy Characteristics'!$C:$C,0)))</f>
        <v>0.01</v>
      </c>
      <c r="O937" s="293" t="str">
        <f>IF(ISBLANK(INDEX('Policy Characteristics'!I:I,MATCH($C937,'Policy Characteristics'!$C:$C,0))),"",INDEX('Policy Characteristics'!I:I,MATCH($C937,'Policy Characteristics'!$C:$C,0)))</f>
        <v>% reduction in energy use</v>
      </c>
      <c r="P937" s="293"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7" s="293" t="str">
        <f>IF(ISBLANK(INDEX('Policy Characteristics'!K:K,MATCH($C937,'Policy Characteristics'!$C:$C,0))),"",INDEX('Policy Characteristics'!K:K,MATCH($C937,'Policy Characteristics'!$C:$C,0)))</f>
        <v>industry-ag-main.html#eff-stds</v>
      </c>
      <c r="R937" s="293" t="str">
        <f>IF(ISBLANK(INDEX('Policy Characteristics'!L:L,MATCH($C937,'Policy Characteristics'!$C:$C,0))),"",INDEX('Policy Characteristics'!L:L,MATCH($C937,'Policy Characteristics'!$C:$C,0)))</f>
        <v>industry-energy-efficiency-standards.html</v>
      </c>
    </row>
    <row r="938" spans="1:18" s="293" customFormat="1" x14ac:dyDescent="0.25">
      <c r="A938" s="293" t="str">
        <f>IF(ISBLANK(INDEX('Policy Characteristics'!A:A,MATCH($C938,'Policy Characteristics'!$C:$C,0))),"",INDEX('Policy Characteristics'!A:A,MATCH($C938,'Policy Characteristics'!$C:$C,0)))</f>
        <v>Industry</v>
      </c>
      <c r="B938" s="294" t="str">
        <f>IF(ISBLANK(INDEX('Policy Characteristics'!B:B,MATCH($C938,'Policy Characteristics'!$C:$C,0))),"",INDEX('Policy Characteristics'!B:B,MATCH($C938,'Policy Characteristics'!$C:$C,0)))</f>
        <v>Industry Energy Efficiency Standards</v>
      </c>
      <c r="C938" s="293" t="str">
        <f t="shared" si="40"/>
        <v>Percentage Improvement in Eqpt Efficiency Standards above BAU</v>
      </c>
      <c r="D938" s="299" t="s">
        <v>754</v>
      </c>
      <c r="E938" s="298" t="s">
        <v>770</v>
      </c>
      <c r="F938" t="s">
        <v>755</v>
      </c>
      <c r="G938" s="298" t="s">
        <v>790</v>
      </c>
      <c r="H938" s="20">
        <v>1148</v>
      </c>
      <c r="I938" s="295" t="s">
        <v>624</v>
      </c>
      <c r="J938" s="296" t="str">
        <f>IF(ISBLANK(INDEX('Policy Characteristics'!D:D,MATCH($C938,'Policy Characteristics'!$C:$C,0))),"",INDEX('Policy Characteristics'!D:D,MATCH($C938,'Policy Characteristics'!$C:$C,0)))</f>
        <v>Industry Energy Efficiency Standards</v>
      </c>
      <c r="K938" s="293" t="str">
        <f>IF(ISBLANK(INDEX('Policy Characteristics'!E:E,MATCH($C938,'Policy Characteristics'!$C:$C,0))),"",INDEX('Policy Characteristics'!E:E,MATCH($C938,'Policy Characteristics'!$C:$C,0)))</f>
        <v>indst efficiency standards</v>
      </c>
      <c r="L938" s="237">
        <f>IF(ISBLANK(INDEX('Policy Characteristics'!F:F,MATCH($C938,'Policy Characteristics'!$C:$C,0))),"",INDEX('Policy Characteristics'!F:F,MATCH($C938,'Policy Characteristics'!$C:$C,0)))</f>
        <v>0</v>
      </c>
      <c r="M938" s="237">
        <f>IF(ISBLANK(INDEX('Policy Characteristics'!G:G,MATCH($C938,'Policy Characteristics'!$C:$C,0))),"",INDEX('Policy Characteristics'!G:G,MATCH($C938,'Policy Characteristics'!$C:$C,0)))</f>
        <v>0.25</v>
      </c>
      <c r="N938" s="237">
        <f>IF(ISBLANK(INDEX('Policy Characteristics'!H:H,MATCH($C938,'Policy Characteristics'!$C:$C,0))),"",INDEX('Policy Characteristics'!H:H,MATCH($C938,'Policy Characteristics'!$C:$C,0)))</f>
        <v>0.01</v>
      </c>
      <c r="O938" s="293" t="str">
        <f>IF(ISBLANK(INDEX('Policy Characteristics'!I:I,MATCH($C938,'Policy Characteristics'!$C:$C,0))),"",INDEX('Policy Characteristics'!I:I,MATCH($C938,'Policy Characteristics'!$C:$C,0)))</f>
        <v>% reduction in energy use</v>
      </c>
      <c r="P938" s="293"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8" s="293" t="str">
        <f>IF(ISBLANK(INDEX('Policy Characteristics'!K:K,MATCH($C938,'Policy Characteristics'!$C:$C,0))),"",INDEX('Policy Characteristics'!K:K,MATCH($C938,'Policy Characteristics'!$C:$C,0)))</f>
        <v>industry-ag-main.html#eff-stds</v>
      </c>
      <c r="R938" s="293" t="str">
        <f>IF(ISBLANK(INDEX('Policy Characteristics'!L:L,MATCH($C938,'Policy Characteristics'!$C:$C,0))),"",INDEX('Policy Characteristics'!L:L,MATCH($C938,'Policy Characteristics'!$C:$C,0)))</f>
        <v>industry-energy-efficiency-standards.html</v>
      </c>
    </row>
    <row r="939" spans="1:18" s="293" customFormat="1" x14ac:dyDescent="0.25">
      <c r="A939" s="293" t="str">
        <f>IF(ISBLANK(INDEX('Policy Characteristics'!A:A,MATCH($C939,'Policy Characteristics'!$C:$C,0))),"",INDEX('Policy Characteristics'!A:A,MATCH($C939,'Policy Characteristics'!$C:$C,0)))</f>
        <v>Industry</v>
      </c>
      <c r="B939" s="294" t="str">
        <f>IF(ISBLANK(INDEX('Policy Characteristics'!B:B,MATCH($C939,'Policy Characteristics'!$C:$C,0))),"",INDEX('Policy Characteristics'!B:B,MATCH($C939,'Policy Characteristics'!$C:$C,0)))</f>
        <v>Industry Energy Efficiency Standards</v>
      </c>
      <c r="C939" s="293" t="str">
        <f t="shared" si="40"/>
        <v>Percentage Improvement in Eqpt Efficiency Standards above BAU</v>
      </c>
      <c r="D939" s="299" t="s">
        <v>754</v>
      </c>
      <c r="E939" s="298" t="s">
        <v>772</v>
      </c>
      <c r="F939" t="s">
        <v>755</v>
      </c>
      <c r="G939" s="298" t="s">
        <v>791</v>
      </c>
      <c r="H939" s="20">
        <v>1149</v>
      </c>
      <c r="I939" s="295" t="s">
        <v>624</v>
      </c>
      <c r="J939" s="296" t="str">
        <f>IF(ISBLANK(INDEX('Policy Characteristics'!D:D,MATCH($C939,'Policy Characteristics'!$C:$C,0))),"",INDEX('Policy Characteristics'!D:D,MATCH($C939,'Policy Characteristics'!$C:$C,0)))</f>
        <v>Industry Energy Efficiency Standards</v>
      </c>
      <c r="K939" s="293" t="str">
        <f>IF(ISBLANK(INDEX('Policy Characteristics'!E:E,MATCH($C939,'Policy Characteristics'!$C:$C,0))),"",INDEX('Policy Characteristics'!E:E,MATCH($C939,'Policy Characteristics'!$C:$C,0)))</f>
        <v>indst efficiency standards</v>
      </c>
      <c r="L939" s="237">
        <f>IF(ISBLANK(INDEX('Policy Characteristics'!F:F,MATCH($C939,'Policy Characteristics'!$C:$C,0))),"",INDEX('Policy Characteristics'!F:F,MATCH($C939,'Policy Characteristics'!$C:$C,0)))</f>
        <v>0</v>
      </c>
      <c r="M939" s="237">
        <f>IF(ISBLANK(INDEX('Policy Characteristics'!G:G,MATCH($C939,'Policy Characteristics'!$C:$C,0))),"",INDEX('Policy Characteristics'!G:G,MATCH($C939,'Policy Characteristics'!$C:$C,0)))</f>
        <v>0.25</v>
      </c>
      <c r="N939" s="237">
        <f>IF(ISBLANK(INDEX('Policy Characteristics'!H:H,MATCH($C939,'Policy Characteristics'!$C:$C,0))),"",INDEX('Policy Characteristics'!H:H,MATCH($C939,'Policy Characteristics'!$C:$C,0)))</f>
        <v>0.01</v>
      </c>
      <c r="O939" s="293" t="str">
        <f>IF(ISBLANK(INDEX('Policy Characteristics'!I:I,MATCH($C939,'Policy Characteristics'!$C:$C,0))),"",INDEX('Policy Characteristics'!I:I,MATCH($C939,'Policy Characteristics'!$C:$C,0)))</f>
        <v>% reduction in energy use</v>
      </c>
      <c r="P939" s="293"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9" s="293" t="str">
        <f>IF(ISBLANK(INDEX('Policy Characteristics'!K:K,MATCH($C939,'Policy Characteristics'!$C:$C,0))),"",INDEX('Policy Characteristics'!K:K,MATCH($C939,'Policy Characteristics'!$C:$C,0)))</f>
        <v>industry-ag-main.html#eff-stds</v>
      </c>
      <c r="R939" s="293" t="str">
        <f>IF(ISBLANK(INDEX('Policy Characteristics'!L:L,MATCH($C939,'Policy Characteristics'!$C:$C,0))),"",INDEX('Policy Characteristics'!L:L,MATCH($C939,'Policy Characteristics'!$C:$C,0)))</f>
        <v>industry-energy-efficiency-standards.html</v>
      </c>
    </row>
    <row r="940" spans="1:18" s="293" customFormat="1" x14ac:dyDescent="0.25">
      <c r="A940" s="293" t="str">
        <f>IF(ISBLANK(INDEX('Policy Characteristics'!A:A,MATCH($C940,'Policy Characteristics'!$C:$C,0))),"",INDEX('Policy Characteristics'!A:A,MATCH($C940,'Policy Characteristics'!$C:$C,0)))</f>
        <v>Industry</v>
      </c>
      <c r="B940" s="294" t="str">
        <f>IF(ISBLANK(INDEX('Policy Characteristics'!B:B,MATCH($C940,'Policy Characteristics'!$C:$C,0))),"",INDEX('Policy Characteristics'!B:B,MATCH($C940,'Policy Characteristics'!$C:$C,0)))</f>
        <v>Industry Energy Efficiency Standards</v>
      </c>
      <c r="C940" s="293" t="str">
        <f t="shared" si="40"/>
        <v>Percentage Improvement in Eqpt Efficiency Standards above BAU</v>
      </c>
      <c r="D940" s="299" t="s">
        <v>754</v>
      </c>
      <c r="E940" s="298" t="s">
        <v>774</v>
      </c>
      <c r="F940" t="s">
        <v>755</v>
      </c>
      <c r="G940" s="298" t="s">
        <v>792</v>
      </c>
      <c r="H940" s="20">
        <v>1150</v>
      </c>
      <c r="I940" s="295" t="s">
        <v>624</v>
      </c>
      <c r="J940" s="296" t="str">
        <f>IF(ISBLANK(INDEX('Policy Characteristics'!D:D,MATCH($C940,'Policy Characteristics'!$C:$C,0))),"",INDEX('Policy Characteristics'!D:D,MATCH($C940,'Policy Characteristics'!$C:$C,0)))</f>
        <v>Industry Energy Efficiency Standards</v>
      </c>
      <c r="K940" s="293" t="str">
        <f>IF(ISBLANK(INDEX('Policy Characteristics'!E:E,MATCH($C940,'Policy Characteristics'!$C:$C,0))),"",INDEX('Policy Characteristics'!E:E,MATCH($C940,'Policy Characteristics'!$C:$C,0)))</f>
        <v>indst efficiency standards</v>
      </c>
      <c r="L940" s="237">
        <f>IF(ISBLANK(INDEX('Policy Characteristics'!F:F,MATCH($C940,'Policy Characteristics'!$C:$C,0))),"",INDEX('Policy Characteristics'!F:F,MATCH($C940,'Policy Characteristics'!$C:$C,0)))</f>
        <v>0</v>
      </c>
      <c r="M940" s="237">
        <f>IF(ISBLANK(INDEX('Policy Characteristics'!G:G,MATCH($C940,'Policy Characteristics'!$C:$C,0))),"",INDEX('Policy Characteristics'!G:G,MATCH($C940,'Policy Characteristics'!$C:$C,0)))</f>
        <v>0.25</v>
      </c>
      <c r="N940" s="237">
        <f>IF(ISBLANK(INDEX('Policy Characteristics'!H:H,MATCH($C940,'Policy Characteristics'!$C:$C,0))),"",INDEX('Policy Characteristics'!H:H,MATCH($C940,'Policy Characteristics'!$C:$C,0)))</f>
        <v>0.01</v>
      </c>
      <c r="O940" s="293" t="str">
        <f>IF(ISBLANK(INDEX('Policy Characteristics'!I:I,MATCH($C940,'Policy Characteristics'!$C:$C,0))),"",INDEX('Policy Characteristics'!I:I,MATCH($C940,'Policy Characteristics'!$C:$C,0)))</f>
        <v>% reduction in energy use</v>
      </c>
      <c r="P940" s="293"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0" s="293" t="str">
        <f>IF(ISBLANK(INDEX('Policy Characteristics'!K:K,MATCH($C940,'Policy Characteristics'!$C:$C,0))),"",INDEX('Policy Characteristics'!K:K,MATCH($C940,'Policy Characteristics'!$C:$C,0)))</f>
        <v>industry-ag-main.html#eff-stds</v>
      </c>
      <c r="R940" s="293" t="str">
        <f>IF(ISBLANK(INDEX('Policy Characteristics'!L:L,MATCH($C940,'Policy Characteristics'!$C:$C,0))),"",INDEX('Policy Characteristics'!L:L,MATCH($C940,'Policy Characteristics'!$C:$C,0)))</f>
        <v>industry-energy-efficiency-standards.html</v>
      </c>
    </row>
    <row r="941" spans="1:18" s="293" customFormat="1" x14ac:dyDescent="0.25">
      <c r="A941" s="293" t="str">
        <f>IF(ISBLANK(INDEX('Policy Characteristics'!A:A,MATCH($C941,'Policy Characteristics'!$C:$C,0))),"",INDEX('Policy Characteristics'!A:A,MATCH($C941,'Policy Characteristics'!$C:$C,0)))</f>
        <v>Industry</v>
      </c>
      <c r="B941" s="294" t="str">
        <f>IF(ISBLANK(INDEX('Policy Characteristics'!B:B,MATCH($C941,'Policy Characteristics'!$C:$C,0))),"",INDEX('Policy Characteristics'!B:B,MATCH($C941,'Policy Characteristics'!$C:$C,0)))</f>
        <v>Industry Energy Efficiency Standards</v>
      </c>
      <c r="C941" s="293" t="str">
        <f t="shared" ref="C941:C997" si="41">C$748</f>
        <v>Percentage Improvement in Eqpt Efficiency Standards above BAU</v>
      </c>
      <c r="D941" s="299" t="s">
        <v>754</v>
      </c>
      <c r="E941" s="298" t="s">
        <v>776</v>
      </c>
      <c r="F941" t="s">
        <v>755</v>
      </c>
      <c r="G941" s="298" t="s">
        <v>793</v>
      </c>
      <c r="H941" s="20">
        <v>1151</v>
      </c>
      <c r="I941" s="295" t="s">
        <v>634</v>
      </c>
      <c r="J941" s="296" t="str">
        <f>IF(ISBLANK(INDEX('Policy Characteristics'!D:D,MATCH($C941,'Policy Characteristics'!$C:$C,0))),"",INDEX('Policy Characteristics'!D:D,MATCH($C941,'Policy Characteristics'!$C:$C,0)))</f>
        <v>Industry Energy Efficiency Standards</v>
      </c>
      <c r="K941" s="293" t="str">
        <f>IF(ISBLANK(INDEX('Policy Characteristics'!E:E,MATCH($C941,'Policy Characteristics'!$C:$C,0))),"",INDEX('Policy Characteristics'!E:E,MATCH($C941,'Policy Characteristics'!$C:$C,0)))</f>
        <v>indst efficiency standards</v>
      </c>
      <c r="L941" s="237">
        <f>IF(ISBLANK(INDEX('Policy Characteristics'!F:F,MATCH($C941,'Policy Characteristics'!$C:$C,0))),"",INDEX('Policy Characteristics'!F:F,MATCH($C941,'Policy Characteristics'!$C:$C,0)))</f>
        <v>0</v>
      </c>
      <c r="M941" s="237">
        <f>IF(ISBLANK(INDEX('Policy Characteristics'!G:G,MATCH($C941,'Policy Characteristics'!$C:$C,0))),"",INDEX('Policy Characteristics'!G:G,MATCH($C941,'Policy Characteristics'!$C:$C,0)))</f>
        <v>0.25</v>
      </c>
      <c r="N941" s="237">
        <f>IF(ISBLANK(INDEX('Policy Characteristics'!H:H,MATCH($C941,'Policy Characteristics'!$C:$C,0))),"",INDEX('Policy Characteristics'!H:H,MATCH($C941,'Policy Characteristics'!$C:$C,0)))</f>
        <v>0.01</v>
      </c>
      <c r="O941" s="293" t="str">
        <f>IF(ISBLANK(INDEX('Policy Characteristics'!I:I,MATCH($C941,'Policy Characteristics'!$C:$C,0))),"",INDEX('Policy Characteristics'!I:I,MATCH($C941,'Policy Characteristics'!$C:$C,0)))</f>
        <v>% reduction in energy use</v>
      </c>
      <c r="P941" s="293"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1" s="293" t="str">
        <f>IF(ISBLANK(INDEX('Policy Characteristics'!K:K,MATCH($C941,'Policy Characteristics'!$C:$C,0))),"",INDEX('Policy Characteristics'!K:K,MATCH($C941,'Policy Characteristics'!$C:$C,0)))</f>
        <v>industry-ag-main.html#eff-stds</v>
      </c>
      <c r="R941" s="293" t="str">
        <f>IF(ISBLANK(INDEX('Policy Characteristics'!L:L,MATCH($C941,'Policy Characteristics'!$C:$C,0))),"",INDEX('Policy Characteristics'!L:L,MATCH($C941,'Policy Characteristics'!$C:$C,0)))</f>
        <v>industry-energy-efficiency-standards.html</v>
      </c>
    </row>
    <row r="942" spans="1:18" s="293" customFormat="1" x14ac:dyDescent="0.25">
      <c r="A942" s="293" t="str">
        <f>IF(ISBLANK(INDEX('Policy Characteristics'!A:A,MATCH($C942,'Policy Characteristics'!$C:$C,0))),"",INDEX('Policy Characteristics'!A:A,MATCH($C942,'Policy Characteristics'!$C:$C,0)))</f>
        <v>Industry</v>
      </c>
      <c r="B942" s="294" t="str">
        <f>IF(ISBLANK(INDEX('Policy Characteristics'!B:B,MATCH($C942,'Policy Characteristics'!$C:$C,0))),"",INDEX('Policy Characteristics'!B:B,MATCH($C942,'Policy Characteristics'!$C:$C,0)))</f>
        <v>Industry Energy Efficiency Standards</v>
      </c>
      <c r="C942" s="293" t="str">
        <f t="shared" si="41"/>
        <v>Percentage Improvement in Eqpt Efficiency Standards above BAU</v>
      </c>
      <c r="D942" s="299" t="s">
        <v>754</v>
      </c>
      <c r="E942" s="298" t="s">
        <v>778</v>
      </c>
      <c r="F942" t="s">
        <v>755</v>
      </c>
      <c r="G942" s="298" t="s">
        <v>794</v>
      </c>
      <c r="H942" s="20">
        <v>1152</v>
      </c>
      <c r="I942" s="295" t="s">
        <v>624</v>
      </c>
      <c r="J942" s="296" t="str">
        <f>IF(ISBLANK(INDEX('Policy Characteristics'!D:D,MATCH($C942,'Policy Characteristics'!$C:$C,0))),"",INDEX('Policy Characteristics'!D:D,MATCH($C942,'Policy Characteristics'!$C:$C,0)))</f>
        <v>Industry Energy Efficiency Standards</v>
      </c>
      <c r="K942" s="293" t="str">
        <f>IF(ISBLANK(INDEX('Policy Characteristics'!E:E,MATCH($C942,'Policy Characteristics'!$C:$C,0))),"",INDEX('Policy Characteristics'!E:E,MATCH($C942,'Policy Characteristics'!$C:$C,0)))</f>
        <v>indst efficiency standards</v>
      </c>
      <c r="L942" s="237">
        <f>IF(ISBLANK(INDEX('Policy Characteristics'!F:F,MATCH($C942,'Policy Characteristics'!$C:$C,0))),"",INDEX('Policy Characteristics'!F:F,MATCH($C942,'Policy Characteristics'!$C:$C,0)))</f>
        <v>0</v>
      </c>
      <c r="M942" s="237">
        <f>IF(ISBLANK(INDEX('Policy Characteristics'!G:G,MATCH($C942,'Policy Characteristics'!$C:$C,0))),"",INDEX('Policy Characteristics'!G:G,MATCH($C942,'Policy Characteristics'!$C:$C,0)))</f>
        <v>0.25</v>
      </c>
      <c r="N942" s="237">
        <f>IF(ISBLANK(INDEX('Policy Characteristics'!H:H,MATCH($C942,'Policy Characteristics'!$C:$C,0))),"",INDEX('Policy Characteristics'!H:H,MATCH($C942,'Policy Characteristics'!$C:$C,0)))</f>
        <v>0.01</v>
      </c>
      <c r="O942" s="293" t="str">
        <f>IF(ISBLANK(INDEX('Policy Characteristics'!I:I,MATCH($C942,'Policy Characteristics'!$C:$C,0))),"",INDEX('Policy Characteristics'!I:I,MATCH($C942,'Policy Characteristics'!$C:$C,0)))</f>
        <v>% reduction in energy use</v>
      </c>
      <c r="P942" s="293"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2" s="293" t="str">
        <f>IF(ISBLANK(INDEX('Policy Characteristics'!K:K,MATCH($C942,'Policy Characteristics'!$C:$C,0))),"",INDEX('Policy Characteristics'!K:K,MATCH($C942,'Policy Characteristics'!$C:$C,0)))</f>
        <v>industry-ag-main.html#eff-stds</v>
      </c>
      <c r="R942" s="293" t="str">
        <f>IF(ISBLANK(INDEX('Policy Characteristics'!L:L,MATCH($C942,'Policy Characteristics'!$C:$C,0))),"",INDEX('Policy Characteristics'!L:L,MATCH($C942,'Policy Characteristics'!$C:$C,0)))</f>
        <v>industry-energy-efficiency-standards.html</v>
      </c>
    </row>
    <row r="943" spans="1:18" s="293" customFormat="1" x14ac:dyDescent="0.25">
      <c r="A943" s="293" t="str">
        <f>IF(ISBLANK(INDEX('Policy Characteristics'!A:A,MATCH($C943,'Policy Characteristics'!$C:$C,0))),"",INDEX('Policy Characteristics'!A:A,MATCH($C943,'Policy Characteristics'!$C:$C,0)))</f>
        <v>Industry</v>
      </c>
      <c r="B943" s="294" t="str">
        <f>IF(ISBLANK(INDEX('Policy Characteristics'!B:B,MATCH($C943,'Policy Characteristics'!$C:$C,0))),"",INDEX('Policy Characteristics'!B:B,MATCH($C943,'Policy Characteristics'!$C:$C,0)))</f>
        <v>Industry Energy Efficiency Standards</v>
      </c>
      <c r="C943" s="293" t="str">
        <f t="shared" si="41"/>
        <v>Percentage Improvement in Eqpt Efficiency Standards above BAU</v>
      </c>
      <c r="D943" s="299" t="s">
        <v>754</v>
      </c>
      <c r="E943" s="298" t="s">
        <v>780</v>
      </c>
      <c r="F943" t="s">
        <v>755</v>
      </c>
      <c r="G943" s="298" t="s">
        <v>795</v>
      </c>
      <c r="H943" s="20">
        <v>1153</v>
      </c>
      <c r="I943" s="295" t="s">
        <v>634</v>
      </c>
      <c r="J943" s="296" t="str">
        <f>IF(ISBLANK(INDEX('Policy Characteristics'!D:D,MATCH($C943,'Policy Characteristics'!$C:$C,0))),"",INDEX('Policy Characteristics'!D:D,MATCH($C943,'Policy Characteristics'!$C:$C,0)))</f>
        <v>Industry Energy Efficiency Standards</v>
      </c>
      <c r="K943" s="293" t="str">
        <f>IF(ISBLANK(INDEX('Policy Characteristics'!E:E,MATCH($C943,'Policy Characteristics'!$C:$C,0))),"",INDEX('Policy Characteristics'!E:E,MATCH($C943,'Policy Characteristics'!$C:$C,0)))</f>
        <v>indst efficiency standards</v>
      </c>
      <c r="L943" s="237">
        <f>IF(ISBLANK(INDEX('Policy Characteristics'!F:F,MATCH($C943,'Policy Characteristics'!$C:$C,0))),"",INDEX('Policy Characteristics'!F:F,MATCH($C943,'Policy Characteristics'!$C:$C,0)))</f>
        <v>0</v>
      </c>
      <c r="M943" s="237">
        <f>IF(ISBLANK(INDEX('Policy Characteristics'!G:G,MATCH($C943,'Policy Characteristics'!$C:$C,0))),"",INDEX('Policy Characteristics'!G:G,MATCH($C943,'Policy Characteristics'!$C:$C,0)))</f>
        <v>0.25</v>
      </c>
      <c r="N943" s="237">
        <f>IF(ISBLANK(INDEX('Policy Characteristics'!H:H,MATCH($C943,'Policy Characteristics'!$C:$C,0))),"",INDEX('Policy Characteristics'!H:H,MATCH($C943,'Policy Characteristics'!$C:$C,0)))</f>
        <v>0.01</v>
      </c>
      <c r="O943" s="293" t="str">
        <f>IF(ISBLANK(INDEX('Policy Characteristics'!I:I,MATCH($C943,'Policy Characteristics'!$C:$C,0))),"",INDEX('Policy Characteristics'!I:I,MATCH($C943,'Policy Characteristics'!$C:$C,0)))</f>
        <v>% reduction in energy use</v>
      </c>
      <c r="P943" s="293"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3" s="293" t="str">
        <f>IF(ISBLANK(INDEX('Policy Characteristics'!K:K,MATCH($C943,'Policy Characteristics'!$C:$C,0))),"",INDEX('Policy Characteristics'!K:K,MATCH($C943,'Policy Characteristics'!$C:$C,0)))</f>
        <v>industry-ag-main.html#eff-stds</v>
      </c>
      <c r="R943" s="293" t="str">
        <f>IF(ISBLANK(INDEX('Policy Characteristics'!L:L,MATCH($C943,'Policy Characteristics'!$C:$C,0))),"",INDEX('Policy Characteristics'!L:L,MATCH($C943,'Policy Characteristics'!$C:$C,0)))</f>
        <v>industry-energy-efficiency-standards.html</v>
      </c>
    </row>
    <row r="944" spans="1:18" s="293" customFormat="1" x14ac:dyDescent="0.25">
      <c r="A944" s="293" t="str">
        <f>IF(ISBLANK(INDEX('Policy Characteristics'!A:A,MATCH($C944,'Policy Characteristics'!$C:$C,0))),"",INDEX('Policy Characteristics'!A:A,MATCH($C944,'Policy Characteristics'!$C:$C,0)))</f>
        <v>Industry</v>
      </c>
      <c r="B944" s="294" t="str">
        <f>IF(ISBLANK(INDEX('Policy Characteristics'!B:B,MATCH($C944,'Policy Characteristics'!$C:$C,0))),"",INDEX('Policy Characteristics'!B:B,MATCH($C944,'Policy Characteristics'!$C:$C,0)))</f>
        <v>Industry Energy Efficiency Standards</v>
      </c>
      <c r="C944" s="293" t="str">
        <f t="shared" si="41"/>
        <v>Percentage Improvement in Eqpt Efficiency Standards above BAU</v>
      </c>
      <c r="D944" s="299" t="s">
        <v>754</v>
      </c>
      <c r="E944" s="298" t="s">
        <v>782</v>
      </c>
      <c r="F944" t="s">
        <v>755</v>
      </c>
      <c r="G944" s="298" t="s">
        <v>796</v>
      </c>
      <c r="H944" s="20">
        <v>1154</v>
      </c>
      <c r="I944" s="295" t="s">
        <v>634</v>
      </c>
      <c r="J944" s="296" t="str">
        <f>IF(ISBLANK(INDEX('Policy Characteristics'!D:D,MATCH($C944,'Policy Characteristics'!$C:$C,0))),"",INDEX('Policy Characteristics'!D:D,MATCH($C944,'Policy Characteristics'!$C:$C,0)))</f>
        <v>Industry Energy Efficiency Standards</v>
      </c>
      <c r="K944" s="293" t="str">
        <f>IF(ISBLANK(INDEX('Policy Characteristics'!E:E,MATCH($C944,'Policy Characteristics'!$C:$C,0))),"",INDEX('Policy Characteristics'!E:E,MATCH($C944,'Policy Characteristics'!$C:$C,0)))</f>
        <v>indst efficiency standards</v>
      </c>
      <c r="L944" s="237">
        <f>IF(ISBLANK(INDEX('Policy Characteristics'!F:F,MATCH($C944,'Policy Characteristics'!$C:$C,0))),"",INDEX('Policy Characteristics'!F:F,MATCH($C944,'Policy Characteristics'!$C:$C,0)))</f>
        <v>0</v>
      </c>
      <c r="M944" s="237">
        <f>IF(ISBLANK(INDEX('Policy Characteristics'!G:G,MATCH($C944,'Policy Characteristics'!$C:$C,0))),"",INDEX('Policy Characteristics'!G:G,MATCH($C944,'Policy Characteristics'!$C:$C,0)))</f>
        <v>0.25</v>
      </c>
      <c r="N944" s="237">
        <f>IF(ISBLANK(INDEX('Policy Characteristics'!H:H,MATCH($C944,'Policy Characteristics'!$C:$C,0))),"",INDEX('Policy Characteristics'!H:H,MATCH($C944,'Policy Characteristics'!$C:$C,0)))</f>
        <v>0.01</v>
      </c>
      <c r="O944" s="293" t="str">
        <f>IF(ISBLANK(INDEX('Policy Characteristics'!I:I,MATCH($C944,'Policy Characteristics'!$C:$C,0))),"",INDEX('Policy Characteristics'!I:I,MATCH($C944,'Policy Characteristics'!$C:$C,0)))</f>
        <v>% reduction in energy use</v>
      </c>
      <c r="P944" s="293"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4" s="293" t="str">
        <f>IF(ISBLANK(INDEX('Policy Characteristics'!K:K,MATCH($C944,'Policy Characteristics'!$C:$C,0))),"",INDEX('Policy Characteristics'!K:K,MATCH($C944,'Policy Characteristics'!$C:$C,0)))</f>
        <v>industry-ag-main.html#eff-stds</v>
      </c>
      <c r="R944" s="293" t="str">
        <f>IF(ISBLANK(INDEX('Policy Characteristics'!L:L,MATCH($C944,'Policy Characteristics'!$C:$C,0))),"",INDEX('Policy Characteristics'!L:L,MATCH($C944,'Policy Characteristics'!$C:$C,0)))</f>
        <v>industry-energy-efficiency-standards.html</v>
      </c>
    </row>
    <row r="945" spans="1:18" s="293" customFormat="1" x14ac:dyDescent="0.25">
      <c r="A945" s="293" t="str">
        <f>IF(ISBLANK(INDEX('Policy Characteristics'!A:A,MATCH($C945,'Policy Characteristics'!$C:$C,0))),"",INDEX('Policy Characteristics'!A:A,MATCH($C945,'Policy Characteristics'!$C:$C,0)))</f>
        <v>Industry</v>
      </c>
      <c r="B945" s="294" t="str">
        <f>IF(ISBLANK(INDEX('Policy Characteristics'!B:B,MATCH($C945,'Policy Characteristics'!$C:$C,0))),"",INDEX('Policy Characteristics'!B:B,MATCH($C945,'Policy Characteristics'!$C:$C,0)))</f>
        <v>Industry Energy Efficiency Standards</v>
      </c>
      <c r="C945" s="293" t="str">
        <f t="shared" si="41"/>
        <v>Percentage Improvement in Eqpt Efficiency Standards above BAU</v>
      </c>
      <c r="D945" s="299" t="s">
        <v>754</v>
      </c>
      <c r="E945" s="298" t="s">
        <v>784</v>
      </c>
      <c r="F945" t="s">
        <v>755</v>
      </c>
      <c r="G945" s="298" t="s">
        <v>797</v>
      </c>
      <c r="H945" s="20">
        <v>1155</v>
      </c>
      <c r="I945" s="295" t="s">
        <v>624</v>
      </c>
      <c r="J945" s="296" t="str">
        <f>IF(ISBLANK(INDEX('Policy Characteristics'!D:D,MATCH($C945,'Policy Characteristics'!$C:$C,0))),"",INDEX('Policy Characteristics'!D:D,MATCH($C945,'Policy Characteristics'!$C:$C,0)))</f>
        <v>Industry Energy Efficiency Standards</v>
      </c>
      <c r="K945" s="293" t="str">
        <f>IF(ISBLANK(INDEX('Policy Characteristics'!E:E,MATCH($C945,'Policy Characteristics'!$C:$C,0))),"",INDEX('Policy Characteristics'!E:E,MATCH($C945,'Policy Characteristics'!$C:$C,0)))</f>
        <v>indst efficiency standards</v>
      </c>
      <c r="L945" s="237">
        <f>IF(ISBLANK(INDEX('Policy Characteristics'!F:F,MATCH($C945,'Policy Characteristics'!$C:$C,0))),"",INDEX('Policy Characteristics'!F:F,MATCH($C945,'Policy Characteristics'!$C:$C,0)))</f>
        <v>0</v>
      </c>
      <c r="M945" s="237">
        <f>IF(ISBLANK(INDEX('Policy Characteristics'!G:G,MATCH($C945,'Policy Characteristics'!$C:$C,0))),"",INDEX('Policy Characteristics'!G:G,MATCH($C945,'Policy Characteristics'!$C:$C,0)))</f>
        <v>0.25</v>
      </c>
      <c r="N945" s="237">
        <f>IF(ISBLANK(INDEX('Policy Characteristics'!H:H,MATCH($C945,'Policy Characteristics'!$C:$C,0))),"",INDEX('Policy Characteristics'!H:H,MATCH($C945,'Policy Characteristics'!$C:$C,0)))</f>
        <v>0.01</v>
      </c>
      <c r="O945" s="293" t="str">
        <f>IF(ISBLANK(INDEX('Policy Characteristics'!I:I,MATCH($C945,'Policy Characteristics'!$C:$C,0))),"",INDEX('Policy Characteristics'!I:I,MATCH($C945,'Policy Characteristics'!$C:$C,0)))</f>
        <v>% reduction in energy use</v>
      </c>
      <c r="P945" s="293"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5" s="293" t="str">
        <f>IF(ISBLANK(INDEX('Policy Characteristics'!K:K,MATCH($C945,'Policy Characteristics'!$C:$C,0))),"",INDEX('Policy Characteristics'!K:K,MATCH($C945,'Policy Characteristics'!$C:$C,0)))</f>
        <v>industry-ag-main.html#eff-stds</v>
      </c>
      <c r="R945" s="293" t="str">
        <f>IF(ISBLANK(INDEX('Policy Characteristics'!L:L,MATCH($C945,'Policy Characteristics'!$C:$C,0))),"",INDEX('Policy Characteristics'!L:L,MATCH($C945,'Policy Characteristics'!$C:$C,0)))</f>
        <v>industry-energy-efficiency-standards.html</v>
      </c>
    </row>
    <row r="946" spans="1:18" s="293" customFormat="1" x14ac:dyDescent="0.25">
      <c r="A946" s="293" t="str">
        <f>IF(ISBLANK(INDEX('Policy Characteristics'!A:A,MATCH($C946,'Policy Characteristics'!$C:$C,0))),"",INDEX('Policy Characteristics'!A:A,MATCH($C946,'Policy Characteristics'!$C:$C,0)))</f>
        <v>Industry</v>
      </c>
      <c r="B946" s="294" t="str">
        <f>IF(ISBLANK(INDEX('Policy Characteristics'!B:B,MATCH($C946,'Policy Characteristics'!$C:$C,0))),"",INDEX('Policy Characteristics'!B:B,MATCH($C946,'Policy Characteristics'!$C:$C,0)))</f>
        <v>Industry Energy Efficiency Standards</v>
      </c>
      <c r="C946" s="293" t="str">
        <f t="shared" si="41"/>
        <v>Percentage Improvement in Eqpt Efficiency Standards above BAU</v>
      </c>
      <c r="D946" s="299" t="s">
        <v>754</v>
      </c>
      <c r="E946" s="298" t="s">
        <v>786</v>
      </c>
      <c r="F946" t="s">
        <v>755</v>
      </c>
      <c r="G946" s="298" t="s">
        <v>798</v>
      </c>
      <c r="H946" s="20">
        <v>1156</v>
      </c>
      <c r="I946" s="295" t="s">
        <v>624</v>
      </c>
      <c r="J946" s="296" t="str">
        <f>IF(ISBLANK(INDEX('Policy Characteristics'!D:D,MATCH($C946,'Policy Characteristics'!$C:$C,0))),"",INDEX('Policy Characteristics'!D:D,MATCH($C946,'Policy Characteristics'!$C:$C,0)))</f>
        <v>Industry Energy Efficiency Standards</v>
      </c>
      <c r="K946" s="293" t="str">
        <f>IF(ISBLANK(INDEX('Policy Characteristics'!E:E,MATCH($C946,'Policy Characteristics'!$C:$C,0))),"",INDEX('Policy Characteristics'!E:E,MATCH($C946,'Policy Characteristics'!$C:$C,0)))</f>
        <v>indst efficiency standards</v>
      </c>
      <c r="L946" s="237">
        <f>IF(ISBLANK(INDEX('Policy Characteristics'!F:F,MATCH($C946,'Policy Characteristics'!$C:$C,0))),"",INDEX('Policy Characteristics'!F:F,MATCH($C946,'Policy Characteristics'!$C:$C,0)))</f>
        <v>0</v>
      </c>
      <c r="M946" s="237">
        <f>IF(ISBLANK(INDEX('Policy Characteristics'!G:G,MATCH($C946,'Policy Characteristics'!$C:$C,0))),"",INDEX('Policy Characteristics'!G:G,MATCH($C946,'Policy Characteristics'!$C:$C,0)))</f>
        <v>0.25</v>
      </c>
      <c r="N946" s="237">
        <f>IF(ISBLANK(INDEX('Policy Characteristics'!H:H,MATCH($C946,'Policy Characteristics'!$C:$C,0))),"",INDEX('Policy Characteristics'!H:H,MATCH($C946,'Policy Characteristics'!$C:$C,0)))</f>
        <v>0.01</v>
      </c>
      <c r="O946" s="293" t="str">
        <f>IF(ISBLANK(INDEX('Policy Characteristics'!I:I,MATCH($C946,'Policy Characteristics'!$C:$C,0))),"",INDEX('Policy Characteristics'!I:I,MATCH($C946,'Policy Characteristics'!$C:$C,0)))</f>
        <v>% reduction in energy use</v>
      </c>
      <c r="P946" s="293"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6" s="293" t="str">
        <f>IF(ISBLANK(INDEX('Policy Characteristics'!K:K,MATCH($C946,'Policy Characteristics'!$C:$C,0))),"",INDEX('Policy Characteristics'!K:K,MATCH($C946,'Policy Characteristics'!$C:$C,0)))</f>
        <v>industry-ag-main.html#eff-stds</v>
      </c>
      <c r="R946" s="293" t="str">
        <f>IF(ISBLANK(INDEX('Policy Characteristics'!L:L,MATCH($C946,'Policy Characteristics'!$C:$C,0))),"",INDEX('Policy Characteristics'!L:L,MATCH($C946,'Policy Characteristics'!$C:$C,0)))</f>
        <v>industry-energy-efficiency-standards.html</v>
      </c>
    </row>
    <row r="947" spans="1:18" s="293" customFormat="1" x14ac:dyDescent="0.25">
      <c r="A947" s="293" t="str">
        <f>IF(ISBLANK(INDEX('Policy Characteristics'!A:A,MATCH($C947,'Policy Characteristics'!$C:$C,0))),"",INDEX('Policy Characteristics'!A:A,MATCH($C947,'Policy Characteristics'!$C:$C,0)))</f>
        <v>Industry</v>
      </c>
      <c r="B947" s="294" t="str">
        <f>IF(ISBLANK(INDEX('Policy Characteristics'!B:B,MATCH($C947,'Policy Characteristics'!$C:$C,0))),"",INDEX('Policy Characteristics'!B:B,MATCH($C947,'Policy Characteristics'!$C:$C,0)))</f>
        <v>Industry Energy Efficiency Standards</v>
      </c>
      <c r="C947" s="293" t="str">
        <f t="shared" si="41"/>
        <v>Percentage Improvement in Eqpt Efficiency Standards above BAU</v>
      </c>
      <c r="D947" s="299" t="s">
        <v>754</v>
      </c>
      <c r="E947" s="298" t="s">
        <v>788</v>
      </c>
      <c r="F947" t="s">
        <v>755</v>
      </c>
      <c r="G947" s="298" t="s">
        <v>799</v>
      </c>
      <c r="H947" s="20">
        <v>1157</v>
      </c>
      <c r="I947" s="295" t="s">
        <v>634</v>
      </c>
      <c r="J947" s="296" t="str">
        <f>IF(ISBLANK(INDEX('Policy Characteristics'!D:D,MATCH($C947,'Policy Characteristics'!$C:$C,0))),"",INDEX('Policy Characteristics'!D:D,MATCH($C947,'Policy Characteristics'!$C:$C,0)))</f>
        <v>Industry Energy Efficiency Standards</v>
      </c>
      <c r="K947" s="293" t="str">
        <f>IF(ISBLANK(INDEX('Policy Characteristics'!E:E,MATCH($C947,'Policy Characteristics'!$C:$C,0))),"",INDEX('Policy Characteristics'!E:E,MATCH($C947,'Policy Characteristics'!$C:$C,0)))</f>
        <v>indst efficiency standards</v>
      </c>
      <c r="L947" s="237">
        <f>IF(ISBLANK(INDEX('Policy Characteristics'!F:F,MATCH($C947,'Policy Characteristics'!$C:$C,0))),"",INDEX('Policy Characteristics'!F:F,MATCH($C947,'Policy Characteristics'!$C:$C,0)))</f>
        <v>0</v>
      </c>
      <c r="M947" s="237">
        <f>IF(ISBLANK(INDEX('Policy Characteristics'!G:G,MATCH($C947,'Policy Characteristics'!$C:$C,0))),"",INDEX('Policy Characteristics'!G:G,MATCH($C947,'Policy Characteristics'!$C:$C,0)))</f>
        <v>0.25</v>
      </c>
      <c r="N947" s="237">
        <f>IF(ISBLANK(INDEX('Policy Characteristics'!H:H,MATCH($C947,'Policy Characteristics'!$C:$C,0))),"",INDEX('Policy Characteristics'!H:H,MATCH($C947,'Policy Characteristics'!$C:$C,0)))</f>
        <v>0.01</v>
      </c>
      <c r="O947" s="293" t="str">
        <f>IF(ISBLANK(INDEX('Policy Characteristics'!I:I,MATCH($C947,'Policy Characteristics'!$C:$C,0))),"",INDEX('Policy Characteristics'!I:I,MATCH($C947,'Policy Characteristics'!$C:$C,0)))</f>
        <v>% reduction in energy use</v>
      </c>
      <c r="P947" s="293"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7" s="293" t="str">
        <f>IF(ISBLANK(INDEX('Policy Characteristics'!K:K,MATCH($C947,'Policy Characteristics'!$C:$C,0))),"",INDEX('Policy Characteristics'!K:K,MATCH($C947,'Policy Characteristics'!$C:$C,0)))</f>
        <v>industry-ag-main.html#eff-stds</v>
      </c>
      <c r="R947" s="293" t="str">
        <f>IF(ISBLANK(INDEX('Policy Characteristics'!L:L,MATCH($C947,'Policy Characteristics'!$C:$C,0))),"",INDEX('Policy Characteristics'!L:L,MATCH($C947,'Policy Characteristics'!$C:$C,0)))</f>
        <v>industry-energy-efficiency-standards.html</v>
      </c>
    </row>
    <row r="948" spans="1:18" s="293" customFormat="1" x14ac:dyDescent="0.25">
      <c r="A948" s="293" t="str">
        <f>IF(ISBLANK(INDEX('Policy Characteristics'!A:A,MATCH($C948,'Policy Characteristics'!$C:$C,0))),"",INDEX('Policy Characteristics'!A:A,MATCH($C948,'Policy Characteristics'!$C:$C,0)))</f>
        <v>Industry</v>
      </c>
      <c r="B948" s="294" t="str">
        <f>IF(ISBLANK(INDEX('Policy Characteristics'!B:B,MATCH($C948,'Policy Characteristics'!$C:$C,0))),"",INDEX('Policy Characteristics'!B:B,MATCH($C948,'Policy Characteristics'!$C:$C,0)))</f>
        <v>Industry Energy Efficiency Standards</v>
      </c>
      <c r="C948" s="293" t="str">
        <f t="shared" si="41"/>
        <v>Percentage Improvement in Eqpt Efficiency Standards above BAU</v>
      </c>
      <c r="D948" s="299" t="s">
        <v>756</v>
      </c>
      <c r="E948" s="298" t="s">
        <v>770</v>
      </c>
      <c r="F948" t="s">
        <v>757</v>
      </c>
      <c r="G948" s="298" t="s">
        <v>790</v>
      </c>
      <c r="H948" s="20">
        <v>1158</v>
      </c>
      <c r="I948" s="295" t="s">
        <v>624</v>
      </c>
      <c r="J948" s="296" t="str">
        <f>IF(ISBLANK(INDEX('Policy Characteristics'!D:D,MATCH($C948,'Policy Characteristics'!$C:$C,0))),"",INDEX('Policy Characteristics'!D:D,MATCH($C948,'Policy Characteristics'!$C:$C,0)))</f>
        <v>Industry Energy Efficiency Standards</v>
      </c>
      <c r="K948" s="293" t="str">
        <f>IF(ISBLANK(INDEX('Policy Characteristics'!E:E,MATCH($C948,'Policy Characteristics'!$C:$C,0))),"",INDEX('Policy Characteristics'!E:E,MATCH($C948,'Policy Characteristics'!$C:$C,0)))</f>
        <v>indst efficiency standards</v>
      </c>
      <c r="L948" s="237">
        <f>IF(ISBLANK(INDEX('Policy Characteristics'!F:F,MATCH($C948,'Policy Characteristics'!$C:$C,0))),"",INDEX('Policy Characteristics'!F:F,MATCH($C948,'Policy Characteristics'!$C:$C,0)))</f>
        <v>0</v>
      </c>
      <c r="M948" s="237">
        <f>IF(ISBLANK(INDEX('Policy Characteristics'!G:G,MATCH($C948,'Policy Characteristics'!$C:$C,0))),"",INDEX('Policy Characteristics'!G:G,MATCH($C948,'Policy Characteristics'!$C:$C,0)))</f>
        <v>0.25</v>
      </c>
      <c r="N948" s="237">
        <f>IF(ISBLANK(INDEX('Policy Characteristics'!H:H,MATCH($C948,'Policy Characteristics'!$C:$C,0))),"",INDEX('Policy Characteristics'!H:H,MATCH($C948,'Policy Characteristics'!$C:$C,0)))</f>
        <v>0.01</v>
      </c>
      <c r="O948" s="293" t="str">
        <f>IF(ISBLANK(INDEX('Policy Characteristics'!I:I,MATCH($C948,'Policy Characteristics'!$C:$C,0))),"",INDEX('Policy Characteristics'!I:I,MATCH($C948,'Policy Characteristics'!$C:$C,0)))</f>
        <v>% reduction in energy use</v>
      </c>
      <c r="P948" s="293"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8" s="293" t="str">
        <f>IF(ISBLANK(INDEX('Policy Characteristics'!K:K,MATCH($C948,'Policy Characteristics'!$C:$C,0))),"",INDEX('Policy Characteristics'!K:K,MATCH($C948,'Policy Characteristics'!$C:$C,0)))</f>
        <v>industry-ag-main.html#eff-stds</v>
      </c>
      <c r="R948" s="293" t="str">
        <f>IF(ISBLANK(INDEX('Policy Characteristics'!L:L,MATCH($C948,'Policy Characteristics'!$C:$C,0))),"",INDEX('Policy Characteristics'!L:L,MATCH($C948,'Policy Characteristics'!$C:$C,0)))</f>
        <v>industry-energy-efficiency-standards.html</v>
      </c>
    </row>
    <row r="949" spans="1:18" s="293" customFormat="1" x14ac:dyDescent="0.25">
      <c r="A949" s="293" t="str">
        <f>IF(ISBLANK(INDEX('Policy Characteristics'!A:A,MATCH($C949,'Policy Characteristics'!$C:$C,0))),"",INDEX('Policy Characteristics'!A:A,MATCH($C949,'Policy Characteristics'!$C:$C,0)))</f>
        <v>Industry</v>
      </c>
      <c r="B949" s="294" t="str">
        <f>IF(ISBLANK(INDEX('Policy Characteristics'!B:B,MATCH($C949,'Policy Characteristics'!$C:$C,0))),"",INDEX('Policy Characteristics'!B:B,MATCH($C949,'Policy Characteristics'!$C:$C,0)))</f>
        <v>Industry Energy Efficiency Standards</v>
      </c>
      <c r="C949" s="293" t="str">
        <f t="shared" si="41"/>
        <v>Percentage Improvement in Eqpt Efficiency Standards above BAU</v>
      </c>
      <c r="D949" s="299" t="s">
        <v>756</v>
      </c>
      <c r="E949" s="298" t="s">
        <v>772</v>
      </c>
      <c r="F949" t="s">
        <v>757</v>
      </c>
      <c r="G949" s="298" t="s">
        <v>791</v>
      </c>
      <c r="H949" s="20">
        <v>1159</v>
      </c>
      <c r="I949" s="295" t="s">
        <v>624</v>
      </c>
      <c r="J949" s="296" t="str">
        <f>IF(ISBLANK(INDEX('Policy Characteristics'!D:D,MATCH($C949,'Policy Characteristics'!$C:$C,0))),"",INDEX('Policy Characteristics'!D:D,MATCH($C949,'Policy Characteristics'!$C:$C,0)))</f>
        <v>Industry Energy Efficiency Standards</v>
      </c>
      <c r="K949" s="293" t="str">
        <f>IF(ISBLANK(INDEX('Policy Characteristics'!E:E,MATCH($C949,'Policy Characteristics'!$C:$C,0))),"",INDEX('Policy Characteristics'!E:E,MATCH($C949,'Policy Characteristics'!$C:$C,0)))</f>
        <v>indst efficiency standards</v>
      </c>
      <c r="L949" s="237">
        <f>IF(ISBLANK(INDEX('Policy Characteristics'!F:F,MATCH($C949,'Policy Characteristics'!$C:$C,0))),"",INDEX('Policy Characteristics'!F:F,MATCH($C949,'Policy Characteristics'!$C:$C,0)))</f>
        <v>0</v>
      </c>
      <c r="M949" s="237">
        <f>IF(ISBLANK(INDEX('Policy Characteristics'!G:G,MATCH($C949,'Policy Characteristics'!$C:$C,0))),"",INDEX('Policy Characteristics'!G:G,MATCH($C949,'Policy Characteristics'!$C:$C,0)))</f>
        <v>0.25</v>
      </c>
      <c r="N949" s="237">
        <f>IF(ISBLANK(INDEX('Policy Characteristics'!H:H,MATCH($C949,'Policy Characteristics'!$C:$C,0))),"",INDEX('Policy Characteristics'!H:H,MATCH($C949,'Policy Characteristics'!$C:$C,0)))</f>
        <v>0.01</v>
      </c>
      <c r="O949" s="293" t="str">
        <f>IF(ISBLANK(INDEX('Policy Characteristics'!I:I,MATCH($C949,'Policy Characteristics'!$C:$C,0))),"",INDEX('Policy Characteristics'!I:I,MATCH($C949,'Policy Characteristics'!$C:$C,0)))</f>
        <v>% reduction in energy use</v>
      </c>
      <c r="P949" s="293"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9" s="293" t="str">
        <f>IF(ISBLANK(INDEX('Policy Characteristics'!K:K,MATCH($C949,'Policy Characteristics'!$C:$C,0))),"",INDEX('Policy Characteristics'!K:K,MATCH($C949,'Policy Characteristics'!$C:$C,0)))</f>
        <v>industry-ag-main.html#eff-stds</v>
      </c>
      <c r="R949" s="293" t="str">
        <f>IF(ISBLANK(INDEX('Policy Characteristics'!L:L,MATCH($C949,'Policy Characteristics'!$C:$C,0))),"",INDEX('Policy Characteristics'!L:L,MATCH($C949,'Policy Characteristics'!$C:$C,0)))</f>
        <v>industry-energy-efficiency-standards.html</v>
      </c>
    </row>
    <row r="950" spans="1:18" s="293" customFormat="1" x14ac:dyDescent="0.25">
      <c r="A950" s="293" t="str">
        <f>IF(ISBLANK(INDEX('Policy Characteristics'!A:A,MATCH($C950,'Policy Characteristics'!$C:$C,0))),"",INDEX('Policy Characteristics'!A:A,MATCH($C950,'Policy Characteristics'!$C:$C,0)))</f>
        <v>Industry</v>
      </c>
      <c r="B950" s="294" t="str">
        <f>IF(ISBLANK(INDEX('Policy Characteristics'!B:B,MATCH($C950,'Policy Characteristics'!$C:$C,0))),"",INDEX('Policy Characteristics'!B:B,MATCH($C950,'Policy Characteristics'!$C:$C,0)))</f>
        <v>Industry Energy Efficiency Standards</v>
      </c>
      <c r="C950" s="293" t="str">
        <f t="shared" si="41"/>
        <v>Percentage Improvement in Eqpt Efficiency Standards above BAU</v>
      </c>
      <c r="D950" s="299" t="s">
        <v>756</v>
      </c>
      <c r="E950" s="298" t="s">
        <v>774</v>
      </c>
      <c r="F950" t="s">
        <v>757</v>
      </c>
      <c r="G950" s="298" t="s">
        <v>792</v>
      </c>
      <c r="H950" s="20">
        <v>1160</v>
      </c>
      <c r="I950" s="295" t="s">
        <v>624</v>
      </c>
      <c r="J950" s="296" t="str">
        <f>IF(ISBLANK(INDEX('Policy Characteristics'!D:D,MATCH($C950,'Policy Characteristics'!$C:$C,0))),"",INDEX('Policy Characteristics'!D:D,MATCH($C950,'Policy Characteristics'!$C:$C,0)))</f>
        <v>Industry Energy Efficiency Standards</v>
      </c>
      <c r="K950" s="293" t="str">
        <f>IF(ISBLANK(INDEX('Policy Characteristics'!E:E,MATCH($C950,'Policy Characteristics'!$C:$C,0))),"",INDEX('Policy Characteristics'!E:E,MATCH($C950,'Policy Characteristics'!$C:$C,0)))</f>
        <v>indst efficiency standards</v>
      </c>
      <c r="L950" s="237">
        <f>IF(ISBLANK(INDEX('Policy Characteristics'!F:F,MATCH($C950,'Policy Characteristics'!$C:$C,0))),"",INDEX('Policy Characteristics'!F:F,MATCH($C950,'Policy Characteristics'!$C:$C,0)))</f>
        <v>0</v>
      </c>
      <c r="M950" s="237">
        <f>IF(ISBLANK(INDEX('Policy Characteristics'!G:G,MATCH($C950,'Policy Characteristics'!$C:$C,0))),"",INDEX('Policy Characteristics'!G:G,MATCH($C950,'Policy Characteristics'!$C:$C,0)))</f>
        <v>0.25</v>
      </c>
      <c r="N950" s="237">
        <f>IF(ISBLANK(INDEX('Policy Characteristics'!H:H,MATCH($C950,'Policy Characteristics'!$C:$C,0))),"",INDEX('Policy Characteristics'!H:H,MATCH($C950,'Policy Characteristics'!$C:$C,0)))</f>
        <v>0.01</v>
      </c>
      <c r="O950" s="293" t="str">
        <f>IF(ISBLANK(INDEX('Policy Characteristics'!I:I,MATCH($C950,'Policy Characteristics'!$C:$C,0))),"",INDEX('Policy Characteristics'!I:I,MATCH($C950,'Policy Characteristics'!$C:$C,0)))</f>
        <v>% reduction in energy use</v>
      </c>
      <c r="P950" s="293"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0" s="293" t="str">
        <f>IF(ISBLANK(INDEX('Policy Characteristics'!K:K,MATCH($C950,'Policy Characteristics'!$C:$C,0))),"",INDEX('Policy Characteristics'!K:K,MATCH($C950,'Policy Characteristics'!$C:$C,0)))</f>
        <v>industry-ag-main.html#eff-stds</v>
      </c>
      <c r="R950" s="293" t="str">
        <f>IF(ISBLANK(INDEX('Policy Characteristics'!L:L,MATCH($C950,'Policy Characteristics'!$C:$C,0))),"",INDEX('Policy Characteristics'!L:L,MATCH($C950,'Policy Characteristics'!$C:$C,0)))</f>
        <v>industry-energy-efficiency-standards.html</v>
      </c>
    </row>
    <row r="951" spans="1:18" s="293" customFormat="1" x14ac:dyDescent="0.25">
      <c r="A951" s="293" t="str">
        <f>IF(ISBLANK(INDEX('Policy Characteristics'!A:A,MATCH($C951,'Policy Characteristics'!$C:$C,0))),"",INDEX('Policy Characteristics'!A:A,MATCH($C951,'Policy Characteristics'!$C:$C,0)))</f>
        <v>Industry</v>
      </c>
      <c r="B951" s="294" t="str">
        <f>IF(ISBLANK(INDEX('Policy Characteristics'!B:B,MATCH($C951,'Policy Characteristics'!$C:$C,0))),"",INDEX('Policy Characteristics'!B:B,MATCH($C951,'Policy Characteristics'!$C:$C,0)))</f>
        <v>Industry Energy Efficiency Standards</v>
      </c>
      <c r="C951" s="293" t="str">
        <f t="shared" si="41"/>
        <v>Percentage Improvement in Eqpt Efficiency Standards above BAU</v>
      </c>
      <c r="D951" s="299" t="s">
        <v>756</v>
      </c>
      <c r="E951" s="298" t="s">
        <v>776</v>
      </c>
      <c r="F951" t="s">
        <v>757</v>
      </c>
      <c r="G951" s="298" t="s">
        <v>793</v>
      </c>
      <c r="H951" s="20">
        <v>1161</v>
      </c>
      <c r="I951" s="295" t="s">
        <v>634</v>
      </c>
      <c r="J951" s="296" t="str">
        <f>IF(ISBLANK(INDEX('Policy Characteristics'!D:D,MATCH($C951,'Policy Characteristics'!$C:$C,0))),"",INDEX('Policy Characteristics'!D:D,MATCH($C951,'Policy Characteristics'!$C:$C,0)))</f>
        <v>Industry Energy Efficiency Standards</v>
      </c>
      <c r="K951" s="293" t="str">
        <f>IF(ISBLANK(INDEX('Policy Characteristics'!E:E,MATCH($C951,'Policy Characteristics'!$C:$C,0))),"",INDEX('Policy Characteristics'!E:E,MATCH($C951,'Policy Characteristics'!$C:$C,0)))</f>
        <v>indst efficiency standards</v>
      </c>
      <c r="L951" s="237">
        <f>IF(ISBLANK(INDEX('Policy Characteristics'!F:F,MATCH($C951,'Policy Characteristics'!$C:$C,0))),"",INDEX('Policy Characteristics'!F:F,MATCH($C951,'Policy Characteristics'!$C:$C,0)))</f>
        <v>0</v>
      </c>
      <c r="M951" s="237">
        <f>IF(ISBLANK(INDEX('Policy Characteristics'!G:G,MATCH($C951,'Policy Characteristics'!$C:$C,0))),"",INDEX('Policy Characteristics'!G:G,MATCH($C951,'Policy Characteristics'!$C:$C,0)))</f>
        <v>0.25</v>
      </c>
      <c r="N951" s="237">
        <f>IF(ISBLANK(INDEX('Policy Characteristics'!H:H,MATCH($C951,'Policy Characteristics'!$C:$C,0))),"",INDEX('Policy Characteristics'!H:H,MATCH($C951,'Policy Characteristics'!$C:$C,0)))</f>
        <v>0.01</v>
      </c>
      <c r="O951" s="293" t="str">
        <f>IF(ISBLANK(INDEX('Policy Characteristics'!I:I,MATCH($C951,'Policy Characteristics'!$C:$C,0))),"",INDEX('Policy Characteristics'!I:I,MATCH($C951,'Policy Characteristics'!$C:$C,0)))</f>
        <v>% reduction in energy use</v>
      </c>
      <c r="P951" s="293"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1" s="293" t="str">
        <f>IF(ISBLANK(INDEX('Policy Characteristics'!K:K,MATCH($C951,'Policy Characteristics'!$C:$C,0))),"",INDEX('Policy Characteristics'!K:K,MATCH($C951,'Policy Characteristics'!$C:$C,0)))</f>
        <v>industry-ag-main.html#eff-stds</v>
      </c>
      <c r="R951" s="293" t="str">
        <f>IF(ISBLANK(INDEX('Policy Characteristics'!L:L,MATCH($C951,'Policy Characteristics'!$C:$C,0))),"",INDEX('Policy Characteristics'!L:L,MATCH($C951,'Policy Characteristics'!$C:$C,0)))</f>
        <v>industry-energy-efficiency-standards.html</v>
      </c>
    </row>
    <row r="952" spans="1:18" s="293" customFormat="1" x14ac:dyDescent="0.25">
      <c r="A952" s="293" t="str">
        <f>IF(ISBLANK(INDEX('Policy Characteristics'!A:A,MATCH($C952,'Policy Characteristics'!$C:$C,0))),"",INDEX('Policy Characteristics'!A:A,MATCH($C952,'Policy Characteristics'!$C:$C,0)))</f>
        <v>Industry</v>
      </c>
      <c r="B952" s="294" t="str">
        <f>IF(ISBLANK(INDEX('Policy Characteristics'!B:B,MATCH($C952,'Policy Characteristics'!$C:$C,0))),"",INDEX('Policy Characteristics'!B:B,MATCH($C952,'Policy Characteristics'!$C:$C,0)))</f>
        <v>Industry Energy Efficiency Standards</v>
      </c>
      <c r="C952" s="293" t="str">
        <f t="shared" si="41"/>
        <v>Percentage Improvement in Eqpt Efficiency Standards above BAU</v>
      </c>
      <c r="D952" s="299" t="s">
        <v>756</v>
      </c>
      <c r="E952" s="298" t="s">
        <v>778</v>
      </c>
      <c r="F952" t="s">
        <v>757</v>
      </c>
      <c r="G952" s="298" t="s">
        <v>794</v>
      </c>
      <c r="H952" s="20">
        <v>1162</v>
      </c>
      <c r="I952" s="295" t="s">
        <v>624</v>
      </c>
      <c r="J952" s="296" t="str">
        <f>IF(ISBLANK(INDEX('Policy Characteristics'!D:D,MATCH($C952,'Policy Characteristics'!$C:$C,0))),"",INDEX('Policy Characteristics'!D:D,MATCH($C952,'Policy Characteristics'!$C:$C,0)))</f>
        <v>Industry Energy Efficiency Standards</v>
      </c>
      <c r="K952" s="293" t="str">
        <f>IF(ISBLANK(INDEX('Policy Characteristics'!E:E,MATCH($C952,'Policy Characteristics'!$C:$C,0))),"",INDEX('Policy Characteristics'!E:E,MATCH($C952,'Policy Characteristics'!$C:$C,0)))</f>
        <v>indst efficiency standards</v>
      </c>
      <c r="L952" s="237">
        <f>IF(ISBLANK(INDEX('Policy Characteristics'!F:F,MATCH($C952,'Policy Characteristics'!$C:$C,0))),"",INDEX('Policy Characteristics'!F:F,MATCH($C952,'Policy Characteristics'!$C:$C,0)))</f>
        <v>0</v>
      </c>
      <c r="M952" s="237">
        <f>IF(ISBLANK(INDEX('Policy Characteristics'!G:G,MATCH($C952,'Policy Characteristics'!$C:$C,0))),"",INDEX('Policy Characteristics'!G:G,MATCH($C952,'Policy Characteristics'!$C:$C,0)))</f>
        <v>0.25</v>
      </c>
      <c r="N952" s="237">
        <f>IF(ISBLANK(INDEX('Policy Characteristics'!H:H,MATCH($C952,'Policy Characteristics'!$C:$C,0))),"",INDEX('Policy Characteristics'!H:H,MATCH($C952,'Policy Characteristics'!$C:$C,0)))</f>
        <v>0.01</v>
      </c>
      <c r="O952" s="293" t="str">
        <f>IF(ISBLANK(INDEX('Policy Characteristics'!I:I,MATCH($C952,'Policy Characteristics'!$C:$C,0))),"",INDEX('Policy Characteristics'!I:I,MATCH($C952,'Policy Characteristics'!$C:$C,0)))</f>
        <v>% reduction in energy use</v>
      </c>
      <c r="P952" s="293"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2" s="293" t="str">
        <f>IF(ISBLANK(INDEX('Policy Characteristics'!K:K,MATCH($C952,'Policy Characteristics'!$C:$C,0))),"",INDEX('Policy Characteristics'!K:K,MATCH($C952,'Policy Characteristics'!$C:$C,0)))</f>
        <v>industry-ag-main.html#eff-stds</v>
      </c>
      <c r="R952" s="293" t="str">
        <f>IF(ISBLANK(INDEX('Policy Characteristics'!L:L,MATCH($C952,'Policy Characteristics'!$C:$C,0))),"",INDEX('Policy Characteristics'!L:L,MATCH($C952,'Policy Characteristics'!$C:$C,0)))</f>
        <v>industry-energy-efficiency-standards.html</v>
      </c>
    </row>
    <row r="953" spans="1:18" s="293" customFormat="1" x14ac:dyDescent="0.25">
      <c r="A953" s="293" t="str">
        <f>IF(ISBLANK(INDEX('Policy Characteristics'!A:A,MATCH($C953,'Policy Characteristics'!$C:$C,0))),"",INDEX('Policy Characteristics'!A:A,MATCH($C953,'Policy Characteristics'!$C:$C,0)))</f>
        <v>Industry</v>
      </c>
      <c r="B953" s="294" t="str">
        <f>IF(ISBLANK(INDEX('Policy Characteristics'!B:B,MATCH($C953,'Policy Characteristics'!$C:$C,0))),"",INDEX('Policy Characteristics'!B:B,MATCH($C953,'Policy Characteristics'!$C:$C,0)))</f>
        <v>Industry Energy Efficiency Standards</v>
      </c>
      <c r="C953" s="293" t="str">
        <f t="shared" si="41"/>
        <v>Percentage Improvement in Eqpt Efficiency Standards above BAU</v>
      </c>
      <c r="D953" s="299" t="s">
        <v>756</v>
      </c>
      <c r="E953" s="298" t="s">
        <v>780</v>
      </c>
      <c r="F953" t="s">
        <v>757</v>
      </c>
      <c r="G953" s="298" t="s">
        <v>795</v>
      </c>
      <c r="H953" s="20">
        <v>1163</v>
      </c>
      <c r="I953" s="295" t="s">
        <v>634</v>
      </c>
      <c r="J953" s="296" t="str">
        <f>IF(ISBLANK(INDEX('Policy Characteristics'!D:D,MATCH($C953,'Policy Characteristics'!$C:$C,0))),"",INDEX('Policy Characteristics'!D:D,MATCH($C953,'Policy Characteristics'!$C:$C,0)))</f>
        <v>Industry Energy Efficiency Standards</v>
      </c>
      <c r="K953" s="293" t="str">
        <f>IF(ISBLANK(INDEX('Policy Characteristics'!E:E,MATCH($C953,'Policy Characteristics'!$C:$C,0))),"",INDEX('Policy Characteristics'!E:E,MATCH($C953,'Policy Characteristics'!$C:$C,0)))</f>
        <v>indst efficiency standards</v>
      </c>
      <c r="L953" s="237">
        <f>IF(ISBLANK(INDEX('Policy Characteristics'!F:F,MATCH($C953,'Policy Characteristics'!$C:$C,0))),"",INDEX('Policy Characteristics'!F:F,MATCH($C953,'Policy Characteristics'!$C:$C,0)))</f>
        <v>0</v>
      </c>
      <c r="M953" s="237">
        <f>IF(ISBLANK(INDEX('Policy Characteristics'!G:G,MATCH($C953,'Policy Characteristics'!$C:$C,0))),"",INDEX('Policy Characteristics'!G:G,MATCH($C953,'Policy Characteristics'!$C:$C,0)))</f>
        <v>0.25</v>
      </c>
      <c r="N953" s="237">
        <f>IF(ISBLANK(INDEX('Policy Characteristics'!H:H,MATCH($C953,'Policy Characteristics'!$C:$C,0))),"",INDEX('Policy Characteristics'!H:H,MATCH($C953,'Policy Characteristics'!$C:$C,0)))</f>
        <v>0.01</v>
      </c>
      <c r="O953" s="293" t="str">
        <f>IF(ISBLANK(INDEX('Policy Characteristics'!I:I,MATCH($C953,'Policy Characteristics'!$C:$C,0))),"",INDEX('Policy Characteristics'!I:I,MATCH($C953,'Policy Characteristics'!$C:$C,0)))</f>
        <v>% reduction in energy use</v>
      </c>
      <c r="P953" s="293"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3" s="293" t="str">
        <f>IF(ISBLANK(INDEX('Policy Characteristics'!K:K,MATCH($C953,'Policy Characteristics'!$C:$C,0))),"",INDEX('Policy Characteristics'!K:K,MATCH($C953,'Policy Characteristics'!$C:$C,0)))</f>
        <v>industry-ag-main.html#eff-stds</v>
      </c>
      <c r="R953" s="293" t="str">
        <f>IF(ISBLANK(INDEX('Policy Characteristics'!L:L,MATCH($C953,'Policy Characteristics'!$C:$C,0))),"",INDEX('Policy Characteristics'!L:L,MATCH($C953,'Policy Characteristics'!$C:$C,0)))</f>
        <v>industry-energy-efficiency-standards.html</v>
      </c>
    </row>
    <row r="954" spans="1:18" s="293" customFormat="1" x14ac:dyDescent="0.25">
      <c r="A954" s="293" t="str">
        <f>IF(ISBLANK(INDEX('Policy Characteristics'!A:A,MATCH($C954,'Policy Characteristics'!$C:$C,0))),"",INDEX('Policy Characteristics'!A:A,MATCH($C954,'Policy Characteristics'!$C:$C,0)))</f>
        <v>Industry</v>
      </c>
      <c r="B954" s="294" t="str">
        <f>IF(ISBLANK(INDEX('Policy Characteristics'!B:B,MATCH($C954,'Policy Characteristics'!$C:$C,0))),"",INDEX('Policy Characteristics'!B:B,MATCH($C954,'Policy Characteristics'!$C:$C,0)))</f>
        <v>Industry Energy Efficiency Standards</v>
      </c>
      <c r="C954" s="293" t="str">
        <f t="shared" si="41"/>
        <v>Percentage Improvement in Eqpt Efficiency Standards above BAU</v>
      </c>
      <c r="D954" s="299" t="s">
        <v>756</v>
      </c>
      <c r="E954" s="298" t="s">
        <v>782</v>
      </c>
      <c r="F954" t="s">
        <v>757</v>
      </c>
      <c r="G954" s="298" t="s">
        <v>796</v>
      </c>
      <c r="H954" s="20">
        <v>1164</v>
      </c>
      <c r="I954" s="295" t="s">
        <v>634</v>
      </c>
      <c r="J954" s="296" t="str">
        <f>IF(ISBLANK(INDEX('Policy Characteristics'!D:D,MATCH($C954,'Policy Characteristics'!$C:$C,0))),"",INDEX('Policy Characteristics'!D:D,MATCH($C954,'Policy Characteristics'!$C:$C,0)))</f>
        <v>Industry Energy Efficiency Standards</v>
      </c>
      <c r="K954" s="293" t="str">
        <f>IF(ISBLANK(INDEX('Policy Characteristics'!E:E,MATCH($C954,'Policy Characteristics'!$C:$C,0))),"",INDEX('Policy Characteristics'!E:E,MATCH($C954,'Policy Characteristics'!$C:$C,0)))</f>
        <v>indst efficiency standards</v>
      </c>
      <c r="L954" s="237">
        <f>IF(ISBLANK(INDEX('Policy Characteristics'!F:F,MATCH($C954,'Policy Characteristics'!$C:$C,0))),"",INDEX('Policy Characteristics'!F:F,MATCH($C954,'Policy Characteristics'!$C:$C,0)))</f>
        <v>0</v>
      </c>
      <c r="M954" s="237">
        <f>IF(ISBLANK(INDEX('Policy Characteristics'!G:G,MATCH($C954,'Policy Characteristics'!$C:$C,0))),"",INDEX('Policy Characteristics'!G:G,MATCH($C954,'Policy Characteristics'!$C:$C,0)))</f>
        <v>0.25</v>
      </c>
      <c r="N954" s="237">
        <f>IF(ISBLANK(INDEX('Policy Characteristics'!H:H,MATCH($C954,'Policy Characteristics'!$C:$C,0))),"",INDEX('Policy Characteristics'!H:H,MATCH($C954,'Policy Characteristics'!$C:$C,0)))</f>
        <v>0.01</v>
      </c>
      <c r="O954" s="293" t="str">
        <f>IF(ISBLANK(INDEX('Policy Characteristics'!I:I,MATCH($C954,'Policy Characteristics'!$C:$C,0))),"",INDEX('Policy Characteristics'!I:I,MATCH($C954,'Policy Characteristics'!$C:$C,0)))</f>
        <v>% reduction in energy use</v>
      </c>
      <c r="P954" s="293"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4" s="293" t="str">
        <f>IF(ISBLANK(INDEX('Policy Characteristics'!K:K,MATCH($C954,'Policy Characteristics'!$C:$C,0))),"",INDEX('Policy Characteristics'!K:K,MATCH($C954,'Policy Characteristics'!$C:$C,0)))</f>
        <v>industry-ag-main.html#eff-stds</v>
      </c>
      <c r="R954" s="293" t="str">
        <f>IF(ISBLANK(INDEX('Policy Characteristics'!L:L,MATCH($C954,'Policy Characteristics'!$C:$C,0))),"",INDEX('Policy Characteristics'!L:L,MATCH($C954,'Policy Characteristics'!$C:$C,0)))</f>
        <v>industry-energy-efficiency-standards.html</v>
      </c>
    </row>
    <row r="955" spans="1:18" s="293" customFormat="1" x14ac:dyDescent="0.25">
      <c r="A955" s="293" t="str">
        <f>IF(ISBLANK(INDEX('Policy Characteristics'!A:A,MATCH($C955,'Policy Characteristics'!$C:$C,0))),"",INDEX('Policy Characteristics'!A:A,MATCH($C955,'Policy Characteristics'!$C:$C,0)))</f>
        <v>Industry</v>
      </c>
      <c r="B955" s="294" t="str">
        <f>IF(ISBLANK(INDEX('Policy Characteristics'!B:B,MATCH($C955,'Policy Characteristics'!$C:$C,0))),"",INDEX('Policy Characteristics'!B:B,MATCH($C955,'Policy Characteristics'!$C:$C,0)))</f>
        <v>Industry Energy Efficiency Standards</v>
      </c>
      <c r="C955" s="293" t="str">
        <f t="shared" si="41"/>
        <v>Percentage Improvement in Eqpt Efficiency Standards above BAU</v>
      </c>
      <c r="D955" s="299" t="s">
        <v>756</v>
      </c>
      <c r="E955" s="298" t="s">
        <v>784</v>
      </c>
      <c r="F955" t="s">
        <v>757</v>
      </c>
      <c r="G955" s="298" t="s">
        <v>797</v>
      </c>
      <c r="H955" s="20">
        <v>1165</v>
      </c>
      <c r="I955" s="295" t="s">
        <v>624</v>
      </c>
      <c r="J955" s="296" t="str">
        <f>IF(ISBLANK(INDEX('Policy Characteristics'!D:D,MATCH($C955,'Policy Characteristics'!$C:$C,0))),"",INDEX('Policy Characteristics'!D:D,MATCH($C955,'Policy Characteristics'!$C:$C,0)))</f>
        <v>Industry Energy Efficiency Standards</v>
      </c>
      <c r="K955" s="293" t="str">
        <f>IF(ISBLANK(INDEX('Policy Characteristics'!E:E,MATCH($C955,'Policy Characteristics'!$C:$C,0))),"",INDEX('Policy Characteristics'!E:E,MATCH($C955,'Policy Characteristics'!$C:$C,0)))</f>
        <v>indst efficiency standards</v>
      </c>
      <c r="L955" s="237">
        <f>IF(ISBLANK(INDEX('Policy Characteristics'!F:F,MATCH($C955,'Policy Characteristics'!$C:$C,0))),"",INDEX('Policy Characteristics'!F:F,MATCH($C955,'Policy Characteristics'!$C:$C,0)))</f>
        <v>0</v>
      </c>
      <c r="M955" s="237">
        <f>IF(ISBLANK(INDEX('Policy Characteristics'!G:G,MATCH($C955,'Policy Characteristics'!$C:$C,0))),"",INDEX('Policy Characteristics'!G:G,MATCH($C955,'Policy Characteristics'!$C:$C,0)))</f>
        <v>0.25</v>
      </c>
      <c r="N955" s="237">
        <f>IF(ISBLANK(INDEX('Policy Characteristics'!H:H,MATCH($C955,'Policy Characteristics'!$C:$C,0))),"",INDEX('Policy Characteristics'!H:H,MATCH($C955,'Policy Characteristics'!$C:$C,0)))</f>
        <v>0.01</v>
      </c>
      <c r="O955" s="293" t="str">
        <f>IF(ISBLANK(INDEX('Policy Characteristics'!I:I,MATCH($C955,'Policy Characteristics'!$C:$C,0))),"",INDEX('Policy Characteristics'!I:I,MATCH($C955,'Policy Characteristics'!$C:$C,0)))</f>
        <v>% reduction in energy use</v>
      </c>
      <c r="P955" s="293"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5" s="293" t="str">
        <f>IF(ISBLANK(INDEX('Policy Characteristics'!K:K,MATCH($C955,'Policy Characteristics'!$C:$C,0))),"",INDEX('Policy Characteristics'!K:K,MATCH($C955,'Policy Characteristics'!$C:$C,0)))</f>
        <v>industry-ag-main.html#eff-stds</v>
      </c>
      <c r="R955" s="293" t="str">
        <f>IF(ISBLANK(INDEX('Policy Characteristics'!L:L,MATCH($C955,'Policy Characteristics'!$C:$C,0))),"",INDEX('Policy Characteristics'!L:L,MATCH($C955,'Policy Characteristics'!$C:$C,0)))</f>
        <v>industry-energy-efficiency-standards.html</v>
      </c>
    </row>
    <row r="956" spans="1:18" s="293" customFormat="1" x14ac:dyDescent="0.25">
      <c r="A956" s="293" t="str">
        <f>IF(ISBLANK(INDEX('Policy Characteristics'!A:A,MATCH($C956,'Policy Characteristics'!$C:$C,0))),"",INDEX('Policy Characteristics'!A:A,MATCH($C956,'Policy Characteristics'!$C:$C,0)))</f>
        <v>Industry</v>
      </c>
      <c r="B956" s="294" t="str">
        <f>IF(ISBLANK(INDEX('Policy Characteristics'!B:B,MATCH($C956,'Policy Characteristics'!$C:$C,0))),"",INDEX('Policy Characteristics'!B:B,MATCH($C956,'Policy Characteristics'!$C:$C,0)))</f>
        <v>Industry Energy Efficiency Standards</v>
      </c>
      <c r="C956" s="293" t="str">
        <f t="shared" si="41"/>
        <v>Percentage Improvement in Eqpt Efficiency Standards above BAU</v>
      </c>
      <c r="D956" s="299" t="s">
        <v>756</v>
      </c>
      <c r="E956" s="298" t="s">
        <v>786</v>
      </c>
      <c r="F956" t="s">
        <v>757</v>
      </c>
      <c r="G956" s="298" t="s">
        <v>798</v>
      </c>
      <c r="H956" s="20">
        <v>1166</v>
      </c>
      <c r="I956" s="295" t="s">
        <v>624</v>
      </c>
      <c r="J956" s="296" t="str">
        <f>IF(ISBLANK(INDEX('Policy Characteristics'!D:D,MATCH($C956,'Policy Characteristics'!$C:$C,0))),"",INDEX('Policy Characteristics'!D:D,MATCH($C956,'Policy Characteristics'!$C:$C,0)))</f>
        <v>Industry Energy Efficiency Standards</v>
      </c>
      <c r="K956" s="293" t="str">
        <f>IF(ISBLANK(INDEX('Policy Characteristics'!E:E,MATCH($C956,'Policy Characteristics'!$C:$C,0))),"",INDEX('Policy Characteristics'!E:E,MATCH($C956,'Policy Characteristics'!$C:$C,0)))</f>
        <v>indst efficiency standards</v>
      </c>
      <c r="L956" s="237">
        <f>IF(ISBLANK(INDEX('Policy Characteristics'!F:F,MATCH($C956,'Policy Characteristics'!$C:$C,0))),"",INDEX('Policy Characteristics'!F:F,MATCH($C956,'Policy Characteristics'!$C:$C,0)))</f>
        <v>0</v>
      </c>
      <c r="M956" s="237">
        <f>IF(ISBLANK(INDEX('Policy Characteristics'!G:G,MATCH($C956,'Policy Characteristics'!$C:$C,0))),"",INDEX('Policy Characteristics'!G:G,MATCH($C956,'Policy Characteristics'!$C:$C,0)))</f>
        <v>0.25</v>
      </c>
      <c r="N956" s="237">
        <f>IF(ISBLANK(INDEX('Policy Characteristics'!H:H,MATCH($C956,'Policy Characteristics'!$C:$C,0))),"",INDEX('Policy Characteristics'!H:H,MATCH($C956,'Policy Characteristics'!$C:$C,0)))</f>
        <v>0.01</v>
      </c>
      <c r="O956" s="293" t="str">
        <f>IF(ISBLANK(INDEX('Policy Characteristics'!I:I,MATCH($C956,'Policy Characteristics'!$C:$C,0))),"",INDEX('Policy Characteristics'!I:I,MATCH($C956,'Policy Characteristics'!$C:$C,0)))</f>
        <v>% reduction in energy use</v>
      </c>
      <c r="P956" s="293"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6" s="293" t="str">
        <f>IF(ISBLANK(INDEX('Policy Characteristics'!K:K,MATCH($C956,'Policy Characteristics'!$C:$C,0))),"",INDEX('Policy Characteristics'!K:K,MATCH($C956,'Policy Characteristics'!$C:$C,0)))</f>
        <v>industry-ag-main.html#eff-stds</v>
      </c>
      <c r="R956" s="293" t="str">
        <f>IF(ISBLANK(INDEX('Policy Characteristics'!L:L,MATCH($C956,'Policy Characteristics'!$C:$C,0))),"",INDEX('Policy Characteristics'!L:L,MATCH($C956,'Policy Characteristics'!$C:$C,0)))</f>
        <v>industry-energy-efficiency-standards.html</v>
      </c>
    </row>
    <row r="957" spans="1:18" s="293" customFormat="1" x14ac:dyDescent="0.25">
      <c r="A957" s="293" t="str">
        <f>IF(ISBLANK(INDEX('Policy Characteristics'!A:A,MATCH($C957,'Policy Characteristics'!$C:$C,0))),"",INDEX('Policy Characteristics'!A:A,MATCH($C957,'Policy Characteristics'!$C:$C,0)))</f>
        <v>Industry</v>
      </c>
      <c r="B957" s="294" t="str">
        <f>IF(ISBLANK(INDEX('Policy Characteristics'!B:B,MATCH($C957,'Policy Characteristics'!$C:$C,0))),"",INDEX('Policy Characteristics'!B:B,MATCH($C957,'Policy Characteristics'!$C:$C,0)))</f>
        <v>Industry Energy Efficiency Standards</v>
      </c>
      <c r="C957" s="293" t="str">
        <f t="shared" si="41"/>
        <v>Percentage Improvement in Eqpt Efficiency Standards above BAU</v>
      </c>
      <c r="D957" s="299" t="s">
        <v>756</v>
      </c>
      <c r="E957" s="298" t="s">
        <v>788</v>
      </c>
      <c r="F957" t="s">
        <v>757</v>
      </c>
      <c r="G957" s="298" t="s">
        <v>799</v>
      </c>
      <c r="H957" s="20">
        <v>1167</v>
      </c>
      <c r="I957" s="295" t="s">
        <v>634</v>
      </c>
      <c r="J957" s="296" t="str">
        <f>IF(ISBLANK(INDEX('Policy Characteristics'!D:D,MATCH($C957,'Policy Characteristics'!$C:$C,0))),"",INDEX('Policy Characteristics'!D:D,MATCH($C957,'Policy Characteristics'!$C:$C,0)))</f>
        <v>Industry Energy Efficiency Standards</v>
      </c>
      <c r="K957" s="293" t="str">
        <f>IF(ISBLANK(INDEX('Policy Characteristics'!E:E,MATCH($C957,'Policy Characteristics'!$C:$C,0))),"",INDEX('Policy Characteristics'!E:E,MATCH($C957,'Policy Characteristics'!$C:$C,0)))</f>
        <v>indst efficiency standards</v>
      </c>
      <c r="L957" s="237">
        <f>IF(ISBLANK(INDEX('Policy Characteristics'!F:F,MATCH($C957,'Policy Characteristics'!$C:$C,0))),"",INDEX('Policy Characteristics'!F:F,MATCH($C957,'Policy Characteristics'!$C:$C,0)))</f>
        <v>0</v>
      </c>
      <c r="M957" s="237">
        <f>IF(ISBLANK(INDEX('Policy Characteristics'!G:G,MATCH($C957,'Policy Characteristics'!$C:$C,0))),"",INDEX('Policy Characteristics'!G:G,MATCH($C957,'Policy Characteristics'!$C:$C,0)))</f>
        <v>0.25</v>
      </c>
      <c r="N957" s="237">
        <f>IF(ISBLANK(INDEX('Policy Characteristics'!H:H,MATCH($C957,'Policy Characteristics'!$C:$C,0))),"",INDEX('Policy Characteristics'!H:H,MATCH($C957,'Policy Characteristics'!$C:$C,0)))</f>
        <v>0.01</v>
      </c>
      <c r="O957" s="293" t="str">
        <f>IF(ISBLANK(INDEX('Policy Characteristics'!I:I,MATCH($C957,'Policy Characteristics'!$C:$C,0))),"",INDEX('Policy Characteristics'!I:I,MATCH($C957,'Policy Characteristics'!$C:$C,0)))</f>
        <v>% reduction in energy use</v>
      </c>
      <c r="P957" s="293"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7" s="293" t="str">
        <f>IF(ISBLANK(INDEX('Policy Characteristics'!K:K,MATCH($C957,'Policy Characteristics'!$C:$C,0))),"",INDEX('Policy Characteristics'!K:K,MATCH($C957,'Policy Characteristics'!$C:$C,0)))</f>
        <v>industry-ag-main.html#eff-stds</v>
      </c>
      <c r="R957" s="293" t="str">
        <f>IF(ISBLANK(INDEX('Policy Characteristics'!L:L,MATCH($C957,'Policy Characteristics'!$C:$C,0))),"",INDEX('Policy Characteristics'!L:L,MATCH($C957,'Policy Characteristics'!$C:$C,0)))</f>
        <v>industry-energy-efficiency-standards.html</v>
      </c>
    </row>
    <row r="958" spans="1:18" s="293" customFormat="1" x14ac:dyDescent="0.25">
      <c r="A958" s="293" t="str">
        <f>IF(ISBLANK(INDEX('Policy Characteristics'!A:A,MATCH($C958,'Policy Characteristics'!$C:$C,0))),"",INDEX('Policy Characteristics'!A:A,MATCH($C958,'Policy Characteristics'!$C:$C,0)))</f>
        <v>Industry</v>
      </c>
      <c r="B958" s="294" t="str">
        <f>IF(ISBLANK(INDEX('Policy Characteristics'!B:B,MATCH($C958,'Policy Characteristics'!$C:$C,0))),"",INDEX('Policy Characteristics'!B:B,MATCH($C958,'Policy Characteristics'!$C:$C,0)))</f>
        <v>Industry Energy Efficiency Standards</v>
      </c>
      <c r="C958" s="293" t="str">
        <f t="shared" si="41"/>
        <v>Percentage Improvement in Eqpt Efficiency Standards above BAU</v>
      </c>
      <c r="D958" s="299" t="s">
        <v>758</v>
      </c>
      <c r="E958" s="298" t="s">
        <v>770</v>
      </c>
      <c r="F958" t="s">
        <v>759</v>
      </c>
      <c r="G958" s="298" t="s">
        <v>790</v>
      </c>
      <c r="H958" s="20">
        <v>1168</v>
      </c>
      <c r="I958" s="295" t="s">
        <v>624</v>
      </c>
      <c r="J958" s="296" t="str">
        <f>IF(ISBLANK(INDEX('Policy Characteristics'!D:D,MATCH($C958,'Policy Characteristics'!$C:$C,0))),"",INDEX('Policy Characteristics'!D:D,MATCH($C958,'Policy Characteristics'!$C:$C,0)))</f>
        <v>Industry Energy Efficiency Standards</v>
      </c>
      <c r="K958" s="293" t="str">
        <f>IF(ISBLANK(INDEX('Policy Characteristics'!E:E,MATCH($C958,'Policy Characteristics'!$C:$C,0))),"",INDEX('Policy Characteristics'!E:E,MATCH($C958,'Policy Characteristics'!$C:$C,0)))</f>
        <v>indst efficiency standards</v>
      </c>
      <c r="L958" s="237">
        <f>IF(ISBLANK(INDEX('Policy Characteristics'!F:F,MATCH($C958,'Policy Characteristics'!$C:$C,0))),"",INDEX('Policy Characteristics'!F:F,MATCH($C958,'Policy Characteristics'!$C:$C,0)))</f>
        <v>0</v>
      </c>
      <c r="M958" s="237">
        <f>IF(ISBLANK(INDEX('Policy Characteristics'!G:G,MATCH($C958,'Policy Characteristics'!$C:$C,0))),"",INDEX('Policy Characteristics'!G:G,MATCH($C958,'Policy Characteristics'!$C:$C,0)))</f>
        <v>0.25</v>
      </c>
      <c r="N958" s="237">
        <f>IF(ISBLANK(INDEX('Policy Characteristics'!H:H,MATCH($C958,'Policy Characteristics'!$C:$C,0))),"",INDEX('Policy Characteristics'!H:H,MATCH($C958,'Policy Characteristics'!$C:$C,0)))</f>
        <v>0.01</v>
      </c>
      <c r="O958" s="293" t="str">
        <f>IF(ISBLANK(INDEX('Policy Characteristics'!I:I,MATCH($C958,'Policy Characteristics'!$C:$C,0))),"",INDEX('Policy Characteristics'!I:I,MATCH($C958,'Policy Characteristics'!$C:$C,0)))</f>
        <v>% reduction in energy use</v>
      </c>
      <c r="P958" s="293"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8" s="293" t="str">
        <f>IF(ISBLANK(INDEX('Policy Characteristics'!K:K,MATCH($C958,'Policy Characteristics'!$C:$C,0))),"",INDEX('Policy Characteristics'!K:K,MATCH($C958,'Policy Characteristics'!$C:$C,0)))</f>
        <v>industry-ag-main.html#eff-stds</v>
      </c>
      <c r="R958" s="293" t="str">
        <f>IF(ISBLANK(INDEX('Policy Characteristics'!L:L,MATCH($C958,'Policy Characteristics'!$C:$C,0))),"",INDEX('Policy Characteristics'!L:L,MATCH($C958,'Policy Characteristics'!$C:$C,0)))</f>
        <v>industry-energy-efficiency-standards.html</v>
      </c>
    </row>
    <row r="959" spans="1:18" s="293" customFormat="1" x14ac:dyDescent="0.25">
      <c r="A959" s="293" t="str">
        <f>IF(ISBLANK(INDEX('Policy Characteristics'!A:A,MATCH($C959,'Policy Characteristics'!$C:$C,0))),"",INDEX('Policy Characteristics'!A:A,MATCH($C959,'Policy Characteristics'!$C:$C,0)))</f>
        <v>Industry</v>
      </c>
      <c r="B959" s="294" t="str">
        <f>IF(ISBLANK(INDEX('Policy Characteristics'!B:B,MATCH($C959,'Policy Characteristics'!$C:$C,0))),"",INDEX('Policy Characteristics'!B:B,MATCH($C959,'Policy Characteristics'!$C:$C,0)))</f>
        <v>Industry Energy Efficiency Standards</v>
      </c>
      <c r="C959" s="293" t="str">
        <f t="shared" si="41"/>
        <v>Percentage Improvement in Eqpt Efficiency Standards above BAU</v>
      </c>
      <c r="D959" s="299" t="s">
        <v>758</v>
      </c>
      <c r="E959" s="298" t="s">
        <v>772</v>
      </c>
      <c r="F959" t="s">
        <v>759</v>
      </c>
      <c r="G959" s="298" t="s">
        <v>791</v>
      </c>
      <c r="H959" s="20">
        <v>1169</v>
      </c>
      <c r="I959" s="295" t="s">
        <v>624</v>
      </c>
      <c r="J959" s="296" t="str">
        <f>IF(ISBLANK(INDEX('Policy Characteristics'!D:D,MATCH($C959,'Policy Characteristics'!$C:$C,0))),"",INDEX('Policy Characteristics'!D:D,MATCH($C959,'Policy Characteristics'!$C:$C,0)))</f>
        <v>Industry Energy Efficiency Standards</v>
      </c>
      <c r="K959" s="293" t="str">
        <f>IF(ISBLANK(INDEX('Policy Characteristics'!E:E,MATCH($C959,'Policy Characteristics'!$C:$C,0))),"",INDEX('Policy Characteristics'!E:E,MATCH($C959,'Policy Characteristics'!$C:$C,0)))</f>
        <v>indst efficiency standards</v>
      </c>
      <c r="L959" s="237">
        <f>IF(ISBLANK(INDEX('Policy Characteristics'!F:F,MATCH($C959,'Policy Characteristics'!$C:$C,0))),"",INDEX('Policy Characteristics'!F:F,MATCH($C959,'Policy Characteristics'!$C:$C,0)))</f>
        <v>0</v>
      </c>
      <c r="M959" s="237">
        <f>IF(ISBLANK(INDEX('Policy Characteristics'!G:G,MATCH($C959,'Policy Characteristics'!$C:$C,0))),"",INDEX('Policy Characteristics'!G:G,MATCH($C959,'Policy Characteristics'!$C:$C,0)))</f>
        <v>0.25</v>
      </c>
      <c r="N959" s="237">
        <f>IF(ISBLANK(INDEX('Policy Characteristics'!H:H,MATCH($C959,'Policy Characteristics'!$C:$C,0))),"",INDEX('Policy Characteristics'!H:H,MATCH($C959,'Policy Characteristics'!$C:$C,0)))</f>
        <v>0.01</v>
      </c>
      <c r="O959" s="293" t="str">
        <f>IF(ISBLANK(INDEX('Policy Characteristics'!I:I,MATCH($C959,'Policy Characteristics'!$C:$C,0))),"",INDEX('Policy Characteristics'!I:I,MATCH($C959,'Policy Characteristics'!$C:$C,0)))</f>
        <v>% reduction in energy use</v>
      </c>
      <c r="P959" s="293"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9" s="293" t="str">
        <f>IF(ISBLANK(INDEX('Policy Characteristics'!K:K,MATCH($C959,'Policy Characteristics'!$C:$C,0))),"",INDEX('Policy Characteristics'!K:K,MATCH($C959,'Policy Characteristics'!$C:$C,0)))</f>
        <v>industry-ag-main.html#eff-stds</v>
      </c>
      <c r="R959" s="293" t="str">
        <f>IF(ISBLANK(INDEX('Policy Characteristics'!L:L,MATCH($C959,'Policy Characteristics'!$C:$C,0))),"",INDEX('Policy Characteristics'!L:L,MATCH($C959,'Policy Characteristics'!$C:$C,0)))</f>
        <v>industry-energy-efficiency-standards.html</v>
      </c>
    </row>
    <row r="960" spans="1:18" s="293" customFormat="1" x14ac:dyDescent="0.25">
      <c r="A960" s="293" t="str">
        <f>IF(ISBLANK(INDEX('Policy Characteristics'!A:A,MATCH($C960,'Policy Characteristics'!$C:$C,0))),"",INDEX('Policy Characteristics'!A:A,MATCH($C960,'Policy Characteristics'!$C:$C,0)))</f>
        <v>Industry</v>
      </c>
      <c r="B960" s="294" t="str">
        <f>IF(ISBLANK(INDEX('Policy Characteristics'!B:B,MATCH($C960,'Policy Characteristics'!$C:$C,0))),"",INDEX('Policy Characteristics'!B:B,MATCH($C960,'Policy Characteristics'!$C:$C,0)))</f>
        <v>Industry Energy Efficiency Standards</v>
      </c>
      <c r="C960" s="293" t="str">
        <f t="shared" si="41"/>
        <v>Percentage Improvement in Eqpt Efficiency Standards above BAU</v>
      </c>
      <c r="D960" s="299" t="s">
        <v>758</v>
      </c>
      <c r="E960" s="298" t="s">
        <v>774</v>
      </c>
      <c r="F960" t="s">
        <v>759</v>
      </c>
      <c r="G960" s="298" t="s">
        <v>792</v>
      </c>
      <c r="H960" s="20">
        <v>1170</v>
      </c>
      <c r="I960" s="295" t="s">
        <v>624</v>
      </c>
      <c r="J960" s="296" t="str">
        <f>IF(ISBLANK(INDEX('Policy Characteristics'!D:D,MATCH($C960,'Policy Characteristics'!$C:$C,0))),"",INDEX('Policy Characteristics'!D:D,MATCH($C960,'Policy Characteristics'!$C:$C,0)))</f>
        <v>Industry Energy Efficiency Standards</v>
      </c>
      <c r="K960" s="293" t="str">
        <f>IF(ISBLANK(INDEX('Policy Characteristics'!E:E,MATCH($C960,'Policy Characteristics'!$C:$C,0))),"",INDEX('Policy Characteristics'!E:E,MATCH($C960,'Policy Characteristics'!$C:$C,0)))</f>
        <v>indst efficiency standards</v>
      </c>
      <c r="L960" s="237">
        <f>IF(ISBLANK(INDEX('Policy Characteristics'!F:F,MATCH($C960,'Policy Characteristics'!$C:$C,0))),"",INDEX('Policy Characteristics'!F:F,MATCH($C960,'Policy Characteristics'!$C:$C,0)))</f>
        <v>0</v>
      </c>
      <c r="M960" s="237">
        <f>IF(ISBLANK(INDEX('Policy Characteristics'!G:G,MATCH($C960,'Policy Characteristics'!$C:$C,0))),"",INDEX('Policy Characteristics'!G:G,MATCH($C960,'Policy Characteristics'!$C:$C,0)))</f>
        <v>0.25</v>
      </c>
      <c r="N960" s="237">
        <f>IF(ISBLANK(INDEX('Policy Characteristics'!H:H,MATCH($C960,'Policy Characteristics'!$C:$C,0))),"",INDEX('Policy Characteristics'!H:H,MATCH($C960,'Policy Characteristics'!$C:$C,0)))</f>
        <v>0.01</v>
      </c>
      <c r="O960" s="293" t="str">
        <f>IF(ISBLANK(INDEX('Policy Characteristics'!I:I,MATCH($C960,'Policy Characteristics'!$C:$C,0))),"",INDEX('Policy Characteristics'!I:I,MATCH($C960,'Policy Characteristics'!$C:$C,0)))</f>
        <v>% reduction in energy use</v>
      </c>
      <c r="P960" s="293"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0" s="293" t="str">
        <f>IF(ISBLANK(INDEX('Policy Characteristics'!K:K,MATCH($C960,'Policy Characteristics'!$C:$C,0))),"",INDEX('Policy Characteristics'!K:K,MATCH($C960,'Policy Characteristics'!$C:$C,0)))</f>
        <v>industry-ag-main.html#eff-stds</v>
      </c>
      <c r="R960" s="293" t="str">
        <f>IF(ISBLANK(INDEX('Policy Characteristics'!L:L,MATCH($C960,'Policy Characteristics'!$C:$C,0))),"",INDEX('Policy Characteristics'!L:L,MATCH($C960,'Policy Characteristics'!$C:$C,0)))</f>
        <v>industry-energy-efficiency-standards.html</v>
      </c>
    </row>
    <row r="961" spans="1:18" s="293" customFormat="1" x14ac:dyDescent="0.25">
      <c r="A961" s="293" t="str">
        <f>IF(ISBLANK(INDEX('Policy Characteristics'!A:A,MATCH($C961,'Policy Characteristics'!$C:$C,0))),"",INDEX('Policy Characteristics'!A:A,MATCH($C961,'Policy Characteristics'!$C:$C,0)))</f>
        <v>Industry</v>
      </c>
      <c r="B961" s="294" t="str">
        <f>IF(ISBLANK(INDEX('Policy Characteristics'!B:B,MATCH($C961,'Policy Characteristics'!$C:$C,0))),"",INDEX('Policy Characteristics'!B:B,MATCH($C961,'Policy Characteristics'!$C:$C,0)))</f>
        <v>Industry Energy Efficiency Standards</v>
      </c>
      <c r="C961" s="293" t="str">
        <f t="shared" si="41"/>
        <v>Percentage Improvement in Eqpt Efficiency Standards above BAU</v>
      </c>
      <c r="D961" s="299" t="s">
        <v>758</v>
      </c>
      <c r="E961" s="298" t="s">
        <v>776</v>
      </c>
      <c r="F961" t="s">
        <v>759</v>
      </c>
      <c r="G961" s="298" t="s">
        <v>793</v>
      </c>
      <c r="H961" s="20">
        <v>1171</v>
      </c>
      <c r="I961" s="295" t="s">
        <v>634</v>
      </c>
      <c r="J961" s="296" t="str">
        <f>IF(ISBLANK(INDEX('Policy Characteristics'!D:D,MATCH($C961,'Policy Characteristics'!$C:$C,0))),"",INDEX('Policy Characteristics'!D:D,MATCH($C961,'Policy Characteristics'!$C:$C,0)))</f>
        <v>Industry Energy Efficiency Standards</v>
      </c>
      <c r="K961" s="293" t="str">
        <f>IF(ISBLANK(INDEX('Policy Characteristics'!E:E,MATCH($C961,'Policy Characteristics'!$C:$C,0))),"",INDEX('Policy Characteristics'!E:E,MATCH($C961,'Policy Characteristics'!$C:$C,0)))</f>
        <v>indst efficiency standards</v>
      </c>
      <c r="L961" s="237">
        <f>IF(ISBLANK(INDEX('Policy Characteristics'!F:F,MATCH($C961,'Policy Characteristics'!$C:$C,0))),"",INDEX('Policy Characteristics'!F:F,MATCH($C961,'Policy Characteristics'!$C:$C,0)))</f>
        <v>0</v>
      </c>
      <c r="M961" s="237">
        <f>IF(ISBLANK(INDEX('Policy Characteristics'!G:G,MATCH($C961,'Policy Characteristics'!$C:$C,0))),"",INDEX('Policy Characteristics'!G:G,MATCH($C961,'Policy Characteristics'!$C:$C,0)))</f>
        <v>0.25</v>
      </c>
      <c r="N961" s="237">
        <f>IF(ISBLANK(INDEX('Policy Characteristics'!H:H,MATCH($C961,'Policy Characteristics'!$C:$C,0))),"",INDEX('Policy Characteristics'!H:H,MATCH($C961,'Policy Characteristics'!$C:$C,0)))</f>
        <v>0.01</v>
      </c>
      <c r="O961" s="293" t="str">
        <f>IF(ISBLANK(INDEX('Policy Characteristics'!I:I,MATCH($C961,'Policy Characteristics'!$C:$C,0))),"",INDEX('Policy Characteristics'!I:I,MATCH($C961,'Policy Characteristics'!$C:$C,0)))</f>
        <v>% reduction in energy use</v>
      </c>
      <c r="P961" s="293"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1" s="293" t="str">
        <f>IF(ISBLANK(INDEX('Policy Characteristics'!K:K,MATCH($C961,'Policy Characteristics'!$C:$C,0))),"",INDEX('Policy Characteristics'!K:K,MATCH($C961,'Policy Characteristics'!$C:$C,0)))</f>
        <v>industry-ag-main.html#eff-stds</v>
      </c>
      <c r="R961" s="293" t="str">
        <f>IF(ISBLANK(INDEX('Policy Characteristics'!L:L,MATCH($C961,'Policy Characteristics'!$C:$C,0))),"",INDEX('Policy Characteristics'!L:L,MATCH($C961,'Policy Characteristics'!$C:$C,0)))</f>
        <v>industry-energy-efficiency-standards.html</v>
      </c>
    </row>
    <row r="962" spans="1:18" s="293" customFormat="1" x14ac:dyDescent="0.25">
      <c r="A962" s="293" t="str">
        <f>IF(ISBLANK(INDEX('Policy Characteristics'!A:A,MATCH($C962,'Policy Characteristics'!$C:$C,0))),"",INDEX('Policy Characteristics'!A:A,MATCH($C962,'Policy Characteristics'!$C:$C,0)))</f>
        <v>Industry</v>
      </c>
      <c r="B962" s="294" t="str">
        <f>IF(ISBLANK(INDEX('Policy Characteristics'!B:B,MATCH($C962,'Policy Characteristics'!$C:$C,0))),"",INDEX('Policy Characteristics'!B:B,MATCH($C962,'Policy Characteristics'!$C:$C,0)))</f>
        <v>Industry Energy Efficiency Standards</v>
      </c>
      <c r="C962" s="293" t="str">
        <f t="shared" si="41"/>
        <v>Percentage Improvement in Eqpt Efficiency Standards above BAU</v>
      </c>
      <c r="D962" s="299" t="s">
        <v>758</v>
      </c>
      <c r="E962" s="298" t="s">
        <v>778</v>
      </c>
      <c r="F962" t="s">
        <v>759</v>
      </c>
      <c r="G962" s="298" t="s">
        <v>794</v>
      </c>
      <c r="H962" s="20">
        <v>1172</v>
      </c>
      <c r="I962" s="295" t="s">
        <v>624</v>
      </c>
      <c r="J962" s="296" t="str">
        <f>IF(ISBLANK(INDEX('Policy Characteristics'!D:D,MATCH($C962,'Policy Characteristics'!$C:$C,0))),"",INDEX('Policy Characteristics'!D:D,MATCH($C962,'Policy Characteristics'!$C:$C,0)))</f>
        <v>Industry Energy Efficiency Standards</v>
      </c>
      <c r="K962" s="293" t="str">
        <f>IF(ISBLANK(INDEX('Policy Characteristics'!E:E,MATCH($C962,'Policy Characteristics'!$C:$C,0))),"",INDEX('Policy Characteristics'!E:E,MATCH($C962,'Policy Characteristics'!$C:$C,0)))</f>
        <v>indst efficiency standards</v>
      </c>
      <c r="L962" s="237">
        <f>IF(ISBLANK(INDEX('Policy Characteristics'!F:F,MATCH($C962,'Policy Characteristics'!$C:$C,0))),"",INDEX('Policy Characteristics'!F:F,MATCH($C962,'Policy Characteristics'!$C:$C,0)))</f>
        <v>0</v>
      </c>
      <c r="M962" s="237">
        <f>IF(ISBLANK(INDEX('Policy Characteristics'!G:G,MATCH($C962,'Policy Characteristics'!$C:$C,0))),"",INDEX('Policy Characteristics'!G:G,MATCH($C962,'Policy Characteristics'!$C:$C,0)))</f>
        <v>0.25</v>
      </c>
      <c r="N962" s="237">
        <f>IF(ISBLANK(INDEX('Policy Characteristics'!H:H,MATCH($C962,'Policy Characteristics'!$C:$C,0))),"",INDEX('Policy Characteristics'!H:H,MATCH($C962,'Policy Characteristics'!$C:$C,0)))</f>
        <v>0.01</v>
      </c>
      <c r="O962" s="293" t="str">
        <f>IF(ISBLANK(INDEX('Policy Characteristics'!I:I,MATCH($C962,'Policy Characteristics'!$C:$C,0))),"",INDEX('Policy Characteristics'!I:I,MATCH($C962,'Policy Characteristics'!$C:$C,0)))</f>
        <v>% reduction in energy use</v>
      </c>
      <c r="P962" s="293"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2" s="293" t="str">
        <f>IF(ISBLANK(INDEX('Policy Characteristics'!K:K,MATCH($C962,'Policy Characteristics'!$C:$C,0))),"",INDEX('Policy Characteristics'!K:K,MATCH($C962,'Policy Characteristics'!$C:$C,0)))</f>
        <v>industry-ag-main.html#eff-stds</v>
      </c>
      <c r="R962" s="293" t="str">
        <f>IF(ISBLANK(INDEX('Policy Characteristics'!L:L,MATCH($C962,'Policy Characteristics'!$C:$C,0))),"",INDEX('Policy Characteristics'!L:L,MATCH($C962,'Policy Characteristics'!$C:$C,0)))</f>
        <v>industry-energy-efficiency-standards.html</v>
      </c>
    </row>
    <row r="963" spans="1:18" s="293" customFormat="1" x14ac:dyDescent="0.25">
      <c r="A963" s="293" t="str">
        <f>IF(ISBLANK(INDEX('Policy Characteristics'!A:A,MATCH($C963,'Policy Characteristics'!$C:$C,0))),"",INDEX('Policy Characteristics'!A:A,MATCH($C963,'Policy Characteristics'!$C:$C,0)))</f>
        <v>Industry</v>
      </c>
      <c r="B963" s="294" t="str">
        <f>IF(ISBLANK(INDEX('Policy Characteristics'!B:B,MATCH($C963,'Policy Characteristics'!$C:$C,0))),"",INDEX('Policy Characteristics'!B:B,MATCH($C963,'Policy Characteristics'!$C:$C,0)))</f>
        <v>Industry Energy Efficiency Standards</v>
      </c>
      <c r="C963" s="293" t="str">
        <f t="shared" si="41"/>
        <v>Percentage Improvement in Eqpt Efficiency Standards above BAU</v>
      </c>
      <c r="D963" s="299" t="s">
        <v>758</v>
      </c>
      <c r="E963" s="298" t="s">
        <v>780</v>
      </c>
      <c r="F963" t="s">
        <v>759</v>
      </c>
      <c r="G963" s="298" t="s">
        <v>795</v>
      </c>
      <c r="H963" s="20">
        <v>1173</v>
      </c>
      <c r="I963" s="295" t="s">
        <v>634</v>
      </c>
      <c r="J963" s="296" t="str">
        <f>IF(ISBLANK(INDEX('Policy Characteristics'!D:D,MATCH($C963,'Policy Characteristics'!$C:$C,0))),"",INDEX('Policy Characteristics'!D:D,MATCH($C963,'Policy Characteristics'!$C:$C,0)))</f>
        <v>Industry Energy Efficiency Standards</v>
      </c>
      <c r="K963" s="293" t="str">
        <f>IF(ISBLANK(INDEX('Policy Characteristics'!E:E,MATCH($C963,'Policy Characteristics'!$C:$C,0))),"",INDEX('Policy Characteristics'!E:E,MATCH($C963,'Policy Characteristics'!$C:$C,0)))</f>
        <v>indst efficiency standards</v>
      </c>
      <c r="L963" s="237">
        <f>IF(ISBLANK(INDEX('Policy Characteristics'!F:F,MATCH($C963,'Policy Characteristics'!$C:$C,0))),"",INDEX('Policy Characteristics'!F:F,MATCH($C963,'Policy Characteristics'!$C:$C,0)))</f>
        <v>0</v>
      </c>
      <c r="M963" s="237">
        <f>IF(ISBLANK(INDEX('Policy Characteristics'!G:G,MATCH($C963,'Policy Characteristics'!$C:$C,0))),"",INDEX('Policy Characteristics'!G:G,MATCH($C963,'Policy Characteristics'!$C:$C,0)))</f>
        <v>0.25</v>
      </c>
      <c r="N963" s="237">
        <f>IF(ISBLANK(INDEX('Policy Characteristics'!H:H,MATCH($C963,'Policy Characteristics'!$C:$C,0))),"",INDEX('Policy Characteristics'!H:H,MATCH($C963,'Policy Characteristics'!$C:$C,0)))</f>
        <v>0.01</v>
      </c>
      <c r="O963" s="293" t="str">
        <f>IF(ISBLANK(INDEX('Policy Characteristics'!I:I,MATCH($C963,'Policy Characteristics'!$C:$C,0))),"",INDEX('Policy Characteristics'!I:I,MATCH($C963,'Policy Characteristics'!$C:$C,0)))</f>
        <v>% reduction in energy use</v>
      </c>
      <c r="P963" s="293"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3" s="293" t="str">
        <f>IF(ISBLANK(INDEX('Policy Characteristics'!K:K,MATCH($C963,'Policy Characteristics'!$C:$C,0))),"",INDEX('Policy Characteristics'!K:K,MATCH($C963,'Policy Characteristics'!$C:$C,0)))</f>
        <v>industry-ag-main.html#eff-stds</v>
      </c>
      <c r="R963" s="293" t="str">
        <f>IF(ISBLANK(INDEX('Policy Characteristics'!L:L,MATCH($C963,'Policy Characteristics'!$C:$C,0))),"",INDEX('Policy Characteristics'!L:L,MATCH($C963,'Policy Characteristics'!$C:$C,0)))</f>
        <v>industry-energy-efficiency-standards.html</v>
      </c>
    </row>
    <row r="964" spans="1:18" s="293" customFormat="1" x14ac:dyDescent="0.25">
      <c r="A964" s="293" t="str">
        <f>IF(ISBLANK(INDEX('Policy Characteristics'!A:A,MATCH($C964,'Policy Characteristics'!$C:$C,0))),"",INDEX('Policy Characteristics'!A:A,MATCH($C964,'Policy Characteristics'!$C:$C,0)))</f>
        <v>Industry</v>
      </c>
      <c r="B964" s="294" t="str">
        <f>IF(ISBLANK(INDEX('Policy Characteristics'!B:B,MATCH($C964,'Policy Characteristics'!$C:$C,0))),"",INDEX('Policy Characteristics'!B:B,MATCH($C964,'Policy Characteristics'!$C:$C,0)))</f>
        <v>Industry Energy Efficiency Standards</v>
      </c>
      <c r="C964" s="293" t="str">
        <f t="shared" si="41"/>
        <v>Percentage Improvement in Eqpt Efficiency Standards above BAU</v>
      </c>
      <c r="D964" s="299" t="s">
        <v>758</v>
      </c>
      <c r="E964" s="298" t="s">
        <v>782</v>
      </c>
      <c r="F964" t="s">
        <v>759</v>
      </c>
      <c r="G964" s="298" t="s">
        <v>796</v>
      </c>
      <c r="H964" s="20">
        <v>1174</v>
      </c>
      <c r="I964" s="295" t="s">
        <v>634</v>
      </c>
      <c r="J964" s="296" t="str">
        <f>IF(ISBLANK(INDEX('Policy Characteristics'!D:D,MATCH($C964,'Policy Characteristics'!$C:$C,0))),"",INDEX('Policy Characteristics'!D:D,MATCH($C964,'Policy Characteristics'!$C:$C,0)))</f>
        <v>Industry Energy Efficiency Standards</v>
      </c>
      <c r="K964" s="293" t="str">
        <f>IF(ISBLANK(INDEX('Policy Characteristics'!E:E,MATCH($C964,'Policy Characteristics'!$C:$C,0))),"",INDEX('Policy Characteristics'!E:E,MATCH($C964,'Policy Characteristics'!$C:$C,0)))</f>
        <v>indst efficiency standards</v>
      </c>
      <c r="L964" s="237">
        <f>IF(ISBLANK(INDEX('Policy Characteristics'!F:F,MATCH($C964,'Policy Characteristics'!$C:$C,0))),"",INDEX('Policy Characteristics'!F:F,MATCH($C964,'Policy Characteristics'!$C:$C,0)))</f>
        <v>0</v>
      </c>
      <c r="M964" s="237">
        <f>IF(ISBLANK(INDEX('Policy Characteristics'!G:G,MATCH($C964,'Policy Characteristics'!$C:$C,0))),"",INDEX('Policy Characteristics'!G:G,MATCH($C964,'Policy Characteristics'!$C:$C,0)))</f>
        <v>0.25</v>
      </c>
      <c r="N964" s="237">
        <f>IF(ISBLANK(INDEX('Policy Characteristics'!H:H,MATCH($C964,'Policy Characteristics'!$C:$C,0))),"",INDEX('Policy Characteristics'!H:H,MATCH($C964,'Policy Characteristics'!$C:$C,0)))</f>
        <v>0.01</v>
      </c>
      <c r="O964" s="293" t="str">
        <f>IF(ISBLANK(INDEX('Policy Characteristics'!I:I,MATCH($C964,'Policy Characteristics'!$C:$C,0))),"",INDEX('Policy Characteristics'!I:I,MATCH($C964,'Policy Characteristics'!$C:$C,0)))</f>
        <v>% reduction in energy use</v>
      </c>
      <c r="P964" s="293"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4" s="293" t="str">
        <f>IF(ISBLANK(INDEX('Policy Characteristics'!K:K,MATCH($C964,'Policy Characteristics'!$C:$C,0))),"",INDEX('Policy Characteristics'!K:K,MATCH($C964,'Policy Characteristics'!$C:$C,0)))</f>
        <v>industry-ag-main.html#eff-stds</v>
      </c>
      <c r="R964" s="293" t="str">
        <f>IF(ISBLANK(INDEX('Policy Characteristics'!L:L,MATCH($C964,'Policy Characteristics'!$C:$C,0))),"",INDEX('Policy Characteristics'!L:L,MATCH($C964,'Policy Characteristics'!$C:$C,0)))</f>
        <v>industry-energy-efficiency-standards.html</v>
      </c>
    </row>
    <row r="965" spans="1:18" s="293" customFormat="1" x14ac:dyDescent="0.25">
      <c r="A965" s="293" t="str">
        <f>IF(ISBLANK(INDEX('Policy Characteristics'!A:A,MATCH($C965,'Policy Characteristics'!$C:$C,0))),"",INDEX('Policy Characteristics'!A:A,MATCH($C965,'Policy Characteristics'!$C:$C,0)))</f>
        <v>Industry</v>
      </c>
      <c r="B965" s="294" t="str">
        <f>IF(ISBLANK(INDEX('Policy Characteristics'!B:B,MATCH($C965,'Policy Characteristics'!$C:$C,0))),"",INDEX('Policy Characteristics'!B:B,MATCH($C965,'Policy Characteristics'!$C:$C,0)))</f>
        <v>Industry Energy Efficiency Standards</v>
      </c>
      <c r="C965" s="293" t="str">
        <f t="shared" si="41"/>
        <v>Percentage Improvement in Eqpt Efficiency Standards above BAU</v>
      </c>
      <c r="D965" s="299" t="s">
        <v>758</v>
      </c>
      <c r="E965" s="298" t="s">
        <v>784</v>
      </c>
      <c r="F965" t="s">
        <v>759</v>
      </c>
      <c r="G965" s="298" t="s">
        <v>797</v>
      </c>
      <c r="H965" s="20">
        <v>1175</v>
      </c>
      <c r="I965" s="295" t="s">
        <v>624</v>
      </c>
      <c r="J965" s="296" t="str">
        <f>IF(ISBLANK(INDEX('Policy Characteristics'!D:D,MATCH($C965,'Policy Characteristics'!$C:$C,0))),"",INDEX('Policy Characteristics'!D:D,MATCH($C965,'Policy Characteristics'!$C:$C,0)))</f>
        <v>Industry Energy Efficiency Standards</v>
      </c>
      <c r="K965" s="293" t="str">
        <f>IF(ISBLANK(INDEX('Policy Characteristics'!E:E,MATCH($C965,'Policy Characteristics'!$C:$C,0))),"",INDEX('Policy Characteristics'!E:E,MATCH($C965,'Policy Characteristics'!$C:$C,0)))</f>
        <v>indst efficiency standards</v>
      </c>
      <c r="L965" s="237">
        <f>IF(ISBLANK(INDEX('Policy Characteristics'!F:F,MATCH($C965,'Policy Characteristics'!$C:$C,0))),"",INDEX('Policy Characteristics'!F:F,MATCH($C965,'Policy Characteristics'!$C:$C,0)))</f>
        <v>0</v>
      </c>
      <c r="M965" s="237">
        <f>IF(ISBLANK(INDEX('Policy Characteristics'!G:G,MATCH($C965,'Policy Characteristics'!$C:$C,0))),"",INDEX('Policy Characteristics'!G:G,MATCH($C965,'Policy Characteristics'!$C:$C,0)))</f>
        <v>0.25</v>
      </c>
      <c r="N965" s="237">
        <f>IF(ISBLANK(INDEX('Policy Characteristics'!H:H,MATCH($C965,'Policy Characteristics'!$C:$C,0))),"",INDEX('Policy Characteristics'!H:H,MATCH($C965,'Policy Characteristics'!$C:$C,0)))</f>
        <v>0.01</v>
      </c>
      <c r="O965" s="293" t="str">
        <f>IF(ISBLANK(INDEX('Policy Characteristics'!I:I,MATCH($C965,'Policy Characteristics'!$C:$C,0))),"",INDEX('Policy Characteristics'!I:I,MATCH($C965,'Policy Characteristics'!$C:$C,0)))</f>
        <v>% reduction in energy use</v>
      </c>
      <c r="P965" s="293"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5" s="293" t="str">
        <f>IF(ISBLANK(INDEX('Policy Characteristics'!K:K,MATCH($C965,'Policy Characteristics'!$C:$C,0))),"",INDEX('Policy Characteristics'!K:K,MATCH($C965,'Policy Characteristics'!$C:$C,0)))</f>
        <v>industry-ag-main.html#eff-stds</v>
      </c>
      <c r="R965" s="293" t="str">
        <f>IF(ISBLANK(INDEX('Policy Characteristics'!L:L,MATCH($C965,'Policy Characteristics'!$C:$C,0))),"",INDEX('Policy Characteristics'!L:L,MATCH($C965,'Policy Characteristics'!$C:$C,0)))</f>
        <v>industry-energy-efficiency-standards.html</v>
      </c>
    </row>
    <row r="966" spans="1:18" s="293" customFormat="1" x14ac:dyDescent="0.25">
      <c r="A966" s="293" t="str">
        <f>IF(ISBLANK(INDEX('Policy Characteristics'!A:A,MATCH($C966,'Policy Characteristics'!$C:$C,0))),"",INDEX('Policy Characteristics'!A:A,MATCH($C966,'Policy Characteristics'!$C:$C,0)))</f>
        <v>Industry</v>
      </c>
      <c r="B966" s="294" t="str">
        <f>IF(ISBLANK(INDEX('Policy Characteristics'!B:B,MATCH($C966,'Policy Characteristics'!$C:$C,0))),"",INDEX('Policy Characteristics'!B:B,MATCH($C966,'Policy Characteristics'!$C:$C,0)))</f>
        <v>Industry Energy Efficiency Standards</v>
      </c>
      <c r="C966" s="293" t="str">
        <f t="shared" si="41"/>
        <v>Percentage Improvement in Eqpt Efficiency Standards above BAU</v>
      </c>
      <c r="D966" s="299" t="s">
        <v>758</v>
      </c>
      <c r="E966" s="298" t="s">
        <v>786</v>
      </c>
      <c r="F966" t="s">
        <v>759</v>
      </c>
      <c r="G966" s="298" t="s">
        <v>798</v>
      </c>
      <c r="H966" s="20">
        <v>1176</v>
      </c>
      <c r="I966" s="295" t="s">
        <v>624</v>
      </c>
      <c r="J966" s="296" t="str">
        <f>IF(ISBLANK(INDEX('Policy Characteristics'!D:D,MATCH($C966,'Policy Characteristics'!$C:$C,0))),"",INDEX('Policy Characteristics'!D:D,MATCH($C966,'Policy Characteristics'!$C:$C,0)))</f>
        <v>Industry Energy Efficiency Standards</v>
      </c>
      <c r="K966" s="293" t="str">
        <f>IF(ISBLANK(INDEX('Policy Characteristics'!E:E,MATCH($C966,'Policy Characteristics'!$C:$C,0))),"",INDEX('Policy Characteristics'!E:E,MATCH($C966,'Policy Characteristics'!$C:$C,0)))</f>
        <v>indst efficiency standards</v>
      </c>
      <c r="L966" s="237">
        <f>IF(ISBLANK(INDEX('Policy Characteristics'!F:F,MATCH($C966,'Policy Characteristics'!$C:$C,0))),"",INDEX('Policy Characteristics'!F:F,MATCH($C966,'Policy Characteristics'!$C:$C,0)))</f>
        <v>0</v>
      </c>
      <c r="M966" s="237">
        <f>IF(ISBLANK(INDEX('Policy Characteristics'!G:G,MATCH($C966,'Policy Characteristics'!$C:$C,0))),"",INDEX('Policy Characteristics'!G:G,MATCH($C966,'Policy Characteristics'!$C:$C,0)))</f>
        <v>0.25</v>
      </c>
      <c r="N966" s="237">
        <f>IF(ISBLANK(INDEX('Policy Characteristics'!H:H,MATCH($C966,'Policy Characteristics'!$C:$C,0))),"",INDEX('Policy Characteristics'!H:H,MATCH($C966,'Policy Characteristics'!$C:$C,0)))</f>
        <v>0.01</v>
      </c>
      <c r="O966" s="293" t="str">
        <f>IF(ISBLANK(INDEX('Policy Characteristics'!I:I,MATCH($C966,'Policy Characteristics'!$C:$C,0))),"",INDEX('Policy Characteristics'!I:I,MATCH($C966,'Policy Characteristics'!$C:$C,0)))</f>
        <v>% reduction in energy use</v>
      </c>
      <c r="P966" s="293"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6" s="293" t="str">
        <f>IF(ISBLANK(INDEX('Policy Characteristics'!K:K,MATCH($C966,'Policy Characteristics'!$C:$C,0))),"",INDEX('Policy Characteristics'!K:K,MATCH($C966,'Policy Characteristics'!$C:$C,0)))</f>
        <v>industry-ag-main.html#eff-stds</v>
      </c>
      <c r="R966" s="293" t="str">
        <f>IF(ISBLANK(INDEX('Policy Characteristics'!L:L,MATCH($C966,'Policy Characteristics'!$C:$C,0))),"",INDEX('Policy Characteristics'!L:L,MATCH($C966,'Policy Characteristics'!$C:$C,0)))</f>
        <v>industry-energy-efficiency-standards.html</v>
      </c>
    </row>
    <row r="967" spans="1:18" s="293" customFormat="1" x14ac:dyDescent="0.25">
      <c r="A967" s="293" t="str">
        <f>IF(ISBLANK(INDEX('Policy Characteristics'!A:A,MATCH($C967,'Policy Characteristics'!$C:$C,0))),"",INDEX('Policy Characteristics'!A:A,MATCH($C967,'Policy Characteristics'!$C:$C,0)))</f>
        <v>Industry</v>
      </c>
      <c r="B967" s="294" t="str">
        <f>IF(ISBLANK(INDEX('Policy Characteristics'!B:B,MATCH($C967,'Policy Characteristics'!$C:$C,0))),"",INDEX('Policy Characteristics'!B:B,MATCH($C967,'Policy Characteristics'!$C:$C,0)))</f>
        <v>Industry Energy Efficiency Standards</v>
      </c>
      <c r="C967" s="293" t="str">
        <f t="shared" si="41"/>
        <v>Percentage Improvement in Eqpt Efficiency Standards above BAU</v>
      </c>
      <c r="D967" s="299" t="s">
        <v>758</v>
      </c>
      <c r="E967" s="298" t="s">
        <v>788</v>
      </c>
      <c r="F967" t="s">
        <v>759</v>
      </c>
      <c r="G967" s="298" t="s">
        <v>799</v>
      </c>
      <c r="H967" s="20">
        <v>1177</v>
      </c>
      <c r="I967" s="295" t="s">
        <v>634</v>
      </c>
      <c r="J967" s="296" t="str">
        <f>IF(ISBLANK(INDEX('Policy Characteristics'!D:D,MATCH($C967,'Policy Characteristics'!$C:$C,0))),"",INDEX('Policy Characteristics'!D:D,MATCH($C967,'Policy Characteristics'!$C:$C,0)))</f>
        <v>Industry Energy Efficiency Standards</v>
      </c>
      <c r="K967" s="293" t="str">
        <f>IF(ISBLANK(INDEX('Policy Characteristics'!E:E,MATCH($C967,'Policy Characteristics'!$C:$C,0))),"",INDEX('Policy Characteristics'!E:E,MATCH($C967,'Policy Characteristics'!$C:$C,0)))</f>
        <v>indst efficiency standards</v>
      </c>
      <c r="L967" s="237">
        <f>IF(ISBLANK(INDEX('Policy Characteristics'!F:F,MATCH($C967,'Policy Characteristics'!$C:$C,0))),"",INDEX('Policy Characteristics'!F:F,MATCH($C967,'Policy Characteristics'!$C:$C,0)))</f>
        <v>0</v>
      </c>
      <c r="M967" s="237">
        <f>IF(ISBLANK(INDEX('Policy Characteristics'!G:G,MATCH($C967,'Policy Characteristics'!$C:$C,0))),"",INDEX('Policy Characteristics'!G:G,MATCH($C967,'Policy Characteristics'!$C:$C,0)))</f>
        <v>0.25</v>
      </c>
      <c r="N967" s="237">
        <f>IF(ISBLANK(INDEX('Policy Characteristics'!H:H,MATCH($C967,'Policy Characteristics'!$C:$C,0))),"",INDEX('Policy Characteristics'!H:H,MATCH($C967,'Policy Characteristics'!$C:$C,0)))</f>
        <v>0.01</v>
      </c>
      <c r="O967" s="293" t="str">
        <f>IF(ISBLANK(INDEX('Policy Characteristics'!I:I,MATCH($C967,'Policy Characteristics'!$C:$C,0))),"",INDEX('Policy Characteristics'!I:I,MATCH($C967,'Policy Characteristics'!$C:$C,0)))</f>
        <v>% reduction in energy use</v>
      </c>
      <c r="P967" s="293"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7" s="293" t="str">
        <f>IF(ISBLANK(INDEX('Policy Characteristics'!K:K,MATCH($C967,'Policy Characteristics'!$C:$C,0))),"",INDEX('Policy Characteristics'!K:K,MATCH($C967,'Policy Characteristics'!$C:$C,0)))</f>
        <v>industry-ag-main.html#eff-stds</v>
      </c>
      <c r="R967" s="293" t="str">
        <f>IF(ISBLANK(INDEX('Policy Characteristics'!L:L,MATCH($C967,'Policy Characteristics'!$C:$C,0))),"",INDEX('Policy Characteristics'!L:L,MATCH($C967,'Policy Characteristics'!$C:$C,0)))</f>
        <v>industry-energy-efficiency-standards.html</v>
      </c>
    </row>
    <row r="968" spans="1:18" s="293" customFormat="1" x14ac:dyDescent="0.25">
      <c r="A968" s="293" t="str">
        <f>IF(ISBLANK(INDEX('Policy Characteristics'!A:A,MATCH($C968,'Policy Characteristics'!$C:$C,0))),"",INDEX('Policy Characteristics'!A:A,MATCH($C968,'Policy Characteristics'!$C:$C,0)))</f>
        <v>Industry</v>
      </c>
      <c r="B968" s="294" t="str">
        <f>IF(ISBLANK(INDEX('Policy Characteristics'!B:B,MATCH($C968,'Policy Characteristics'!$C:$C,0))),"",INDEX('Policy Characteristics'!B:B,MATCH($C968,'Policy Characteristics'!$C:$C,0)))</f>
        <v>Industry Energy Efficiency Standards</v>
      </c>
      <c r="C968" s="293" t="str">
        <f t="shared" si="41"/>
        <v>Percentage Improvement in Eqpt Efficiency Standards above BAU</v>
      </c>
      <c r="D968" s="299" t="s">
        <v>760</v>
      </c>
      <c r="E968" s="298" t="s">
        <v>770</v>
      </c>
      <c r="F968" t="s">
        <v>761</v>
      </c>
      <c r="G968" s="298" t="s">
        <v>790</v>
      </c>
      <c r="H968" s="20">
        <v>1178</v>
      </c>
      <c r="I968" s="297" t="s">
        <v>634</v>
      </c>
      <c r="J968" s="296" t="str">
        <f>IF(ISBLANK(INDEX('Policy Characteristics'!D:D,MATCH($C968,'Policy Characteristics'!$C:$C,0))),"",INDEX('Policy Characteristics'!D:D,MATCH($C968,'Policy Characteristics'!$C:$C,0)))</f>
        <v>Industry Energy Efficiency Standards</v>
      </c>
      <c r="K968" s="293" t="str">
        <f>IF(ISBLANK(INDEX('Policy Characteristics'!E:E,MATCH($C968,'Policy Characteristics'!$C:$C,0))),"",INDEX('Policy Characteristics'!E:E,MATCH($C968,'Policy Characteristics'!$C:$C,0)))</f>
        <v>indst efficiency standards</v>
      </c>
      <c r="L968" s="237">
        <f>IF(ISBLANK(INDEX('Policy Characteristics'!F:F,MATCH($C968,'Policy Characteristics'!$C:$C,0))),"",INDEX('Policy Characteristics'!F:F,MATCH($C968,'Policy Characteristics'!$C:$C,0)))</f>
        <v>0</v>
      </c>
      <c r="M968" s="237">
        <f>IF(ISBLANK(INDEX('Policy Characteristics'!G:G,MATCH($C968,'Policy Characteristics'!$C:$C,0))),"",INDEX('Policy Characteristics'!G:G,MATCH($C968,'Policy Characteristics'!$C:$C,0)))</f>
        <v>0.25</v>
      </c>
      <c r="N968" s="237">
        <f>IF(ISBLANK(INDEX('Policy Characteristics'!H:H,MATCH($C968,'Policy Characteristics'!$C:$C,0))),"",INDEX('Policy Characteristics'!H:H,MATCH($C968,'Policy Characteristics'!$C:$C,0)))</f>
        <v>0.01</v>
      </c>
      <c r="O968" s="293" t="str">
        <f>IF(ISBLANK(INDEX('Policy Characteristics'!I:I,MATCH($C968,'Policy Characteristics'!$C:$C,0))),"",INDEX('Policy Characteristics'!I:I,MATCH($C968,'Policy Characteristics'!$C:$C,0)))</f>
        <v>% reduction in energy use</v>
      </c>
      <c r="P968" s="293"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8" s="293" t="str">
        <f>IF(ISBLANK(INDEX('Policy Characteristics'!K:K,MATCH($C968,'Policy Characteristics'!$C:$C,0))),"",INDEX('Policy Characteristics'!K:K,MATCH($C968,'Policy Characteristics'!$C:$C,0)))</f>
        <v>industry-ag-main.html#eff-stds</v>
      </c>
      <c r="R968" s="293" t="str">
        <f>IF(ISBLANK(INDEX('Policy Characteristics'!L:L,MATCH($C968,'Policy Characteristics'!$C:$C,0))),"",INDEX('Policy Characteristics'!L:L,MATCH($C968,'Policy Characteristics'!$C:$C,0)))</f>
        <v>industry-energy-efficiency-standards.html</v>
      </c>
    </row>
    <row r="969" spans="1:18" s="293" customFormat="1" x14ac:dyDescent="0.25">
      <c r="A969" s="293" t="str">
        <f>IF(ISBLANK(INDEX('Policy Characteristics'!A:A,MATCH($C969,'Policy Characteristics'!$C:$C,0))),"",INDEX('Policy Characteristics'!A:A,MATCH($C969,'Policy Characteristics'!$C:$C,0)))</f>
        <v>Industry</v>
      </c>
      <c r="B969" s="294" t="str">
        <f>IF(ISBLANK(INDEX('Policy Characteristics'!B:B,MATCH($C969,'Policy Characteristics'!$C:$C,0))),"",INDEX('Policy Characteristics'!B:B,MATCH($C969,'Policy Characteristics'!$C:$C,0)))</f>
        <v>Industry Energy Efficiency Standards</v>
      </c>
      <c r="C969" s="293" t="str">
        <f t="shared" si="41"/>
        <v>Percentage Improvement in Eqpt Efficiency Standards above BAU</v>
      </c>
      <c r="D969" s="299" t="s">
        <v>760</v>
      </c>
      <c r="E969" s="298" t="s">
        <v>772</v>
      </c>
      <c r="F969" t="s">
        <v>761</v>
      </c>
      <c r="G969" s="298" t="s">
        <v>791</v>
      </c>
      <c r="H969" s="20">
        <v>1179</v>
      </c>
      <c r="I969" s="295" t="s">
        <v>634</v>
      </c>
      <c r="J969" s="296" t="str">
        <f>IF(ISBLANK(INDEX('Policy Characteristics'!D:D,MATCH($C969,'Policy Characteristics'!$C:$C,0))),"",INDEX('Policy Characteristics'!D:D,MATCH($C969,'Policy Characteristics'!$C:$C,0)))</f>
        <v>Industry Energy Efficiency Standards</v>
      </c>
      <c r="K969" s="293" t="str">
        <f>IF(ISBLANK(INDEX('Policy Characteristics'!E:E,MATCH($C969,'Policy Characteristics'!$C:$C,0))),"",INDEX('Policy Characteristics'!E:E,MATCH($C969,'Policy Characteristics'!$C:$C,0)))</f>
        <v>indst efficiency standards</v>
      </c>
      <c r="L969" s="237">
        <f>IF(ISBLANK(INDEX('Policy Characteristics'!F:F,MATCH($C969,'Policy Characteristics'!$C:$C,0))),"",INDEX('Policy Characteristics'!F:F,MATCH($C969,'Policy Characteristics'!$C:$C,0)))</f>
        <v>0</v>
      </c>
      <c r="M969" s="237">
        <f>IF(ISBLANK(INDEX('Policy Characteristics'!G:G,MATCH($C969,'Policy Characteristics'!$C:$C,0))),"",INDEX('Policy Characteristics'!G:G,MATCH($C969,'Policy Characteristics'!$C:$C,0)))</f>
        <v>0.25</v>
      </c>
      <c r="N969" s="237">
        <f>IF(ISBLANK(INDEX('Policy Characteristics'!H:H,MATCH($C969,'Policy Characteristics'!$C:$C,0))),"",INDEX('Policy Characteristics'!H:H,MATCH($C969,'Policy Characteristics'!$C:$C,0)))</f>
        <v>0.01</v>
      </c>
      <c r="O969" s="293" t="str">
        <f>IF(ISBLANK(INDEX('Policy Characteristics'!I:I,MATCH($C969,'Policy Characteristics'!$C:$C,0))),"",INDEX('Policy Characteristics'!I:I,MATCH($C969,'Policy Characteristics'!$C:$C,0)))</f>
        <v>% reduction in energy use</v>
      </c>
      <c r="P969" s="293"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9" s="293" t="str">
        <f>IF(ISBLANK(INDEX('Policy Characteristics'!K:K,MATCH($C969,'Policy Characteristics'!$C:$C,0))),"",INDEX('Policy Characteristics'!K:K,MATCH($C969,'Policy Characteristics'!$C:$C,0)))</f>
        <v>industry-ag-main.html#eff-stds</v>
      </c>
      <c r="R969" s="293" t="str">
        <f>IF(ISBLANK(INDEX('Policy Characteristics'!L:L,MATCH($C969,'Policy Characteristics'!$C:$C,0))),"",INDEX('Policy Characteristics'!L:L,MATCH($C969,'Policy Characteristics'!$C:$C,0)))</f>
        <v>industry-energy-efficiency-standards.html</v>
      </c>
    </row>
    <row r="970" spans="1:18" s="293" customFormat="1" x14ac:dyDescent="0.25">
      <c r="A970" s="293" t="str">
        <f>IF(ISBLANK(INDEX('Policy Characteristics'!A:A,MATCH($C970,'Policy Characteristics'!$C:$C,0))),"",INDEX('Policy Characteristics'!A:A,MATCH($C970,'Policy Characteristics'!$C:$C,0)))</f>
        <v>Industry</v>
      </c>
      <c r="B970" s="294" t="str">
        <f>IF(ISBLANK(INDEX('Policy Characteristics'!B:B,MATCH($C970,'Policy Characteristics'!$C:$C,0))),"",INDEX('Policy Characteristics'!B:B,MATCH($C970,'Policy Characteristics'!$C:$C,0)))</f>
        <v>Industry Energy Efficiency Standards</v>
      </c>
      <c r="C970" s="293" t="str">
        <f t="shared" si="41"/>
        <v>Percentage Improvement in Eqpt Efficiency Standards above BAU</v>
      </c>
      <c r="D970" s="299" t="s">
        <v>760</v>
      </c>
      <c r="E970" s="298" t="s">
        <v>774</v>
      </c>
      <c r="F970" t="s">
        <v>761</v>
      </c>
      <c r="G970" s="298" t="s">
        <v>792</v>
      </c>
      <c r="H970" s="20">
        <v>1180</v>
      </c>
      <c r="I970" s="295" t="s">
        <v>624</v>
      </c>
      <c r="J970" s="296" t="str">
        <f>IF(ISBLANK(INDEX('Policy Characteristics'!D:D,MATCH($C970,'Policy Characteristics'!$C:$C,0))),"",INDEX('Policy Characteristics'!D:D,MATCH($C970,'Policy Characteristics'!$C:$C,0)))</f>
        <v>Industry Energy Efficiency Standards</v>
      </c>
      <c r="K970" s="293" t="str">
        <f>IF(ISBLANK(INDEX('Policy Characteristics'!E:E,MATCH($C970,'Policy Characteristics'!$C:$C,0))),"",INDEX('Policy Characteristics'!E:E,MATCH($C970,'Policy Characteristics'!$C:$C,0)))</f>
        <v>indst efficiency standards</v>
      </c>
      <c r="L970" s="237">
        <f>IF(ISBLANK(INDEX('Policy Characteristics'!F:F,MATCH($C970,'Policy Characteristics'!$C:$C,0))),"",INDEX('Policy Characteristics'!F:F,MATCH($C970,'Policy Characteristics'!$C:$C,0)))</f>
        <v>0</v>
      </c>
      <c r="M970" s="237">
        <f>IF(ISBLANK(INDEX('Policy Characteristics'!G:G,MATCH($C970,'Policy Characteristics'!$C:$C,0))),"",INDEX('Policy Characteristics'!G:G,MATCH($C970,'Policy Characteristics'!$C:$C,0)))</f>
        <v>0.25</v>
      </c>
      <c r="N970" s="237">
        <f>IF(ISBLANK(INDEX('Policy Characteristics'!H:H,MATCH($C970,'Policy Characteristics'!$C:$C,0))),"",INDEX('Policy Characteristics'!H:H,MATCH($C970,'Policy Characteristics'!$C:$C,0)))</f>
        <v>0.01</v>
      </c>
      <c r="O970" s="293" t="str">
        <f>IF(ISBLANK(INDEX('Policy Characteristics'!I:I,MATCH($C970,'Policy Characteristics'!$C:$C,0))),"",INDEX('Policy Characteristics'!I:I,MATCH($C970,'Policy Characteristics'!$C:$C,0)))</f>
        <v>% reduction in energy use</v>
      </c>
      <c r="P970" s="293"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0" s="293" t="str">
        <f>IF(ISBLANK(INDEX('Policy Characteristics'!K:K,MATCH($C970,'Policy Characteristics'!$C:$C,0))),"",INDEX('Policy Characteristics'!K:K,MATCH($C970,'Policy Characteristics'!$C:$C,0)))</f>
        <v>industry-ag-main.html#eff-stds</v>
      </c>
      <c r="R970" s="293" t="str">
        <f>IF(ISBLANK(INDEX('Policy Characteristics'!L:L,MATCH($C970,'Policy Characteristics'!$C:$C,0))),"",INDEX('Policy Characteristics'!L:L,MATCH($C970,'Policy Characteristics'!$C:$C,0)))</f>
        <v>industry-energy-efficiency-standards.html</v>
      </c>
    </row>
    <row r="971" spans="1:18" s="293" customFormat="1" x14ac:dyDescent="0.25">
      <c r="A971" s="293" t="str">
        <f>IF(ISBLANK(INDEX('Policy Characteristics'!A:A,MATCH($C971,'Policy Characteristics'!$C:$C,0))),"",INDEX('Policy Characteristics'!A:A,MATCH($C971,'Policy Characteristics'!$C:$C,0)))</f>
        <v>Industry</v>
      </c>
      <c r="B971" s="294" t="str">
        <f>IF(ISBLANK(INDEX('Policy Characteristics'!B:B,MATCH($C971,'Policy Characteristics'!$C:$C,0))),"",INDEX('Policy Characteristics'!B:B,MATCH($C971,'Policy Characteristics'!$C:$C,0)))</f>
        <v>Industry Energy Efficiency Standards</v>
      </c>
      <c r="C971" s="293" t="str">
        <f t="shared" si="41"/>
        <v>Percentage Improvement in Eqpt Efficiency Standards above BAU</v>
      </c>
      <c r="D971" s="299" t="s">
        <v>760</v>
      </c>
      <c r="E971" s="298" t="s">
        <v>776</v>
      </c>
      <c r="F971" t="s">
        <v>761</v>
      </c>
      <c r="G971" s="298" t="s">
        <v>793</v>
      </c>
      <c r="H971" s="20">
        <v>1181</v>
      </c>
      <c r="I971" s="295" t="s">
        <v>634</v>
      </c>
      <c r="J971" s="296" t="str">
        <f>IF(ISBLANK(INDEX('Policy Characteristics'!D:D,MATCH($C971,'Policy Characteristics'!$C:$C,0))),"",INDEX('Policy Characteristics'!D:D,MATCH($C971,'Policy Characteristics'!$C:$C,0)))</f>
        <v>Industry Energy Efficiency Standards</v>
      </c>
      <c r="K971" s="293" t="str">
        <f>IF(ISBLANK(INDEX('Policy Characteristics'!E:E,MATCH($C971,'Policy Characteristics'!$C:$C,0))),"",INDEX('Policy Characteristics'!E:E,MATCH($C971,'Policy Characteristics'!$C:$C,0)))</f>
        <v>indst efficiency standards</v>
      </c>
      <c r="L971" s="237">
        <f>IF(ISBLANK(INDEX('Policy Characteristics'!F:F,MATCH($C971,'Policy Characteristics'!$C:$C,0))),"",INDEX('Policy Characteristics'!F:F,MATCH($C971,'Policy Characteristics'!$C:$C,0)))</f>
        <v>0</v>
      </c>
      <c r="M971" s="237">
        <f>IF(ISBLANK(INDEX('Policy Characteristics'!G:G,MATCH($C971,'Policy Characteristics'!$C:$C,0))),"",INDEX('Policy Characteristics'!G:G,MATCH($C971,'Policy Characteristics'!$C:$C,0)))</f>
        <v>0.25</v>
      </c>
      <c r="N971" s="237">
        <f>IF(ISBLANK(INDEX('Policy Characteristics'!H:H,MATCH($C971,'Policy Characteristics'!$C:$C,0))),"",INDEX('Policy Characteristics'!H:H,MATCH($C971,'Policy Characteristics'!$C:$C,0)))</f>
        <v>0.01</v>
      </c>
      <c r="O971" s="293" t="str">
        <f>IF(ISBLANK(INDEX('Policy Characteristics'!I:I,MATCH($C971,'Policy Characteristics'!$C:$C,0))),"",INDEX('Policy Characteristics'!I:I,MATCH($C971,'Policy Characteristics'!$C:$C,0)))</f>
        <v>% reduction in energy use</v>
      </c>
      <c r="P971" s="293"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1" s="293" t="str">
        <f>IF(ISBLANK(INDEX('Policy Characteristics'!K:K,MATCH($C971,'Policy Characteristics'!$C:$C,0))),"",INDEX('Policy Characteristics'!K:K,MATCH($C971,'Policy Characteristics'!$C:$C,0)))</f>
        <v>industry-ag-main.html#eff-stds</v>
      </c>
      <c r="R971" s="293" t="str">
        <f>IF(ISBLANK(INDEX('Policy Characteristics'!L:L,MATCH($C971,'Policy Characteristics'!$C:$C,0))),"",INDEX('Policy Characteristics'!L:L,MATCH($C971,'Policy Characteristics'!$C:$C,0)))</f>
        <v>industry-energy-efficiency-standards.html</v>
      </c>
    </row>
    <row r="972" spans="1:18" s="293" customFormat="1" x14ac:dyDescent="0.25">
      <c r="A972" s="293" t="str">
        <f>IF(ISBLANK(INDEX('Policy Characteristics'!A:A,MATCH($C972,'Policy Characteristics'!$C:$C,0))),"",INDEX('Policy Characteristics'!A:A,MATCH($C972,'Policy Characteristics'!$C:$C,0)))</f>
        <v>Industry</v>
      </c>
      <c r="B972" s="294" t="str">
        <f>IF(ISBLANK(INDEX('Policy Characteristics'!B:B,MATCH($C972,'Policy Characteristics'!$C:$C,0))),"",INDEX('Policy Characteristics'!B:B,MATCH($C972,'Policy Characteristics'!$C:$C,0)))</f>
        <v>Industry Energy Efficiency Standards</v>
      </c>
      <c r="C972" s="293" t="str">
        <f t="shared" si="41"/>
        <v>Percentage Improvement in Eqpt Efficiency Standards above BAU</v>
      </c>
      <c r="D972" s="299" t="s">
        <v>760</v>
      </c>
      <c r="E972" s="298" t="s">
        <v>778</v>
      </c>
      <c r="F972" t="s">
        <v>761</v>
      </c>
      <c r="G972" s="298" t="s">
        <v>794</v>
      </c>
      <c r="H972" s="20">
        <v>1182</v>
      </c>
      <c r="I972" s="295" t="s">
        <v>634</v>
      </c>
      <c r="J972" s="296" t="str">
        <f>IF(ISBLANK(INDEX('Policy Characteristics'!D:D,MATCH($C972,'Policy Characteristics'!$C:$C,0))),"",INDEX('Policy Characteristics'!D:D,MATCH($C972,'Policy Characteristics'!$C:$C,0)))</f>
        <v>Industry Energy Efficiency Standards</v>
      </c>
      <c r="K972" s="293" t="str">
        <f>IF(ISBLANK(INDEX('Policy Characteristics'!E:E,MATCH($C972,'Policy Characteristics'!$C:$C,0))),"",INDEX('Policy Characteristics'!E:E,MATCH($C972,'Policy Characteristics'!$C:$C,0)))</f>
        <v>indst efficiency standards</v>
      </c>
      <c r="L972" s="237">
        <f>IF(ISBLANK(INDEX('Policy Characteristics'!F:F,MATCH($C972,'Policy Characteristics'!$C:$C,0))),"",INDEX('Policy Characteristics'!F:F,MATCH($C972,'Policy Characteristics'!$C:$C,0)))</f>
        <v>0</v>
      </c>
      <c r="M972" s="237">
        <f>IF(ISBLANK(INDEX('Policy Characteristics'!G:G,MATCH($C972,'Policy Characteristics'!$C:$C,0))),"",INDEX('Policy Characteristics'!G:G,MATCH($C972,'Policy Characteristics'!$C:$C,0)))</f>
        <v>0.25</v>
      </c>
      <c r="N972" s="237">
        <f>IF(ISBLANK(INDEX('Policy Characteristics'!H:H,MATCH($C972,'Policy Characteristics'!$C:$C,0))),"",INDEX('Policy Characteristics'!H:H,MATCH($C972,'Policy Characteristics'!$C:$C,0)))</f>
        <v>0.01</v>
      </c>
      <c r="O972" s="293" t="str">
        <f>IF(ISBLANK(INDEX('Policy Characteristics'!I:I,MATCH($C972,'Policy Characteristics'!$C:$C,0))),"",INDEX('Policy Characteristics'!I:I,MATCH($C972,'Policy Characteristics'!$C:$C,0)))</f>
        <v>% reduction in energy use</v>
      </c>
      <c r="P972" s="293"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2" s="293" t="str">
        <f>IF(ISBLANK(INDEX('Policy Characteristics'!K:K,MATCH($C972,'Policy Characteristics'!$C:$C,0))),"",INDEX('Policy Characteristics'!K:K,MATCH($C972,'Policy Characteristics'!$C:$C,0)))</f>
        <v>industry-ag-main.html#eff-stds</v>
      </c>
      <c r="R972" s="293" t="str">
        <f>IF(ISBLANK(INDEX('Policy Characteristics'!L:L,MATCH($C972,'Policy Characteristics'!$C:$C,0))),"",INDEX('Policy Characteristics'!L:L,MATCH($C972,'Policy Characteristics'!$C:$C,0)))</f>
        <v>industry-energy-efficiency-standards.html</v>
      </c>
    </row>
    <row r="973" spans="1:18" s="293" customFormat="1" x14ac:dyDescent="0.25">
      <c r="A973" s="293" t="str">
        <f>IF(ISBLANK(INDEX('Policy Characteristics'!A:A,MATCH($C973,'Policy Characteristics'!$C:$C,0))),"",INDEX('Policy Characteristics'!A:A,MATCH($C973,'Policy Characteristics'!$C:$C,0)))</f>
        <v>Industry</v>
      </c>
      <c r="B973" s="294" t="str">
        <f>IF(ISBLANK(INDEX('Policy Characteristics'!B:B,MATCH($C973,'Policy Characteristics'!$C:$C,0))),"",INDEX('Policy Characteristics'!B:B,MATCH($C973,'Policy Characteristics'!$C:$C,0)))</f>
        <v>Industry Energy Efficiency Standards</v>
      </c>
      <c r="C973" s="293" t="str">
        <f t="shared" si="41"/>
        <v>Percentage Improvement in Eqpt Efficiency Standards above BAU</v>
      </c>
      <c r="D973" s="299" t="s">
        <v>760</v>
      </c>
      <c r="E973" s="298" t="s">
        <v>780</v>
      </c>
      <c r="F973" t="s">
        <v>761</v>
      </c>
      <c r="G973" s="298" t="s">
        <v>795</v>
      </c>
      <c r="H973" s="20">
        <v>1183</v>
      </c>
      <c r="I973" s="295" t="s">
        <v>634</v>
      </c>
      <c r="J973" s="296" t="str">
        <f>IF(ISBLANK(INDEX('Policy Characteristics'!D:D,MATCH($C973,'Policy Characteristics'!$C:$C,0))),"",INDEX('Policy Characteristics'!D:D,MATCH($C973,'Policy Characteristics'!$C:$C,0)))</f>
        <v>Industry Energy Efficiency Standards</v>
      </c>
      <c r="K973" s="293" t="str">
        <f>IF(ISBLANK(INDEX('Policy Characteristics'!E:E,MATCH($C973,'Policy Characteristics'!$C:$C,0))),"",INDEX('Policy Characteristics'!E:E,MATCH($C973,'Policy Characteristics'!$C:$C,0)))</f>
        <v>indst efficiency standards</v>
      </c>
      <c r="L973" s="237">
        <f>IF(ISBLANK(INDEX('Policy Characteristics'!F:F,MATCH($C973,'Policy Characteristics'!$C:$C,0))),"",INDEX('Policy Characteristics'!F:F,MATCH($C973,'Policy Characteristics'!$C:$C,0)))</f>
        <v>0</v>
      </c>
      <c r="M973" s="237">
        <f>IF(ISBLANK(INDEX('Policy Characteristics'!G:G,MATCH($C973,'Policy Characteristics'!$C:$C,0))),"",INDEX('Policy Characteristics'!G:G,MATCH($C973,'Policy Characteristics'!$C:$C,0)))</f>
        <v>0.25</v>
      </c>
      <c r="N973" s="237">
        <f>IF(ISBLANK(INDEX('Policy Characteristics'!H:H,MATCH($C973,'Policy Characteristics'!$C:$C,0))),"",INDEX('Policy Characteristics'!H:H,MATCH($C973,'Policy Characteristics'!$C:$C,0)))</f>
        <v>0.01</v>
      </c>
      <c r="O973" s="293" t="str">
        <f>IF(ISBLANK(INDEX('Policy Characteristics'!I:I,MATCH($C973,'Policy Characteristics'!$C:$C,0))),"",INDEX('Policy Characteristics'!I:I,MATCH($C973,'Policy Characteristics'!$C:$C,0)))</f>
        <v>% reduction in energy use</v>
      </c>
      <c r="P973" s="293"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3" s="293" t="str">
        <f>IF(ISBLANK(INDEX('Policy Characteristics'!K:K,MATCH($C973,'Policy Characteristics'!$C:$C,0))),"",INDEX('Policy Characteristics'!K:K,MATCH($C973,'Policy Characteristics'!$C:$C,0)))</f>
        <v>industry-ag-main.html#eff-stds</v>
      </c>
      <c r="R973" s="293" t="str">
        <f>IF(ISBLANK(INDEX('Policy Characteristics'!L:L,MATCH($C973,'Policy Characteristics'!$C:$C,0))),"",INDEX('Policy Characteristics'!L:L,MATCH($C973,'Policy Characteristics'!$C:$C,0)))</f>
        <v>industry-energy-efficiency-standards.html</v>
      </c>
    </row>
    <row r="974" spans="1:18" s="293" customFormat="1" x14ac:dyDescent="0.25">
      <c r="A974" s="293" t="str">
        <f>IF(ISBLANK(INDEX('Policy Characteristics'!A:A,MATCH($C974,'Policy Characteristics'!$C:$C,0))),"",INDEX('Policy Characteristics'!A:A,MATCH($C974,'Policy Characteristics'!$C:$C,0)))</f>
        <v>Industry</v>
      </c>
      <c r="B974" s="294" t="str">
        <f>IF(ISBLANK(INDEX('Policy Characteristics'!B:B,MATCH($C974,'Policy Characteristics'!$C:$C,0))),"",INDEX('Policy Characteristics'!B:B,MATCH($C974,'Policy Characteristics'!$C:$C,0)))</f>
        <v>Industry Energy Efficiency Standards</v>
      </c>
      <c r="C974" s="293" t="str">
        <f t="shared" si="41"/>
        <v>Percentage Improvement in Eqpt Efficiency Standards above BAU</v>
      </c>
      <c r="D974" s="299" t="s">
        <v>760</v>
      </c>
      <c r="E974" s="298" t="s">
        <v>782</v>
      </c>
      <c r="F974" t="s">
        <v>761</v>
      </c>
      <c r="G974" s="298" t="s">
        <v>796</v>
      </c>
      <c r="H974" s="20">
        <v>1184</v>
      </c>
      <c r="I974" s="295" t="s">
        <v>634</v>
      </c>
      <c r="J974" s="296" t="str">
        <f>IF(ISBLANK(INDEX('Policy Characteristics'!D:D,MATCH($C974,'Policy Characteristics'!$C:$C,0))),"",INDEX('Policy Characteristics'!D:D,MATCH($C974,'Policy Characteristics'!$C:$C,0)))</f>
        <v>Industry Energy Efficiency Standards</v>
      </c>
      <c r="K974" s="293" t="str">
        <f>IF(ISBLANK(INDEX('Policy Characteristics'!E:E,MATCH($C974,'Policy Characteristics'!$C:$C,0))),"",INDEX('Policy Characteristics'!E:E,MATCH($C974,'Policy Characteristics'!$C:$C,0)))</f>
        <v>indst efficiency standards</v>
      </c>
      <c r="L974" s="237">
        <f>IF(ISBLANK(INDEX('Policy Characteristics'!F:F,MATCH($C974,'Policy Characteristics'!$C:$C,0))),"",INDEX('Policy Characteristics'!F:F,MATCH($C974,'Policy Characteristics'!$C:$C,0)))</f>
        <v>0</v>
      </c>
      <c r="M974" s="237">
        <f>IF(ISBLANK(INDEX('Policy Characteristics'!G:G,MATCH($C974,'Policy Characteristics'!$C:$C,0))),"",INDEX('Policy Characteristics'!G:G,MATCH($C974,'Policy Characteristics'!$C:$C,0)))</f>
        <v>0.25</v>
      </c>
      <c r="N974" s="237">
        <f>IF(ISBLANK(INDEX('Policy Characteristics'!H:H,MATCH($C974,'Policy Characteristics'!$C:$C,0))),"",INDEX('Policy Characteristics'!H:H,MATCH($C974,'Policy Characteristics'!$C:$C,0)))</f>
        <v>0.01</v>
      </c>
      <c r="O974" s="293" t="str">
        <f>IF(ISBLANK(INDEX('Policy Characteristics'!I:I,MATCH($C974,'Policy Characteristics'!$C:$C,0))),"",INDEX('Policy Characteristics'!I:I,MATCH($C974,'Policy Characteristics'!$C:$C,0)))</f>
        <v>% reduction in energy use</v>
      </c>
      <c r="P974" s="293"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4" s="293" t="str">
        <f>IF(ISBLANK(INDEX('Policy Characteristics'!K:K,MATCH($C974,'Policy Characteristics'!$C:$C,0))),"",INDEX('Policy Characteristics'!K:K,MATCH($C974,'Policy Characteristics'!$C:$C,0)))</f>
        <v>industry-ag-main.html#eff-stds</v>
      </c>
      <c r="R974" s="293" t="str">
        <f>IF(ISBLANK(INDEX('Policy Characteristics'!L:L,MATCH($C974,'Policy Characteristics'!$C:$C,0))),"",INDEX('Policy Characteristics'!L:L,MATCH($C974,'Policy Characteristics'!$C:$C,0)))</f>
        <v>industry-energy-efficiency-standards.html</v>
      </c>
    </row>
    <row r="975" spans="1:18" s="293" customFormat="1" x14ac:dyDescent="0.25">
      <c r="A975" s="293" t="str">
        <f>IF(ISBLANK(INDEX('Policy Characteristics'!A:A,MATCH($C975,'Policy Characteristics'!$C:$C,0))),"",INDEX('Policy Characteristics'!A:A,MATCH($C975,'Policy Characteristics'!$C:$C,0)))</f>
        <v>Industry</v>
      </c>
      <c r="B975" s="294" t="str">
        <f>IF(ISBLANK(INDEX('Policy Characteristics'!B:B,MATCH($C975,'Policy Characteristics'!$C:$C,0))),"",INDEX('Policy Characteristics'!B:B,MATCH($C975,'Policy Characteristics'!$C:$C,0)))</f>
        <v>Industry Energy Efficiency Standards</v>
      </c>
      <c r="C975" s="293" t="str">
        <f t="shared" si="41"/>
        <v>Percentage Improvement in Eqpt Efficiency Standards above BAU</v>
      </c>
      <c r="D975" s="299" t="s">
        <v>760</v>
      </c>
      <c r="E975" s="298" t="s">
        <v>784</v>
      </c>
      <c r="F975" t="s">
        <v>761</v>
      </c>
      <c r="G975" s="298" t="s">
        <v>797</v>
      </c>
      <c r="H975" s="20">
        <v>1185</v>
      </c>
      <c r="I975" s="295" t="s">
        <v>634</v>
      </c>
      <c r="J975" s="296" t="str">
        <f>IF(ISBLANK(INDEX('Policy Characteristics'!D:D,MATCH($C975,'Policy Characteristics'!$C:$C,0))),"",INDEX('Policy Characteristics'!D:D,MATCH($C975,'Policy Characteristics'!$C:$C,0)))</f>
        <v>Industry Energy Efficiency Standards</v>
      </c>
      <c r="K975" s="293" t="str">
        <f>IF(ISBLANK(INDEX('Policy Characteristics'!E:E,MATCH($C975,'Policy Characteristics'!$C:$C,0))),"",INDEX('Policy Characteristics'!E:E,MATCH($C975,'Policy Characteristics'!$C:$C,0)))</f>
        <v>indst efficiency standards</v>
      </c>
      <c r="L975" s="237">
        <f>IF(ISBLANK(INDEX('Policy Characteristics'!F:F,MATCH($C975,'Policy Characteristics'!$C:$C,0))),"",INDEX('Policy Characteristics'!F:F,MATCH($C975,'Policy Characteristics'!$C:$C,0)))</f>
        <v>0</v>
      </c>
      <c r="M975" s="237">
        <f>IF(ISBLANK(INDEX('Policy Characteristics'!G:G,MATCH($C975,'Policy Characteristics'!$C:$C,0))),"",INDEX('Policy Characteristics'!G:G,MATCH($C975,'Policy Characteristics'!$C:$C,0)))</f>
        <v>0.25</v>
      </c>
      <c r="N975" s="237">
        <f>IF(ISBLANK(INDEX('Policy Characteristics'!H:H,MATCH($C975,'Policy Characteristics'!$C:$C,0))),"",INDEX('Policy Characteristics'!H:H,MATCH($C975,'Policy Characteristics'!$C:$C,0)))</f>
        <v>0.01</v>
      </c>
      <c r="O975" s="293" t="str">
        <f>IF(ISBLANK(INDEX('Policy Characteristics'!I:I,MATCH($C975,'Policy Characteristics'!$C:$C,0))),"",INDEX('Policy Characteristics'!I:I,MATCH($C975,'Policy Characteristics'!$C:$C,0)))</f>
        <v>% reduction in energy use</v>
      </c>
      <c r="P975" s="293"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5" s="293" t="str">
        <f>IF(ISBLANK(INDEX('Policy Characteristics'!K:K,MATCH($C975,'Policy Characteristics'!$C:$C,0))),"",INDEX('Policy Characteristics'!K:K,MATCH($C975,'Policy Characteristics'!$C:$C,0)))</f>
        <v>industry-ag-main.html#eff-stds</v>
      </c>
      <c r="R975" s="293" t="str">
        <f>IF(ISBLANK(INDEX('Policy Characteristics'!L:L,MATCH($C975,'Policy Characteristics'!$C:$C,0))),"",INDEX('Policy Characteristics'!L:L,MATCH($C975,'Policy Characteristics'!$C:$C,0)))</f>
        <v>industry-energy-efficiency-standards.html</v>
      </c>
    </row>
    <row r="976" spans="1:18" s="293" customFormat="1" x14ac:dyDescent="0.25">
      <c r="A976" s="293" t="str">
        <f>IF(ISBLANK(INDEX('Policy Characteristics'!A:A,MATCH($C976,'Policy Characteristics'!$C:$C,0))),"",INDEX('Policy Characteristics'!A:A,MATCH($C976,'Policy Characteristics'!$C:$C,0)))</f>
        <v>Industry</v>
      </c>
      <c r="B976" s="294" t="str">
        <f>IF(ISBLANK(INDEX('Policy Characteristics'!B:B,MATCH($C976,'Policy Characteristics'!$C:$C,0))),"",INDEX('Policy Characteristics'!B:B,MATCH($C976,'Policy Characteristics'!$C:$C,0)))</f>
        <v>Industry Energy Efficiency Standards</v>
      </c>
      <c r="C976" s="293" t="str">
        <f t="shared" si="41"/>
        <v>Percentage Improvement in Eqpt Efficiency Standards above BAU</v>
      </c>
      <c r="D976" s="299" t="s">
        <v>760</v>
      </c>
      <c r="E976" s="298" t="s">
        <v>786</v>
      </c>
      <c r="F976" t="s">
        <v>761</v>
      </c>
      <c r="G976" s="298" t="s">
        <v>798</v>
      </c>
      <c r="H976" s="20">
        <v>1186</v>
      </c>
      <c r="I976" s="295" t="s">
        <v>634</v>
      </c>
      <c r="J976" s="296" t="str">
        <f>IF(ISBLANK(INDEX('Policy Characteristics'!D:D,MATCH($C976,'Policy Characteristics'!$C:$C,0))),"",INDEX('Policy Characteristics'!D:D,MATCH($C976,'Policy Characteristics'!$C:$C,0)))</f>
        <v>Industry Energy Efficiency Standards</v>
      </c>
      <c r="K976" s="293" t="str">
        <f>IF(ISBLANK(INDEX('Policy Characteristics'!E:E,MATCH($C976,'Policy Characteristics'!$C:$C,0))),"",INDEX('Policy Characteristics'!E:E,MATCH($C976,'Policy Characteristics'!$C:$C,0)))</f>
        <v>indst efficiency standards</v>
      </c>
      <c r="L976" s="237">
        <f>IF(ISBLANK(INDEX('Policy Characteristics'!F:F,MATCH($C976,'Policy Characteristics'!$C:$C,0))),"",INDEX('Policy Characteristics'!F:F,MATCH($C976,'Policy Characteristics'!$C:$C,0)))</f>
        <v>0</v>
      </c>
      <c r="M976" s="237">
        <f>IF(ISBLANK(INDEX('Policy Characteristics'!G:G,MATCH($C976,'Policy Characteristics'!$C:$C,0))),"",INDEX('Policy Characteristics'!G:G,MATCH($C976,'Policy Characteristics'!$C:$C,0)))</f>
        <v>0.25</v>
      </c>
      <c r="N976" s="237">
        <f>IF(ISBLANK(INDEX('Policy Characteristics'!H:H,MATCH($C976,'Policy Characteristics'!$C:$C,0))),"",INDEX('Policy Characteristics'!H:H,MATCH($C976,'Policy Characteristics'!$C:$C,0)))</f>
        <v>0.01</v>
      </c>
      <c r="O976" s="293" t="str">
        <f>IF(ISBLANK(INDEX('Policy Characteristics'!I:I,MATCH($C976,'Policy Characteristics'!$C:$C,0))),"",INDEX('Policy Characteristics'!I:I,MATCH($C976,'Policy Characteristics'!$C:$C,0)))</f>
        <v>% reduction in energy use</v>
      </c>
      <c r="P976" s="293"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6" s="293" t="str">
        <f>IF(ISBLANK(INDEX('Policy Characteristics'!K:K,MATCH($C976,'Policy Characteristics'!$C:$C,0))),"",INDEX('Policy Characteristics'!K:K,MATCH($C976,'Policy Characteristics'!$C:$C,0)))</f>
        <v>industry-ag-main.html#eff-stds</v>
      </c>
      <c r="R976" s="293" t="str">
        <f>IF(ISBLANK(INDEX('Policy Characteristics'!L:L,MATCH($C976,'Policy Characteristics'!$C:$C,0))),"",INDEX('Policy Characteristics'!L:L,MATCH($C976,'Policy Characteristics'!$C:$C,0)))</f>
        <v>industry-energy-efficiency-standards.html</v>
      </c>
    </row>
    <row r="977" spans="1:18" s="293" customFormat="1" x14ac:dyDescent="0.25">
      <c r="A977" s="293" t="str">
        <f>IF(ISBLANK(INDEX('Policy Characteristics'!A:A,MATCH($C977,'Policy Characteristics'!$C:$C,0))),"",INDEX('Policy Characteristics'!A:A,MATCH($C977,'Policy Characteristics'!$C:$C,0)))</f>
        <v>Industry</v>
      </c>
      <c r="B977" s="294" t="str">
        <f>IF(ISBLANK(INDEX('Policy Characteristics'!B:B,MATCH($C977,'Policy Characteristics'!$C:$C,0))),"",INDEX('Policy Characteristics'!B:B,MATCH($C977,'Policy Characteristics'!$C:$C,0)))</f>
        <v>Industry Energy Efficiency Standards</v>
      </c>
      <c r="C977" s="293" t="str">
        <f t="shared" si="41"/>
        <v>Percentage Improvement in Eqpt Efficiency Standards above BAU</v>
      </c>
      <c r="D977" s="299" t="s">
        <v>760</v>
      </c>
      <c r="E977" s="298" t="s">
        <v>788</v>
      </c>
      <c r="F977" t="s">
        <v>761</v>
      </c>
      <c r="G977" s="298" t="s">
        <v>799</v>
      </c>
      <c r="H977" s="20">
        <v>1187</v>
      </c>
      <c r="I977" s="295" t="s">
        <v>634</v>
      </c>
      <c r="J977" s="296" t="str">
        <f>IF(ISBLANK(INDEX('Policy Characteristics'!D:D,MATCH($C977,'Policy Characteristics'!$C:$C,0))),"",INDEX('Policy Characteristics'!D:D,MATCH($C977,'Policy Characteristics'!$C:$C,0)))</f>
        <v>Industry Energy Efficiency Standards</v>
      </c>
      <c r="K977" s="293" t="str">
        <f>IF(ISBLANK(INDEX('Policy Characteristics'!E:E,MATCH($C977,'Policy Characteristics'!$C:$C,0))),"",INDEX('Policy Characteristics'!E:E,MATCH($C977,'Policy Characteristics'!$C:$C,0)))</f>
        <v>indst efficiency standards</v>
      </c>
      <c r="L977" s="237">
        <f>IF(ISBLANK(INDEX('Policy Characteristics'!F:F,MATCH($C977,'Policy Characteristics'!$C:$C,0))),"",INDEX('Policy Characteristics'!F:F,MATCH($C977,'Policy Characteristics'!$C:$C,0)))</f>
        <v>0</v>
      </c>
      <c r="M977" s="237">
        <f>IF(ISBLANK(INDEX('Policy Characteristics'!G:G,MATCH($C977,'Policy Characteristics'!$C:$C,0))),"",INDEX('Policy Characteristics'!G:G,MATCH($C977,'Policy Characteristics'!$C:$C,0)))</f>
        <v>0.25</v>
      </c>
      <c r="N977" s="237">
        <f>IF(ISBLANK(INDEX('Policy Characteristics'!H:H,MATCH($C977,'Policy Characteristics'!$C:$C,0))),"",INDEX('Policy Characteristics'!H:H,MATCH($C977,'Policy Characteristics'!$C:$C,0)))</f>
        <v>0.01</v>
      </c>
      <c r="O977" s="293" t="str">
        <f>IF(ISBLANK(INDEX('Policy Characteristics'!I:I,MATCH($C977,'Policy Characteristics'!$C:$C,0))),"",INDEX('Policy Characteristics'!I:I,MATCH($C977,'Policy Characteristics'!$C:$C,0)))</f>
        <v>% reduction in energy use</v>
      </c>
      <c r="P977" s="293"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7" s="293" t="str">
        <f>IF(ISBLANK(INDEX('Policy Characteristics'!K:K,MATCH($C977,'Policy Characteristics'!$C:$C,0))),"",INDEX('Policy Characteristics'!K:K,MATCH($C977,'Policy Characteristics'!$C:$C,0)))</f>
        <v>industry-ag-main.html#eff-stds</v>
      </c>
      <c r="R977" s="293" t="str">
        <f>IF(ISBLANK(INDEX('Policy Characteristics'!L:L,MATCH($C977,'Policy Characteristics'!$C:$C,0))),"",INDEX('Policy Characteristics'!L:L,MATCH($C977,'Policy Characteristics'!$C:$C,0)))</f>
        <v>industry-energy-efficiency-standards.html</v>
      </c>
    </row>
    <row r="978" spans="1:18" s="293" customFormat="1" x14ac:dyDescent="0.25">
      <c r="A978" s="293" t="str">
        <f>IF(ISBLANK(INDEX('Policy Characteristics'!A:A,MATCH($C978,'Policy Characteristics'!$C:$C,0))),"",INDEX('Policy Characteristics'!A:A,MATCH($C978,'Policy Characteristics'!$C:$C,0)))</f>
        <v>Industry</v>
      </c>
      <c r="B978" s="294" t="str">
        <f>IF(ISBLANK(INDEX('Policy Characteristics'!B:B,MATCH($C978,'Policy Characteristics'!$C:$C,0))),"",INDEX('Policy Characteristics'!B:B,MATCH($C978,'Policy Characteristics'!$C:$C,0)))</f>
        <v>Industry Energy Efficiency Standards</v>
      </c>
      <c r="C978" s="293" t="str">
        <f t="shared" si="41"/>
        <v>Percentage Improvement in Eqpt Efficiency Standards above BAU</v>
      </c>
      <c r="D978" s="299" t="s">
        <v>762</v>
      </c>
      <c r="E978" s="298" t="s">
        <v>770</v>
      </c>
      <c r="F978" t="s">
        <v>763</v>
      </c>
      <c r="G978" s="298" t="s">
        <v>790</v>
      </c>
      <c r="H978" s="20">
        <v>1188</v>
      </c>
      <c r="I978" s="295" t="s">
        <v>624</v>
      </c>
      <c r="J978" s="296" t="str">
        <f>IF(ISBLANK(INDEX('Policy Characteristics'!D:D,MATCH($C978,'Policy Characteristics'!$C:$C,0))),"",INDEX('Policy Characteristics'!D:D,MATCH($C978,'Policy Characteristics'!$C:$C,0)))</f>
        <v>Industry Energy Efficiency Standards</v>
      </c>
      <c r="K978" s="293" t="str">
        <f>IF(ISBLANK(INDEX('Policy Characteristics'!E:E,MATCH($C978,'Policy Characteristics'!$C:$C,0))),"",INDEX('Policy Characteristics'!E:E,MATCH($C978,'Policy Characteristics'!$C:$C,0)))</f>
        <v>indst efficiency standards</v>
      </c>
      <c r="L978" s="237">
        <f>IF(ISBLANK(INDEX('Policy Characteristics'!F:F,MATCH($C978,'Policy Characteristics'!$C:$C,0))),"",INDEX('Policy Characteristics'!F:F,MATCH($C978,'Policy Characteristics'!$C:$C,0)))</f>
        <v>0</v>
      </c>
      <c r="M978" s="237">
        <f>IF(ISBLANK(INDEX('Policy Characteristics'!G:G,MATCH($C978,'Policy Characteristics'!$C:$C,0))),"",INDEX('Policy Characteristics'!G:G,MATCH($C978,'Policy Characteristics'!$C:$C,0)))</f>
        <v>0.25</v>
      </c>
      <c r="N978" s="237">
        <f>IF(ISBLANK(INDEX('Policy Characteristics'!H:H,MATCH($C978,'Policy Characteristics'!$C:$C,0))),"",INDEX('Policy Characteristics'!H:H,MATCH($C978,'Policy Characteristics'!$C:$C,0)))</f>
        <v>0.01</v>
      </c>
      <c r="O978" s="293" t="str">
        <f>IF(ISBLANK(INDEX('Policy Characteristics'!I:I,MATCH($C978,'Policy Characteristics'!$C:$C,0))),"",INDEX('Policy Characteristics'!I:I,MATCH($C978,'Policy Characteristics'!$C:$C,0)))</f>
        <v>% reduction in energy use</v>
      </c>
      <c r="P978" s="293"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8" s="293" t="str">
        <f>IF(ISBLANK(INDEX('Policy Characteristics'!K:K,MATCH($C978,'Policy Characteristics'!$C:$C,0))),"",INDEX('Policy Characteristics'!K:K,MATCH($C978,'Policy Characteristics'!$C:$C,0)))</f>
        <v>industry-ag-main.html#eff-stds</v>
      </c>
      <c r="R978" s="293" t="str">
        <f>IF(ISBLANK(INDEX('Policy Characteristics'!L:L,MATCH($C978,'Policy Characteristics'!$C:$C,0))),"",INDEX('Policy Characteristics'!L:L,MATCH($C978,'Policy Characteristics'!$C:$C,0)))</f>
        <v>industry-energy-efficiency-standards.html</v>
      </c>
    </row>
    <row r="979" spans="1:18" s="293" customFormat="1" x14ac:dyDescent="0.25">
      <c r="A979" s="293" t="str">
        <f>IF(ISBLANK(INDEX('Policy Characteristics'!A:A,MATCH($C979,'Policy Characteristics'!$C:$C,0))),"",INDEX('Policy Characteristics'!A:A,MATCH($C979,'Policy Characteristics'!$C:$C,0)))</f>
        <v>Industry</v>
      </c>
      <c r="B979" s="294" t="str">
        <f>IF(ISBLANK(INDEX('Policy Characteristics'!B:B,MATCH($C979,'Policy Characteristics'!$C:$C,0))),"",INDEX('Policy Characteristics'!B:B,MATCH($C979,'Policy Characteristics'!$C:$C,0)))</f>
        <v>Industry Energy Efficiency Standards</v>
      </c>
      <c r="C979" s="293" t="str">
        <f t="shared" si="41"/>
        <v>Percentage Improvement in Eqpt Efficiency Standards above BAU</v>
      </c>
      <c r="D979" s="299" t="s">
        <v>762</v>
      </c>
      <c r="E979" s="298" t="s">
        <v>772</v>
      </c>
      <c r="F979" t="s">
        <v>763</v>
      </c>
      <c r="G979" s="298" t="s">
        <v>791</v>
      </c>
      <c r="H979" s="20">
        <v>1189</v>
      </c>
      <c r="I979" s="295" t="s">
        <v>634</v>
      </c>
      <c r="J979" s="296" t="str">
        <f>IF(ISBLANK(INDEX('Policy Characteristics'!D:D,MATCH($C979,'Policy Characteristics'!$C:$C,0))),"",INDEX('Policy Characteristics'!D:D,MATCH($C979,'Policy Characteristics'!$C:$C,0)))</f>
        <v>Industry Energy Efficiency Standards</v>
      </c>
      <c r="K979" s="293" t="str">
        <f>IF(ISBLANK(INDEX('Policy Characteristics'!E:E,MATCH($C979,'Policy Characteristics'!$C:$C,0))),"",INDEX('Policy Characteristics'!E:E,MATCH($C979,'Policy Characteristics'!$C:$C,0)))</f>
        <v>indst efficiency standards</v>
      </c>
      <c r="L979" s="237">
        <f>IF(ISBLANK(INDEX('Policy Characteristics'!F:F,MATCH($C979,'Policy Characteristics'!$C:$C,0))),"",INDEX('Policy Characteristics'!F:F,MATCH($C979,'Policy Characteristics'!$C:$C,0)))</f>
        <v>0</v>
      </c>
      <c r="M979" s="237">
        <f>IF(ISBLANK(INDEX('Policy Characteristics'!G:G,MATCH($C979,'Policy Characteristics'!$C:$C,0))),"",INDEX('Policy Characteristics'!G:G,MATCH($C979,'Policy Characteristics'!$C:$C,0)))</f>
        <v>0.25</v>
      </c>
      <c r="N979" s="237">
        <f>IF(ISBLANK(INDEX('Policy Characteristics'!H:H,MATCH($C979,'Policy Characteristics'!$C:$C,0))),"",INDEX('Policy Characteristics'!H:H,MATCH($C979,'Policy Characteristics'!$C:$C,0)))</f>
        <v>0.01</v>
      </c>
      <c r="O979" s="293" t="str">
        <f>IF(ISBLANK(INDEX('Policy Characteristics'!I:I,MATCH($C979,'Policy Characteristics'!$C:$C,0))),"",INDEX('Policy Characteristics'!I:I,MATCH($C979,'Policy Characteristics'!$C:$C,0)))</f>
        <v>% reduction in energy use</v>
      </c>
      <c r="P979" s="293"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9" s="293" t="str">
        <f>IF(ISBLANK(INDEX('Policy Characteristics'!K:K,MATCH($C979,'Policy Characteristics'!$C:$C,0))),"",INDEX('Policy Characteristics'!K:K,MATCH($C979,'Policy Characteristics'!$C:$C,0)))</f>
        <v>industry-ag-main.html#eff-stds</v>
      </c>
      <c r="R979" s="293" t="str">
        <f>IF(ISBLANK(INDEX('Policy Characteristics'!L:L,MATCH($C979,'Policy Characteristics'!$C:$C,0))),"",INDEX('Policy Characteristics'!L:L,MATCH($C979,'Policy Characteristics'!$C:$C,0)))</f>
        <v>industry-energy-efficiency-standards.html</v>
      </c>
    </row>
    <row r="980" spans="1:18" s="293" customFormat="1" x14ac:dyDescent="0.25">
      <c r="A980" s="293" t="str">
        <f>IF(ISBLANK(INDEX('Policy Characteristics'!A:A,MATCH($C980,'Policy Characteristics'!$C:$C,0))),"",INDEX('Policy Characteristics'!A:A,MATCH($C980,'Policy Characteristics'!$C:$C,0)))</f>
        <v>Industry</v>
      </c>
      <c r="B980" s="294" t="str">
        <f>IF(ISBLANK(INDEX('Policy Characteristics'!B:B,MATCH($C980,'Policy Characteristics'!$C:$C,0))),"",INDEX('Policy Characteristics'!B:B,MATCH($C980,'Policy Characteristics'!$C:$C,0)))</f>
        <v>Industry Energy Efficiency Standards</v>
      </c>
      <c r="C980" s="293" t="str">
        <f t="shared" si="41"/>
        <v>Percentage Improvement in Eqpt Efficiency Standards above BAU</v>
      </c>
      <c r="D980" s="299" t="s">
        <v>762</v>
      </c>
      <c r="E980" s="298" t="s">
        <v>774</v>
      </c>
      <c r="F980" t="s">
        <v>763</v>
      </c>
      <c r="G980" s="298" t="s">
        <v>792</v>
      </c>
      <c r="H980" s="20">
        <v>1190</v>
      </c>
      <c r="I980" s="295" t="s">
        <v>634</v>
      </c>
      <c r="J980" s="296" t="str">
        <f>IF(ISBLANK(INDEX('Policy Characteristics'!D:D,MATCH($C980,'Policy Characteristics'!$C:$C,0))),"",INDEX('Policy Characteristics'!D:D,MATCH($C980,'Policy Characteristics'!$C:$C,0)))</f>
        <v>Industry Energy Efficiency Standards</v>
      </c>
      <c r="K980" s="293" t="str">
        <f>IF(ISBLANK(INDEX('Policy Characteristics'!E:E,MATCH($C980,'Policy Characteristics'!$C:$C,0))),"",INDEX('Policy Characteristics'!E:E,MATCH($C980,'Policy Characteristics'!$C:$C,0)))</f>
        <v>indst efficiency standards</v>
      </c>
      <c r="L980" s="237">
        <f>IF(ISBLANK(INDEX('Policy Characteristics'!F:F,MATCH($C980,'Policy Characteristics'!$C:$C,0))),"",INDEX('Policy Characteristics'!F:F,MATCH($C980,'Policy Characteristics'!$C:$C,0)))</f>
        <v>0</v>
      </c>
      <c r="M980" s="237">
        <f>IF(ISBLANK(INDEX('Policy Characteristics'!G:G,MATCH($C980,'Policy Characteristics'!$C:$C,0))),"",INDEX('Policy Characteristics'!G:G,MATCH($C980,'Policy Characteristics'!$C:$C,0)))</f>
        <v>0.25</v>
      </c>
      <c r="N980" s="237">
        <f>IF(ISBLANK(INDEX('Policy Characteristics'!H:H,MATCH($C980,'Policy Characteristics'!$C:$C,0))),"",INDEX('Policy Characteristics'!H:H,MATCH($C980,'Policy Characteristics'!$C:$C,0)))</f>
        <v>0.01</v>
      </c>
      <c r="O980" s="293" t="str">
        <f>IF(ISBLANK(INDEX('Policy Characteristics'!I:I,MATCH($C980,'Policy Characteristics'!$C:$C,0))),"",INDEX('Policy Characteristics'!I:I,MATCH($C980,'Policy Characteristics'!$C:$C,0)))</f>
        <v>% reduction in energy use</v>
      </c>
      <c r="P980" s="293"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0" s="293" t="str">
        <f>IF(ISBLANK(INDEX('Policy Characteristics'!K:K,MATCH($C980,'Policy Characteristics'!$C:$C,0))),"",INDEX('Policy Characteristics'!K:K,MATCH($C980,'Policy Characteristics'!$C:$C,0)))</f>
        <v>industry-ag-main.html#eff-stds</v>
      </c>
      <c r="R980" s="293" t="str">
        <f>IF(ISBLANK(INDEX('Policy Characteristics'!L:L,MATCH($C980,'Policy Characteristics'!$C:$C,0))),"",INDEX('Policy Characteristics'!L:L,MATCH($C980,'Policy Characteristics'!$C:$C,0)))</f>
        <v>industry-energy-efficiency-standards.html</v>
      </c>
    </row>
    <row r="981" spans="1:18" s="293" customFormat="1" x14ac:dyDescent="0.25">
      <c r="A981" s="293" t="str">
        <f>IF(ISBLANK(INDEX('Policy Characteristics'!A:A,MATCH($C981,'Policy Characteristics'!$C:$C,0))),"",INDEX('Policy Characteristics'!A:A,MATCH($C981,'Policy Characteristics'!$C:$C,0)))</f>
        <v>Industry</v>
      </c>
      <c r="B981" s="294" t="str">
        <f>IF(ISBLANK(INDEX('Policy Characteristics'!B:B,MATCH($C981,'Policy Characteristics'!$C:$C,0))),"",INDEX('Policy Characteristics'!B:B,MATCH($C981,'Policy Characteristics'!$C:$C,0)))</f>
        <v>Industry Energy Efficiency Standards</v>
      </c>
      <c r="C981" s="293" t="str">
        <f t="shared" si="41"/>
        <v>Percentage Improvement in Eqpt Efficiency Standards above BAU</v>
      </c>
      <c r="D981" s="299" t="s">
        <v>762</v>
      </c>
      <c r="E981" s="298" t="s">
        <v>776</v>
      </c>
      <c r="F981" t="s">
        <v>763</v>
      </c>
      <c r="G981" s="298" t="s">
        <v>793</v>
      </c>
      <c r="H981" s="20">
        <v>1191</v>
      </c>
      <c r="I981" s="295" t="s">
        <v>634</v>
      </c>
      <c r="J981" s="296" t="str">
        <f>IF(ISBLANK(INDEX('Policy Characteristics'!D:D,MATCH($C981,'Policy Characteristics'!$C:$C,0))),"",INDEX('Policy Characteristics'!D:D,MATCH($C981,'Policy Characteristics'!$C:$C,0)))</f>
        <v>Industry Energy Efficiency Standards</v>
      </c>
      <c r="K981" s="293" t="str">
        <f>IF(ISBLANK(INDEX('Policy Characteristics'!E:E,MATCH($C981,'Policy Characteristics'!$C:$C,0))),"",INDEX('Policy Characteristics'!E:E,MATCH($C981,'Policy Characteristics'!$C:$C,0)))</f>
        <v>indst efficiency standards</v>
      </c>
      <c r="L981" s="237">
        <f>IF(ISBLANK(INDEX('Policy Characteristics'!F:F,MATCH($C981,'Policy Characteristics'!$C:$C,0))),"",INDEX('Policy Characteristics'!F:F,MATCH($C981,'Policy Characteristics'!$C:$C,0)))</f>
        <v>0</v>
      </c>
      <c r="M981" s="237">
        <f>IF(ISBLANK(INDEX('Policy Characteristics'!G:G,MATCH($C981,'Policy Characteristics'!$C:$C,0))),"",INDEX('Policy Characteristics'!G:G,MATCH($C981,'Policy Characteristics'!$C:$C,0)))</f>
        <v>0.25</v>
      </c>
      <c r="N981" s="237">
        <f>IF(ISBLANK(INDEX('Policy Characteristics'!H:H,MATCH($C981,'Policy Characteristics'!$C:$C,0))),"",INDEX('Policy Characteristics'!H:H,MATCH($C981,'Policy Characteristics'!$C:$C,0)))</f>
        <v>0.01</v>
      </c>
      <c r="O981" s="293" t="str">
        <f>IF(ISBLANK(INDEX('Policy Characteristics'!I:I,MATCH($C981,'Policy Characteristics'!$C:$C,0))),"",INDEX('Policy Characteristics'!I:I,MATCH($C981,'Policy Characteristics'!$C:$C,0)))</f>
        <v>% reduction in energy use</v>
      </c>
      <c r="P981" s="293"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1" s="293" t="str">
        <f>IF(ISBLANK(INDEX('Policy Characteristics'!K:K,MATCH($C981,'Policy Characteristics'!$C:$C,0))),"",INDEX('Policy Characteristics'!K:K,MATCH($C981,'Policy Characteristics'!$C:$C,0)))</f>
        <v>industry-ag-main.html#eff-stds</v>
      </c>
      <c r="R981" s="293" t="str">
        <f>IF(ISBLANK(INDEX('Policy Characteristics'!L:L,MATCH($C981,'Policy Characteristics'!$C:$C,0))),"",INDEX('Policy Characteristics'!L:L,MATCH($C981,'Policy Characteristics'!$C:$C,0)))</f>
        <v>industry-energy-efficiency-standards.html</v>
      </c>
    </row>
    <row r="982" spans="1:18" s="293" customFormat="1" x14ac:dyDescent="0.25">
      <c r="A982" s="293" t="str">
        <f>IF(ISBLANK(INDEX('Policy Characteristics'!A:A,MATCH($C982,'Policy Characteristics'!$C:$C,0))),"",INDEX('Policy Characteristics'!A:A,MATCH($C982,'Policy Characteristics'!$C:$C,0)))</f>
        <v>Industry</v>
      </c>
      <c r="B982" s="294" t="str">
        <f>IF(ISBLANK(INDEX('Policy Characteristics'!B:B,MATCH($C982,'Policy Characteristics'!$C:$C,0))),"",INDEX('Policy Characteristics'!B:B,MATCH($C982,'Policy Characteristics'!$C:$C,0)))</f>
        <v>Industry Energy Efficiency Standards</v>
      </c>
      <c r="C982" s="293" t="str">
        <f t="shared" si="41"/>
        <v>Percentage Improvement in Eqpt Efficiency Standards above BAU</v>
      </c>
      <c r="D982" s="299" t="s">
        <v>762</v>
      </c>
      <c r="E982" s="298" t="s">
        <v>778</v>
      </c>
      <c r="F982" t="s">
        <v>763</v>
      </c>
      <c r="G982" s="298" t="s">
        <v>794</v>
      </c>
      <c r="H982" s="20">
        <v>1192</v>
      </c>
      <c r="I982" s="295" t="s">
        <v>634</v>
      </c>
      <c r="J982" s="296" t="str">
        <f>IF(ISBLANK(INDEX('Policy Characteristics'!D:D,MATCH($C982,'Policy Characteristics'!$C:$C,0))),"",INDEX('Policy Characteristics'!D:D,MATCH($C982,'Policy Characteristics'!$C:$C,0)))</f>
        <v>Industry Energy Efficiency Standards</v>
      </c>
      <c r="K982" s="293" t="str">
        <f>IF(ISBLANK(INDEX('Policy Characteristics'!E:E,MATCH($C982,'Policy Characteristics'!$C:$C,0))),"",INDEX('Policy Characteristics'!E:E,MATCH($C982,'Policy Characteristics'!$C:$C,0)))</f>
        <v>indst efficiency standards</v>
      </c>
      <c r="L982" s="237">
        <f>IF(ISBLANK(INDEX('Policy Characteristics'!F:F,MATCH($C982,'Policy Characteristics'!$C:$C,0))),"",INDEX('Policy Characteristics'!F:F,MATCH($C982,'Policy Characteristics'!$C:$C,0)))</f>
        <v>0</v>
      </c>
      <c r="M982" s="237">
        <f>IF(ISBLANK(INDEX('Policy Characteristics'!G:G,MATCH($C982,'Policy Characteristics'!$C:$C,0))),"",INDEX('Policy Characteristics'!G:G,MATCH($C982,'Policy Characteristics'!$C:$C,0)))</f>
        <v>0.25</v>
      </c>
      <c r="N982" s="237">
        <f>IF(ISBLANK(INDEX('Policy Characteristics'!H:H,MATCH($C982,'Policy Characteristics'!$C:$C,0))),"",INDEX('Policy Characteristics'!H:H,MATCH($C982,'Policy Characteristics'!$C:$C,0)))</f>
        <v>0.01</v>
      </c>
      <c r="O982" s="293" t="str">
        <f>IF(ISBLANK(INDEX('Policy Characteristics'!I:I,MATCH($C982,'Policy Characteristics'!$C:$C,0))),"",INDEX('Policy Characteristics'!I:I,MATCH($C982,'Policy Characteristics'!$C:$C,0)))</f>
        <v>% reduction in energy use</v>
      </c>
      <c r="P982" s="293"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2" s="293" t="str">
        <f>IF(ISBLANK(INDEX('Policy Characteristics'!K:K,MATCH($C982,'Policy Characteristics'!$C:$C,0))),"",INDEX('Policy Characteristics'!K:K,MATCH($C982,'Policy Characteristics'!$C:$C,0)))</f>
        <v>industry-ag-main.html#eff-stds</v>
      </c>
      <c r="R982" s="293" t="str">
        <f>IF(ISBLANK(INDEX('Policy Characteristics'!L:L,MATCH($C982,'Policy Characteristics'!$C:$C,0))),"",INDEX('Policy Characteristics'!L:L,MATCH($C982,'Policy Characteristics'!$C:$C,0)))</f>
        <v>industry-energy-efficiency-standards.html</v>
      </c>
    </row>
    <row r="983" spans="1:18" s="293" customFormat="1" x14ac:dyDescent="0.25">
      <c r="A983" s="293" t="str">
        <f>IF(ISBLANK(INDEX('Policy Characteristics'!A:A,MATCH($C983,'Policy Characteristics'!$C:$C,0))),"",INDEX('Policy Characteristics'!A:A,MATCH($C983,'Policy Characteristics'!$C:$C,0)))</f>
        <v>Industry</v>
      </c>
      <c r="B983" s="294" t="str">
        <f>IF(ISBLANK(INDEX('Policy Characteristics'!B:B,MATCH($C983,'Policy Characteristics'!$C:$C,0))),"",INDEX('Policy Characteristics'!B:B,MATCH($C983,'Policy Characteristics'!$C:$C,0)))</f>
        <v>Industry Energy Efficiency Standards</v>
      </c>
      <c r="C983" s="293" t="str">
        <f t="shared" si="41"/>
        <v>Percentage Improvement in Eqpt Efficiency Standards above BAU</v>
      </c>
      <c r="D983" s="299" t="s">
        <v>762</v>
      </c>
      <c r="E983" s="298" t="s">
        <v>780</v>
      </c>
      <c r="F983" t="s">
        <v>763</v>
      </c>
      <c r="G983" s="298" t="s">
        <v>795</v>
      </c>
      <c r="H983" s="20">
        <v>1193</v>
      </c>
      <c r="I983" s="295" t="s">
        <v>634</v>
      </c>
      <c r="J983" s="296" t="str">
        <f>IF(ISBLANK(INDEX('Policy Characteristics'!D:D,MATCH($C983,'Policy Characteristics'!$C:$C,0))),"",INDEX('Policy Characteristics'!D:D,MATCH($C983,'Policy Characteristics'!$C:$C,0)))</f>
        <v>Industry Energy Efficiency Standards</v>
      </c>
      <c r="K983" s="293" t="str">
        <f>IF(ISBLANK(INDEX('Policy Characteristics'!E:E,MATCH($C983,'Policy Characteristics'!$C:$C,0))),"",INDEX('Policy Characteristics'!E:E,MATCH($C983,'Policy Characteristics'!$C:$C,0)))</f>
        <v>indst efficiency standards</v>
      </c>
      <c r="L983" s="237">
        <f>IF(ISBLANK(INDEX('Policy Characteristics'!F:F,MATCH($C983,'Policy Characteristics'!$C:$C,0))),"",INDEX('Policy Characteristics'!F:F,MATCH($C983,'Policy Characteristics'!$C:$C,0)))</f>
        <v>0</v>
      </c>
      <c r="M983" s="237">
        <f>IF(ISBLANK(INDEX('Policy Characteristics'!G:G,MATCH($C983,'Policy Characteristics'!$C:$C,0))),"",INDEX('Policy Characteristics'!G:G,MATCH($C983,'Policy Characteristics'!$C:$C,0)))</f>
        <v>0.25</v>
      </c>
      <c r="N983" s="237">
        <f>IF(ISBLANK(INDEX('Policy Characteristics'!H:H,MATCH($C983,'Policy Characteristics'!$C:$C,0))),"",INDEX('Policy Characteristics'!H:H,MATCH($C983,'Policy Characteristics'!$C:$C,0)))</f>
        <v>0.01</v>
      </c>
      <c r="O983" s="293" t="str">
        <f>IF(ISBLANK(INDEX('Policy Characteristics'!I:I,MATCH($C983,'Policy Characteristics'!$C:$C,0))),"",INDEX('Policy Characteristics'!I:I,MATCH($C983,'Policy Characteristics'!$C:$C,0)))</f>
        <v>% reduction in energy use</v>
      </c>
      <c r="P983" s="293"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3" s="293" t="str">
        <f>IF(ISBLANK(INDEX('Policy Characteristics'!K:K,MATCH($C983,'Policy Characteristics'!$C:$C,0))),"",INDEX('Policy Characteristics'!K:K,MATCH($C983,'Policy Characteristics'!$C:$C,0)))</f>
        <v>industry-ag-main.html#eff-stds</v>
      </c>
      <c r="R983" s="293" t="str">
        <f>IF(ISBLANK(INDEX('Policy Characteristics'!L:L,MATCH($C983,'Policy Characteristics'!$C:$C,0))),"",INDEX('Policy Characteristics'!L:L,MATCH($C983,'Policy Characteristics'!$C:$C,0)))</f>
        <v>industry-energy-efficiency-standards.html</v>
      </c>
    </row>
    <row r="984" spans="1:18" s="293" customFormat="1" x14ac:dyDescent="0.25">
      <c r="A984" s="293" t="str">
        <f>IF(ISBLANK(INDEX('Policy Characteristics'!A:A,MATCH($C984,'Policy Characteristics'!$C:$C,0))),"",INDEX('Policy Characteristics'!A:A,MATCH($C984,'Policy Characteristics'!$C:$C,0)))</f>
        <v>Industry</v>
      </c>
      <c r="B984" s="294" t="str">
        <f>IF(ISBLANK(INDEX('Policy Characteristics'!B:B,MATCH($C984,'Policy Characteristics'!$C:$C,0))),"",INDEX('Policy Characteristics'!B:B,MATCH($C984,'Policy Characteristics'!$C:$C,0)))</f>
        <v>Industry Energy Efficiency Standards</v>
      </c>
      <c r="C984" s="293" t="str">
        <f t="shared" si="41"/>
        <v>Percentage Improvement in Eqpt Efficiency Standards above BAU</v>
      </c>
      <c r="D984" s="299" t="s">
        <v>762</v>
      </c>
      <c r="E984" s="298" t="s">
        <v>782</v>
      </c>
      <c r="F984" t="s">
        <v>763</v>
      </c>
      <c r="G984" s="298" t="s">
        <v>796</v>
      </c>
      <c r="H984" s="20">
        <v>1194</v>
      </c>
      <c r="I984" s="295" t="s">
        <v>634</v>
      </c>
      <c r="J984" s="296" t="str">
        <f>IF(ISBLANK(INDEX('Policy Characteristics'!D:D,MATCH($C984,'Policy Characteristics'!$C:$C,0))),"",INDEX('Policy Characteristics'!D:D,MATCH($C984,'Policy Characteristics'!$C:$C,0)))</f>
        <v>Industry Energy Efficiency Standards</v>
      </c>
      <c r="K984" s="293" t="str">
        <f>IF(ISBLANK(INDEX('Policy Characteristics'!E:E,MATCH($C984,'Policy Characteristics'!$C:$C,0))),"",INDEX('Policy Characteristics'!E:E,MATCH($C984,'Policy Characteristics'!$C:$C,0)))</f>
        <v>indst efficiency standards</v>
      </c>
      <c r="L984" s="237">
        <f>IF(ISBLANK(INDEX('Policy Characteristics'!F:F,MATCH($C984,'Policy Characteristics'!$C:$C,0))),"",INDEX('Policy Characteristics'!F:F,MATCH($C984,'Policy Characteristics'!$C:$C,0)))</f>
        <v>0</v>
      </c>
      <c r="M984" s="237">
        <f>IF(ISBLANK(INDEX('Policy Characteristics'!G:G,MATCH($C984,'Policy Characteristics'!$C:$C,0))),"",INDEX('Policy Characteristics'!G:G,MATCH($C984,'Policy Characteristics'!$C:$C,0)))</f>
        <v>0.25</v>
      </c>
      <c r="N984" s="237">
        <f>IF(ISBLANK(INDEX('Policy Characteristics'!H:H,MATCH($C984,'Policy Characteristics'!$C:$C,0))),"",INDEX('Policy Characteristics'!H:H,MATCH($C984,'Policy Characteristics'!$C:$C,0)))</f>
        <v>0.01</v>
      </c>
      <c r="O984" s="293" t="str">
        <f>IF(ISBLANK(INDEX('Policy Characteristics'!I:I,MATCH($C984,'Policy Characteristics'!$C:$C,0))),"",INDEX('Policy Characteristics'!I:I,MATCH($C984,'Policy Characteristics'!$C:$C,0)))</f>
        <v>% reduction in energy use</v>
      </c>
      <c r="P984" s="293"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4" s="293" t="str">
        <f>IF(ISBLANK(INDEX('Policy Characteristics'!K:K,MATCH($C984,'Policy Characteristics'!$C:$C,0))),"",INDEX('Policy Characteristics'!K:K,MATCH($C984,'Policy Characteristics'!$C:$C,0)))</f>
        <v>industry-ag-main.html#eff-stds</v>
      </c>
      <c r="R984" s="293" t="str">
        <f>IF(ISBLANK(INDEX('Policy Characteristics'!L:L,MATCH($C984,'Policy Characteristics'!$C:$C,0))),"",INDEX('Policy Characteristics'!L:L,MATCH($C984,'Policy Characteristics'!$C:$C,0)))</f>
        <v>industry-energy-efficiency-standards.html</v>
      </c>
    </row>
    <row r="985" spans="1:18" s="293" customFormat="1" x14ac:dyDescent="0.25">
      <c r="A985" s="293" t="str">
        <f>IF(ISBLANK(INDEX('Policy Characteristics'!A:A,MATCH($C985,'Policy Characteristics'!$C:$C,0))),"",INDEX('Policy Characteristics'!A:A,MATCH($C985,'Policy Characteristics'!$C:$C,0)))</f>
        <v>Industry</v>
      </c>
      <c r="B985" s="294" t="str">
        <f>IF(ISBLANK(INDEX('Policy Characteristics'!B:B,MATCH($C985,'Policy Characteristics'!$C:$C,0))),"",INDEX('Policy Characteristics'!B:B,MATCH($C985,'Policy Characteristics'!$C:$C,0)))</f>
        <v>Industry Energy Efficiency Standards</v>
      </c>
      <c r="C985" s="293" t="str">
        <f t="shared" si="41"/>
        <v>Percentage Improvement in Eqpt Efficiency Standards above BAU</v>
      </c>
      <c r="D985" s="299" t="s">
        <v>762</v>
      </c>
      <c r="E985" s="298" t="s">
        <v>784</v>
      </c>
      <c r="F985" t="s">
        <v>763</v>
      </c>
      <c r="G985" s="298" t="s">
        <v>797</v>
      </c>
      <c r="H985" s="20">
        <v>1195</v>
      </c>
      <c r="I985" s="295" t="s">
        <v>634</v>
      </c>
      <c r="J985" s="296" t="str">
        <f>IF(ISBLANK(INDEX('Policy Characteristics'!D:D,MATCH($C985,'Policy Characteristics'!$C:$C,0))),"",INDEX('Policy Characteristics'!D:D,MATCH($C985,'Policy Characteristics'!$C:$C,0)))</f>
        <v>Industry Energy Efficiency Standards</v>
      </c>
      <c r="K985" s="293" t="str">
        <f>IF(ISBLANK(INDEX('Policy Characteristics'!E:E,MATCH($C985,'Policy Characteristics'!$C:$C,0))),"",INDEX('Policy Characteristics'!E:E,MATCH($C985,'Policy Characteristics'!$C:$C,0)))</f>
        <v>indst efficiency standards</v>
      </c>
      <c r="L985" s="237">
        <f>IF(ISBLANK(INDEX('Policy Characteristics'!F:F,MATCH($C985,'Policy Characteristics'!$C:$C,0))),"",INDEX('Policy Characteristics'!F:F,MATCH($C985,'Policy Characteristics'!$C:$C,0)))</f>
        <v>0</v>
      </c>
      <c r="M985" s="237">
        <f>IF(ISBLANK(INDEX('Policy Characteristics'!G:G,MATCH($C985,'Policy Characteristics'!$C:$C,0))),"",INDEX('Policy Characteristics'!G:G,MATCH($C985,'Policy Characteristics'!$C:$C,0)))</f>
        <v>0.25</v>
      </c>
      <c r="N985" s="237">
        <f>IF(ISBLANK(INDEX('Policy Characteristics'!H:H,MATCH($C985,'Policy Characteristics'!$C:$C,0))),"",INDEX('Policy Characteristics'!H:H,MATCH($C985,'Policy Characteristics'!$C:$C,0)))</f>
        <v>0.01</v>
      </c>
      <c r="O985" s="293" t="str">
        <f>IF(ISBLANK(INDEX('Policy Characteristics'!I:I,MATCH($C985,'Policy Characteristics'!$C:$C,0))),"",INDEX('Policy Characteristics'!I:I,MATCH($C985,'Policy Characteristics'!$C:$C,0)))</f>
        <v>% reduction in energy use</v>
      </c>
      <c r="P985" s="293"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5" s="293" t="str">
        <f>IF(ISBLANK(INDEX('Policy Characteristics'!K:K,MATCH($C985,'Policy Characteristics'!$C:$C,0))),"",INDEX('Policy Characteristics'!K:K,MATCH($C985,'Policy Characteristics'!$C:$C,0)))</f>
        <v>industry-ag-main.html#eff-stds</v>
      </c>
      <c r="R985" s="293" t="str">
        <f>IF(ISBLANK(INDEX('Policy Characteristics'!L:L,MATCH($C985,'Policy Characteristics'!$C:$C,0))),"",INDEX('Policy Characteristics'!L:L,MATCH($C985,'Policy Characteristics'!$C:$C,0)))</f>
        <v>industry-energy-efficiency-standards.html</v>
      </c>
    </row>
    <row r="986" spans="1:18" s="293" customFormat="1" x14ac:dyDescent="0.25">
      <c r="A986" s="293" t="str">
        <f>IF(ISBLANK(INDEX('Policy Characteristics'!A:A,MATCH($C986,'Policy Characteristics'!$C:$C,0))),"",INDEX('Policy Characteristics'!A:A,MATCH($C986,'Policy Characteristics'!$C:$C,0)))</f>
        <v>Industry</v>
      </c>
      <c r="B986" s="294" t="str">
        <f>IF(ISBLANK(INDEX('Policy Characteristics'!B:B,MATCH($C986,'Policy Characteristics'!$C:$C,0))),"",INDEX('Policy Characteristics'!B:B,MATCH($C986,'Policy Characteristics'!$C:$C,0)))</f>
        <v>Industry Energy Efficiency Standards</v>
      </c>
      <c r="C986" s="293" t="str">
        <f t="shared" si="41"/>
        <v>Percentage Improvement in Eqpt Efficiency Standards above BAU</v>
      </c>
      <c r="D986" s="299" t="s">
        <v>762</v>
      </c>
      <c r="E986" s="298" t="s">
        <v>786</v>
      </c>
      <c r="F986" t="s">
        <v>763</v>
      </c>
      <c r="G986" s="298" t="s">
        <v>798</v>
      </c>
      <c r="H986" s="20">
        <v>1196</v>
      </c>
      <c r="I986" s="295" t="s">
        <v>634</v>
      </c>
      <c r="J986" s="296" t="str">
        <f>IF(ISBLANK(INDEX('Policy Characteristics'!D:D,MATCH($C986,'Policy Characteristics'!$C:$C,0))),"",INDEX('Policy Characteristics'!D:D,MATCH($C986,'Policy Characteristics'!$C:$C,0)))</f>
        <v>Industry Energy Efficiency Standards</v>
      </c>
      <c r="K986" s="293" t="str">
        <f>IF(ISBLANK(INDEX('Policy Characteristics'!E:E,MATCH($C986,'Policy Characteristics'!$C:$C,0))),"",INDEX('Policy Characteristics'!E:E,MATCH($C986,'Policy Characteristics'!$C:$C,0)))</f>
        <v>indst efficiency standards</v>
      </c>
      <c r="L986" s="237">
        <f>IF(ISBLANK(INDEX('Policy Characteristics'!F:F,MATCH($C986,'Policy Characteristics'!$C:$C,0))),"",INDEX('Policy Characteristics'!F:F,MATCH($C986,'Policy Characteristics'!$C:$C,0)))</f>
        <v>0</v>
      </c>
      <c r="M986" s="237">
        <f>IF(ISBLANK(INDEX('Policy Characteristics'!G:G,MATCH($C986,'Policy Characteristics'!$C:$C,0))),"",INDEX('Policy Characteristics'!G:G,MATCH($C986,'Policy Characteristics'!$C:$C,0)))</f>
        <v>0.25</v>
      </c>
      <c r="N986" s="237">
        <f>IF(ISBLANK(INDEX('Policy Characteristics'!H:H,MATCH($C986,'Policy Characteristics'!$C:$C,0))),"",INDEX('Policy Characteristics'!H:H,MATCH($C986,'Policy Characteristics'!$C:$C,0)))</f>
        <v>0.01</v>
      </c>
      <c r="O986" s="293" t="str">
        <f>IF(ISBLANK(INDEX('Policy Characteristics'!I:I,MATCH($C986,'Policy Characteristics'!$C:$C,0))),"",INDEX('Policy Characteristics'!I:I,MATCH($C986,'Policy Characteristics'!$C:$C,0)))</f>
        <v>% reduction in energy use</v>
      </c>
      <c r="P986" s="293"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6" s="293" t="str">
        <f>IF(ISBLANK(INDEX('Policy Characteristics'!K:K,MATCH($C986,'Policy Characteristics'!$C:$C,0))),"",INDEX('Policy Characteristics'!K:K,MATCH($C986,'Policy Characteristics'!$C:$C,0)))</f>
        <v>industry-ag-main.html#eff-stds</v>
      </c>
      <c r="R986" s="293" t="str">
        <f>IF(ISBLANK(INDEX('Policy Characteristics'!L:L,MATCH($C986,'Policy Characteristics'!$C:$C,0))),"",INDEX('Policy Characteristics'!L:L,MATCH($C986,'Policy Characteristics'!$C:$C,0)))</f>
        <v>industry-energy-efficiency-standards.html</v>
      </c>
    </row>
    <row r="987" spans="1:18" s="293" customFormat="1" x14ac:dyDescent="0.25">
      <c r="A987" s="293" t="str">
        <f>IF(ISBLANK(INDEX('Policy Characteristics'!A:A,MATCH($C987,'Policy Characteristics'!$C:$C,0))),"",INDEX('Policy Characteristics'!A:A,MATCH($C987,'Policy Characteristics'!$C:$C,0)))</f>
        <v>Industry</v>
      </c>
      <c r="B987" s="294" t="str">
        <f>IF(ISBLANK(INDEX('Policy Characteristics'!B:B,MATCH($C987,'Policy Characteristics'!$C:$C,0))),"",INDEX('Policy Characteristics'!B:B,MATCH($C987,'Policy Characteristics'!$C:$C,0)))</f>
        <v>Industry Energy Efficiency Standards</v>
      </c>
      <c r="C987" s="293" t="str">
        <f t="shared" si="41"/>
        <v>Percentage Improvement in Eqpt Efficiency Standards above BAU</v>
      </c>
      <c r="D987" s="299" t="s">
        <v>762</v>
      </c>
      <c r="E987" s="298" t="s">
        <v>788</v>
      </c>
      <c r="F987" t="s">
        <v>763</v>
      </c>
      <c r="G987" s="298" t="s">
        <v>799</v>
      </c>
      <c r="H987" s="20">
        <v>1197</v>
      </c>
      <c r="I987" s="295" t="s">
        <v>634</v>
      </c>
      <c r="J987" s="296" t="str">
        <f>IF(ISBLANK(INDEX('Policy Characteristics'!D:D,MATCH($C987,'Policy Characteristics'!$C:$C,0))),"",INDEX('Policy Characteristics'!D:D,MATCH($C987,'Policy Characteristics'!$C:$C,0)))</f>
        <v>Industry Energy Efficiency Standards</v>
      </c>
      <c r="K987" s="293" t="str">
        <f>IF(ISBLANK(INDEX('Policy Characteristics'!E:E,MATCH($C987,'Policy Characteristics'!$C:$C,0))),"",INDEX('Policy Characteristics'!E:E,MATCH($C987,'Policy Characteristics'!$C:$C,0)))</f>
        <v>indst efficiency standards</v>
      </c>
      <c r="L987" s="237">
        <f>IF(ISBLANK(INDEX('Policy Characteristics'!F:F,MATCH($C987,'Policy Characteristics'!$C:$C,0))),"",INDEX('Policy Characteristics'!F:F,MATCH($C987,'Policy Characteristics'!$C:$C,0)))</f>
        <v>0</v>
      </c>
      <c r="M987" s="237">
        <f>IF(ISBLANK(INDEX('Policy Characteristics'!G:G,MATCH($C987,'Policy Characteristics'!$C:$C,0))),"",INDEX('Policy Characteristics'!G:G,MATCH($C987,'Policy Characteristics'!$C:$C,0)))</f>
        <v>0.25</v>
      </c>
      <c r="N987" s="237">
        <f>IF(ISBLANK(INDEX('Policy Characteristics'!H:H,MATCH($C987,'Policy Characteristics'!$C:$C,0))),"",INDEX('Policy Characteristics'!H:H,MATCH($C987,'Policy Characteristics'!$C:$C,0)))</f>
        <v>0.01</v>
      </c>
      <c r="O987" s="293" t="str">
        <f>IF(ISBLANK(INDEX('Policy Characteristics'!I:I,MATCH($C987,'Policy Characteristics'!$C:$C,0))),"",INDEX('Policy Characteristics'!I:I,MATCH($C987,'Policy Characteristics'!$C:$C,0)))</f>
        <v>% reduction in energy use</v>
      </c>
      <c r="P987" s="293"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7" s="293" t="str">
        <f>IF(ISBLANK(INDEX('Policy Characteristics'!K:K,MATCH($C987,'Policy Characteristics'!$C:$C,0))),"",INDEX('Policy Characteristics'!K:K,MATCH($C987,'Policy Characteristics'!$C:$C,0)))</f>
        <v>industry-ag-main.html#eff-stds</v>
      </c>
      <c r="R987" s="293" t="str">
        <f>IF(ISBLANK(INDEX('Policy Characteristics'!L:L,MATCH($C987,'Policy Characteristics'!$C:$C,0))),"",INDEX('Policy Characteristics'!L:L,MATCH($C987,'Policy Characteristics'!$C:$C,0)))</f>
        <v>industry-energy-efficiency-standards.html</v>
      </c>
    </row>
    <row r="988" spans="1:18" s="293" customFormat="1" x14ac:dyDescent="0.25">
      <c r="A988" s="293" t="str">
        <f>IF(ISBLANK(INDEX('Policy Characteristics'!A:A,MATCH($C988,'Policy Characteristics'!$C:$C,0))),"",INDEX('Policy Characteristics'!A:A,MATCH($C988,'Policy Characteristics'!$C:$C,0)))</f>
        <v>Industry</v>
      </c>
      <c r="B988" s="294" t="str">
        <f>IF(ISBLANK(INDEX('Policy Characteristics'!B:B,MATCH($C988,'Policy Characteristics'!$C:$C,0))),"",INDEX('Policy Characteristics'!B:B,MATCH($C988,'Policy Characteristics'!$C:$C,0)))</f>
        <v>Industry Energy Efficiency Standards</v>
      </c>
      <c r="C988" s="293" t="str">
        <f t="shared" si="41"/>
        <v>Percentage Improvement in Eqpt Efficiency Standards above BAU</v>
      </c>
      <c r="D988" s="299" t="s">
        <v>764</v>
      </c>
      <c r="E988" s="298" t="s">
        <v>770</v>
      </c>
      <c r="F988" t="s">
        <v>765</v>
      </c>
      <c r="G988" s="298" t="s">
        <v>790</v>
      </c>
      <c r="H988" s="20">
        <v>1198</v>
      </c>
      <c r="I988" s="295" t="s">
        <v>624</v>
      </c>
      <c r="J988" s="296" t="str">
        <f>IF(ISBLANK(INDEX('Policy Characteristics'!D:D,MATCH($C988,'Policy Characteristics'!$C:$C,0))),"",INDEX('Policy Characteristics'!D:D,MATCH($C988,'Policy Characteristics'!$C:$C,0)))</f>
        <v>Industry Energy Efficiency Standards</v>
      </c>
      <c r="K988" s="293" t="str">
        <f>IF(ISBLANK(INDEX('Policy Characteristics'!E:E,MATCH($C988,'Policy Characteristics'!$C:$C,0))),"",INDEX('Policy Characteristics'!E:E,MATCH($C988,'Policy Characteristics'!$C:$C,0)))</f>
        <v>indst efficiency standards</v>
      </c>
      <c r="L988" s="237">
        <f>IF(ISBLANK(INDEX('Policy Characteristics'!F:F,MATCH($C988,'Policy Characteristics'!$C:$C,0))),"",INDEX('Policy Characteristics'!F:F,MATCH($C988,'Policy Characteristics'!$C:$C,0)))</f>
        <v>0</v>
      </c>
      <c r="M988" s="237">
        <f>IF(ISBLANK(INDEX('Policy Characteristics'!G:G,MATCH($C988,'Policy Characteristics'!$C:$C,0))),"",INDEX('Policy Characteristics'!G:G,MATCH($C988,'Policy Characteristics'!$C:$C,0)))</f>
        <v>0.25</v>
      </c>
      <c r="N988" s="237">
        <f>IF(ISBLANK(INDEX('Policy Characteristics'!H:H,MATCH($C988,'Policy Characteristics'!$C:$C,0))),"",INDEX('Policy Characteristics'!H:H,MATCH($C988,'Policy Characteristics'!$C:$C,0)))</f>
        <v>0.01</v>
      </c>
      <c r="O988" s="293" t="str">
        <f>IF(ISBLANK(INDEX('Policy Characteristics'!I:I,MATCH($C988,'Policy Characteristics'!$C:$C,0))),"",INDEX('Policy Characteristics'!I:I,MATCH($C988,'Policy Characteristics'!$C:$C,0)))</f>
        <v>% reduction in energy use</v>
      </c>
      <c r="P988" s="293"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8" s="293" t="str">
        <f>IF(ISBLANK(INDEX('Policy Characteristics'!K:K,MATCH($C988,'Policy Characteristics'!$C:$C,0))),"",INDEX('Policy Characteristics'!K:K,MATCH($C988,'Policy Characteristics'!$C:$C,0)))</f>
        <v>industry-ag-main.html#eff-stds</v>
      </c>
      <c r="R988" s="293" t="str">
        <f>IF(ISBLANK(INDEX('Policy Characteristics'!L:L,MATCH($C988,'Policy Characteristics'!$C:$C,0))),"",INDEX('Policy Characteristics'!L:L,MATCH($C988,'Policy Characteristics'!$C:$C,0)))</f>
        <v>industry-energy-efficiency-standards.html</v>
      </c>
    </row>
    <row r="989" spans="1:18" s="293" customFormat="1" x14ac:dyDescent="0.25">
      <c r="A989" s="293" t="str">
        <f>IF(ISBLANK(INDEX('Policy Characteristics'!A:A,MATCH($C989,'Policy Characteristics'!$C:$C,0))),"",INDEX('Policy Characteristics'!A:A,MATCH($C989,'Policy Characteristics'!$C:$C,0)))</f>
        <v>Industry</v>
      </c>
      <c r="B989" s="294" t="str">
        <f>IF(ISBLANK(INDEX('Policy Characteristics'!B:B,MATCH($C989,'Policy Characteristics'!$C:$C,0))),"",INDEX('Policy Characteristics'!B:B,MATCH($C989,'Policy Characteristics'!$C:$C,0)))</f>
        <v>Industry Energy Efficiency Standards</v>
      </c>
      <c r="C989" s="293" t="str">
        <f t="shared" si="41"/>
        <v>Percentage Improvement in Eqpt Efficiency Standards above BAU</v>
      </c>
      <c r="D989" s="299" t="s">
        <v>764</v>
      </c>
      <c r="E989" s="298" t="s">
        <v>772</v>
      </c>
      <c r="F989" t="s">
        <v>765</v>
      </c>
      <c r="G989" s="298" t="s">
        <v>791</v>
      </c>
      <c r="H989" s="20">
        <v>1199</v>
      </c>
      <c r="I989" s="295" t="s">
        <v>634</v>
      </c>
      <c r="J989" s="296" t="str">
        <f>IF(ISBLANK(INDEX('Policy Characteristics'!D:D,MATCH($C989,'Policy Characteristics'!$C:$C,0))),"",INDEX('Policy Characteristics'!D:D,MATCH($C989,'Policy Characteristics'!$C:$C,0)))</f>
        <v>Industry Energy Efficiency Standards</v>
      </c>
      <c r="K989" s="293" t="str">
        <f>IF(ISBLANK(INDEX('Policy Characteristics'!E:E,MATCH($C989,'Policy Characteristics'!$C:$C,0))),"",INDEX('Policy Characteristics'!E:E,MATCH($C989,'Policy Characteristics'!$C:$C,0)))</f>
        <v>indst efficiency standards</v>
      </c>
      <c r="L989" s="237">
        <f>IF(ISBLANK(INDEX('Policy Characteristics'!F:F,MATCH($C989,'Policy Characteristics'!$C:$C,0))),"",INDEX('Policy Characteristics'!F:F,MATCH($C989,'Policy Characteristics'!$C:$C,0)))</f>
        <v>0</v>
      </c>
      <c r="M989" s="237">
        <f>IF(ISBLANK(INDEX('Policy Characteristics'!G:G,MATCH($C989,'Policy Characteristics'!$C:$C,0))),"",INDEX('Policy Characteristics'!G:G,MATCH($C989,'Policy Characteristics'!$C:$C,0)))</f>
        <v>0.25</v>
      </c>
      <c r="N989" s="237">
        <f>IF(ISBLANK(INDEX('Policy Characteristics'!H:H,MATCH($C989,'Policy Characteristics'!$C:$C,0))),"",INDEX('Policy Characteristics'!H:H,MATCH($C989,'Policy Characteristics'!$C:$C,0)))</f>
        <v>0.01</v>
      </c>
      <c r="O989" s="293" t="str">
        <f>IF(ISBLANK(INDEX('Policy Characteristics'!I:I,MATCH($C989,'Policy Characteristics'!$C:$C,0))),"",INDEX('Policy Characteristics'!I:I,MATCH($C989,'Policy Characteristics'!$C:$C,0)))</f>
        <v>% reduction in energy use</v>
      </c>
      <c r="P989" s="293"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9" s="293" t="str">
        <f>IF(ISBLANK(INDEX('Policy Characteristics'!K:K,MATCH($C989,'Policy Characteristics'!$C:$C,0))),"",INDEX('Policy Characteristics'!K:K,MATCH($C989,'Policy Characteristics'!$C:$C,0)))</f>
        <v>industry-ag-main.html#eff-stds</v>
      </c>
      <c r="R989" s="293" t="str">
        <f>IF(ISBLANK(INDEX('Policy Characteristics'!L:L,MATCH($C989,'Policy Characteristics'!$C:$C,0))),"",INDEX('Policy Characteristics'!L:L,MATCH($C989,'Policy Characteristics'!$C:$C,0)))</f>
        <v>industry-energy-efficiency-standards.html</v>
      </c>
    </row>
    <row r="990" spans="1:18" s="293" customFormat="1" x14ac:dyDescent="0.25">
      <c r="A990" s="293" t="str">
        <f>IF(ISBLANK(INDEX('Policy Characteristics'!A:A,MATCH($C990,'Policy Characteristics'!$C:$C,0))),"",INDEX('Policy Characteristics'!A:A,MATCH($C990,'Policy Characteristics'!$C:$C,0)))</f>
        <v>Industry</v>
      </c>
      <c r="B990" s="294" t="str">
        <f>IF(ISBLANK(INDEX('Policy Characteristics'!B:B,MATCH($C990,'Policy Characteristics'!$C:$C,0))),"",INDEX('Policy Characteristics'!B:B,MATCH($C990,'Policy Characteristics'!$C:$C,0)))</f>
        <v>Industry Energy Efficiency Standards</v>
      </c>
      <c r="C990" s="293" t="str">
        <f t="shared" si="41"/>
        <v>Percentage Improvement in Eqpt Efficiency Standards above BAU</v>
      </c>
      <c r="D990" s="299" t="s">
        <v>764</v>
      </c>
      <c r="E990" s="298" t="s">
        <v>774</v>
      </c>
      <c r="F990" t="s">
        <v>765</v>
      </c>
      <c r="G990" s="298" t="s">
        <v>792</v>
      </c>
      <c r="H990" s="20">
        <v>1200</v>
      </c>
      <c r="I990" s="295" t="s">
        <v>624</v>
      </c>
      <c r="J990" s="296" t="str">
        <f>IF(ISBLANK(INDEX('Policy Characteristics'!D:D,MATCH($C990,'Policy Characteristics'!$C:$C,0))),"",INDEX('Policy Characteristics'!D:D,MATCH($C990,'Policy Characteristics'!$C:$C,0)))</f>
        <v>Industry Energy Efficiency Standards</v>
      </c>
      <c r="K990" s="293" t="str">
        <f>IF(ISBLANK(INDEX('Policy Characteristics'!E:E,MATCH($C990,'Policy Characteristics'!$C:$C,0))),"",INDEX('Policy Characteristics'!E:E,MATCH($C990,'Policy Characteristics'!$C:$C,0)))</f>
        <v>indst efficiency standards</v>
      </c>
      <c r="L990" s="237">
        <f>IF(ISBLANK(INDEX('Policy Characteristics'!F:F,MATCH($C990,'Policy Characteristics'!$C:$C,0))),"",INDEX('Policy Characteristics'!F:F,MATCH($C990,'Policy Characteristics'!$C:$C,0)))</f>
        <v>0</v>
      </c>
      <c r="M990" s="237">
        <f>IF(ISBLANK(INDEX('Policy Characteristics'!G:G,MATCH($C990,'Policy Characteristics'!$C:$C,0))),"",INDEX('Policy Characteristics'!G:G,MATCH($C990,'Policy Characteristics'!$C:$C,0)))</f>
        <v>0.25</v>
      </c>
      <c r="N990" s="237">
        <f>IF(ISBLANK(INDEX('Policy Characteristics'!H:H,MATCH($C990,'Policy Characteristics'!$C:$C,0))),"",INDEX('Policy Characteristics'!H:H,MATCH($C990,'Policy Characteristics'!$C:$C,0)))</f>
        <v>0.01</v>
      </c>
      <c r="O990" s="293" t="str">
        <f>IF(ISBLANK(INDEX('Policy Characteristics'!I:I,MATCH($C990,'Policy Characteristics'!$C:$C,0))),"",INDEX('Policy Characteristics'!I:I,MATCH($C990,'Policy Characteristics'!$C:$C,0)))</f>
        <v>% reduction in energy use</v>
      </c>
      <c r="P990" s="293"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0" s="293" t="str">
        <f>IF(ISBLANK(INDEX('Policy Characteristics'!K:K,MATCH($C990,'Policy Characteristics'!$C:$C,0))),"",INDEX('Policy Characteristics'!K:K,MATCH($C990,'Policy Characteristics'!$C:$C,0)))</f>
        <v>industry-ag-main.html#eff-stds</v>
      </c>
      <c r="R990" s="293" t="str">
        <f>IF(ISBLANK(INDEX('Policy Characteristics'!L:L,MATCH($C990,'Policy Characteristics'!$C:$C,0))),"",INDEX('Policy Characteristics'!L:L,MATCH($C990,'Policy Characteristics'!$C:$C,0)))</f>
        <v>industry-energy-efficiency-standards.html</v>
      </c>
    </row>
    <row r="991" spans="1:18" s="293" customFormat="1" x14ac:dyDescent="0.25">
      <c r="A991" s="293" t="str">
        <f>IF(ISBLANK(INDEX('Policy Characteristics'!A:A,MATCH($C991,'Policy Characteristics'!$C:$C,0))),"",INDEX('Policy Characteristics'!A:A,MATCH($C991,'Policy Characteristics'!$C:$C,0)))</f>
        <v>Industry</v>
      </c>
      <c r="B991" s="294" t="str">
        <f>IF(ISBLANK(INDEX('Policy Characteristics'!B:B,MATCH($C991,'Policy Characteristics'!$C:$C,0))),"",INDEX('Policy Characteristics'!B:B,MATCH($C991,'Policy Characteristics'!$C:$C,0)))</f>
        <v>Industry Energy Efficiency Standards</v>
      </c>
      <c r="C991" s="293" t="str">
        <f t="shared" si="41"/>
        <v>Percentage Improvement in Eqpt Efficiency Standards above BAU</v>
      </c>
      <c r="D991" s="299" t="s">
        <v>764</v>
      </c>
      <c r="E991" s="298" t="s">
        <v>776</v>
      </c>
      <c r="F991" t="s">
        <v>765</v>
      </c>
      <c r="G991" s="298" t="s">
        <v>793</v>
      </c>
      <c r="H991" s="20">
        <v>1201</v>
      </c>
      <c r="I991" s="295" t="s">
        <v>634</v>
      </c>
      <c r="J991" s="296" t="str">
        <f>IF(ISBLANK(INDEX('Policy Characteristics'!D:D,MATCH($C991,'Policy Characteristics'!$C:$C,0))),"",INDEX('Policy Characteristics'!D:D,MATCH($C991,'Policy Characteristics'!$C:$C,0)))</f>
        <v>Industry Energy Efficiency Standards</v>
      </c>
      <c r="K991" s="293" t="str">
        <f>IF(ISBLANK(INDEX('Policy Characteristics'!E:E,MATCH($C991,'Policy Characteristics'!$C:$C,0))),"",INDEX('Policy Characteristics'!E:E,MATCH($C991,'Policy Characteristics'!$C:$C,0)))</f>
        <v>indst efficiency standards</v>
      </c>
      <c r="L991" s="237">
        <f>IF(ISBLANK(INDEX('Policy Characteristics'!F:F,MATCH($C991,'Policy Characteristics'!$C:$C,0))),"",INDEX('Policy Characteristics'!F:F,MATCH($C991,'Policy Characteristics'!$C:$C,0)))</f>
        <v>0</v>
      </c>
      <c r="M991" s="237">
        <f>IF(ISBLANK(INDEX('Policy Characteristics'!G:G,MATCH($C991,'Policy Characteristics'!$C:$C,0))),"",INDEX('Policy Characteristics'!G:G,MATCH($C991,'Policy Characteristics'!$C:$C,0)))</f>
        <v>0.25</v>
      </c>
      <c r="N991" s="237">
        <f>IF(ISBLANK(INDEX('Policy Characteristics'!H:H,MATCH($C991,'Policy Characteristics'!$C:$C,0))),"",INDEX('Policy Characteristics'!H:H,MATCH($C991,'Policy Characteristics'!$C:$C,0)))</f>
        <v>0.01</v>
      </c>
      <c r="O991" s="293" t="str">
        <f>IF(ISBLANK(INDEX('Policy Characteristics'!I:I,MATCH($C991,'Policy Characteristics'!$C:$C,0))),"",INDEX('Policy Characteristics'!I:I,MATCH($C991,'Policy Characteristics'!$C:$C,0)))</f>
        <v>% reduction in energy use</v>
      </c>
      <c r="P991" s="293"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1" s="293" t="str">
        <f>IF(ISBLANK(INDEX('Policy Characteristics'!K:K,MATCH($C991,'Policy Characteristics'!$C:$C,0))),"",INDEX('Policy Characteristics'!K:K,MATCH($C991,'Policy Characteristics'!$C:$C,0)))</f>
        <v>industry-ag-main.html#eff-stds</v>
      </c>
      <c r="R991" s="293" t="str">
        <f>IF(ISBLANK(INDEX('Policy Characteristics'!L:L,MATCH($C991,'Policy Characteristics'!$C:$C,0))),"",INDEX('Policy Characteristics'!L:L,MATCH($C991,'Policy Characteristics'!$C:$C,0)))</f>
        <v>industry-energy-efficiency-standards.html</v>
      </c>
    </row>
    <row r="992" spans="1:18" s="293" customFormat="1" x14ac:dyDescent="0.25">
      <c r="A992" s="293" t="str">
        <f>IF(ISBLANK(INDEX('Policy Characteristics'!A:A,MATCH($C992,'Policy Characteristics'!$C:$C,0))),"",INDEX('Policy Characteristics'!A:A,MATCH($C992,'Policy Characteristics'!$C:$C,0)))</f>
        <v>Industry</v>
      </c>
      <c r="B992" s="294" t="str">
        <f>IF(ISBLANK(INDEX('Policy Characteristics'!B:B,MATCH($C992,'Policy Characteristics'!$C:$C,0))),"",INDEX('Policy Characteristics'!B:B,MATCH($C992,'Policy Characteristics'!$C:$C,0)))</f>
        <v>Industry Energy Efficiency Standards</v>
      </c>
      <c r="C992" s="293" t="str">
        <f t="shared" si="41"/>
        <v>Percentage Improvement in Eqpt Efficiency Standards above BAU</v>
      </c>
      <c r="D992" s="299" t="s">
        <v>764</v>
      </c>
      <c r="E992" s="298" t="s">
        <v>778</v>
      </c>
      <c r="F992" t="s">
        <v>765</v>
      </c>
      <c r="G992" s="298" t="s">
        <v>794</v>
      </c>
      <c r="H992" s="20">
        <v>1202</v>
      </c>
      <c r="I992" s="295" t="s">
        <v>624</v>
      </c>
      <c r="J992" s="296" t="str">
        <f>IF(ISBLANK(INDEX('Policy Characteristics'!D:D,MATCH($C992,'Policy Characteristics'!$C:$C,0))),"",INDEX('Policy Characteristics'!D:D,MATCH($C992,'Policy Characteristics'!$C:$C,0)))</f>
        <v>Industry Energy Efficiency Standards</v>
      </c>
      <c r="K992" s="293" t="str">
        <f>IF(ISBLANK(INDEX('Policy Characteristics'!E:E,MATCH($C992,'Policy Characteristics'!$C:$C,0))),"",INDEX('Policy Characteristics'!E:E,MATCH($C992,'Policy Characteristics'!$C:$C,0)))</f>
        <v>indst efficiency standards</v>
      </c>
      <c r="L992" s="237">
        <f>IF(ISBLANK(INDEX('Policy Characteristics'!F:F,MATCH($C992,'Policy Characteristics'!$C:$C,0))),"",INDEX('Policy Characteristics'!F:F,MATCH($C992,'Policy Characteristics'!$C:$C,0)))</f>
        <v>0</v>
      </c>
      <c r="M992" s="237">
        <f>IF(ISBLANK(INDEX('Policy Characteristics'!G:G,MATCH($C992,'Policy Characteristics'!$C:$C,0))),"",INDEX('Policy Characteristics'!G:G,MATCH($C992,'Policy Characteristics'!$C:$C,0)))</f>
        <v>0.25</v>
      </c>
      <c r="N992" s="237">
        <f>IF(ISBLANK(INDEX('Policy Characteristics'!H:H,MATCH($C992,'Policy Characteristics'!$C:$C,0))),"",INDEX('Policy Characteristics'!H:H,MATCH($C992,'Policy Characteristics'!$C:$C,0)))</f>
        <v>0.01</v>
      </c>
      <c r="O992" s="293" t="str">
        <f>IF(ISBLANK(INDEX('Policy Characteristics'!I:I,MATCH($C992,'Policy Characteristics'!$C:$C,0))),"",INDEX('Policy Characteristics'!I:I,MATCH($C992,'Policy Characteristics'!$C:$C,0)))</f>
        <v>% reduction in energy use</v>
      </c>
      <c r="P992" s="293"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2" s="293" t="str">
        <f>IF(ISBLANK(INDEX('Policy Characteristics'!K:K,MATCH($C992,'Policy Characteristics'!$C:$C,0))),"",INDEX('Policy Characteristics'!K:K,MATCH($C992,'Policy Characteristics'!$C:$C,0)))</f>
        <v>industry-ag-main.html#eff-stds</v>
      </c>
      <c r="R992" s="293" t="str">
        <f>IF(ISBLANK(INDEX('Policy Characteristics'!L:L,MATCH($C992,'Policy Characteristics'!$C:$C,0))),"",INDEX('Policy Characteristics'!L:L,MATCH($C992,'Policy Characteristics'!$C:$C,0)))</f>
        <v>industry-energy-efficiency-standards.html</v>
      </c>
    </row>
    <row r="993" spans="1:18" s="293" customFormat="1" x14ac:dyDescent="0.25">
      <c r="A993" s="293" t="str">
        <f>IF(ISBLANK(INDEX('Policy Characteristics'!A:A,MATCH($C993,'Policy Characteristics'!$C:$C,0))),"",INDEX('Policy Characteristics'!A:A,MATCH($C993,'Policy Characteristics'!$C:$C,0)))</f>
        <v>Industry</v>
      </c>
      <c r="B993" s="294" t="str">
        <f>IF(ISBLANK(INDEX('Policy Characteristics'!B:B,MATCH($C993,'Policy Characteristics'!$C:$C,0))),"",INDEX('Policy Characteristics'!B:B,MATCH($C993,'Policy Characteristics'!$C:$C,0)))</f>
        <v>Industry Energy Efficiency Standards</v>
      </c>
      <c r="C993" s="293" t="str">
        <f t="shared" si="41"/>
        <v>Percentage Improvement in Eqpt Efficiency Standards above BAU</v>
      </c>
      <c r="D993" s="299" t="s">
        <v>764</v>
      </c>
      <c r="E993" s="298" t="s">
        <v>780</v>
      </c>
      <c r="F993" t="s">
        <v>765</v>
      </c>
      <c r="G993" s="298" t="s">
        <v>795</v>
      </c>
      <c r="H993" s="20">
        <v>1203</v>
      </c>
      <c r="I993" s="295" t="s">
        <v>634</v>
      </c>
      <c r="J993" s="296" t="str">
        <f>IF(ISBLANK(INDEX('Policy Characteristics'!D:D,MATCH($C993,'Policy Characteristics'!$C:$C,0))),"",INDEX('Policy Characteristics'!D:D,MATCH($C993,'Policy Characteristics'!$C:$C,0)))</f>
        <v>Industry Energy Efficiency Standards</v>
      </c>
      <c r="K993" s="293" t="str">
        <f>IF(ISBLANK(INDEX('Policy Characteristics'!E:E,MATCH($C993,'Policy Characteristics'!$C:$C,0))),"",INDEX('Policy Characteristics'!E:E,MATCH($C993,'Policy Characteristics'!$C:$C,0)))</f>
        <v>indst efficiency standards</v>
      </c>
      <c r="L993" s="237">
        <f>IF(ISBLANK(INDEX('Policy Characteristics'!F:F,MATCH($C993,'Policy Characteristics'!$C:$C,0))),"",INDEX('Policy Characteristics'!F:F,MATCH($C993,'Policy Characteristics'!$C:$C,0)))</f>
        <v>0</v>
      </c>
      <c r="M993" s="237">
        <f>IF(ISBLANK(INDEX('Policy Characteristics'!G:G,MATCH($C993,'Policy Characteristics'!$C:$C,0))),"",INDEX('Policy Characteristics'!G:G,MATCH($C993,'Policy Characteristics'!$C:$C,0)))</f>
        <v>0.25</v>
      </c>
      <c r="N993" s="237">
        <f>IF(ISBLANK(INDEX('Policy Characteristics'!H:H,MATCH($C993,'Policy Characteristics'!$C:$C,0))),"",INDEX('Policy Characteristics'!H:H,MATCH($C993,'Policy Characteristics'!$C:$C,0)))</f>
        <v>0.01</v>
      </c>
      <c r="O993" s="293" t="str">
        <f>IF(ISBLANK(INDEX('Policy Characteristics'!I:I,MATCH($C993,'Policy Characteristics'!$C:$C,0))),"",INDEX('Policy Characteristics'!I:I,MATCH($C993,'Policy Characteristics'!$C:$C,0)))</f>
        <v>% reduction in energy use</v>
      </c>
      <c r="P993" s="293"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3" s="293" t="str">
        <f>IF(ISBLANK(INDEX('Policy Characteristics'!K:K,MATCH($C993,'Policy Characteristics'!$C:$C,0))),"",INDEX('Policy Characteristics'!K:K,MATCH($C993,'Policy Characteristics'!$C:$C,0)))</f>
        <v>industry-ag-main.html#eff-stds</v>
      </c>
      <c r="R993" s="293" t="str">
        <f>IF(ISBLANK(INDEX('Policy Characteristics'!L:L,MATCH($C993,'Policy Characteristics'!$C:$C,0))),"",INDEX('Policy Characteristics'!L:L,MATCH($C993,'Policy Characteristics'!$C:$C,0)))</f>
        <v>industry-energy-efficiency-standards.html</v>
      </c>
    </row>
    <row r="994" spans="1:18" s="293" customFormat="1" x14ac:dyDescent="0.25">
      <c r="A994" s="293" t="str">
        <f>IF(ISBLANK(INDEX('Policy Characteristics'!A:A,MATCH($C994,'Policy Characteristics'!$C:$C,0))),"",INDEX('Policy Characteristics'!A:A,MATCH($C994,'Policy Characteristics'!$C:$C,0)))</f>
        <v>Industry</v>
      </c>
      <c r="B994" s="294" t="str">
        <f>IF(ISBLANK(INDEX('Policy Characteristics'!B:B,MATCH($C994,'Policy Characteristics'!$C:$C,0))),"",INDEX('Policy Characteristics'!B:B,MATCH($C994,'Policy Characteristics'!$C:$C,0)))</f>
        <v>Industry Energy Efficiency Standards</v>
      </c>
      <c r="C994" s="293" t="str">
        <f t="shared" si="41"/>
        <v>Percentage Improvement in Eqpt Efficiency Standards above BAU</v>
      </c>
      <c r="D994" s="299" t="s">
        <v>764</v>
      </c>
      <c r="E994" s="298" t="s">
        <v>782</v>
      </c>
      <c r="F994" t="s">
        <v>765</v>
      </c>
      <c r="G994" s="298" t="s">
        <v>796</v>
      </c>
      <c r="H994" s="20">
        <v>1204</v>
      </c>
      <c r="I994" s="295" t="s">
        <v>634</v>
      </c>
      <c r="J994" s="296" t="str">
        <f>IF(ISBLANK(INDEX('Policy Characteristics'!D:D,MATCH($C994,'Policy Characteristics'!$C:$C,0))),"",INDEX('Policy Characteristics'!D:D,MATCH($C994,'Policy Characteristics'!$C:$C,0)))</f>
        <v>Industry Energy Efficiency Standards</v>
      </c>
      <c r="K994" s="293" t="str">
        <f>IF(ISBLANK(INDEX('Policy Characteristics'!E:E,MATCH($C994,'Policy Characteristics'!$C:$C,0))),"",INDEX('Policy Characteristics'!E:E,MATCH($C994,'Policy Characteristics'!$C:$C,0)))</f>
        <v>indst efficiency standards</v>
      </c>
      <c r="L994" s="237">
        <f>IF(ISBLANK(INDEX('Policy Characteristics'!F:F,MATCH($C994,'Policy Characteristics'!$C:$C,0))),"",INDEX('Policy Characteristics'!F:F,MATCH($C994,'Policy Characteristics'!$C:$C,0)))</f>
        <v>0</v>
      </c>
      <c r="M994" s="237">
        <f>IF(ISBLANK(INDEX('Policy Characteristics'!G:G,MATCH($C994,'Policy Characteristics'!$C:$C,0))),"",INDEX('Policy Characteristics'!G:G,MATCH($C994,'Policy Characteristics'!$C:$C,0)))</f>
        <v>0.25</v>
      </c>
      <c r="N994" s="237">
        <f>IF(ISBLANK(INDEX('Policy Characteristics'!H:H,MATCH($C994,'Policy Characteristics'!$C:$C,0))),"",INDEX('Policy Characteristics'!H:H,MATCH($C994,'Policy Characteristics'!$C:$C,0)))</f>
        <v>0.01</v>
      </c>
      <c r="O994" s="293" t="str">
        <f>IF(ISBLANK(INDEX('Policy Characteristics'!I:I,MATCH($C994,'Policy Characteristics'!$C:$C,0))),"",INDEX('Policy Characteristics'!I:I,MATCH($C994,'Policy Characteristics'!$C:$C,0)))</f>
        <v>% reduction in energy use</v>
      </c>
      <c r="P994" s="293"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4" s="293" t="str">
        <f>IF(ISBLANK(INDEX('Policy Characteristics'!K:K,MATCH($C994,'Policy Characteristics'!$C:$C,0))),"",INDEX('Policy Characteristics'!K:K,MATCH($C994,'Policy Characteristics'!$C:$C,0)))</f>
        <v>industry-ag-main.html#eff-stds</v>
      </c>
      <c r="R994" s="293" t="str">
        <f>IF(ISBLANK(INDEX('Policy Characteristics'!L:L,MATCH($C994,'Policy Characteristics'!$C:$C,0))),"",INDEX('Policy Characteristics'!L:L,MATCH($C994,'Policy Characteristics'!$C:$C,0)))</f>
        <v>industry-energy-efficiency-standards.html</v>
      </c>
    </row>
    <row r="995" spans="1:18" s="293" customFormat="1" x14ac:dyDescent="0.25">
      <c r="A995" s="293" t="str">
        <f>IF(ISBLANK(INDEX('Policy Characteristics'!A:A,MATCH($C995,'Policy Characteristics'!$C:$C,0))),"",INDEX('Policy Characteristics'!A:A,MATCH($C995,'Policy Characteristics'!$C:$C,0)))</f>
        <v>Industry</v>
      </c>
      <c r="B995" s="294" t="str">
        <f>IF(ISBLANK(INDEX('Policy Characteristics'!B:B,MATCH($C995,'Policy Characteristics'!$C:$C,0))),"",INDEX('Policy Characteristics'!B:B,MATCH($C995,'Policy Characteristics'!$C:$C,0)))</f>
        <v>Industry Energy Efficiency Standards</v>
      </c>
      <c r="C995" s="293" t="str">
        <f t="shared" si="41"/>
        <v>Percentage Improvement in Eqpt Efficiency Standards above BAU</v>
      </c>
      <c r="D995" s="299" t="s">
        <v>764</v>
      </c>
      <c r="E995" s="298" t="s">
        <v>784</v>
      </c>
      <c r="F995" t="s">
        <v>765</v>
      </c>
      <c r="G995" s="298" t="s">
        <v>797</v>
      </c>
      <c r="H995" s="20">
        <v>1205</v>
      </c>
      <c r="I995" s="295" t="s">
        <v>624</v>
      </c>
      <c r="J995" s="296" t="str">
        <f>IF(ISBLANK(INDEX('Policy Characteristics'!D:D,MATCH($C995,'Policy Characteristics'!$C:$C,0))),"",INDEX('Policy Characteristics'!D:D,MATCH($C995,'Policy Characteristics'!$C:$C,0)))</f>
        <v>Industry Energy Efficiency Standards</v>
      </c>
      <c r="K995" s="293" t="str">
        <f>IF(ISBLANK(INDEX('Policy Characteristics'!E:E,MATCH($C995,'Policy Characteristics'!$C:$C,0))),"",INDEX('Policy Characteristics'!E:E,MATCH($C995,'Policy Characteristics'!$C:$C,0)))</f>
        <v>indst efficiency standards</v>
      </c>
      <c r="L995" s="237">
        <f>IF(ISBLANK(INDEX('Policy Characteristics'!F:F,MATCH($C995,'Policy Characteristics'!$C:$C,0))),"",INDEX('Policy Characteristics'!F:F,MATCH($C995,'Policy Characteristics'!$C:$C,0)))</f>
        <v>0</v>
      </c>
      <c r="M995" s="237">
        <f>IF(ISBLANK(INDEX('Policy Characteristics'!G:G,MATCH($C995,'Policy Characteristics'!$C:$C,0))),"",INDEX('Policy Characteristics'!G:G,MATCH($C995,'Policy Characteristics'!$C:$C,0)))</f>
        <v>0.25</v>
      </c>
      <c r="N995" s="237">
        <f>IF(ISBLANK(INDEX('Policy Characteristics'!H:H,MATCH($C995,'Policy Characteristics'!$C:$C,0))),"",INDEX('Policy Characteristics'!H:H,MATCH($C995,'Policy Characteristics'!$C:$C,0)))</f>
        <v>0.01</v>
      </c>
      <c r="O995" s="293" t="str">
        <f>IF(ISBLANK(INDEX('Policy Characteristics'!I:I,MATCH($C995,'Policy Characteristics'!$C:$C,0))),"",INDEX('Policy Characteristics'!I:I,MATCH($C995,'Policy Characteristics'!$C:$C,0)))</f>
        <v>% reduction in energy use</v>
      </c>
      <c r="P995" s="293"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5" s="293" t="str">
        <f>IF(ISBLANK(INDEX('Policy Characteristics'!K:K,MATCH($C995,'Policy Characteristics'!$C:$C,0))),"",INDEX('Policy Characteristics'!K:K,MATCH($C995,'Policy Characteristics'!$C:$C,0)))</f>
        <v>industry-ag-main.html#eff-stds</v>
      </c>
      <c r="R995" s="293" t="str">
        <f>IF(ISBLANK(INDEX('Policy Characteristics'!L:L,MATCH($C995,'Policy Characteristics'!$C:$C,0))),"",INDEX('Policy Characteristics'!L:L,MATCH($C995,'Policy Characteristics'!$C:$C,0)))</f>
        <v>industry-energy-efficiency-standards.html</v>
      </c>
    </row>
    <row r="996" spans="1:18" s="293" customFormat="1" x14ac:dyDescent="0.25">
      <c r="A996" s="293" t="str">
        <f>IF(ISBLANK(INDEX('Policy Characteristics'!A:A,MATCH($C996,'Policy Characteristics'!$C:$C,0))),"",INDEX('Policy Characteristics'!A:A,MATCH($C996,'Policy Characteristics'!$C:$C,0)))</f>
        <v>Industry</v>
      </c>
      <c r="B996" s="294" t="str">
        <f>IF(ISBLANK(INDEX('Policy Characteristics'!B:B,MATCH($C996,'Policy Characteristics'!$C:$C,0))),"",INDEX('Policy Characteristics'!B:B,MATCH($C996,'Policy Characteristics'!$C:$C,0)))</f>
        <v>Industry Energy Efficiency Standards</v>
      </c>
      <c r="C996" s="293" t="str">
        <f t="shared" si="41"/>
        <v>Percentage Improvement in Eqpt Efficiency Standards above BAU</v>
      </c>
      <c r="D996" s="299" t="s">
        <v>764</v>
      </c>
      <c r="E996" s="298" t="s">
        <v>786</v>
      </c>
      <c r="F996" t="s">
        <v>765</v>
      </c>
      <c r="G996" s="298" t="s">
        <v>798</v>
      </c>
      <c r="H996" s="20">
        <v>1206</v>
      </c>
      <c r="I996" s="295" t="s">
        <v>624</v>
      </c>
      <c r="J996" s="296" t="str">
        <f>IF(ISBLANK(INDEX('Policy Characteristics'!D:D,MATCH($C996,'Policy Characteristics'!$C:$C,0))),"",INDEX('Policy Characteristics'!D:D,MATCH($C996,'Policy Characteristics'!$C:$C,0)))</f>
        <v>Industry Energy Efficiency Standards</v>
      </c>
      <c r="K996" s="293" t="str">
        <f>IF(ISBLANK(INDEX('Policy Characteristics'!E:E,MATCH($C996,'Policy Characteristics'!$C:$C,0))),"",INDEX('Policy Characteristics'!E:E,MATCH($C996,'Policy Characteristics'!$C:$C,0)))</f>
        <v>indst efficiency standards</v>
      </c>
      <c r="L996" s="237">
        <f>IF(ISBLANK(INDEX('Policy Characteristics'!F:F,MATCH($C996,'Policy Characteristics'!$C:$C,0))),"",INDEX('Policy Characteristics'!F:F,MATCH($C996,'Policy Characteristics'!$C:$C,0)))</f>
        <v>0</v>
      </c>
      <c r="M996" s="237">
        <f>IF(ISBLANK(INDEX('Policy Characteristics'!G:G,MATCH($C996,'Policy Characteristics'!$C:$C,0))),"",INDEX('Policy Characteristics'!G:G,MATCH($C996,'Policy Characteristics'!$C:$C,0)))</f>
        <v>0.25</v>
      </c>
      <c r="N996" s="237">
        <f>IF(ISBLANK(INDEX('Policy Characteristics'!H:H,MATCH($C996,'Policy Characteristics'!$C:$C,0))),"",INDEX('Policy Characteristics'!H:H,MATCH($C996,'Policy Characteristics'!$C:$C,0)))</f>
        <v>0.01</v>
      </c>
      <c r="O996" s="293" t="str">
        <f>IF(ISBLANK(INDEX('Policy Characteristics'!I:I,MATCH($C996,'Policy Characteristics'!$C:$C,0))),"",INDEX('Policy Characteristics'!I:I,MATCH($C996,'Policy Characteristics'!$C:$C,0)))</f>
        <v>% reduction in energy use</v>
      </c>
      <c r="P996" s="293"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6" s="293" t="str">
        <f>IF(ISBLANK(INDEX('Policy Characteristics'!K:K,MATCH($C996,'Policy Characteristics'!$C:$C,0))),"",INDEX('Policy Characteristics'!K:K,MATCH($C996,'Policy Characteristics'!$C:$C,0)))</f>
        <v>industry-ag-main.html#eff-stds</v>
      </c>
      <c r="R996" s="293" t="str">
        <f>IF(ISBLANK(INDEX('Policy Characteristics'!L:L,MATCH($C996,'Policy Characteristics'!$C:$C,0))),"",INDEX('Policy Characteristics'!L:L,MATCH($C996,'Policy Characteristics'!$C:$C,0)))</f>
        <v>industry-energy-efficiency-standards.html</v>
      </c>
    </row>
    <row r="997" spans="1:18" s="293" customFormat="1" x14ac:dyDescent="0.25">
      <c r="A997" s="293" t="str">
        <f>IF(ISBLANK(INDEX('Policy Characteristics'!A:A,MATCH($C997,'Policy Characteristics'!$C:$C,0))),"",INDEX('Policy Characteristics'!A:A,MATCH($C997,'Policy Characteristics'!$C:$C,0)))</f>
        <v>Industry</v>
      </c>
      <c r="B997" s="294" t="str">
        <f>IF(ISBLANK(INDEX('Policy Characteristics'!B:B,MATCH($C997,'Policy Characteristics'!$C:$C,0))),"",INDEX('Policy Characteristics'!B:B,MATCH($C997,'Policy Characteristics'!$C:$C,0)))</f>
        <v>Industry Energy Efficiency Standards</v>
      </c>
      <c r="C997" s="293" t="str">
        <f t="shared" si="41"/>
        <v>Percentage Improvement in Eqpt Efficiency Standards above BAU</v>
      </c>
      <c r="D997" s="299" t="s">
        <v>764</v>
      </c>
      <c r="E997" s="298" t="s">
        <v>788</v>
      </c>
      <c r="F997" t="s">
        <v>765</v>
      </c>
      <c r="G997" s="298" t="s">
        <v>799</v>
      </c>
      <c r="H997" s="20">
        <v>1207</v>
      </c>
      <c r="I997" s="295" t="s">
        <v>634</v>
      </c>
      <c r="J997" s="296" t="str">
        <f>IF(ISBLANK(INDEX('Policy Characteristics'!D:D,MATCH($C997,'Policy Characteristics'!$C:$C,0))),"",INDEX('Policy Characteristics'!D:D,MATCH($C997,'Policy Characteristics'!$C:$C,0)))</f>
        <v>Industry Energy Efficiency Standards</v>
      </c>
      <c r="K997" s="293" t="str">
        <f>IF(ISBLANK(INDEX('Policy Characteristics'!E:E,MATCH($C997,'Policy Characteristics'!$C:$C,0))),"",INDEX('Policy Characteristics'!E:E,MATCH($C997,'Policy Characteristics'!$C:$C,0)))</f>
        <v>indst efficiency standards</v>
      </c>
      <c r="L997" s="237">
        <f>IF(ISBLANK(INDEX('Policy Characteristics'!F:F,MATCH($C997,'Policy Characteristics'!$C:$C,0))),"",INDEX('Policy Characteristics'!F:F,MATCH($C997,'Policy Characteristics'!$C:$C,0)))</f>
        <v>0</v>
      </c>
      <c r="M997" s="237">
        <f>IF(ISBLANK(INDEX('Policy Characteristics'!G:G,MATCH($C997,'Policy Characteristics'!$C:$C,0))),"",INDEX('Policy Characteristics'!G:G,MATCH($C997,'Policy Characteristics'!$C:$C,0)))</f>
        <v>0.25</v>
      </c>
      <c r="N997" s="237">
        <f>IF(ISBLANK(INDEX('Policy Characteristics'!H:H,MATCH($C997,'Policy Characteristics'!$C:$C,0))),"",INDEX('Policy Characteristics'!H:H,MATCH($C997,'Policy Characteristics'!$C:$C,0)))</f>
        <v>0.01</v>
      </c>
      <c r="O997" s="293" t="str">
        <f>IF(ISBLANK(INDEX('Policy Characteristics'!I:I,MATCH($C997,'Policy Characteristics'!$C:$C,0))),"",INDEX('Policy Characteristics'!I:I,MATCH($C997,'Policy Characteristics'!$C:$C,0)))</f>
        <v>% reduction in energy use</v>
      </c>
      <c r="P997" s="293"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7" s="293" t="str">
        <f>IF(ISBLANK(INDEX('Policy Characteristics'!K:K,MATCH($C997,'Policy Characteristics'!$C:$C,0))),"",INDEX('Policy Characteristics'!K:K,MATCH($C997,'Policy Characteristics'!$C:$C,0)))</f>
        <v>industry-ag-main.html#eff-stds</v>
      </c>
      <c r="R997" s="293" t="str">
        <f>IF(ISBLANK(INDEX('Policy Characteristics'!L:L,MATCH($C997,'Policy Characteristics'!$C:$C,0))),"",INDEX('Policy Characteristics'!L:L,MATCH($C997,'Policy Characteristics'!$C:$C,0)))</f>
        <v>industry-energy-efficiency-standards.html</v>
      </c>
    </row>
    <row r="998" spans="1:18" s="293" customFormat="1" x14ac:dyDescent="0.25">
      <c r="A998" s="293" t="str">
        <f>IF(ISBLANK(INDEX('Policy Characteristics'!A:A,MATCH($C998,'Policy Characteristics'!$C:$C,0))),"",INDEX('Policy Characteristics'!A:A,MATCH($C998,'Policy Characteristics'!$C:$C,0)))</f>
        <v>Industry</v>
      </c>
      <c r="B998" s="294" t="str">
        <f>IF(ISBLANK(INDEX('Policy Characteristics'!B:B,MATCH($C998,'Policy Characteristics'!$C:$C,0))),"",INDEX('Policy Characteristics'!B:B,MATCH($C998,'Policy Characteristics'!$C:$C,0)))</f>
        <v>Material Efficiency, Longevity, &amp; Re-Use</v>
      </c>
      <c r="C998" t="s">
        <v>394</v>
      </c>
      <c r="D998" s="298" t="s">
        <v>740</v>
      </c>
      <c r="E998" s="298"/>
      <c r="F998" s="299" t="s">
        <v>741</v>
      </c>
      <c r="G998" s="298"/>
      <c r="H998" s="20">
        <v>429</v>
      </c>
      <c r="I998" s="295" t="s">
        <v>624</v>
      </c>
      <c r="J998" s="296" t="str">
        <f>IF(ISBLANK(INDEX('Policy Characteristics'!D:D,MATCH($C998,'Policy Characteristics'!$C:$C,0))),"",INDEX('Policy Characteristics'!D:D,MATCH($C998,'Policy Characteristics'!$C:$C,0)))</f>
        <v>Material Efficiency, Longevity, &amp; Re-Use</v>
      </c>
      <c r="K998" s="293" t="str">
        <f>IF(ISBLANK(INDEX('Policy Characteristics'!E:E,MATCH($C998,'Policy Characteristics'!$C:$C,0))),"",INDEX('Policy Characteristics'!E:E,MATCH($C998,'Policy Characteristics'!$C:$C,0)))</f>
        <v>indst reduce nonenergy product demand</v>
      </c>
      <c r="L998" s="237">
        <f>IF(ISBLANK(INDEX('Policy Characteristics'!F:F,MATCH($C998,'Policy Characteristics'!$C:$C,0))),"",INDEX('Policy Characteristics'!F:F,MATCH($C998,'Policy Characteristics'!$C:$C,0)))</f>
        <v>0</v>
      </c>
      <c r="M998" s="237">
        <f>IF(ISBLANK(INDEX('Policy Characteristics'!G:G,MATCH($C998,'Policy Characteristics'!$C:$C,0))),"",INDEX('Policy Characteristics'!G:G,MATCH($C998,'Policy Characteristics'!$C:$C,0)))</f>
        <v>1</v>
      </c>
      <c r="N998" s="237">
        <f>IF(ISBLANK(INDEX('Policy Characteristics'!H:H,MATCH($C998,'Policy Characteristics'!$C:$C,0))),"",INDEX('Policy Characteristics'!H:H,MATCH($C998,'Policy Characteristics'!$C:$C,0)))</f>
        <v>0.01</v>
      </c>
      <c r="O998" s="293" t="str">
        <f>IF(ISBLANK(INDEX('Policy Characteristics'!I:I,MATCH($C998,'Policy Characteristics'!$C:$C,0))),"",INDEX('Policy Characteristics'!I:I,MATCH($C998,'Policy Characteristics'!$C:$C,0)))</f>
        <v>% demand reduction</v>
      </c>
      <c r="P998" s="293"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8" s="293" t="str">
        <f>IF(ISBLANK(INDEX('Policy Characteristics'!K:K,MATCH($C998,'Policy Characteristics'!$C:$C,0))),"",INDEX('Policy Characteristics'!K:K,MATCH($C998,'Policy Characteristics'!$C:$C,0)))</f>
        <v/>
      </c>
      <c r="R998" s="293" t="str">
        <f>IF(ISBLANK(INDEX('Policy Characteristics'!L:L,MATCH($C998,'Policy Characteristics'!$C:$C,0))),"",INDEX('Policy Characteristics'!L:L,MATCH($C998,'Policy Characteristics'!$C:$C,0)))</f>
        <v>material-efficiency-longevity-reuse.html</v>
      </c>
    </row>
    <row r="999" spans="1:18" s="293" customFormat="1" x14ac:dyDescent="0.25">
      <c r="A999" s="293" t="str">
        <f>IF(ISBLANK(INDEX('Policy Characteristics'!A:A,MATCH($C999,'Policy Characteristics'!$C:$C,0))),"",INDEX('Policy Characteristics'!A:A,MATCH($C999,'Policy Characteristics'!$C:$C,0)))</f>
        <v>Industry</v>
      </c>
      <c r="B999" s="294" t="str">
        <f>IF(ISBLANK(INDEX('Policy Characteristics'!B:B,MATCH($C999,'Policy Characteristics'!$C:$C,0))),"",INDEX('Policy Characteristics'!B:B,MATCH($C999,'Policy Characteristics'!$C:$C,0)))</f>
        <v>Material Efficiency, Longevity, &amp; Re-Use</v>
      </c>
      <c r="C999" s="293" t="str">
        <f t="shared" ref="C999" si="42">C$998</f>
        <v>Percent Reduction in Nonenergy Nonagriculture Industry Product Demand</v>
      </c>
      <c r="D999" s="299" t="s">
        <v>742</v>
      </c>
      <c r="E999" s="298"/>
      <c r="F999" s="299" t="s">
        <v>743</v>
      </c>
      <c r="G999" s="298"/>
      <c r="H999" s="20">
        <v>430</v>
      </c>
      <c r="I999" s="295" t="s">
        <v>624</v>
      </c>
      <c r="J999" s="296" t="str">
        <f>IF(ISBLANK(INDEX('Policy Characteristics'!D:D,MATCH($C999,'Policy Characteristics'!$C:$C,0))),"",INDEX('Policy Characteristics'!D:D,MATCH($C999,'Policy Characteristics'!$C:$C,0)))</f>
        <v>Material Efficiency, Longevity, &amp; Re-Use</v>
      </c>
      <c r="K999" s="293" t="str">
        <f>IF(ISBLANK(INDEX('Policy Characteristics'!E:E,MATCH($C999,'Policy Characteristics'!$C:$C,0))),"",INDEX('Policy Characteristics'!E:E,MATCH($C999,'Policy Characteristics'!$C:$C,0)))</f>
        <v>indst reduce nonenergy product demand</v>
      </c>
      <c r="L999" s="237">
        <f>IF(ISBLANK(INDEX('Policy Characteristics'!F:F,MATCH($C999,'Policy Characteristics'!$C:$C,0))),"",INDEX('Policy Characteristics'!F:F,MATCH($C999,'Policy Characteristics'!$C:$C,0)))</f>
        <v>0</v>
      </c>
      <c r="M999" s="237">
        <f>IF(ISBLANK(INDEX('Policy Characteristics'!G:G,MATCH($C999,'Policy Characteristics'!$C:$C,0))),"",INDEX('Policy Characteristics'!G:G,MATCH($C999,'Policy Characteristics'!$C:$C,0)))</f>
        <v>1</v>
      </c>
      <c r="N999" s="237">
        <f>IF(ISBLANK(INDEX('Policy Characteristics'!H:H,MATCH($C999,'Policy Characteristics'!$C:$C,0))),"",INDEX('Policy Characteristics'!H:H,MATCH($C999,'Policy Characteristics'!$C:$C,0)))</f>
        <v>0.01</v>
      </c>
      <c r="O999" s="293" t="str">
        <f>IF(ISBLANK(INDEX('Policy Characteristics'!I:I,MATCH($C999,'Policy Characteristics'!$C:$C,0))),"",INDEX('Policy Characteristics'!I:I,MATCH($C999,'Policy Characteristics'!$C:$C,0)))</f>
        <v>% demand reduction</v>
      </c>
      <c r="P999" s="293"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9" s="293" t="str">
        <f>IF(ISBLANK(INDEX('Policy Characteristics'!K:K,MATCH($C999,'Policy Characteristics'!$C:$C,0))),"",INDEX('Policy Characteristics'!K:K,MATCH($C999,'Policy Characteristics'!$C:$C,0)))</f>
        <v/>
      </c>
      <c r="R999" s="293" t="str">
        <f>IF(ISBLANK(INDEX('Policy Characteristics'!L:L,MATCH($C999,'Policy Characteristics'!$C:$C,0))),"",INDEX('Policy Characteristics'!L:L,MATCH($C999,'Policy Characteristics'!$C:$C,0)))</f>
        <v>material-efficiency-longevity-reuse.html</v>
      </c>
    </row>
    <row r="1000" spans="1:18" s="293" customFormat="1" x14ac:dyDescent="0.25">
      <c r="A1000" s="293" t="str">
        <f>IF(ISBLANK(INDEX('Policy Characteristics'!A:A,MATCH($C1000,'Policy Characteristics'!$C:$C,0))),"",INDEX('Policy Characteristics'!A:A,MATCH($C1000,'Policy Characteristics'!$C:$C,0)))</f>
        <v>Industry</v>
      </c>
      <c r="B1000" s="294" t="str">
        <f>IF(ISBLANK(INDEX('Policy Characteristics'!B:B,MATCH($C1000,'Policy Characteristics'!$C:$C,0))),"",INDEX('Policy Characteristics'!B:B,MATCH($C1000,'Policy Characteristics'!$C:$C,0)))</f>
        <v>Material Efficiency, Longevity, &amp; Re-Use</v>
      </c>
      <c r="C1000" s="293" t="str">
        <f t="shared" ref="C1000" si="43">C$998</f>
        <v>Percent Reduction in Nonenergy Nonagriculture Industry Product Demand</v>
      </c>
      <c r="D1000" s="299" t="s">
        <v>762</v>
      </c>
      <c r="E1000" s="298"/>
      <c r="F1000" s="299" t="s">
        <v>763</v>
      </c>
      <c r="G1000" s="298"/>
      <c r="H1000" s="20">
        <v>432</v>
      </c>
      <c r="I1000" s="295" t="s">
        <v>624</v>
      </c>
      <c r="J1000" s="296" t="str">
        <f>IF(ISBLANK(INDEX('Policy Characteristics'!D:D,MATCH($C1000,'Policy Characteristics'!$C:$C,0))),"",INDEX('Policy Characteristics'!D:D,MATCH($C1000,'Policy Characteristics'!$C:$C,0)))</f>
        <v>Material Efficiency, Longevity, &amp; Re-Use</v>
      </c>
      <c r="K1000" s="293" t="str">
        <f>IF(ISBLANK(INDEX('Policy Characteristics'!E:E,MATCH($C1000,'Policy Characteristics'!$C:$C,0))),"",INDEX('Policy Characteristics'!E:E,MATCH($C1000,'Policy Characteristics'!$C:$C,0)))</f>
        <v>indst reduce nonenergy product demand</v>
      </c>
      <c r="L1000" s="237">
        <f>IF(ISBLANK(INDEX('Policy Characteristics'!F:F,MATCH($C1000,'Policy Characteristics'!$C:$C,0))),"",INDEX('Policy Characteristics'!F:F,MATCH($C1000,'Policy Characteristics'!$C:$C,0)))</f>
        <v>0</v>
      </c>
      <c r="M1000" s="237">
        <f>IF(ISBLANK(INDEX('Policy Characteristics'!G:G,MATCH($C1000,'Policy Characteristics'!$C:$C,0))),"",INDEX('Policy Characteristics'!G:G,MATCH($C1000,'Policy Characteristics'!$C:$C,0)))</f>
        <v>1</v>
      </c>
      <c r="N1000" s="237">
        <f>IF(ISBLANK(INDEX('Policy Characteristics'!H:H,MATCH($C1000,'Policy Characteristics'!$C:$C,0))),"",INDEX('Policy Characteristics'!H:H,MATCH($C1000,'Policy Characteristics'!$C:$C,0)))</f>
        <v>0.01</v>
      </c>
      <c r="O1000" s="293" t="str">
        <f>IF(ISBLANK(INDEX('Policy Characteristics'!I:I,MATCH($C1000,'Policy Characteristics'!$C:$C,0))),"",INDEX('Policy Characteristics'!I:I,MATCH($C1000,'Policy Characteristics'!$C:$C,0)))</f>
        <v>% demand reduction</v>
      </c>
      <c r="P1000" s="293"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1000" s="293" t="str">
        <f>IF(ISBLANK(INDEX('Policy Characteristics'!K:K,MATCH($C1000,'Policy Characteristics'!$C:$C,0))),"",INDEX('Policy Characteristics'!K:K,MATCH($C1000,'Policy Characteristics'!$C:$C,0)))</f>
        <v/>
      </c>
      <c r="R1000" s="293" t="str">
        <f>IF(ISBLANK(INDEX('Policy Characteristics'!L:L,MATCH($C1000,'Policy Characteristics'!$C:$C,0))),"",INDEX('Policy Characteristics'!L:L,MATCH($C1000,'Policy Characteristics'!$C:$C,0)))</f>
        <v>material-efficiency-longevity-reuse.html</v>
      </c>
    </row>
    <row r="1001" spans="1:18" x14ac:dyDescent="0.25">
      <c r="A1001" s="293" t="str">
        <f>IF(ISBLANK(INDEX('Policy Characteristics'!A:A,MATCH($C1001,'Policy Characteristics'!$C:$C,0))),"",INDEX('Policy Characteristics'!A:A,MATCH($C1001,'Policy Characteristics'!$C:$C,0)))</f>
        <v>Industry</v>
      </c>
      <c r="B1001" s="294" t="str">
        <f>IF(ISBLANK(INDEX('Policy Characteristics'!B:B,MATCH($C1001,'Policy Characteristics'!$C:$C,0))),"",INDEX('Policy Characteristics'!B:B,MATCH($C1001,'Policy Characteristics'!$C:$C,0)))</f>
        <v>Methane Capture</v>
      </c>
      <c r="C1001" t="s">
        <v>400</v>
      </c>
      <c r="D1001" s="298" t="s">
        <v>720</v>
      </c>
      <c r="E1001" s="298"/>
      <c r="F1001" t="s">
        <v>721</v>
      </c>
      <c r="G1001" s="298"/>
      <c r="H1001" s="20">
        <v>1458</v>
      </c>
      <c r="I1001" s="295" t="s">
        <v>624</v>
      </c>
      <c r="J1001" s="296" t="str">
        <f>IF(ISBLANK(INDEX('Policy Characteristics'!D:D,MATCH($C1001,'Policy Characteristics'!$C:$C,0))),"",INDEX('Policy Characteristics'!D:D,MATCH($C1001,'Policy Characteristics'!$C:$C,0)))</f>
        <v>Methane Capture and Destruction</v>
      </c>
      <c r="K1001" s="293" t="str">
        <f>IF(ISBLANK(INDEX('Policy Characteristics'!E:E,MATCH($C1001,'Policy Characteristics'!$C:$C,0))),"",INDEX('Policy Characteristics'!E:E,MATCH($C1001,'Policy Characteristics'!$C:$C,0)))</f>
        <v>indst methane capture</v>
      </c>
      <c r="L1001" s="237">
        <f>IF(ISBLANK(INDEX('Policy Characteristics'!F:F,MATCH($C1001,'Policy Characteristics'!$C:$C,0))),"",INDEX('Policy Characteristics'!F:F,MATCH($C1001,'Policy Characteristics'!$C:$C,0)))</f>
        <v>0</v>
      </c>
      <c r="M1001" s="237">
        <f>IF(ISBLANK(INDEX('Policy Characteristics'!G:G,MATCH($C1001,'Policy Characteristics'!$C:$C,0))),"",INDEX('Policy Characteristics'!G:G,MATCH($C1001,'Policy Characteristics'!$C:$C,0)))</f>
        <v>1</v>
      </c>
      <c r="N1001" s="237">
        <f>IF(ISBLANK(INDEX('Policy Characteristics'!H:H,MATCH($C1001,'Policy Characteristics'!$C:$C,0))),"",INDEX('Policy Characteristics'!H:H,MATCH($C1001,'Policy Characteristics'!$C:$C,0)))</f>
        <v>0.01</v>
      </c>
      <c r="O1001" s="293" t="str">
        <f>IF(ISBLANK(INDEX('Policy Characteristics'!I:I,MATCH($C1001,'Policy Characteristics'!$C:$C,0))),"",INDEX('Policy Characteristics'!I:I,MATCH($C1001,'Policy Characteristics'!$C:$C,0)))</f>
        <v>% of potential achieved</v>
      </c>
      <c r="P1001" s="293"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1" s="293" t="str">
        <f>IF(ISBLANK(INDEX('Policy Characteristics'!K:K,MATCH($C1001,'Policy Characteristics'!$C:$C,0))),"",INDEX('Policy Characteristics'!K:K,MATCH($C1001,'Policy Characteristics'!$C:$C,0)))</f>
        <v>industry-ag-main.html#methane-capture</v>
      </c>
      <c r="R1001" s="293" t="str">
        <f>IF(ISBLANK(INDEX('Policy Characteristics'!L:L,MATCH($C1001,'Policy Characteristics'!$C:$C,0))),"",INDEX('Policy Characteristics'!L:L,MATCH($C1001,'Policy Characteristics'!$C:$C,0)))</f>
        <v>methane-capture.html</v>
      </c>
    </row>
    <row r="1002" spans="1:18" x14ac:dyDescent="0.25">
      <c r="A1002" s="293" t="str">
        <f>IF(ISBLANK(INDEX('Policy Characteristics'!A:A,MATCH($C1002,'Policy Characteristics'!$C:$C,0))),"",INDEX('Policy Characteristics'!A:A,MATCH($C1002,'Policy Characteristics'!$C:$C,0)))</f>
        <v>Industry</v>
      </c>
      <c r="B1002" s="294" t="str">
        <f>IF(ISBLANK(INDEX('Policy Characteristics'!B:B,MATCH($C1002,'Policy Characteristics'!$C:$C,0))),"",INDEX('Policy Characteristics'!B:B,MATCH($C1002,'Policy Characteristics'!$C:$C,0)))</f>
        <v>Methane Capture</v>
      </c>
      <c r="C1002" s="293" t="str">
        <f t="shared" ref="C1002:C1004" si="44">C$1001</f>
        <v>Fraction of Methane Capture Opportunities Achieved</v>
      </c>
      <c r="D1002" s="298" t="s">
        <v>760</v>
      </c>
      <c r="E1002" s="298"/>
      <c r="F1002" t="s">
        <v>761</v>
      </c>
      <c r="G1002" s="298"/>
      <c r="H1002" s="20">
        <v>1459</v>
      </c>
      <c r="I1002" s="295" t="s">
        <v>624</v>
      </c>
      <c r="J1002" s="296" t="str">
        <f>IF(ISBLANK(INDEX('Policy Characteristics'!D:D,MATCH($C1002,'Policy Characteristics'!$C:$C,0))),"",INDEX('Policy Characteristics'!D:D,MATCH($C1002,'Policy Characteristics'!$C:$C,0)))</f>
        <v>Methane Capture and Destruction</v>
      </c>
      <c r="K1002" s="293" t="str">
        <f>IF(ISBLANK(INDEX('Policy Characteristics'!E:E,MATCH($C1002,'Policy Characteristics'!$C:$C,0))),"",INDEX('Policy Characteristics'!E:E,MATCH($C1002,'Policy Characteristics'!$C:$C,0)))</f>
        <v>indst methane capture</v>
      </c>
      <c r="L1002" s="237">
        <f>IF(ISBLANK(INDEX('Policy Characteristics'!F:F,MATCH($C1002,'Policy Characteristics'!$C:$C,0))),"",INDEX('Policy Characteristics'!F:F,MATCH($C1002,'Policy Characteristics'!$C:$C,0)))</f>
        <v>0</v>
      </c>
      <c r="M1002" s="237">
        <f>IF(ISBLANK(INDEX('Policy Characteristics'!G:G,MATCH($C1002,'Policy Characteristics'!$C:$C,0))),"",INDEX('Policy Characteristics'!G:G,MATCH($C1002,'Policy Characteristics'!$C:$C,0)))</f>
        <v>1</v>
      </c>
      <c r="N1002" s="237">
        <f>IF(ISBLANK(INDEX('Policy Characteristics'!H:H,MATCH($C1002,'Policy Characteristics'!$C:$C,0))),"",INDEX('Policy Characteristics'!H:H,MATCH($C1002,'Policy Characteristics'!$C:$C,0)))</f>
        <v>0.01</v>
      </c>
      <c r="O1002" s="293" t="str">
        <f>IF(ISBLANK(INDEX('Policy Characteristics'!I:I,MATCH($C1002,'Policy Characteristics'!$C:$C,0))),"",INDEX('Policy Characteristics'!I:I,MATCH($C1002,'Policy Characteristics'!$C:$C,0)))</f>
        <v>% of potential achieved</v>
      </c>
      <c r="P1002" s="293"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2" s="293" t="str">
        <f>IF(ISBLANK(INDEX('Policy Characteristics'!K:K,MATCH($C1002,'Policy Characteristics'!$C:$C,0))),"",INDEX('Policy Characteristics'!K:K,MATCH($C1002,'Policy Characteristics'!$C:$C,0)))</f>
        <v>industry-ag-main.html#methane-capture</v>
      </c>
      <c r="R1002" s="293" t="str">
        <f>IF(ISBLANK(INDEX('Policy Characteristics'!L:L,MATCH($C1002,'Policy Characteristics'!$C:$C,0))),"",INDEX('Policy Characteristics'!L:L,MATCH($C1002,'Policy Characteristics'!$C:$C,0)))</f>
        <v>methane-capture.html</v>
      </c>
    </row>
    <row r="1003" spans="1:18" x14ac:dyDescent="0.25">
      <c r="A1003" s="293" t="str">
        <f>IF(ISBLANK(INDEX('Policy Characteristics'!A:A,MATCH($C1003,'Policy Characteristics'!$C:$C,0))),"",INDEX('Policy Characteristics'!A:A,MATCH($C1003,'Policy Characteristics'!$C:$C,0)))</f>
        <v>Industry</v>
      </c>
      <c r="B1003" s="294" t="str">
        <f>IF(ISBLANK(INDEX('Policy Characteristics'!B:B,MATCH($C1003,'Policy Characteristics'!$C:$C,0))),"",INDEX('Policy Characteristics'!B:B,MATCH($C1003,'Policy Characteristics'!$C:$C,0)))</f>
        <v>Methane Capture</v>
      </c>
      <c r="C1003" s="293" t="str">
        <f t="shared" si="44"/>
        <v>Fraction of Methane Capture Opportunities Achieved</v>
      </c>
      <c r="D1003" s="298" t="s">
        <v>718</v>
      </c>
      <c r="E1003" s="298"/>
      <c r="F1003" t="s">
        <v>719</v>
      </c>
      <c r="G1003" s="298"/>
      <c r="H1003" s="20">
        <v>513</v>
      </c>
      <c r="I1003" s="295" t="s">
        <v>624</v>
      </c>
      <c r="J1003" s="296" t="str">
        <f>IF(ISBLANK(INDEX('Policy Characteristics'!D:D,MATCH($C1003,'Policy Characteristics'!$C:$C,0))),"",INDEX('Policy Characteristics'!D:D,MATCH($C1003,'Policy Characteristics'!$C:$C,0)))</f>
        <v>Methane Capture and Destruction</v>
      </c>
      <c r="K1003" s="293" t="str">
        <f>IF(ISBLANK(INDEX('Policy Characteristics'!E:E,MATCH($C1003,'Policy Characteristics'!$C:$C,0))),"",INDEX('Policy Characteristics'!E:E,MATCH($C1003,'Policy Characteristics'!$C:$C,0)))</f>
        <v>indst methane capture</v>
      </c>
      <c r="L1003" s="237">
        <f>IF(ISBLANK(INDEX('Policy Characteristics'!F:F,MATCH($C1003,'Policy Characteristics'!$C:$C,0))),"",INDEX('Policy Characteristics'!F:F,MATCH($C1003,'Policy Characteristics'!$C:$C,0)))</f>
        <v>0</v>
      </c>
      <c r="M1003" s="237">
        <f>IF(ISBLANK(INDEX('Policy Characteristics'!G:G,MATCH($C1003,'Policy Characteristics'!$C:$C,0))),"",INDEX('Policy Characteristics'!G:G,MATCH($C1003,'Policy Characteristics'!$C:$C,0)))</f>
        <v>1</v>
      </c>
      <c r="N1003" s="237">
        <f>IF(ISBLANK(INDEX('Policy Characteristics'!H:H,MATCH($C1003,'Policy Characteristics'!$C:$C,0))),"",INDEX('Policy Characteristics'!H:H,MATCH($C1003,'Policy Characteristics'!$C:$C,0)))</f>
        <v>0.01</v>
      </c>
      <c r="O1003" s="293" t="str">
        <f>IF(ISBLANK(INDEX('Policy Characteristics'!I:I,MATCH($C1003,'Policy Characteristics'!$C:$C,0))),"",INDEX('Policy Characteristics'!I:I,MATCH($C1003,'Policy Characteristics'!$C:$C,0)))</f>
        <v>% of potential achieved</v>
      </c>
      <c r="P1003" s="293"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3" s="293" t="str">
        <f>IF(ISBLANK(INDEX('Policy Characteristics'!K:K,MATCH($C1003,'Policy Characteristics'!$C:$C,0))),"",INDEX('Policy Characteristics'!K:K,MATCH($C1003,'Policy Characteristics'!$C:$C,0)))</f>
        <v>industry-ag-main.html#methane-capture</v>
      </c>
      <c r="R1003" s="293" t="str">
        <f>IF(ISBLANK(INDEX('Policy Characteristics'!L:L,MATCH($C1003,'Policy Characteristics'!$C:$C,0))),"",INDEX('Policy Characteristics'!L:L,MATCH($C1003,'Policy Characteristics'!$C:$C,0)))</f>
        <v>methane-capture.html</v>
      </c>
    </row>
    <row r="1004" spans="1:18" x14ac:dyDescent="0.25">
      <c r="A1004" s="293" t="str">
        <f>IF(ISBLANK(INDEX('Policy Characteristics'!A:A,MATCH($C1004,'Policy Characteristics'!$C:$C,0))),"",INDEX('Policy Characteristics'!A:A,MATCH($C1004,'Policy Characteristics'!$C:$C,0)))</f>
        <v>Industry</v>
      </c>
      <c r="B1004" s="294" t="str">
        <f>IF(ISBLANK(INDEX('Policy Characteristics'!B:B,MATCH($C1004,'Policy Characteristics'!$C:$C,0))),"",INDEX('Policy Characteristics'!B:B,MATCH($C1004,'Policy Characteristics'!$C:$C,0)))</f>
        <v>Methane Capture</v>
      </c>
      <c r="C1004" s="293" t="str">
        <f t="shared" si="44"/>
        <v>Fraction of Methane Capture Opportunities Achieved</v>
      </c>
      <c r="D1004" s="298" t="s">
        <v>762</v>
      </c>
      <c r="E1004" s="298"/>
      <c r="F1004" t="s">
        <v>763</v>
      </c>
      <c r="G1004" s="298"/>
      <c r="H1004" s="20">
        <v>514</v>
      </c>
      <c r="I1004" s="295" t="s">
        <v>624</v>
      </c>
      <c r="J1004" s="296" t="str">
        <f>IF(ISBLANK(INDEX('Policy Characteristics'!D:D,MATCH($C1004,'Policy Characteristics'!$C:$C,0))),"",INDEX('Policy Characteristics'!D:D,MATCH($C1004,'Policy Characteristics'!$C:$C,0)))</f>
        <v>Methane Capture and Destruction</v>
      </c>
      <c r="K1004" s="293" t="str">
        <f>IF(ISBLANK(INDEX('Policy Characteristics'!E:E,MATCH($C1004,'Policy Characteristics'!$C:$C,0))),"",INDEX('Policy Characteristics'!E:E,MATCH($C1004,'Policy Characteristics'!$C:$C,0)))</f>
        <v>indst methane capture</v>
      </c>
      <c r="L1004" s="237">
        <f>IF(ISBLANK(INDEX('Policy Characteristics'!F:F,MATCH($C1004,'Policy Characteristics'!$C:$C,0))),"",INDEX('Policy Characteristics'!F:F,MATCH($C1004,'Policy Characteristics'!$C:$C,0)))</f>
        <v>0</v>
      </c>
      <c r="M1004" s="237">
        <f>IF(ISBLANK(INDEX('Policy Characteristics'!G:G,MATCH($C1004,'Policy Characteristics'!$C:$C,0))),"",INDEX('Policy Characteristics'!G:G,MATCH($C1004,'Policy Characteristics'!$C:$C,0)))</f>
        <v>1</v>
      </c>
      <c r="N1004" s="237">
        <f>IF(ISBLANK(INDEX('Policy Characteristics'!H:H,MATCH($C1004,'Policy Characteristics'!$C:$C,0))),"",INDEX('Policy Characteristics'!H:H,MATCH($C1004,'Policy Characteristics'!$C:$C,0)))</f>
        <v>0.01</v>
      </c>
      <c r="O1004" s="293" t="str">
        <f>IF(ISBLANK(INDEX('Policy Characteristics'!I:I,MATCH($C1004,'Policy Characteristics'!$C:$C,0))),"",INDEX('Policy Characteristics'!I:I,MATCH($C1004,'Policy Characteristics'!$C:$C,0)))</f>
        <v>% of potential achieved</v>
      </c>
      <c r="P1004" s="293"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4" s="293" t="str">
        <f>IF(ISBLANK(INDEX('Policy Characteristics'!K:K,MATCH($C1004,'Policy Characteristics'!$C:$C,0))),"",INDEX('Policy Characteristics'!K:K,MATCH($C1004,'Policy Characteristics'!$C:$C,0)))</f>
        <v>industry-ag-main.html#methane-capture</v>
      </c>
      <c r="R1004" s="293" t="str">
        <f>IF(ISBLANK(INDEX('Policy Characteristics'!L:L,MATCH($C1004,'Policy Characteristics'!$C:$C,0))),"",INDEX('Policy Characteristics'!L:L,MATCH($C1004,'Policy Characteristics'!$C:$C,0)))</f>
        <v>methane-capture.html</v>
      </c>
    </row>
    <row r="1005" spans="1:18" x14ac:dyDescent="0.25">
      <c r="A1005" s="293" t="str">
        <f>IF(ISBLANK(INDEX('Policy Characteristics'!A:A,MATCH($C1005,'Policy Characteristics'!$C:$C,0))),"",INDEX('Policy Characteristics'!A:A,MATCH($C1005,'Policy Characteristics'!$C:$C,0)))</f>
        <v>Industry</v>
      </c>
      <c r="B1005" s="294" t="str">
        <f>IF(ISBLANK(INDEX('Policy Characteristics'!B:B,MATCH($C1005,'Policy Characteristics'!$C:$C,0))),"",INDEX('Policy Characteristics'!B:B,MATCH($C1005,'Policy Characteristics'!$C:$C,0)))</f>
        <v>Methane Destruction</v>
      </c>
      <c r="C1005" t="s">
        <v>407</v>
      </c>
      <c r="D1005" s="298" t="s">
        <v>720</v>
      </c>
      <c r="E1005" s="298"/>
      <c r="F1005" t="s">
        <v>721</v>
      </c>
      <c r="G1005" s="298"/>
      <c r="H1005" s="20">
        <v>1460</v>
      </c>
      <c r="I1005" s="295" t="s">
        <v>624</v>
      </c>
      <c r="J1005" s="296" t="str">
        <f>IF(ISBLANK(INDEX('Policy Characteristics'!D:D,MATCH($C1005,'Policy Characteristics'!$C:$C,0))),"",INDEX('Policy Characteristics'!D:D,MATCH($C1005,'Policy Characteristics'!$C:$C,0)))</f>
        <v>Methane Capture and Destruction</v>
      </c>
      <c r="K1005" s="293" t="str">
        <f>IF(ISBLANK(INDEX('Policy Characteristics'!E:E,MATCH($C1005,'Policy Characteristics'!$C:$C,0))),"",INDEX('Policy Characteristics'!E:E,MATCH($C1005,'Policy Characteristics'!$C:$C,0)))</f>
        <v>indst methane destruction</v>
      </c>
      <c r="L1005" s="237">
        <f>IF(ISBLANK(INDEX('Policy Characteristics'!F:F,MATCH($C1005,'Policy Characteristics'!$C:$C,0))),"",INDEX('Policy Characteristics'!F:F,MATCH($C1005,'Policy Characteristics'!$C:$C,0)))</f>
        <v>0</v>
      </c>
      <c r="M1005" s="237">
        <f>IF(ISBLANK(INDEX('Policy Characteristics'!G:G,MATCH($C1005,'Policy Characteristics'!$C:$C,0))),"",INDEX('Policy Characteristics'!G:G,MATCH($C1005,'Policy Characteristics'!$C:$C,0)))</f>
        <v>1</v>
      </c>
      <c r="N1005" s="237">
        <f>IF(ISBLANK(INDEX('Policy Characteristics'!H:H,MATCH($C1005,'Policy Characteristics'!$C:$C,0))),"",INDEX('Policy Characteristics'!H:H,MATCH($C1005,'Policy Characteristics'!$C:$C,0)))</f>
        <v>0.01</v>
      </c>
      <c r="O1005" s="293" t="str">
        <f>IF(ISBLANK(INDEX('Policy Characteristics'!I:I,MATCH($C1005,'Policy Characteristics'!$C:$C,0))),"",INDEX('Policy Characteristics'!I:I,MATCH($C1005,'Policy Characteristics'!$C:$C,0)))</f>
        <v>% of potential achieved</v>
      </c>
      <c r="P1005" s="293" t="str">
        <f>IF(ISBLANK(INDEX('Policy Characteristics'!J:J,MATCH($C1005,'Policy Characteristics'!$C:$C,0))),"",INDEX('Policy Characteristics'!J:J,MATCH($C1005,'Policy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5" s="293" t="str">
        <f>IF(ISBLANK(INDEX('Policy Characteristics'!K:K,MATCH($C1005,'Policy Characteristics'!$C:$C,0))),"",INDEX('Policy Characteristics'!K:K,MATCH($C1005,'Policy Characteristics'!$C:$C,0)))</f>
        <v>industry-ag-main.html#methane-destr</v>
      </c>
      <c r="R1005" s="293" t="str">
        <f>IF(ISBLANK(INDEX('Policy Characteristics'!L:L,MATCH($C1005,'Policy Characteristics'!$C:$C,0))),"",INDEX('Policy Characteristics'!L:L,MATCH($C1005,'Policy Characteristics'!$C:$C,0)))</f>
        <v>methane-destruction.html</v>
      </c>
    </row>
    <row r="1006" spans="1:18" x14ac:dyDescent="0.25">
      <c r="A1006" s="293" t="str">
        <f>IF(ISBLANK(INDEX('Policy Characteristics'!A:A,MATCH($C1006,'Policy Characteristics'!$C:$C,0))),"",INDEX('Policy Characteristics'!A:A,MATCH($C1006,'Policy Characteristics'!$C:$C,0)))</f>
        <v>Industry</v>
      </c>
      <c r="B1006" s="294" t="str">
        <f>IF(ISBLANK(INDEX('Policy Characteristics'!B:B,MATCH($C1006,'Policy Characteristics'!$C:$C,0))),"",INDEX('Policy Characteristics'!B:B,MATCH($C1006,'Policy Characteristics'!$C:$C,0)))</f>
        <v>Methane Destruction</v>
      </c>
      <c r="C1006" s="293" t="str">
        <f t="shared" ref="C1006:C1008" si="45">C$1005</f>
        <v>Fraction of Methane Destruction Opportunities Achieved</v>
      </c>
      <c r="D1006" s="298" t="s">
        <v>760</v>
      </c>
      <c r="E1006" s="298"/>
      <c r="F1006" t="s">
        <v>761</v>
      </c>
      <c r="G1006" s="298"/>
      <c r="H1006" s="20">
        <v>1461</v>
      </c>
      <c r="I1006" s="295" t="s">
        <v>624</v>
      </c>
      <c r="J1006" s="296" t="str">
        <f>IF(ISBLANK(INDEX('Policy Characteristics'!D:D,MATCH($C1006,'Policy Characteristics'!$C:$C,0))),"",INDEX('Policy Characteristics'!D:D,MATCH($C1006,'Policy Characteristics'!$C:$C,0)))</f>
        <v>Methane Capture and Destruction</v>
      </c>
      <c r="K1006" s="293" t="str">
        <f>IF(ISBLANK(INDEX('Policy Characteristics'!E:E,MATCH($C1006,'Policy Characteristics'!$C:$C,0))),"",INDEX('Policy Characteristics'!E:E,MATCH($C1006,'Policy Characteristics'!$C:$C,0)))</f>
        <v>indst methane destruction</v>
      </c>
      <c r="L1006" s="237">
        <f>IF(ISBLANK(INDEX('Policy Characteristics'!F:F,MATCH($C1006,'Policy Characteristics'!$C:$C,0))),"",INDEX('Policy Characteristics'!F:F,MATCH($C1006,'Policy Characteristics'!$C:$C,0)))</f>
        <v>0</v>
      </c>
      <c r="M1006" s="237">
        <f>IF(ISBLANK(INDEX('Policy Characteristics'!G:G,MATCH($C1006,'Policy Characteristics'!$C:$C,0))),"",INDEX('Policy Characteristics'!G:G,MATCH($C1006,'Policy Characteristics'!$C:$C,0)))</f>
        <v>1</v>
      </c>
      <c r="N1006" s="237">
        <f>IF(ISBLANK(INDEX('Policy Characteristics'!H:H,MATCH($C1006,'Policy Characteristics'!$C:$C,0))),"",INDEX('Policy Characteristics'!H:H,MATCH($C1006,'Policy Characteristics'!$C:$C,0)))</f>
        <v>0.01</v>
      </c>
      <c r="O1006" s="293" t="str">
        <f>IF(ISBLANK(INDEX('Policy Characteristics'!I:I,MATCH($C1006,'Policy Characteristics'!$C:$C,0))),"",INDEX('Policy Characteristics'!I:I,MATCH($C1006,'Policy Characteristics'!$C:$C,0)))</f>
        <v>% of potential achieved</v>
      </c>
      <c r="P1006" s="293" t="str">
        <f>IF(ISBLANK(INDEX('Policy Characteristics'!J:J,MATCH($C1006,'Policy Characteristics'!$C:$C,0))),"",INDEX('Policy Characteristics'!J:J,MATCH($C1006,'Policy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6" s="293" t="str">
        <f>IF(ISBLANK(INDEX('Policy Characteristics'!K:K,MATCH($C1006,'Policy Characteristics'!$C:$C,0))),"",INDEX('Policy Characteristics'!K:K,MATCH($C1006,'Policy Characteristics'!$C:$C,0)))</f>
        <v>industry-ag-main.html#methane-destr</v>
      </c>
      <c r="R1006" s="293" t="str">
        <f>IF(ISBLANK(INDEX('Policy Characteristics'!L:L,MATCH($C1006,'Policy Characteristics'!$C:$C,0))),"",INDEX('Policy Characteristics'!L:L,MATCH($C1006,'Policy Characteristics'!$C:$C,0)))</f>
        <v>methane-destruction.html</v>
      </c>
    </row>
    <row r="1007" spans="1:18" x14ac:dyDescent="0.25">
      <c r="A1007" s="293" t="str">
        <f>IF(ISBLANK(INDEX('Policy Characteristics'!A:A,MATCH($C1007,'Policy Characteristics'!$C:$C,0))),"",INDEX('Policy Characteristics'!A:A,MATCH($C1007,'Policy Characteristics'!$C:$C,0)))</f>
        <v>Industry</v>
      </c>
      <c r="B1007" s="294" t="str">
        <f>IF(ISBLANK(INDEX('Policy Characteristics'!B:B,MATCH($C1007,'Policy Characteristics'!$C:$C,0))),"",INDEX('Policy Characteristics'!B:B,MATCH($C1007,'Policy Characteristics'!$C:$C,0)))</f>
        <v>Methane Destruction</v>
      </c>
      <c r="C1007" s="293" t="str">
        <f t="shared" si="45"/>
        <v>Fraction of Methane Destruction Opportunities Achieved</v>
      </c>
      <c r="D1007" s="298" t="s">
        <v>718</v>
      </c>
      <c r="E1007" s="298"/>
      <c r="F1007" t="s">
        <v>719</v>
      </c>
      <c r="G1007" s="298"/>
      <c r="H1007" s="20">
        <v>515</v>
      </c>
      <c r="I1007" s="295" t="s">
        <v>624</v>
      </c>
      <c r="J1007" s="296" t="str">
        <f>IF(ISBLANK(INDEX('Policy Characteristics'!D:D,MATCH($C1007,'Policy Characteristics'!$C:$C,0))),"",INDEX('Policy Characteristics'!D:D,MATCH($C1007,'Policy Characteristics'!$C:$C,0)))</f>
        <v>Methane Capture and Destruction</v>
      </c>
      <c r="K1007" s="293" t="str">
        <f>IF(ISBLANK(INDEX('Policy Characteristics'!E:E,MATCH($C1007,'Policy Characteristics'!$C:$C,0))),"",INDEX('Policy Characteristics'!E:E,MATCH($C1007,'Policy Characteristics'!$C:$C,0)))</f>
        <v>indst methane destruction</v>
      </c>
      <c r="L1007" s="237">
        <f>IF(ISBLANK(INDEX('Policy Characteristics'!F:F,MATCH($C1007,'Policy Characteristics'!$C:$C,0))),"",INDEX('Policy Characteristics'!F:F,MATCH($C1007,'Policy Characteristics'!$C:$C,0)))</f>
        <v>0</v>
      </c>
      <c r="M1007" s="237">
        <f>IF(ISBLANK(INDEX('Policy Characteristics'!G:G,MATCH($C1007,'Policy Characteristics'!$C:$C,0))),"",INDEX('Policy Characteristics'!G:G,MATCH($C1007,'Policy Characteristics'!$C:$C,0)))</f>
        <v>1</v>
      </c>
      <c r="N1007" s="237">
        <f>IF(ISBLANK(INDEX('Policy Characteristics'!H:H,MATCH($C1007,'Policy Characteristics'!$C:$C,0))),"",INDEX('Policy Characteristics'!H:H,MATCH($C1007,'Policy Characteristics'!$C:$C,0)))</f>
        <v>0.01</v>
      </c>
      <c r="O1007" s="293" t="str">
        <f>IF(ISBLANK(INDEX('Policy Characteristics'!I:I,MATCH($C1007,'Policy Characteristics'!$C:$C,0))),"",INDEX('Policy Characteristics'!I:I,MATCH($C1007,'Policy Characteristics'!$C:$C,0)))</f>
        <v>% of potential achieved</v>
      </c>
      <c r="P1007" s="293" t="str">
        <f>IF(ISBLANK(INDEX('Policy Characteristics'!J:J,MATCH($C1007,'Policy Characteristics'!$C:$C,0))),"",INDEX('Policy Characteristics'!J:J,MATCH($C1007,'Policy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7" s="293" t="str">
        <f>IF(ISBLANK(INDEX('Policy Characteristics'!K:K,MATCH($C1007,'Policy Characteristics'!$C:$C,0))),"",INDEX('Policy Characteristics'!K:K,MATCH($C1007,'Policy Characteristics'!$C:$C,0)))</f>
        <v>industry-ag-main.html#methane-destr</v>
      </c>
      <c r="R1007" s="293" t="str">
        <f>IF(ISBLANK(INDEX('Policy Characteristics'!L:L,MATCH($C1007,'Policy Characteristics'!$C:$C,0))),"",INDEX('Policy Characteristics'!L:L,MATCH($C1007,'Policy Characteristics'!$C:$C,0)))</f>
        <v>methane-destruction.html</v>
      </c>
    </row>
    <row r="1008" spans="1:18" x14ac:dyDescent="0.25">
      <c r="A1008" s="293" t="str">
        <f>IF(ISBLANK(INDEX('Policy Characteristics'!A:A,MATCH($C1008,'Policy Characteristics'!$C:$C,0))),"",INDEX('Policy Characteristics'!A:A,MATCH($C1008,'Policy Characteristics'!$C:$C,0)))</f>
        <v>Industry</v>
      </c>
      <c r="B1008" s="294" t="str">
        <f>IF(ISBLANK(INDEX('Policy Characteristics'!B:B,MATCH($C1008,'Policy Characteristics'!$C:$C,0))),"",INDEX('Policy Characteristics'!B:B,MATCH($C1008,'Policy Characteristics'!$C:$C,0)))</f>
        <v>Methane Destruction</v>
      </c>
      <c r="C1008" s="293" t="str">
        <f t="shared" si="45"/>
        <v>Fraction of Methane Destruction Opportunities Achieved</v>
      </c>
      <c r="D1008" s="298" t="s">
        <v>762</v>
      </c>
      <c r="E1008" s="298"/>
      <c r="F1008" t="s">
        <v>763</v>
      </c>
      <c r="G1008" s="298"/>
      <c r="H1008" s="20">
        <v>516</v>
      </c>
      <c r="I1008" s="295" t="s">
        <v>624</v>
      </c>
      <c r="J1008" s="296" t="str">
        <f>IF(ISBLANK(INDEX('Policy Characteristics'!D:D,MATCH($C1008,'Policy Characteristics'!$C:$C,0))),"",INDEX('Policy Characteristics'!D:D,MATCH($C1008,'Policy Characteristics'!$C:$C,0)))</f>
        <v>Methane Capture and Destruction</v>
      </c>
      <c r="K1008" s="293" t="str">
        <f>IF(ISBLANK(INDEX('Policy Characteristics'!E:E,MATCH($C1008,'Policy Characteristics'!$C:$C,0))),"",INDEX('Policy Characteristics'!E:E,MATCH($C1008,'Policy Characteristics'!$C:$C,0)))</f>
        <v>indst methane destruction</v>
      </c>
      <c r="L1008" s="237">
        <f>IF(ISBLANK(INDEX('Policy Characteristics'!F:F,MATCH($C1008,'Policy Characteristics'!$C:$C,0))),"",INDEX('Policy Characteristics'!F:F,MATCH($C1008,'Policy Characteristics'!$C:$C,0)))</f>
        <v>0</v>
      </c>
      <c r="M1008" s="237">
        <f>IF(ISBLANK(INDEX('Policy Characteristics'!G:G,MATCH($C1008,'Policy Characteristics'!$C:$C,0))),"",INDEX('Policy Characteristics'!G:G,MATCH($C1008,'Policy Characteristics'!$C:$C,0)))</f>
        <v>1</v>
      </c>
      <c r="N1008" s="237">
        <f>IF(ISBLANK(INDEX('Policy Characteristics'!H:H,MATCH($C1008,'Policy Characteristics'!$C:$C,0))),"",INDEX('Policy Characteristics'!H:H,MATCH($C1008,'Policy Characteristics'!$C:$C,0)))</f>
        <v>0.01</v>
      </c>
      <c r="O1008" s="293" t="str">
        <f>IF(ISBLANK(INDEX('Policy Characteristics'!I:I,MATCH($C1008,'Policy Characteristics'!$C:$C,0))),"",INDEX('Policy Characteristics'!I:I,MATCH($C1008,'Policy Characteristics'!$C:$C,0)))</f>
        <v>% of potential achieved</v>
      </c>
      <c r="P1008" s="293" t="str">
        <f>IF(ISBLANK(INDEX('Policy Characteristics'!J:J,MATCH($C1008,'Policy Characteristics'!$C:$C,0))),"",INDEX('Policy Characteristics'!J:J,MATCH($C1008,'Policy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8" s="293" t="str">
        <f>IF(ISBLANK(INDEX('Policy Characteristics'!K:K,MATCH($C1008,'Policy Characteristics'!$C:$C,0))),"",INDEX('Policy Characteristics'!K:K,MATCH($C1008,'Policy Characteristics'!$C:$C,0)))</f>
        <v>industry-ag-main.html#methane-destr</v>
      </c>
      <c r="R1008" s="293" t="str">
        <f>IF(ISBLANK(INDEX('Policy Characteristics'!L:L,MATCH($C1008,'Policy Characteristics'!$C:$C,0))),"",INDEX('Policy Characteristics'!L:L,MATCH($C1008,'Policy Characteristics'!$C:$C,0)))</f>
        <v>methane-destruction.html</v>
      </c>
    </row>
    <row r="1009" spans="1:18" x14ac:dyDescent="0.25">
      <c r="A1009" s="293" t="str">
        <f>IF(ISBLANK(INDEX('Policy Characteristics'!A:A,MATCH($C1009,'Policy Characteristics'!$C:$C,0))),"",INDEX('Policy Characteristics'!A:A,MATCH($C1009,'Policy Characteristics'!$C:$C,0)))</f>
        <v>Industry</v>
      </c>
      <c r="B1009" s="294" t="str">
        <f>IF(ISBLANK(INDEX('Policy Characteristics'!B:B,MATCH($C1009,'Policy Characteristics'!$C:$C,0))),"",INDEX('Policy Characteristics'!B:B,MATCH($C1009,'Policy Characteristics'!$C:$C,0)))</f>
        <v>N2O Abatement</v>
      </c>
      <c r="C1009" t="s">
        <v>413</v>
      </c>
      <c r="D1009" s="298"/>
      <c r="E1009" s="298"/>
      <c r="G1009" s="298"/>
      <c r="H1009" s="20">
        <v>1562</v>
      </c>
      <c r="I1009" s="295" t="s">
        <v>624</v>
      </c>
      <c r="J1009" s="296" t="str">
        <f>IF(ISBLANK(INDEX('Policy Characteristics'!D:D,MATCH($C1009,'Policy Characteristics'!$C:$C,0))),"",INDEX('Policy Characteristics'!D:D,MATCH($C1009,'Policy Characteristics'!$C:$C,0)))</f>
        <v>N2O Abatement</v>
      </c>
      <c r="K1009" s="293" t="str">
        <f>IF(ISBLANK(INDEX('Policy Characteristics'!E:E,MATCH($C1009,'Policy Characteristics'!$C:$C,0))),"",INDEX('Policy Characteristics'!E:E,MATCH($C1009,'Policy Characteristics'!$C:$C,0)))</f>
        <v>indst N2O abatement</v>
      </c>
      <c r="L1009" s="237">
        <f>IF(ISBLANK(INDEX('Policy Characteristics'!F:F,MATCH($C1009,'Policy Characteristics'!$C:$C,0))),"",INDEX('Policy Characteristics'!F:F,MATCH($C1009,'Policy Characteristics'!$C:$C,0)))</f>
        <v>0</v>
      </c>
      <c r="M1009" s="237">
        <f>IF(ISBLANK(INDEX('Policy Characteristics'!G:G,MATCH($C1009,'Policy Characteristics'!$C:$C,0))),"",INDEX('Policy Characteristics'!G:G,MATCH($C1009,'Policy Characteristics'!$C:$C,0)))</f>
        <v>1</v>
      </c>
      <c r="N1009" s="237">
        <f>IF(ISBLANK(INDEX('Policy Characteristics'!H:H,MATCH($C1009,'Policy Characteristics'!$C:$C,0))),"",INDEX('Policy Characteristics'!H:H,MATCH($C1009,'Policy Characteristics'!$C:$C,0)))</f>
        <v>0.01</v>
      </c>
      <c r="O1009" s="293" t="str">
        <f>IF(ISBLANK(INDEX('Policy Characteristics'!I:I,MATCH($C1009,'Policy Characteristics'!$C:$C,0))),"",INDEX('Policy Characteristics'!I:I,MATCH($C1009,'Policy Characteristics'!$C:$C,0)))</f>
        <v>% of potential achieved</v>
      </c>
      <c r="P1009" s="293"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v>
      </c>
      <c r="Q1009" s="293" t="str">
        <f>IF(ISBLANK(INDEX('Policy Characteristics'!K:K,MATCH($C1009,'Policy Characteristics'!$C:$C,0))),"",INDEX('Policy Characteristics'!K:K,MATCH($C1009,'Policy Characteristics'!$C:$C,0)))</f>
        <v/>
      </c>
      <c r="R1009" s="293" t="str">
        <f>IF(ISBLANK(INDEX('Policy Characteristics'!L:L,MATCH($C1009,'Policy Characteristics'!$C:$C,0))),"",INDEX('Policy Characteristics'!L:L,MATCH($C1009,'Policy Characteristics'!$C:$C,0)))</f>
        <v/>
      </c>
    </row>
    <row r="1010" spans="1:18" x14ac:dyDescent="0.25">
      <c r="A1010" s="293" t="str">
        <f>IF(ISBLANK(INDEX('Policy Characteristics'!A:A,MATCH($C1010,'Policy Characteristics'!$C:$C,0))),"",INDEX('Policy Characteristics'!A:A,MATCH($C1010,'Policy Characteristics'!$C:$C,0)))</f>
        <v>Industry</v>
      </c>
      <c r="B1010" s="294" t="str">
        <f>IF(ISBLANK(INDEX('Policy Characteristics'!B:B,MATCH($C1010,'Policy Characteristics'!$C:$C,0))),"",INDEX('Policy Characteristics'!B:B,MATCH($C1010,'Policy Characteristics'!$C:$C,0)))</f>
        <v>Reduce Fossil Fuel Exports</v>
      </c>
      <c r="C1010" t="s">
        <v>417</v>
      </c>
      <c r="D1010" s="299" t="s">
        <v>800</v>
      </c>
      <c r="E1010" s="298"/>
      <c r="F1010" s="299" t="s">
        <v>679</v>
      </c>
      <c r="G1010" s="298"/>
      <c r="H1010" s="20">
        <v>451</v>
      </c>
      <c r="I1010" s="295" t="s">
        <v>624</v>
      </c>
      <c r="J1010" s="296" t="str">
        <f>IF(ISBLANK(INDEX('Policy Characteristics'!D:D,MATCH($C1010,'Policy Characteristics'!$C:$C,0))),"",INDEX('Policy Characteristics'!D:D,MATCH($C1010,'Policy Characteristics'!$C:$C,0)))</f>
        <v>Percent Reduction in Fossil Fuel Exports</v>
      </c>
      <c r="K1010" s="293" t="str">
        <f>IF(ISBLANK(INDEX('Policy Characteristics'!E:E,MATCH($C1010,'Policy Characteristics'!$C:$C,0))),"",INDEX('Policy Characteristics'!E:E,MATCH($C1010,'Policy Characteristics'!$C:$C,0)))</f>
        <v>indst reduce fossil fuel exports</v>
      </c>
      <c r="L1010" s="237">
        <f>IF(ISBLANK(INDEX('Policy Characteristics'!F:F,MATCH($C1010,'Policy Characteristics'!$C:$C,0))),"",INDEX('Policy Characteristics'!F:F,MATCH($C1010,'Policy Characteristics'!$C:$C,0)))</f>
        <v>0</v>
      </c>
      <c r="M1010" s="237">
        <f>IF(ISBLANK(INDEX('Policy Characteristics'!G:G,MATCH($C1010,'Policy Characteristics'!$C:$C,0))),"",INDEX('Policy Characteristics'!G:G,MATCH($C1010,'Policy Characteristics'!$C:$C,0)))</f>
        <v>1</v>
      </c>
      <c r="N1010" s="237">
        <f>IF(ISBLANK(INDEX('Policy Characteristics'!H:H,MATCH($C1010,'Policy Characteristics'!$C:$C,0))),"",INDEX('Policy Characteristics'!H:H,MATCH($C1010,'Policy Characteristics'!$C:$C,0)))</f>
        <v>0.01</v>
      </c>
      <c r="O1010" s="293" t="str">
        <f>IF(ISBLANK(INDEX('Policy Characteristics'!I:I,MATCH($C1010,'Policy Characteristics'!$C:$C,0))),"",INDEX('Policy Characteristics'!I:I,MATCH($C1010,'Policy Characteristics'!$C:$C,0)))</f>
        <v>% reduction in exports</v>
      </c>
      <c r="P1010" s="293"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0" s="293" t="str">
        <f>IF(ISBLANK(INDEX('Policy Characteristics'!K:K,MATCH($C1010,'Policy Characteristics'!$C:$C,0))),"",INDEX('Policy Characteristics'!K:K,MATCH($C1010,'Policy Characteristics'!$C:$C,0)))</f>
        <v/>
      </c>
      <c r="R1010" s="293" t="str">
        <f>IF(ISBLANK(INDEX('Policy Characteristics'!L:L,MATCH($C1010,'Policy Characteristics'!$C:$C,0))),"",INDEX('Policy Characteristics'!L:L,MATCH($C1010,'Policy Characteristics'!$C:$C,0)))</f>
        <v>reduce-fuel-exports.html</v>
      </c>
    </row>
    <row r="1011" spans="1:18" x14ac:dyDescent="0.25">
      <c r="A1011" s="293" t="str">
        <f>IF(ISBLANK(INDEX('Policy Characteristics'!A:A,MATCH($C1011,'Policy Characteristics'!$C:$C,0))),"",INDEX('Policy Characteristics'!A:A,MATCH($C1011,'Policy Characteristics'!$C:$C,0)))</f>
        <v>Industry</v>
      </c>
      <c r="B1011" s="294" t="str">
        <f>IF(ISBLANK(INDEX('Policy Characteristics'!B:B,MATCH($C1011,'Policy Characteristics'!$C:$C,0))),"",INDEX('Policy Characteristics'!B:B,MATCH($C1011,'Policy Characteristics'!$C:$C,0)))</f>
        <v>Reduce Fossil Fuel Exports</v>
      </c>
      <c r="C1011" s="293" t="str">
        <f t="shared" ref="C1011:C1018" si="46">C$1010</f>
        <v>Percent Reduction in Fossil Fuel Exports</v>
      </c>
      <c r="D1011" s="299" t="s">
        <v>801</v>
      </c>
      <c r="E1011" s="298"/>
      <c r="F1011" s="299" t="s">
        <v>802</v>
      </c>
      <c r="G1011" s="298"/>
      <c r="H1011" s="20">
        <v>452</v>
      </c>
      <c r="I1011" s="295" t="s">
        <v>624</v>
      </c>
      <c r="J1011" s="296" t="str">
        <f>IF(ISBLANK(INDEX('Policy Characteristics'!D:D,MATCH($C1011,'Policy Characteristics'!$C:$C,0))),"",INDEX('Policy Characteristics'!D:D,MATCH($C1011,'Policy Characteristics'!$C:$C,0)))</f>
        <v>Percent Reduction in Fossil Fuel Exports</v>
      </c>
      <c r="K1011" s="293" t="str">
        <f>IF(ISBLANK(INDEX('Policy Characteristics'!E:E,MATCH($C1011,'Policy Characteristics'!$C:$C,0))),"",INDEX('Policy Characteristics'!E:E,MATCH($C1011,'Policy Characteristics'!$C:$C,0)))</f>
        <v>indst reduce fossil fuel exports</v>
      </c>
      <c r="L1011" s="237">
        <f>IF(ISBLANK(INDEX('Policy Characteristics'!F:F,MATCH($C1011,'Policy Characteristics'!$C:$C,0))),"",INDEX('Policy Characteristics'!F:F,MATCH($C1011,'Policy Characteristics'!$C:$C,0)))</f>
        <v>0</v>
      </c>
      <c r="M1011" s="237">
        <f>IF(ISBLANK(INDEX('Policy Characteristics'!G:G,MATCH($C1011,'Policy Characteristics'!$C:$C,0))),"",INDEX('Policy Characteristics'!G:G,MATCH($C1011,'Policy Characteristics'!$C:$C,0)))</f>
        <v>1</v>
      </c>
      <c r="N1011" s="237">
        <f>IF(ISBLANK(INDEX('Policy Characteristics'!H:H,MATCH($C1011,'Policy Characteristics'!$C:$C,0))),"",INDEX('Policy Characteristics'!H:H,MATCH($C1011,'Policy Characteristics'!$C:$C,0)))</f>
        <v>0.01</v>
      </c>
      <c r="O1011" s="293" t="str">
        <f>IF(ISBLANK(INDEX('Policy Characteristics'!I:I,MATCH($C1011,'Policy Characteristics'!$C:$C,0))),"",INDEX('Policy Characteristics'!I:I,MATCH($C1011,'Policy Characteristics'!$C:$C,0)))</f>
        <v>% reduction in exports</v>
      </c>
      <c r="P1011" s="293"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1" s="293" t="str">
        <f>IF(ISBLANK(INDEX('Policy Characteristics'!K:K,MATCH($C1011,'Policy Characteristics'!$C:$C,0))),"",INDEX('Policy Characteristics'!K:K,MATCH($C1011,'Policy Characteristics'!$C:$C,0)))</f>
        <v/>
      </c>
      <c r="R1011" s="293" t="str">
        <f>IF(ISBLANK(INDEX('Policy Characteristics'!L:L,MATCH($C1011,'Policy Characteristics'!$C:$C,0))),"",INDEX('Policy Characteristics'!L:L,MATCH($C1011,'Policy Characteristics'!$C:$C,0)))</f>
        <v>reduce-fuel-exports.html</v>
      </c>
    </row>
    <row r="1012" spans="1:18" x14ac:dyDescent="0.25">
      <c r="A1012" s="293" t="str">
        <f>IF(ISBLANK(INDEX('Policy Characteristics'!A:A,MATCH($C1012,'Policy Characteristics'!$C:$C,0))),"",INDEX('Policy Characteristics'!A:A,MATCH($C1012,'Policy Characteristics'!$C:$C,0)))</f>
        <v>Industry</v>
      </c>
      <c r="B1012" s="294" t="str">
        <f>IF(ISBLANK(INDEX('Policy Characteristics'!B:B,MATCH($C1012,'Policy Characteristics'!$C:$C,0))),"",INDEX('Policy Characteristics'!B:B,MATCH($C1012,'Policy Characteristics'!$C:$C,0)))</f>
        <v>Reduce Fossil Fuel Exports</v>
      </c>
      <c r="C1012" s="293" t="str">
        <f t="shared" si="46"/>
        <v>Percent Reduction in Fossil Fuel Exports</v>
      </c>
      <c r="D1012" s="299" t="s">
        <v>803</v>
      </c>
      <c r="E1012" s="298"/>
      <c r="F1012" s="299" t="s">
        <v>804</v>
      </c>
      <c r="G1012" s="298"/>
      <c r="H1012" s="20">
        <v>453</v>
      </c>
      <c r="I1012" s="295" t="s">
        <v>624</v>
      </c>
      <c r="J1012" s="296" t="str">
        <f>IF(ISBLANK(INDEX('Policy Characteristics'!D:D,MATCH($C1012,'Policy Characteristics'!$C:$C,0))),"",INDEX('Policy Characteristics'!D:D,MATCH($C1012,'Policy Characteristics'!$C:$C,0)))</f>
        <v>Percent Reduction in Fossil Fuel Exports</v>
      </c>
      <c r="K1012" s="293" t="str">
        <f>IF(ISBLANK(INDEX('Policy Characteristics'!E:E,MATCH($C1012,'Policy Characteristics'!$C:$C,0))),"",INDEX('Policy Characteristics'!E:E,MATCH($C1012,'Policy Characteristics'!$C:$C,0)))</f>
        <v>indst reduce fossil fuel exports</v>
      </c>
      <c r="L1012" s="237">
        <f>IF(ISBLANK(INDEX('Policy Characteristics'!F:F,MATCH($C1012,'Policy Characteristics'!$C:$C,0))),"",INDEX('Policy Characteristics'!F:F,MATCH($C1012,'Policy Characteristics'!$C:$C,0)))</f>
        <v>0</v>
      </c>
      <c r="M1012" s="237">
        <f>IF(ISBLANK(INDEX('Policy Characteristics'!G:G,MATCH($C1012,'Policy Characteristics'!$C:$C,0))),"",INDEX('Policy Characteristics'!G:G,MATCH($C1012,'Policy Characteristics'!$C:$C,0)))</f>
        <v>1</v>
      </c>
      <c r="N1012" s="237">
        <f>IF(ISBLANK(INDEX('Policy Characteristics'!H:H,MATCH($C1012,'Policy Characteristics'!$C:$C,0))),"",INDEX('Policy Characteristics'!H:H,MATCH($C1012,'Policy Characteristics'!$C:$C,0)))</f>
        <v>0.01</v>
      </c>
      <c r="O1012" s="293" t="str">
        <f>IF(ISBLANK(INDEX('Policy Characteristics'!I:I,MATCH($C1012,'Policy Characteristics'!$C:$C,0))),"",INDEX('Policy Characteristics'!I:I,MATCH($C1012,'Policy Characteristics'!$C:$C,0)))</f>
        <v>% reduction in exports</v>
      </c>
      <c r="P1012" s="293"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2" s="293" t="str">
        <f>IF(ISBLANK(INDEX('Policy Characteristics'!K:K,MATCH($C1012,'Policy Characteristics'!$C:$C,0))),"",INDEX('Policy Characteristics'!K:K,MATCH($C1012,'Policy Characteristics'!$C:$C,0)))</f>
        <v/>
      </c>
      <c r="R1012" s="293" t="str">
        <f>IF(ISBLANK(INDEX('Policy Characteristics'!L:L,MATCH($C1012,'Policy Characteristics'!$C:$C,0))),"",INDEX('Policy Characteristics'!L:L,MATCH($C1012,'Policy Characteristics'!$C:$C,0)))</f>
        <v>reduce-fuel-exports.html</v>
      </c>
    </row>
    <row r="1013" spans="1:18" x14ac:dyDescent="0.25">
      <c r="A1013" s="293" t="str">
        <f>IF(ISBLANK(INDEX('Policy Characteristics'!A:A,MATCH($C1013,'Policy Characteristics'!$C:$C,0))),"",INDEX('Policy Characteristics'!A:A,MATCH($C1013,'Policy Characteristics'!$C:$C,0)))</f>
        <v>Industry</v>
      </c>
      <c r="B1013" s="294" t="str">
        <f>IF(ISBLANK(INDEX('Policy Characteristics'!B:B,MATCH($C1013,'Policy Characteristics'!$C:$C,0))),"",INDEX('Policy Characteristics'!B:B,MATCH($C1013,'Policy Characteristics'!$C:$C,0)))</f>
        <v>Reduce Fossil Fuel Exports</v>
      </c>
      <c r="C1013" s="293" t="str">
        <f t="shared" si="46"/>
        <v>Percent Reduction in Fossil Fuel Exports</v>
      </c>
      <c r="D1013" s="299" t="s">
        <v>805</v>
      </c>
      <c r="E1013" s="298"/>
      <c r="F1013" s="299" t="s">
        <v>806</v>
      </c>
      <c r="G1013" s="298"/>
      <c r="H1013" s="20">
        <v>454</v>
      </c>
      <c r="I1013" s="295" t="s">
        <v>624</v>
      </c>
      <c r="J1013" s="296" t="str">
        <f>IF(ISBLANK(INDEX('Policy Characteristics'!D:D,MATCH($C1013,'Policy Characteristics'!$C:$C,0))),"",INDEX('Policy Characteristics'!D:D,MATCH($C1013,'Policy Characteristics'!$C:$C,0)))</f>
        <v>Percent Reduction in Fossil Fuel Exports</v>
      </c>
      <c r="K1013" s="293" t="str">
        <f>IF(ISBLANK(INDEX('Policy Characteristics'!E:E,MATCH($C1013,'Policy Characteristics'!$C:$C,0))),"",INDEX('Policy Characteristics'!E:E,MATCH($C1013,'Policy Characteristics'!$C:$C,0)))</f>
        <v>indst reduce fossil fuel exports</v>
      </c>
      <c r="L1013" s="237">
        <f>IF(ISBLANK(INDEX('Policy Characteristics'!F:F,MATCH($C1013,'Policy Characteristics'!$C:$C,0))),"",INDEX('Policy Characteristics'!F:F,MATCH($C1013,'Policy Characteristics'!$C:$C,0)))</f>
        <v>0</v>
      </c>
      <c r="M1013" s="237">
        <f>IF(ISBLANK(INDEX('Policy Characteristics'!G:G,MATCH($C1013,'Policy Characteristics'!$C:$C,0))),"",INDEX('Policy Characteristics'!G:G,MATCH($C1013,'Policy Characteristics'!$C:$C,0)))</f>
        <v>1</v>
      </c>
      <c r="N1013" s="237">
        <f>IF(ISBLANK(INDEX('Policy Characteristics'!H:H,MATCH($C1013,'Policy Characteristics'!$C:$C,0))),"",INDEX('Policy Characteristics'!H:H,MATCH($C1013,'Policy Characteristics'!$C:$C,0)))</f>
        <v>0.01</v>
      </c>
      <c r="O1013" s="293" t="str">
        <f>IF(ISBLANK(INDEX('Policy Characteristics'!I:I,MATCH($C1013,'Policy Characteristics'!$C:$C,0))),"",INDEX('Policy Characteristics'!I:I,MATCH($C1013,'Policy Characteristics'!$C:$C,0)))</f>
        <v>% reduction in exports</v>
      </c>
      <c r="P1013" s="293"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3" s="293" t="str">
        <f>IF(ISBLANK(INDEX('Policy Characteristics'!K:K,MATCH($C1013,'Policy Characteristics'!$C:$C,0))),"",INDEX('Policy Characteristics'!K:K,MATCH($C1013,'Policy Characteristics'!$C:$C,0)))</f>
        <v/>
      </c>
      <c r="R1013" s="293" t="str">
        <f>IF(ISBLANK(INDEX('Policy Characteristics'!L:L,MATCH($C1013,'Policy Characteristics'!$C:$C,0))),"",INDEX('Policy Characteristics'!L:L,MATCH($C1013,'Policy Characteristics'!$C:$C,0)))</f>
        <v>reduce-fuel-exports.html</v>
      </c>
    </row>
    <row r="1014" spans="1:18" x14ac:dyDescent="0.25">
      <c r="A1014" s="293" t="str">
        <f>IF(ISBLANK(INDEX('Policy Characteristics'!A:A,MATCH($C1014,'Policy Characteristics'!$C:$C,0))),"",INDEX('Policy Characteristics'!A:A,MATCH($C1014,'Policy Characteristics'!$C:$C,0)))</f>
        <v>Industry</v>
      </c>
      <c r="B1014" s="294" t="str">
        <f>IF(ISBLANK(INDEX('Policy Characteristics'!B:B,MATCH($C1014,'Policy Characteristics'!$C:$C,0))),"",INDEX('Policy Characteristics'!B:B,MATCH($C1014,'Policy Characteristics'!$C:$C,0)))</f>
        <v>Reduce Fossil Fuel Exports</v>
      </c>
      <c r="C1014" s="293" t="str">
        <f t="shared" si="46"/>
        <v>Percent Reduction in Fossil Fuel Exports</v>
      </c>
      <c r="D1014" s="299" t="s">
        <v>807</v>
      </c>
      <c r="E1014" s="298"/>
      <c r="F1014" s="299" t="s">
        <v>808</v>
      </c>
      <c r="G1014" s="298"/>
      <c r="H1014" s="20">
        <v>455</v>
      </c>
      <c r="I1014" s="295" t="s">
        <v>624</v>
      </c>
      <c r="J1014" s="296" t="str">
        <f>IF(ISBLANK(INDEX('Policy Characteristics'!D:D,MATCH($C1014,'Policy Characteristics'!$C:$C,0))),"",INDEX('Policy Characteristics'!D:D,MATCH($C1014,'Policy Characteristics'!$C:$C,0)))</f>
        <v>Percent Reduction in Fossil Fuel Exports</v>
      </c>
      <c r="K1014" s="293" t="str">
        <f>IF(ISBLANK(INDEX('Policy Characteristics'!E:E,MATCH($C1014,'Policy Characteristics'!$C:$C,0))),"",INDEX('Policy Characteristics'!E:E,MATCH($C1014,'Policy Characteristics'!$C:$C,0)))</f>
        <v>indst reduce fossil fuel exports</v>
      </c>
      <c r="L1014" s="237">
        <f>IF(ISBLANK(INDEX('Policy Characteristics'!F:F,MATCH($C1014,'Policy Characteristics'!$C:$C,0))),"",INDEX('Policy Characteristics'!F:F,MATCH($C1014,'Policy Characteristics'!$C:$C,0)))</f>
        <v>0</v>
      </c>
      <c r="M1014" s="237">
        <f>IF(ISBLANK(INDEX('Policy Characteristics'!G:G,MATCH($C1014,'Policy Characteristics'!$C:$C,0))),"",INDEX('Policy Characteristics'!G:G,MATCH($C1014,'Policy Characteristics'!$C:$C,0)))</f>
        <v>1</v>
      </c>
      <c r="N1014" s="237">
        <f>IF(ISBLANK(INDEX('Policy Characteristics'!H:H,MATCH($C1014,'Policy Characteristics'!$C:$C,0))),"",INDEX('Policy Characteristics'!H:H,MATCH($C1014,'Policy Characteristics'!$C:$C,0)))</f>
        <v>0.01</v>
      </c>
      <c r="O1014" s="293" t="str">
        <f>IF(ISBLANK(INDEX('Policy Characteristics'!I:I,MATCH($C1014,'Policy Characteristics'!$C:$C,0))),"",INDEX('Policy Characteristics'!I:I,MATCH($C1014,'Policy Characteristics'!$C:$C,0)))</f>
        <v>% reduction in exports</v>
      </c>
      <c r="P1014" s="293"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4" s="293" t="str">
        <f>IF(ISBLANK(INDEX('Policy Characteristics'!K:K,MATCH($C1014,'Policy Characteristics'!$C:$C,0))),"",INDEX('Policy Characteristics'!K:K,MATCH($C1014,'Policy Characteristics'!$C:$C,0)))</f>
        <v/>
      </c>
      <c r="R1014" s="293" t="str">
        <f>IF(ISBLANK(INDEX('Policy Characteristics'!L:L,MATCH($C1014,'Policy Characteristics'!$C:$C,0))),"",INDEX('Policy Characteristics'!L:L,MATCH($C1014,'Policy Characteristics'!$C:$C,0)))</f>
        <v>reduce-fuel-exports.html</v>
      </c>
    </row>
    <row r="1015" spans="1:18" x14ac:dyDescent="0.25">
      <c r="A1015" s="293" t="str">
        <f>IF(ISBLANK(INDEX('Policy Characteristics'!A:A,MATCH($C1015,'Policy Characteristics'!$C:$C,0))),"",INDEX('Policy Characteristics'!A:A,MATCH($C1015,'Policy Characteristics'!$C:$C,0)))</f>
        <v>Industry</v>
      </c>
      <c r="B1015" s="294" t="str">
        <f>IF(ISBLANK(INDEX('Policy Characteristics'!B:B,MATCH($C1015,'Policy Characteristics'!$C:$C,0))),"",INDEX('Policy Characteristics'!B:B,MATCH($C1015,'Policy Characteristics'!$C:$C,0)))</f>
        <v>Reduce Fossil Fuel Exports</v>
      </c>
      <c r="C1015" s="293" t="str">
        <f t="shared" si="46"/>
        <v>Percent Reduction in Fossil Fuel Exports</v>
      </c>
      <c r="D1015" s="299" t="s">
        <v>809</v>
      </c>
      <c r="E1015" s="298"/>
      <c r="F1015" s="299" t="s">
        <v>701</v>
      </c>
      <c r="G1015" s="298"/>
      <c r="H1015" s="20">
        <v>456</v>
      </c>
      <c r="I1015" s="297" t="s">
        <v>634</v>
      </c>
      <c r="J1015" s="296" t="str">
        <f>IF(ISBLANK(INDEX('Policy Characteristics'!D:D,MATCH($C1015,'Policy Characteristics'!$C:$C,0))),"",INDEX('Policy Characteristics'!D:D,MATCH($C1015,'Policy Characteristics'!$C:$C,0)))</f>
        <v>Percent Reduction in Fossil Fuel Exports</v>
      </c>
      <c r="K1015" s="293" t="str">
        <f>IF(ISBLANK(INDEX('Policy Characteristics'!E:E,MATCH($C1015,'Policy Characteristics'!$C:$C,0))),"",INDEX('Policy Characteristics'!E:E,MATCH($C1015,'Policy Characteristics'!$C:$C,0)))</f>
        <v>indst reduce fossil fuel exports</v>
      </c>
      <c r="L1015" s="237">
        <f>IF(ISBLANK(INDEX('Policy Characteristics'!F:F,MATCH($C1015,'Policy Characteristics'!$C:$C,0))),"",INDEX('Policy Characteristics'!F:F,MATCH($C1015,'Policy Characteristics'!$C:$C,0)))</f>
        <v>0</v>
      </c>
      <c r="M1015" s="237">
        <f>IF(ISBLANK(INDEX('Policy Characteristics'!G:G,MATCH($C1015,'Policy Characteristics'!$C:$C,0))),"",INDEX('Policy Characteristics'!G:G,MATCH($C1015,'Policy Characteristics'!$C:$C,0)))</f>
        <v>1</v>
      </c>
      <c r="N1015" s="237">
        <f>IF(ISBLANK(INDEX('Policy Characteristics'!H:H,MATCH($C1015,'Policy Characteristics'!$C:$C,0))),"",INDEX('Policy Characteristics'!H:H,MATCH($C1015,'Policy Characteristics'!$C:$C,0)))</f>
        <v>0.01</v>
      </c>
      <c r="O1015" s="293" t="str">
        <f>IF(ISBLANK(INDEX('Policy Characteristics'!I:I,MATCH($C1015,'Policy Characteristics'!$C:$C,0))),"",INDEX('Policy Characteristics'!I:I,MATCH($C1015,'Policy Characteristics'!$C:$C,0)))</f>
        <v>% reduction in exports</v>
      </c>
      <c r="P1015" s="293"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5" s="293" t="str">
        <f>IF(ISBLANK(INDEX('Policy Characteristics'!K:K,MATCH($C1015,'Policy Characteristics'!$C:$C,0))),"",INDEX('Policy Characteristics'!K:K,MATCH($C1015,'Policy Characteristics'!$C:$C,0)))</f>
        <v/>
      </c>
      <c r="R1015" s="293" t="str">
        <f>IF(ISBLANK(INDEX('Policy Characteristics'!L:L,MATCH($C1015,'Policy Characteristics'!$C:$C,0))),"",INDEX('Policy Characteristics'!L:L,MATCH($C1015,'Policy Characteristics'!$C:$C,0)))</f>
        <v>reduce-fuel-exports.html</v>
      </c>
    </row>
    <row r="1016" spans="1:18" x14ac:dyDescent="0.25">
      <c r="A1016" s="293" t="str">
        <f>IF(ISBLANK(INDEX('Policy Characteristics'!A:A,MATCH($C1016,'Policy Characteristics'!$C:$C,0))),"",INDEX('Policy Characteristics'!A:A,MATCH($C1016,'Policy Characteristics'!$C:$C,0)))</f>
        <v>Industry</v>
      </c>
      <c r="B1016" s="294" t="str">
        <f>IF(ISBLANK(INDEX('Policy Characteristics'!B:B,MATCH($C1016,'Policy Characteristics'!$C:$C,0))),"",INDEX('Policy Characteristics'!B:B,MATCH($C1016,'Policy Characteristics'!$C:$C,0)))</f>
        <v>Reduce Fossil Fuel Exports</v>
      </c>
      <c r="C1016" s="293" t="str">
        <f t="shared" si="46"/>
        <v>Percent Reduction in Fossil Fuel Exports</v>
      </c>
      <c r="D1016" s="299" t="s">
        <v>810</v>
      </c>
      <c r="E1016" s="298"/>
      <c r="F1016" s="299" t="s">
        <v>706</v>
      </c>
      <c r="G1016" s="298"/>
      <c r="H1016" s="20">
        <v>457</v>
      </c>
      <c r="I1016" s="295" t="s">
        <v>624</v>
      </c>
      <c r="J1016" s="296" t="str">
        <f>IF(ISBLANK(INDEX('Policy Characteristics'!D:D,MATCH($C1016,'Policy Characteristics'!$C:$C,0))),"",INDEX('Policy Characteristics'!D:D,MATCH($C1016,'Policy Characteristics'!$C:$C,0)))</f>
        <v>Percent Reduction in Fossil Fuel Exports</v>
      </c>
      <c r="K1016" s="293" t="str">
        <f>IF(ISBLANK(INDEX('Policy Characteristics'!E:E,MATCH($C1016,'Policy Characteristics'!$C:$C,0))),"",INDEX('Policy Characteristics'!E:E,MATCH($C1016,'Policy Characteristics'!$C:$C,0)))</f>
        <v>indst reduce fossil fuel exports</v>
      </c>
      <c r="L1016" s="237">
        <f>IF(ISBLANK(INDEX('Policy Characteristics'!F:F,MATCH($C1016,'Policy Characteristics'!$C:$C,0))),"",INDEX('Policy Characteristics'!F:F,MATCH($C1016,'Policy Characteristics'!$C:$C,0)))</f>
        <v>0</v>
      </c>
      <c r="M1016" s="237">
        <f>IF(ISBLANK(INDEX('Policy Characteristics'!G:G,MATCH($C1016,'Policy Characteristics'!$C:$C,0))),"",INDEX('Policy Characteristics'!G:G,MATCH($C1016,'Policy Characteristics'!$C:$C,0)))</f>
        <v>1</v>
      </c>
      <c r="N1016" s="237">
        <f>IF(ISBLANK(INDEX('Policy Characteristics'!H:H,MATCH($C1016,'Policy Characteristics'!$C:$C,0))),"",INDEX('Policy Characteristics'!H:H,MATCH($C1016,'Policy Characteristics'!$C:$C,0)))</f>
        <v>0.01</v>
      </c>
      <c r="O1016" s="293" t="str">
        <f>IF(ISBLANK(INDEX('Policy Characteristics'!I:I,MATCH($C1016,'Policy Characteristics'!$C:$C,0))),"",INDEX('Policy Characteristics'!I:I,MATCH($C1016,'Policy Characteristics'!$C:$C,0)))</f>
        <v>% reduction in exports</v>
      </c>
      <c r="P1016" s="293"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6" s="293" t="str">
        <f>IF(ISBLANK(INDEX('Policy Characteristics'!K:K,MATCH($C1016,'Policy Characteristics'!$C:$C,0))),"",INDEX('Policy Characteristics'!K:K,MATCH($C1016,'Policy Characteristics'!$C:$C,0)))</f>
        <v/>
      </c>
      <c r="R1016" s="293" t="str">
        <f>IF(ISBLANK(INDEX('Policy Characteristics'!L:L,MATCH($C1016,'Policy Characteristics'!$C:$C,0))),"",INDEX('Policy Characteristics'!L:L,MATCH($C1016,'Policy Characteristics'!$C:$C,0)))</f>
        <v>reduce-fuel-exports.html</v>
      </c>
    </row>
    <row r="1017" spans="1:18" x14ac:dyDescent="0.25">
      <c r="A1017" s="293" t="str">
        <f>IF(ISBLANK(INDEX('Policy Characteristics'!A:A,MATCH($C1017,'Policy Characteristics'!$C:$C,0))),"",INDEX('Policy Characteristics'!A:A,MATCH($C1017,'Policy Characteristics'!$C:$C,0)))</f>
        <v>Industry</v>
      </c>
      <c r="B1017" s="294" t="str">
        <f>IF(ISBLANK(INDEX('Policy Characteristics'!B:B,MATCH($C1017,'Policy Characteristics'!$C:$C,0))),"",INDEX('Policy Characteristics'!B:B,MATCH($C1017,'Policy Characteristics'!$C:$C,0)))</f>
        <v>Reduce Fossil Fuel Exports</v>
      </c>
      <c r="C1017" s="293" t="str">
        <f t="shared" si="46"/>
        <v>Percent Reduction in Fossil Fuel Exports</v>
      </c>
      <c r="D1017" s="299" t="s">
        <v>811</v>
      </c>
      <c r="E1017" s="298"/>
      <c r="F1017" s="299" t="s">
        <v>812</v>
      </c>
      <c r="G1017" s="298"/>
      <c r="H1017" s="20">
        <v>458</v>
      </c>
      <c r="I1017" s="295" t="s">
        <v>624</v>
      </c>
      <c r="J1017" s="296" t="str">
        <f>IF(ISBLANK(INDEX('Policy Characteristics'!D:D,MATCH($C1017,'Policy Characteristics'!$C:$C,0))),"",INDEX('Policy Characteristics'!D:D,MATCH($C1017,'Policy Characteristics'!$C:$C,0)))</f>
        <v>Percent Reduction in Fossil Fuel Exports</v>
      </c>
      <c r="K1017" s="293" t="str">
        <f>IF(ISBLANK(INDEX('Policy Characteristics'!E:E,MATCH($C1017,'Policy Characteristics'!$C:$C,0))),"",INDEX('Policy Characteristics'!E:E,MATCH($C1017,'Policy Characteristics'!$C:$C,0)))</f>
        <v>indst reduce fossil fuel exports</v>
      </c>
      <c r="L1017" s="237">
        <f>IF(ISBLANK(INDEX('Policy Characteristics'!F:F,MATCH($C1017,'Policy Characteristics'!$C:$C,0))),"",INDEX('Policy Characteristics'!F:F,MATCH($C1017,'Policy Characteristics'!$C:$C,0)))</f>
        <v>0</v>
      </c>
      <c r="M1017" s="237">
        <f>IF(ISBLANK(INDEX('Policy Characteristics'!G:G,MATCH($C1017,'Policy Characteristics'!$C:$C,0))),"",INDEX('Policy Characteristics'!G:G,MATCH($C1017,'Policy Characteristics'!$C:$C,0)))</f>
        <v>1</v>
      </c>
      <c r="N1017" s="237">
        <f>IF(ISBLANK(INDEX('Policy Characteristics'!H:H,MATCH($C1017,'Policy Characteristics'!$C:$C,0))),"",INDEX('Policy Characteristics'!H:H,MATCH($C1017,'Policy Characteristics'!$C:$C,0)))</f>
        <v>0.01</v>
      </c>
      <c r="O1017" s="293" t="str">
        <f>IF(ISBLANK(INDEX('Policy Characteristics'!I:I,MATCH($C1017,'Policy Characteristics'!$C:$C,0))),"",INDEX('Policy Characteristics'!I:I,MATCH($C1017,'Policy Characteristics'!$C:$C,0)))</f>
        <v>% reduction in exports</v>
      </c>
      <c r="P1017" s="293"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7" s="293" t="str">
        <f>IF(ISBLANK(INDEX('Policy Characteristics'!K:K,MATCH($C1017,'Policy Characteristics'!$C:$C,0))),"",INDEX('Policy Characteristics'!K:K,MATCH($C1017,'Policy Characteristics'!$C:$C,0)))</f>
        <v/>
      </c>
      <c r="R1017" s="293" t="str">
        <f>IF(ISBLANK(INDEX('Policy Characteristics'!L:L,MATCH($C1017,'Policy Characteristics'!$C:$C,0))),"",INDEX('Policy Characteristics'!L:L,MATCH($C1017,'Policy Characteristics'!$C:$C,0)))</f>
        <v>reduce-fuel-exports.html</v>
      </c>
    </row>
    <row r="1018" spans="1:18" x14ac:dyDescent="0.25">
      <c r="A1018" s="293" t="str">
        <f>IF(ISBLANK(INDEX('Policy Characteristics'!A:A,MATCH($C1018,'Policy Characteristics'!$C:$C,0))),"",INDEX('Policy Characteristics'!A:A,MATCH($C1018,'Policy Characteristics'!$C:$C,0)))</f>
        <v>Industry</v>
      </c>
      <c r="B1018" s="294" t="str">
        <f>IF(ISBLANK(INDEX('Policy Characteristics'!B:B,MATCH($C1018,'Policy Characteristics'!$C:$C,0))),"",INDEX('Policy Characteristics'!B:B,MATCH($C1018,'Policy Characteristics'!$C:$C,0)))</f>
        <v>Reduce Fossil Fuel Exports</v>
      </c>
      <c r="C1018" s="293" t="str">
        <f t="shared" si="46"/>
        <v>Percent Reduction in Fossil Fuel Exports</v>
      </c>
      <c r="D1018" s="299" t="s">
        <v>813</v>
      </c>
      <c r="E1018" s="298"/>
      <c r="F1018" s="299" t="s">
        <v>814</v>
      </c>
      <c r="G1018" s="298"/>
      <c r="H1018" s="20">
        <v>459</v>
      </c>
      <c r="I1018" s="295" t="s">
        <v>624</v>
      </c>
      <c r="J1018" s="296" t="str">
        <f>IF(ISBLANK(INDEX('Policy Characteristics'!D:D,MATCH($C1018,'Policy Characteristics'!$C:$C,0))),"",INDEX('Policy Characteristics'!D:D,MATCH($C1018,'Policy Characteristics'!$C:$C,0)))</f>
        <v>Percent Reduction in Fossil Fuel Exports</v>
      </c>
      <c r="K1018" s="293" t="str">
        <f>IF(ISBLANK(INDEX('Policy Characteristics'!E:E,MATCH($C1018,'Policy Characteristics'!$C:$C,0))),"",INDEX('Policy Characteristics'!E:E,MATCH($C1018,'Policy Characteristics'!$C:$C,0)))</f>
        <v>indst reduce fossil fuel exports</v>
      </c>
      <c r="L1018" s="237">
        <f>IF(ISBLANK(INDEX('Policy Characteristics'!F:F,MATCH($C1018,'Policy Characteristics'!$C:$C,0))),"",INDEX('Policy Characteristics'!F:F,MATCH($C1018,'Policy Characteristics'!$C:$C,0)))</f>
        <v>0</v>
      </c>
      <c r="M1018" s="237">
        <f>IF(ISBLANK(INDEX('Policy Characteristics'!G:G,MATCH($C1018,'Policy Characteristics'!$C:$C,0))),"",INDEX('Policy Characteristics'!G:G,MATCH($C1018,'Policy Characteristics'!$C:$C,0)))</f>
        <v>1</v>
      </c>
      <c r="N1018" s="237">
        <f>IF(ISBLANK(INDEX('Policy Characteristics'!H:H,MATCH($C1018,'Policy Characteristics'!$C:$C,0))),"",INDEX('Policy Characteristics'!H:H,MATCH($C1018,'Policy Characteristics'!$C:$C,0)))</f>
        <v>0.01</v>
      </c>
      <c r="O1018" s="293" t="str">
        <f>IF(ISBLANK(INDEX('Policy Characteristics'!I:I,MATCH($C1018,'Policy Characteristics'!$C:$C,0))),"",INDEX('Policy Characteristics'!I:I,MATCH($C1018,'Policy Characteristics'!$C:$C,0)))</f>
        <v>% reduction in exports</v>
      </c>
      <c r="P1018" s="293"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8" s="293" t="str">
        <f>IF(ISBLANK(INDEX('Policy Characteristics'!K:K,MATCH($C1018,'Policy Characteristics'!$C:$C,0))),"",INDEX('Policy Characteristics'!K:K,MATCH($C1018,'Policy Characteristics'!$C:$C,0)))</f>
        <v/>
      </c>
      <c r="R1018" s="293" t="str">
        <f>IF(ISBLANK(INDEX('Policy Characteristics'!L:L,MATCH($C1018,'Policy Characteristics'!$C:$C,0))),"",INDEX('Policy Characteristics'!L:L,MATCH($C1018,'Policy Characteristics'!$C:$C,0)))</f>
        <v>reduce-fuel-exports.html</v>
      </c>
    </row>
    <row r="1019" spans="1:18" x14ac:dyDescent="0.25">
      <c r="A1019" s="293" t="str">
        <f>IF(ISBLANK(INDEX('Policy Characteristics'!A:A,MATCH($C1019,'Policy Characteristics'!$C:$C,0))),"",INDEX('Policy Characteristics'!A:A,MATCH($C1019,'Policy Characteristics'!$C:$C,0)))</f>
        <v>Agriculture, Land Use, and Forestry</v>
      </c>
      <c r="B1019" s="294" t="str">
        <f>IF(ISBLANK(INDEX('Policy Characteristics'!B:B,MATCH($C1019,'Policy Characteristics'!$C:$C,0))),"",INDEX('Policy Characteristics'!B:B,MATCH($C1019,'Policy Characteristics'!$C:$C,0)))</f>
        <v>Afforestation and Reforestation</v>
      </c>
      <c r="C1019" t="s">
        <v>424</v>
      </c>
      <c r="D1019" s="298"/>
      <c r="E1019" s="298"/>
      <c r="F1019" s="298"/>
      <c r="G1019" s="298"/>
      <c r="H1019" s="20">
        <v>60</v>
      </c>
      <c r="I1019" s="295" t="s">
        <v>624</v>
      </c>
      <c r="J1019" s="296" t="str">
        <f>IF(ISBLANK(INDEX('Policy Characteristics'!D:D,MATCH($C1019,'Policy Characteristics'!$C:$C,0))),"",INDEX('Policy Characteristics'!D:D,MATCH($C1019,'Policy Characteristics'!$C:$C,0)))</f>
        <v>Afforestation and Reforestation</v>
      </c>
      <c r="K1019" s="293" t="str">
        <f>IF(ISBLANK(INDEX('Policy Characteristics'!E:E,MATCH($C1019,'Policy Characteristics'!$C:$C,0))),"",INDEX('Policy Characteristics'!E:E,MATCH($C1019,'Policy Characteristics'!$C:$C,0)))</f>
        <v>land afforestation and reforestation</v>
      </c>
      <c r="L1019" s="237">
        <f>IF(ISBLANK(INDEX('Policy Characteristics'!F:F,MATCH($C1019,'Policy Characteristics'!$C:$C,0))),"",INDEX('Policy Characteristics'!F:F,MATCH($C1019,'Policy Characteristics'!$C:$C,0)))</f>
        <v>0</v>
      </c>
      <c r="M1019" s="237">
        <f>IF(ISBLANK(INDEX('Policy Characteristics'!G:G,MATCH($C1019,'Policy Characteristics'!$C:$C,0))),"",INDEX('Policy Characteristics'!G:G,MATCH($C1019,'Policy Characteristics'!$C:$C,0)))</f>
        <v>1</v>
      </c>
      <c r="N1019" s="237">
        <f>IF(ISBLANK(INDEX('Policy Characteristics'!H:H,MATCH($C1019,'Policy Characteristics'!$C:$C,0))),"",INDEX('Policy Characteristics'!H:H,MATCH($C1019,'Policy Characteristics'!$C:$C,0)))</f>
        <v>0.01</v>
      </c>
      <c r="O1019" s="293" t="str">
        <f>IF(ISBLANK(INDEX('Policy Characteristics'!I:I,MATCH($C1019,'Policy Characteristics'!$C:$C,0))),"",INDEX('Policy Characteristics'!I:I,MATCH($C1019,'Policy Characteristics'!$C:$C,0)))</f>
        <v>% of potential achieved</v>
      </c>
      <c r="P1019" s="293"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v>
      </c>
      <c r="Q1019" s="293" t="str">
        <f>IF(ISBLANK(INDEX('Policy Characteristics'!K:K,MATCH($C1019,'Policy Characteristics'!$C:$C,0))),"",INDEX('Policy Characteristics'!K:K,MATCH($C1019,'Policy Characteristics'!$C:$C,0)))</f>
        <v>lulucf.html#aff-ref</v>
      </c>
      <c r="R1019" s="293" t="str">
        <f>IF(ISBLANK(INDEX('Policy Characteristics'!L:L,MATCH($C1019,'Policy Characteristics'!$C:$C,0))),"",INDEX('Policy Characteristics'!L:L,MATCH($C1019,'Policy Characteristics'!$C:$C,0)))</f>
        <v>afforestation-and-reforestation.html</v>
      </c>
    </row>
    <row r="1020" spans="1:18" x14ac:dyDescent="0.25">
      <c r="A1020" s="293" t="str">
        <f>IF(ISBLANK(INDEX('Policy Characteristics'!A:A,MATCH($C1020,'Policy Characteristics'!$C:$C,0))),"",INDEX('Policy Characteristics'!A:A,MATCH($C1020,'Policy Characteristics'!$C:$C,0)))</f>
        <v>Agriculture, Land Use, and Forestry</v>
      </c>
      <c r="B1020" s="294" t="str">
        <f>IF(ISBLANK(INDEX('Policy Characteristics'!B:B,MATCH($C1020,'Policy Characteristics'!$C:$C,0))),"",INDEX('Policy Characteristics'!B:B,MATCH($C1020,'Policy Characteristics'!$C:$C,0)))</f>
        <v>Avoid Deforestation</v>
      </c>
      <c r="C1020" t="s">
        <v>431</v>
      </c>
      <c r="D1020" s="298"/>
      <c r="E1020" s="298"/>
      <c r="F1020" s="298"/>
      <c r="G1020" s="298"/>
      <c r="H1020" s="20">
        <v>705</v>
      </c>
      <c r="I1020" s="297" t="s">
        <v>624</v>
      </c>
      <c r="J1020" s="296" t="str">
        <f>IF(ISBLANK(INDEX('Policy Characteristics'!D:D,MATCH($C1020,'Policy Characteristics'!$C:$C,0))),"",INDEX('Policy Characteristics'!D:D,MATCH($C1020,'Policy Characteristics'!$C:$C,0)))</f>
        <v>Avoid Deforestation</v>
      </c>
      <c r="K1020" s="293" t="str">
        <f>IF(ISBLANK(INDEX('Policy Characteristics'!E:E,MATCH($C1020,'Policy Characteristics'!$C:$C,0))),"",INDEX('Policy Characteristics'!E:E,MATCH($C1020,'Policy Characteristics'!$C:$C,0)))</f>
        <v>land avoid deforestation</v>
      </c>
      <c r="L1020" s="237">
        <f>IF(ISBLANK(INDEX('Policy Characteristics'!F:F,MATCH($C1020,'Policy Characteristics'!$C:$C,0))),"",INDEX('Policy Characteristics'!F:F,MATCH($C1020,'Policy Characteristics'!$C:$C,0)))</f>
        <v>0</v>
      </c>
      <c r="M1020" s="237">
        <f>IF(ISBLANK(INDEX('Policy Characteristics'!G:G,MATCH($C1020,'Policy Characteristics'!$C:$C,0))),"",INDEX('Policy Characteristics'!G:G,MATCH($C1020,'Policy Characteristics'!$C:$C,0)))</f>
        <v>1</v>
      </c>
      <c r="N1020" s="237">
        <f>IF(ISBLANK(INDEX('Policy Characteristics'!H:H,MATCH($C1020,'Policy Characteristics'!$C:$C,0))),"",INDEX('Policy Characteristics'!H:H,MATCH($C1020,'Policy Characteristics'!$C:$C,0)))</f>
        <v>0.01</v>
      </c>
      <c r="O1020" s="293" t="str">
        <f>IF(ISBLANK(INDEX('Policy Characteristics'!I:I,MATCH($C1020,'Policy Characteristics'!$C:$C,0))),"",INDEX('Policy Characteristics'!I:I,MATCH($C1020,'Policy Characteristics'!$C:$C,0)))</f>
        <v>% of potential achieved</v>
      </c>
      <c r="P1020" s="293"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v>
      </c>
      <c r="Q1020" s="293" t="str">
        <f>IF(ISBLANK(INDEX('Policy Characteristics'!K:K,MATCH($C1020,'Policy Characteristics'!$C:$C,0))),"",INDEX('Policy Characteristics'!K:K,MATCH($C1020,'Policy Characteristics'!$C:$C,0)))</f>
        <v>lulucf.html#avoid-def</v>
      </c>
      <c r="R1020" s="293" t="str">
        <f>IF(ISBLANK(INDEX('Policy Characteristics'!L:L,MATCH($C1020,'Policy Characteristics'!$C:$C,0))),"",INDEX('Policy Characteristics'!L:L,MATCH($C1020,'Policy Characteristics'!$C:$C,0)))</f>
        <v>avoid-deforestation.html</v>
      </c>
    </row>
    <row r="1021" spans="1:18" x14ac:dyDescent="0.25">
      <c r="A1021" s="293" t="str">
        <f>IF(ISBLANK(INDEX('Policy Characteristics'!A:A,MATCH($C1021,'Policy Characteristics'!$C:$C,0))),"",INDEX('Policy Characteristics'!A:A,MATCH($C1021,'Policy Characteristics'!$C:$C,0)))</f>
        <v>Agriculture, Land Use, and Forestry</v>
      </c>
      <c r="B1021" s="294" t="str">
        <f>IF(ISBLANK(INDEX('Policy Characteristics'!B:B,MATCH($C1021,'Policy Characteristics'!$C:$C,0))),"",INDEX('Policy Characteristics'!B:B,MATCH($C1021,'Policy Characteristics'!$C:$C,0)))</f>
        <v>Grassland Restoration and Avoided Conversion</v>
      </c>
      <c r="C1021" t="s">
        <v>437</v>
      </c>
      <c r="D1021" s="298"/>
      <c r="E1021" s="298"/>
      <c r="F1021" s="298"/>
      <c r="G1021" s="298"/>
      <c r="H1021" s="20">
        <v>177</v>
      </c>
      <c r="I1021" s="297" t="s">
        <v>624</v>
      </c>
      <c r="J1021" s="296" t="str">
        <f>IF(ISBLANK(INDEX('Policy Characteristics'!D:D,MATCH($C1021,'Policy Characteristics'!$C:$C,0))),"",INDEX('Policy Characteristics'!D:D,MATCH($C1021,'Policy Characteristics'!$C:$C,0)))</f>
        <v>Grassland Restoration and Avoided Conversion</v>
      </c>
      <c r="K1021" s="293" t="str">
        <f>IF(ISBLANK(INDEX('Policy Characteristics'!E:E,MATCH($C1021,'Policy Characteristics'!$C:$C,0))),"",INDEX('Policy Characteristics'!E:E,MATCH($C1021,'Policy Characteristics'!$C:$C,0)))</f>
        <v>land forest restoration</v>
      </c>
      <c r="L1021" s="237">
        <f>IF(ISBLANK(INDEX('Policy Characteristics'!F:F,MATCH($C1021,'Policy Characteristics'!$C:$C,0))),"",INDEX('Policy Characteristics'!F:F,MATCH($C1021,'Policy Characteristics'!$C:$C,0)))</f>
        <v>0</v>
      </c>
      <c r="M1021" s="237">
        <f>IF(ISBLANK(INDEX('Policy Characteristics'!G:G,MATCH($C1021,'Policy Characteristics'!$C:$C,0))),"",INDEX('Policy Characteristics'!G:G,MATCH($C1021,'Policy Characteristics'!$C:$C,0)))</f>
        <v>1</v>
      </c>
      <c r="N1021" s="237">
        <f>IF(ISBLANK(INDEX('Policy Characteristics'!H:H,MATCH($C1021,'Policy Characteristics'!$C:$C,0))),"",INDEX('Policy Characteristics'!H:H,MATCH($C1021,'Policy Characteristics'!$C:$C,0)))</f>
        <v>0.01</v>
      </c>
      <c r="O1021" s="293" t="str">
        <f>IF(ISBLANK(INDEX('Policy Characteristics'!I:I,MATCH($C1021,'Policy Characteristics'!$C:$C,0))),"",INDEX('Policy Characteristics'!I:I,MATCH($C1021,'Policy Characteristics'!$C:$C,0)))</f>
        <v>% of potential achieved</v>
      </c>
      <c r="P1021" s="293"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93" t="str">
        <f>IF(ISBLANK(INDEX('Policy Characteristics'!K:K,MATCH($C1021,'Policy Characteristics'!$C:$C,0))),"",INDEX('Policy Characteristics'!K:K,MATCH($C1021,'Policy Characteristics'!$C:$C,0)))</f>
        <v/>
      </c>
      <c r="R1021" s="293" t="str">
        <f>IF(ISBLANK(INDEX('Policy Characteristics'!L:L,MATCH($C1021,'Policy Characteristics'!$C:$C,0))),"",INDEX('Policy Characteristics'!L:L,MATCH($C1021,'Policy Characteristics'!$C:$C,0)))</f>
        <v>forest-restoration.html</v>
      </c>
    </row>
    <row r="1022" spans="1:18" x14ac:dyDescent="0.25">
      <c r="A1022" s="293" t="str">
        <f>IF(ISBLANK(INDEX('Policy Characteristics'!A:A,MATCH($C1022,'Policy Characteristics'!$C:$C,0))),"",INDEX('Policy Characteristics'!A:A,MATCH($C1022,'Policy Characteristics'!$C:$C,0)))</f>
        <v>Agriculture, Land Use, and Forestry</v>
      </c>
      <c r="B1022" s="294" t="str">
        <f>IF(ISBLANK(INDEX('Policy Characteristics'!B:B,MATCH($C1022,'Policy Characteristics'!$C:$C,0))),"",INDEX('Policy Characteristics'!B:B,MATCH($C1022,'Policy Characteristics'!$C:$C,0)))</f>
        <v>Forest Set-Asides</v>
      </c>
      <c r="C1022" t="s">
        <v>443</v>
      </c>
      <c r="D1022" s="298"/>
      <c r="E1022" s="298"/>
      <c r="F1022" s="298"/>
      <c r="G1022" s="298"/>
      <c r="H1022" s="20">
        <v>61</v>
      </c>
      <c r="I1022" s="295" t="s">
        <v>624</v>
      </c>
      <c r="J1022" s="296" t="str">
        <f>IF(ISBLANK(INDEX('Policy Characteristics'!D:D,MATCH($C1022,'Policy Characteristics'!$C:$C,0))),"",INDEX('Policy Characteristics'!D:D,MATCH($C1022,'Policy Characteristics'!$C:$C,0)))</f>
        <v>Forest Set-Asides</v>
      </c>
      <c r="K1022" s="293" t="str">
        <f>IF(ISBLANK(INDEX('Policy Characteristics'!E:E,MATCH($C1022,'Policy Characteristics'!$C:$C,0))),"",INDEX('Policy Characteristics'!E:E,MATCH($C1022,'Policy Characteristics'!$C:$C,0)))</f>
        <v>land forest set asides</v>
      </c>
      <c r="L1022" s="237">
        <f>IF(ISBLANK(INDEX('Policy Characteristics'!F:F,MATCH($C1022,'Policy Characteristics'!$C:$C,0))),"",INDEX('Policy Characteristics'!F:F,MATCH($C1022,'Policy Characteristics'!$C:$C,0)))</f>
        <v>0</v>
      </c>
      <c r="M1022" s="237">
        <f>IF(ISBLANK(INDEX('Policy Characteristics'!G:G,MATCH($C1022,'Policy Characteristics'!$C:$C,0))),"",INDEX('Policy Characteristics'!G:G,MATCH($C1022,'Policy Characteristics'!$C:$C,0)))</f>
        <v>1</v>
      </c>
      <c r="N1022" s="237">
        <f>IF(ISBLANK(INDEX('Policy Characteristics'!H:H,MATCH($C1022,'Policy Characteristics'!$C:$C,0))),"",INDEX('Policy Characteristics'!H:H,MATCH($C1022,'Policy Characteristics'!$C:$C,0)))</f>
        <v>0.01</v>
      </c>
      <c r="O1022" s="293" t="str">
        <f>IF(ISBLANK(INDEX('Policy Characteristics'!I:I,MATCH($C1022,'Policy Characteristics'!$C:$C,0))),"",INDEX('Policy Characteristics'!I:I,MATCH($C1022,'Policy Characteristics'!$C:$C,0)))</f>
        <v>% of potential achieved</v>
      </c>
      <c r="P1022" s="293" t="str">
        <f>IF(ISBLANK(INDEX('Policy Characteristics'!J:J,MATCH($C1022,'Policy Characteristics'!$C:$C,0))),"",INDEX('Policy Characteristics'!J:J,MATCH($C1022,'Policy Characteristics'!$C:$C,0)))</f>
        <v>**Description:** This policy avoids the release of CO2 from forests by reducing timber harvesting. This policy depends on the speed with which timber harvesting could be scaled down, given the need to find replacement materials for forest products. It also is likely not desirable to completely cease timber harvesting, as wood is a renewable resource and may be better than fabricating certain replacement materials.   // **Guidance for setting values:** A 100% setting of this lever reduces timber harvesting by 2% of the BAU amount per year, reaching a roughly 62% reduction in timber harvesting by 2050, with a maximum potential of 1 million acres available for forest set-asides per year.</v>
      </c>
      <c r="Q1022" s="293" t="str">
        <f>IF(ISBLANK(INDEX('Policy Characteristics'!K:K,MATCH($C1022,'Policy Characteristics'!$C:$C,0))),"",INDEX('Policy Characteristics'!K:K,MATCH($C1022,'Policy Characteristics'!$C:$C,0)))</f>
        <v>lulucf.html#set-asides</v>
      </c>
      <c r="R1022" s="293" t="str">
        <f>IF(ISBLANK(INDEX('Policy Characteristics'!L:L,MATCH($C1022,'Policy Characteristics'!$C:$C,0))),"",INDEX('Policy Characteristics'!L:L,MATCH($C1022,'Policy Characteristics'!$C:$C,0)))</f>
        <v>forest-set-asides.html</v>
      </c>
    </row>
    <row r="1023" spans="1:18" x14ac:dyDescent="0.25">
      <c r="A1023" s="293" t="str">
        <f>IF(ISBLANK(INDEX('Policy Characteristics'!A:A,MATCH($C1023,'Policy Characteristics'!$C:$C,0))),"",INDEX('Policy Characteristics'!A:A,MATCH($C1023,'Policy Characteristics'!$C:$C,0)))</f>
        <v>Agriculture, Land Use, and Forestry</v>
      </c>
      <c r="B1023" s="294" t="str">
        <f>IF(ISBLANK(INDEX('Policy Characteristics'!B:B,MATCH($C1023,'Policy Characteristics'!$C:$C,0))),"",INDEX('Policy Characteristics'!B:B,MATCH($C1023,'Policy Characteristics'!$C:$C,0)))</f>
        <v>Cropland and Rice Measures</v>
      </c>
      <c r="C1023" t="s">
        <v>448</v>
      </c>
      <c r="D1023" s="298"/>
      <c r="E1023" s="298"/>
      <c r="F1023" s="298"/>
      <c r="G1023" s="298"/>
      <c r="H1023" s="20">
        <v>62</v>
      </c>
      <c r="I1023" s="295" t="s">
        <v>624</v>
      </c>
      <c r="J1023" s="296" t="str">
        <f>IF(ISBLANK(INDEX('Policy Characteristics'!D:D,MATCH($C1023,'Policy Characteristics'!$C:$C,0))),"",INDEX('Policy Characteristics'!D:D,MATCH($C1023,'Policy Characteristics'!$C:$C,0)))</f>
        <v>Cropland and Rice Measures</v>
      </c>
      <c r="K1023" s="293" t="str">
        <f>IF(ISBLANK(INDEX('Policy Characteristics'!E:E,MATCH($C1023,'Policy Characteristics'!$C:$C,0))),"",INDEX('Policy Characteristics'!E:E,MATCH($C1023,'Policy Characteristics'!$C:$C,0)))</f>
        <v>indst cropland and rice measures</v>
      </c>
      <c r="L1023" s="237">
        <f>IF(ISBLANK(INDEX('Policy Characteristics'!F:F,MATCH($C1023,'Policy Characteristics'!$C:$C,0))),"",INDEX('Policy Characteristics'!F:F,MATCH($C1023,'Policy Characteristics'!$C:$C,0)))</f>
        <v>0</v>
      </c>
      <c r="M1023" s="237">
        <f>IF(ISBLANK(INDEX('Policy Characteristics'!G:G,MATCH($C1023,'Policy Characteristics'!$C:$C,0))),"",INDEX('Policy Characteristics'!G:G,MATCH($C1023,'Policy Characteristics'!$C:$C,0)))</f>
        <v>1</v>
      </c>
      <c r="N1023" s="237">
        <f>IF(ISBLANK(INDEX('Policy Characteristics'!H:H,MATCH($C1023,'Policy Characteristics'!$C:$C,0))),"",INDEX('Policy Characteristics'!H:H,MATCH($C1023,'Policy Characteristics'!$C:$C,0)))</f>
        <v>0.01</v>
      </c>
      <c r="O1023" s="293" t="str">
        <f>IF(ISBLANK(INDEX('Policy Characteristics'!I:I,MATCH($C1023,'Policy Characteristics'!$C:$C,0))),"",INDEX('Policy Characteristics'!I:I,MATCH($C1023,'Policy Characteristics'!$C:$C,0)))</f>
        <v>% of potential achieved</v>
      </c>
      <c r="P1023" s="293"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1023" s="293" t="str">
        <f>IF(ISBLANK(INDEX('Policy Characteristics'!K:K,MATCH($C1023,'Policy Characteristics'!$C:$C,0))),"",INDEX('Policy Characteristics'!K:K,MATCH($C1023,'Policy Characteristics'!$C:$C,0)))</f>
        <v>industry-ag-main.html#cropland</v>
      </c>
      <c r="R1023" s="293" t="str">
        <f>IF(ISBLANK(INDEX('Policy Characteristics'!L:L,MATCH($C1023,'Policy Characteristics'!$C:$C,0))),"",INDEX('Policy Characteristics'!L:L,MATCH($C1023,'Policy Characteristics'!$C:$C,0)))</f>
        <v>cropland-management.html</v>
      </c>
    </row>
    <row r="1024" spans="1:18" x14ac:dyDescent="0.25">
      <c r="A1024" s="293" t="str">
        <f>IF(ISBLANK(INDEX('Policy Characteristics'!A:A,MATCH($C1024,'Policy Characteristics'!$C:$C,0))),"",INDEX('Policy Characteristics'!A:A,MATCH($C1024,'Policy Characteristics'!$C:$C,0)))</f>
        <v>Agriculture, Land Use, and Forestry</v>
      </c>
      <c r="B1024" s="294" t="str">
        <f>IF(ISBLANK(INDEX('Policy Characteristics'!B:B,MATCH($C1024,'Policy Characteristics'!$C:$C,0))),"",INDEX('Policy Characteristics'!B:B,MATCH($C1024,'Policy Characteristics'!$C:$C,0)))</f>
        <v>Improved Soil Measures</v>
      </c>
      <c r="C1024" t="s">
        <v>453</v>
      </c>
      <c r="D1024" s="298"/>
      <c r="E1024" s="298"/>
      <c r="F1024" s="298"/>
      <c r="G1024" s="298"/>
      <c r="H1024" s="20">
        <v>1654</v>
      </c>
      <c r="I1024" s="295" t="s">
        <v>624</v>
      </c>
      <c r="J1024" s="296" t="str">
        <f>IF(ISBLANK(INDEX('Policy Characteristics'!D:D,MATCH($C1024,'Policy Characteristics'!$C:$C,0))),"",INDEX('Policy Characteristics'!D:D,MATCH($C1024,'Policy Characteristics'!$C:$C,0)))</f>
        <v>Improved Soil Measures</v>
      </c>
      <c r="K1024" s="293" t="str">
        <f>IF(ISBLANK(INDEX('Policy Characteristics'!E:E,MATCH($C1024,'Policy Characteristics'!$C:$C,0))),"",INDEX('Policy Characteristics'!E:E,MATCH($C1024,'Policy Characteristics'!$C:$C,0)))</f>
        <v>indst tillage</v>
      </c>
      <c r="L1024" s="237">
        <f>IF(ISBLANK(INDEX('Policy Characteristics'!F:F,MATCH($C1024,'Policy Characteristics'!$C:$C,0))),"",INDEX('Policy Characteristics'!F:F,MATCH($C1024,'Policy Characteristics'!$C:$C,0)))</f>
        <v>0</v>
      </c>
      <c r="M1024" s="237">
        <f>IF(ISBLANK(INDEX('Policy Characteristics'!G:G,MATCH($C1024,'Policy Characteristics'!$C:$C,0))),"",INDEX('Policy Characteristics'!G:G,MATCH($C1024,'Policy Characteristics'!$C:$C,0)))</f>
        <v>1</v>
      </c>
      <c r="N1024" s="237">
        <f>IF(ISBLANK(INDEX('Policy Characteristics'!H:H,MATCH($C1024,'Policy Characteristics'!$C:$C,0))),"",INDEX('Policy Characteristics'!H:H,MATCH($C1024,'Policy Characteristics'!$C:$C,0)))</f>
        <v>0.01</v>
      </c>
      <c r="O1024" s="293" t="str">
        <f>IF(ISBLANK(INDEX('Policy Characteristics'!I:I,MATCH($C1024,'Policy Characteristics'!$C:$C,0))),"",INDEX('Policy Characteristics'!I:I,MATCH($C1024,'Policy Characteristics'!$C:$C,0)))</f>
        <v>% of potential achieved</v>
      </c>
      <c r="P1024" s="293"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v>
      </c>
      <c r="Q1024" s="293" t="str">
        <f>IF(ISBLANK(INDEX('Policy Characteristics'!K:K,MATCH($C1024,'Policy Characteristics'!$C:$C,0))),"",INDEX('Policy Characteristics'!K:K,MATCH($C1024,'Policy Characteristics'!$C:$C,0)))</f>
        <v/>
      </c>
      <c r="R1024" s="293" t="str">
        <f>IF(ISBLANK(INDEX('Policy Characteristics'!L:L,MATCH($C1024,'Policy Characteristics'!$C:$C,0))),"",INDEX('Policy Characteristics'!L:L,MATCH($C1024,'Policy Characteristics'!$C:$C,0)))</f>
        <v/>
      </c>
    </row>
    <row r="1025" spans="1:18" x14ac:dyDescent="0.25">
      <c r="A1025" s="293" t="str">
        <f>IF(ISBLANK(INDEX('Policy Characteristics'!A:A,MATCH($C1025,'Policy Characteristics'!$C:$C,0))),"",INDEX('Policy Characteristics'!A:A,MATCH($C1025,'Policy Characteristics'!$C:$C,0)))</f>
        <v>Agriculture, Land Use, and Forestry</v>
      </c>
      <c r="B1025" s="294" t="str">
        <f>IF(ISBLANK(INDEX('Policy Characteristics'!B:B,MATCH($C1025,'Policy Characteristics'!$C:$C,0))),"",INDEX('Policy Characteristics'!B:B,MATCH($C1025,'Policy Characteristics'!$C:$C,0)))</f>
        <v>Improved Forest Management</v>
      </c>
      <c r="C1025" t="s">
        <v>456</v>
      </c>
      <c r="D1025" s="298"/>
      <c r="E1025" s="298"/>
      <c r="F1025" s="298"/>
      <c r="G1025" s="298"/>
      <c r="H1025" s="20">
        <v>63</v>
      </c>
      <c r="I1025" s="295" t="s">
        <v>624</v>
      </c>
      <c r="J1025" s="296" t="str">
        <f>IF(ISBLANK(INDEX('Policy Characteristics'!D:D,MATCH($C1025,'Policy Characteristics'!$C:$C,0))),"",INDEX('Policy Characteristics'!D:D,MATCH($C1025,'Policy Characteristics'!$C:$C,0)))</f>
        <v>Improved Forest Management</v>
      </c>
      <c r="K1025" s="293" t="str">
        <f>IF(ISBLANK(INDEX('Policy Characteristics'!E:E,MATCH($C1025,'Policy Characteristics'!$C:$C,0))),"",INDEX('Policy Characteristics'!E:E,MATCH($C1025,'Policy Characteristics'!$C:$C,0)))</f>
        <v>land forest management</v>
      </c>
      <c r="L1025" s="237">
        <f>IF(ISBLANK(INDEX('Policy Characteristics'!F:F,MATCH($C1025,'Policy Characteristics'!$C:$C,0))),"",INDEX('Policy Characteristics'!F:F,MATCH($C1025,'Policy Characteristics'!$C:$C,0)))</f>
        <v>0</v>
      </c>
      <c r="M1025" s="237">
        <f>IF(ISBLANK(INDEX('Policy Characteristics'!G:G,MATCH($C1025,'Policy Characteristics'!$C:$C,0))),"",INDEX('Policy Characteristics'!G:G,MATCH($C1025,'Policy Characteristics'!$C:$C,0)))</f>
        <v>1</v>
      </c>
      <c r="N1025" s="237">
        <f>IF(ISBLANK(INDEX('Policy Characteristics'!H:H,MATCH($C1025,'Policy Characteristics'!$C:$C,0))),"",INDEX('Policy Characteristics'!H:H,MATCH($C1025,'Policy Characteristics'!$C:$C,0)))</f>
        <v>0.01</v>
      </c>
      <c r="O1025" s="293" t="str">
        <f>IF(ISBLANK(INDEX('Policy Characteristics'!I:I,MATCH($C1025,'Policy Characteristics'!$C:$C,0))),"",INDEX('Policy Characteristics'!I:I,MATCH($C1025,'Policy Characteristics'!$C:$C,0)))</f>
        <v>% of potential achieved</v>
      </c>
      <c r="P1025" s="293"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A 100% setting of this lever will place 31 million acres of forest not currently under best management practices will instead be managed with best practices by 2050.</v>
      </c>
      <c r="Q1025" s="293" t="str">
        <f>IF(ISBLANK(INDEX('Policy Characteristics'!K:K,MATCH($C1025,'Policy Characteristics'!$C:$C,0))),"",INDEX('Policy Characteristics'!K:K,MATCH($C1025,'Policy Characteristics'!$C:$C,0)))</f>
        <v>lulucf.html#forest-mgmt</v>
      </c>
      <c r="R1025" s="293" t="str">
        <f>IF(ISBLANK(INDEX('Policy Characteristics'!L:L,MATCH($C1025,'Policy Characteristics'!$C:$C,0))),"",INDEX('Policy Characteristics'!L:L,MATCH($C1025,'Policy Characteristics'!$C:$C,0)))</f>
        <v>improved-forest-management.html</v>
      </c>
    </row>
    <row r="1026" spans="1:18" x14ac:dyDescent="0.25">
      <c r="A1026" s="293" t="str">
        <f>IF(ISBLANK(INDEX('Policy Characteristics'!A:A,MATCH($C1026,'Policy Characteristics'!$C:$C,0))),"",INDEX('Policy Characteristics'!A:A,MATCH($C1026,'Policy Characteristics'!$C:$C,0)))</f>
        <v>Agriculture, Land Use, and Forestry</v>
      </c>
      <c r="B1026" s="294" t="str">
        <f>IF(ISBLANK(INDEX('Policy Characteristics'!B:B,MATCH($C1026,'Policy Characteristics'!$C:$C,0))),"",INDEX('Policy Characteristics'!B:B,MATCH($C1026,'Policy Characteristics'!$C:$C,0)))</f>
        <v>Livestock Measures</v>
      </c>
      <c r="C1026" t="s">
        <v>461</v>
      </c>
      <c r="D1026" s="298"/>
      <c r="E1026" s="298"/>
      <c r="F1026" s="298"/>
      <c r="G1026" s="298"/>
      <c r="H1026" s="20">
        <v>64</v>
      </c>
      <c r="I1026" s="295" t="s">
        <v>624</v>
      </c>
      <c r="J1026" s="296" t="str">
        <f>IF(ISBLANK(INDEX('Policy Characteristics'!D:D,MATCH($C1026,'Policy Characteristics'!$C:$C,0))),"",INDEX('Policy Characteristics'!D:D,MATCH($C1026,'Policy Characteristics'!$C:$C,0)))</f>
        <v>Livestock Measures</v>
      </c>
      <c r="K1026" s="293" t="str">
        <f>IF(ISBLANK(INDEX('Policy Characteristics'!E:E,MATCH($C1026,'Policy Characteristics'!$C:$C,0))),"",INDEX('Policy Characteristics'!E:E,MATCH($C1026,'Policy Characteristics'!$C:$C,0)))</f>
        <v>indst livestock measures</v>
      </c>
      <c r="L1026" s="237">
        <f>IF(ISBLANK(INDEX('Policy Characteristics'!F:F,MATCH($C1026,'Policy Characteristics'!$C:$C,0))),"",INDEX('Policy Characteristics'!F:F,MATCH($C1026,'Policy Characteristics'!$C:$C,0)))</f>
        <v>0</v>
      </c>
      <c r="M1026" s="237">
        <f>IF(ISBLANK(INDEX('Policy Characteristics'!G:G,MATCH($C1026,'Policy Characteristics'!$C:$C,0))),"",INDEX('Policy Characteristics'!G:G,MATCH($C1026,'Policy Characteristics'!$C:$C,0)))</f>
        <v>1</v>
      </c>
      <c r="N1026" s="237">
        <f>IF(ISBLANK(INDEX('Policy Characteristics'!H:H,MATCH($C1026,'Policy Characteristics'!$C:$C,0))),"",INDEX('Policy Characteristics'!H:H,MATCH($C1026,'Policy Characteristics'!$C:$C,0)))</f>
        <v>0.01</v>
      </c>
      <c r="O1026" s="293" t="str">
        <f>IF(ISBLANK(INDEX('Policy Characteristics'!I:I,MATCH($C1026,'Policy Characteristics'!$C:$C,0))),"",INDEX('Policy Characteristics'!I:I,MATCH($C1026,'Policy Characteristics'!$C:$C,0)))</f>
        <v>% of potential achieved</v>
      </c>
      <c r="P1026" s="293"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v>
      </c>
      <c r="Q1026" s="293" t="str">
        <f>IF(ISBLANK(INDEX('Policy Characteristics'!K:K,MATCH($C1026,'Policy Characteristics'!$C:$C,0))),"",INDEX('Policy Characteristics'!K:K,MATCH($C1026,'Policy Characteristics'!$C:$C,0)))</f>
        <v>industry-ag-main.html#livestock</v>
      </c>
      <c r="R1026" s="293" t="str">
        <f>IF(ISBLANK(INDEX('Policy Characteristics'!L:L,MATCH($C1026,'Policy Characteristics'!$C:$C,0))),"",INDEX('Policy Characteristics'!L:L,MATCH($C1026,'Policy Characteristics'!$C:$C,0)))</f>
        <v>livestock-measures.html</v>
      </c>
    </row>
    <row r="1027" spans="1:18" x14ac:dyDescent="0.25">
      <c r="A1027" s="293" t="str">
        <f>IF(ISBLANK(INDEX('Policy Characteristics'!A:A,MATCH($C1027,'Policy Characteristics'!$C:$C,0))),"",INDEX('Policy Characteristics'!A:A,MATCH($C1027,'Policy Characteristics'!$C:$C,0)))</f>
        <v>Agriculture, Land Use, and Forestry</v>
      </c>
      <c r="B1027" s="294" t="str">
        <f>IF(ISBLANK(INDEX('Policy Characteristics'!B:B,MATCH($C1027,'Policy Characteristics'!$C:$C,0))),"",INDEX('Policy Characteristics'!B:B,MATCH($C1027,'Policy Characteristics'!$C:$C,0)))</f>
        <v>Wetland Restoration</v>
      </c>
      <c r="C1027" t="s">
        <v>466</v>
      </c>
      <c r="D1027" s="298"/>
      <c r="E1027" s="298"/>
      <c r="F1027" s="298"/>
      <c r="G1027" s="298"/>
      <c r="H1027" s="20">
        <v>178</v>
      </c>
      <c r="I1027" s="295" t="s">
        <v>624</v>
      </c>
      <c r="J1027" s="296" t="str">
        <f>IF(ISBLANK(INDEX('Policy Characteristics'!D:D,MATCH($C1027,'Policy Characteristics'!$C:$C,0))),"",INDEX('Policy Characteristics'!D:D,MATCH($C1027,'Policy Characteristics'!$C:$C,0)))</f>
        <v>Wetland Restoration</v>
      </c>
      <c r="K1027" s="293" t="str">
        <f>IF(ISBLANK(INDEX('Policy Characteristics'!E:E,MATCH($C1027,'Policy Characteristics'!$C:$C,0))),"",INDEX('Policy Characteristics'!E:E,MATCH($C1027,'Policy Characteristics'!$C:$C,0)))</f>
        <v>land peatland restoration</v>
      </c>
      <c r="L1027" s="237">
        <f>IF(ISBLANK(INDEX('Policy Characteristics'!F:F,MATCH($C1027,'Policy Characteristics'!$C:$C,0))),"",INDEX('Policy Characteristics'!F:F,MATCH($C1027,'Policy Characteristics'!$C:$C,0)))</f>
        <v>0</v>
      </c>
      <c r="M1027" s="237">
        <f>IF(ISBLANK(INDEX('Policy Characteristics'!G:G,MATCH($C1027,'Policy Characteristics'!$C:$C,0))),"",INDEX('Policy Characteristics'!G:G,MATCH($C1027,'Policy Characteristics'!$C:$C,0)))</f>
        <v>1</v>
      </c>
      <c r="N1027" s="237">
        <f>IF(ISBLANK(INDEX('Policy Characteristics'!H:H,MATCH($C1027,'Policy Characteristics'!$C:$C,0))),"",INDEX('Policy Characteristics'!H:H,MATCH($C1027,'Policy Characteristics'!$C:$C,0)))</f>
        <v>0.01</v>
      </c>
      <c r="O1027" s="293" t="str">
        <f>IF(ISBLANK(INDEX('Policy Characteristics'!I:I,MATCH($C1027,'Policy Characteristics'!$C:$C,0))),"",INDEX('Policy Characteristics'!I:I,MATCH($C1027,'Policy Characteristics'!$C:$C,0)))</f>
        <v>% of potential achieved</v>
      </c>
      <c r="P1027" s="293" t="str">
        <f>IF(ISBLANK(INDEX('Policy Characteristics'!J:J,MATCH($C1027,'Policy Characteristics'!$C:$C,0))),"",INDEX('Policy Characteristics'!J:J,MATCH($C1027,'Policy Characteristics'!$C:$C,0)))</f>
        <v xml:space="preserve">**Description:**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v>
      </c>
      <c r="Q1027" s="293" t="str">
        <f>IF(ISBLANK(INDEX('Policy Characteristics'!K:K,MATCH($C1027,'Policy Characteristics'!$C:$C,0))),"",INDEX('Policy Characteristics'!K:K,MATCH($C1027,'Policy Characteristics'!$C:$C,0)))</f>
        <v/>
      </c>
      <c r="R1027" s="293" t="str">
        <f>IF(ISBLANK(INDEX('Policy Characteristics'!L:L,MATCH($C1027,'Policy Characteristics'!$C:$C,0))),"",INDEX('Policy Characteristics'!L:L,MATCH($C1027,'Policy Characteristics'!$C:$C,0)))</f>
        <v>peatland-restoration.html</v>
      </c>
    </row>
    <row r="1028" spans="1:18" x14ac:dyDescent="0.25">
      <c r="A1028" s="293" t="str">
        <f>IF(ISBLANK(INDEX('Policy Characteristics'!A:A,MATCH($C1028,'Policy Characteristics'!$C:$C,0))),"",INDEX('Policy Characteristics'!A:A,MATCH($C1028,'Policy Characteristics'!$C:$C,0)))</f>
        <v>Agriculture, Land Use, and Forestry</v>
      </c>
      <c r="B1028" s="294" t="str">
        <f>IF(ISBLANK(INDEX('Policy Characteristics'!B:B,MATCH($C1028,'Policy Characteristics'!$C:$C,0))),"",INDEX('Policy Characteristics'!B:B,MATCH($C1028,'Policy Characteristics'!$C:$C,0)))</f>
        <v>Shift to Non-Animal Products</v>
      </c>
      <c r="C1028" t="s">
        <v>471</v>
      </c>
      <c r="D1028" s="298"/>
      <c r="E1028" s="298"/>
      <c r="F1028" s="298"/>
      <c r="G1028" s="298"/>
      <c r="H1028" s="20">
        <v>434</v>
      </c>
      <c r="I1028" s="295" t="s">
        <v>624</v>
      </c>
      <c r="J1028" s="296" t="str">
        <f>IF(ISBLANK(INDEX('Policy Characteristics'!D:D,MATCH($C1028,'Policy Characteristics'!$C:$C,0))),"",INDEX('Policy Characteristics'!D:D,MATCH($C1028,'Policy Characteristics'!$C:$C,0)))</f>
        <v>Shift to Non-Animal Products</v>
      </c>
      <c r="K1028" s="293" t="str">
        <f>IF(ISBLANK(INDEX('Policy Characteristics'!E:E,MATCH($C1028,'Policy Characteristics'!$C:$C,0))),"",INDEX('Policy Characteristics'!E:E,MATCH($C1028,'Policy Characteristics'!$C:$C,0)))</f>
        <v>indst shift to nonanimal products</v>
      </c>
      <c r="L1028" s="237">
        <f>IF(ISBLANK(INDEX('Policy Characteristics'!F:F,MATCH($C1028,'Policy Characteristics'!$C:$C,0))),"",INDEX('Policy Characteristics'!F:F,MATCH($C1028,'Policy Characteristics'!$C:$C,0)))</f>
        <v>0</v>
      </c>
      <c r="M1028" s="237">
        <f>IF(ISBLANK(INDEX('Policy Characteristics'!G:G,MATCH($C1028,'Policy Characteristics'!$C:$C,0))),"",INDEX('Policy Characteristics'!G:G,MATCH($C1028,'Policy Characteristics'!$C:$C,0)))</f>
        <v>1</v>
      </c>
      <c r="N1028" s="237">
        <f>IF(ISBLANK(INDEX('Policy Characteristics'!H:H,MATCH($C1028,'Policy Characteristics'!$C:$C,0))),"",INDEX('Policy Characteristics'!H:H,MATCH($C1028,'Policy Characteristics'!$C:$C,0)))</f>
        <v>0.01</v>
      </c>
      <c r="O1028" s="293" t="str">
        <f>IF(ISBLANK(INDEX('Policy Characteristics'!I:I,MATCH($C1028,'Policy Characteristics'!$C:$C,0))),"",INDEX('Policy Characteristics'!I:I,MATCH($C1028,'Policy Characteristics'!$C:$C,0)))</f>
        <v>% reduction in animal products</v>
      </c>
      <c r="P1028" s="293"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v>
      </c>
      <c r="Q1028" s="293" t="str">
        <f>IF(ISBLANK(INDEX('Policy Characteristics'!K:K,MATCH($C1028,'Policy Characteristics'!$C:$C,0))),"",INDEX('Policy Characteristics'!K:K,MATCH($C1028,'Policy Characteristics'!$C:$C,0)))</f>
        <v/>
      </c>
      <c r="R1028" s="293" t="str">
        <f>IF(ISBLANK(INDEX('Policy Characteristics'!L:L,MATCH($C1028,'Policy Characteristics'!$C:$C,0))),"",INDEX('Policy Characteristics'!L:L,MATCH($C1028,'Policy Characteristics'!$C:$C,0)))</f>
        <v>shift-to-non-animal-products.html</v>
      </c>
    </row>
    <row r="1029" spans="1:18" s="275" customFormat="1" x14ac:dyDescent="0.25">
      <c r="A1029" s="293" t="str">
        <f>IF(ISBLANK(INDEX('Policy Characteristics'!A:A,MATCH($C1029,'Policy Characteristics'!$C:$C,0))),"",INDEX('Policy Characteristics'!A:A,MATCH($C1029,'Policy Characteristics'!$C:$C,0)))</f>
        <v>District Heat and Hydrogen</v>
      </c>
      <c r="B1029" s="294" t="str">
        <f>IF(ISBLANK(INDEX('Policy Characteristics'!B:B,MATCH($C1029,'Policy Characteristics'!$C:$C,0))),"",INDEX('Policy Characteristics'!B:B,MATCH($C1029,'Policy Characteristics'!$C:$C,0)))</f>
        <v>Use CHP for District Heat</v>
      </c>
      <c r="C1029" s="275" t="s">
        <v>479</v>
      </c>
      <c r="D1029" s="299"/>
      <c r="E1029" s="299"/>
      <c r="F1029" s="299"/>
      <c r="G1029" s="299"/>
      <c r="H1029" s="20">
        <v>68</v>
      </c>
      <c r="I1029" s="297" t="s">
        <v>624</v>
      </c>
      <c r="J1029" s="296" t="str">
        <f>IF(ISBLANK(INDEX('Policy Characteristics'!D:D,MATCH($C1029,'Policy Characteristics'!$C:$C,0))),"",INDEX('Policy Characteristics'!D:D,MATCH($C1029,'Policy Characteristics'!$C:$C,0)))</f>
        <v>District Heat CHP</v>
      </c>
      <c r="K1029" s="293" t="str">
        <f>IF(ISBLANK(INDEX('Policy Characteristics'!E:E,MATCH($C1029,'Policy Characteristics'!$C:$C,0))),"",INDEX('Policy Characteristics'!E:E,MATCH($C1029,'Policy Characteristics'!$C:$C,0)))</f>
        <v>heat convert heat to CHP</v>
      </c>
      <c r="L1029" s="237">
        <f>IF(ISBLANK(INDEX('Policy Characteristics'!F:F,MATCH($C1029,'Policy Characteristics'!$C:$C,0))),"",INDEX('Policy Characteristics'!F:F,MATCH($C1029,'Policy Characteristics'!$C:$C,0)))</f>
        <v>0</v>
      </c>
      <c r="M1029" s="237">
        <f>IF(ISBLANK(INDEX('Policy Characteristics'!G:G,MATCH($C1029,'Policy Characteristics'!$C:$C,0))),"",INDEX('Policy Characteristics'!G:G,MATCH($C1029,'Policy Characteristics'!$C:$C,0)))</f>
        <v>1</v>
      </c>
      <c r="N1029" s="237">
        <f>IF(ISBLANK(INDEX('Policy Characteristics'!H:H,MATCH($C1029,'Policy Characteristics'!$C:$C,0))),"",INDEX('Policy Characteristics'!H:H,MATCH($C1029,'Policy Characteristics'!$C:$C,0)))</f>
        <v>0.01</v>
      </c>
      <c r="O1029" s="293" t="str">
        <f>IF(ISBLANK(INDEX('Policy Characteristics'!I:I,MATCH($C1029,'Policy Characteristics'!$C:$C,0))),"",INDEX('Policy Characteristics'!I:I,MATCH($C1029,'Policy Characteristics'!$C:$C,0)))</f>
        <v>% non-CHP heat converted</v>
      </c>
      <c r="P1029" s="293"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93" t="str">
        <f>IF(ISBLANK(INDEX('Policy Characteristics'!K:K,MATCH($C1029,'Policy Characteristics'!$C:$C,0))),"",INDEX('Policy Characteristics'!K:K,MATCH($C1029,'Policy Characteristics'!$C:$C,0)))</f>
        <v>district-heating.html#chp</v>
      </c>
      <c r="R1029" s="293" t="str">
        <f>IF(ISBLANK(INDEX('Policy Characteristics'!L:L,MATCH($C1029,'Policy Characteristics'!$C:$C,0))),"",INDEX('Policy Characteristics'!L:L,MATCH($C1029,'Policy Characteristics'!$C:$C,0)))</f>
        <v>convert-non-chp-heat-production.html</v>
      </c>
    </row>
    <row r="1030" spans="1:18" s="275" customFormat="1" x14ac:dyDescent="0.25">
      <c r="A1030" s="293" t="str">
        <f>IF(ISBLANK(INDEX('Policy Characteristics'!A:A,MATCH($C1030,'Policy Characteristics'!$C:$C,0))),"",INDEX('Policy Characteristics'!A:A,MATCH($C1030,'Policy Characteristics'!$C:$C,0)))</f>
        <v>District Heat and Hydrogen</v>
      </c>
      <c r="B1030" s="294" t="str">
        <f>IF(ISBLANK(INDEX('Policy Characteristics'!B:B,MATCH($C1030,'Policy Characteristics'!$C:$C,0))),"",INDEX('Policy Characteristics'!B:B,MATCH($C1030,'Policy Characteristics'!$C:$C,0)))</f>
        <v>Produce District Heat with Hydrogen</v>
      </c>
      <c r="C1030" s="275" t="s">
        <v>487</v>
      </c>
      <c r="D1030" s="299"/>
      <c r="E1030" s="299"/>
      <c r="F1030" s="299"/>
      <c r="G1030" s="299"/>
      <c r="H1030" s="20">
        <v>176</v>
      </c>
      <c r="I1030" s="297" t="s">
        <v>624</v>
      </c>
      <c r="J1030" s="296" t="str">
        <f>IF(ISBLANK(INDEX('Policy Characteristics'!D:D,MATCH($C1030,'Policy Characteristics'!$C:$C,0))),"",INDEX('Policy Characteristics'!D:D,MATCH($C1030,'Policy Characteristics'!$C:$C,0)))</f>
        <v>District Heat Fuel Switching</v>
      </c>
      <c r="K1030" s="293" t="str">
        <f>IF(ISBLANK(INDEX('Policy Characteristics'!E:E,MATCH($C1030,'Policy Characteristics'!$C:$C,0))),"",INDEX('Policy Characteristics'!E:E,MATCH($C1030,'Policy Characteristics'!$C:$C,0)))</f>
        <v>heat fuel type shifting</v>
      </c>
      <c r="L1030" s="237">
        <f>IF(ISBLANK(INDEX('Policy Characteristics'!F:F,MATCH($C1030,'Policy Characteristics'!$C:$C,0))),"",INDEX('Policy Characteristics'!F:F,MATCH($C1030,'Policy Characteristics'!$C:$C,0)))</f>
        <v>0</v>
      </c>
      <c r="M1030" s="237">
        <f>IF(ISBLANK(INDEX('Policy Characteristics'!G:G,MATCH($C1030,'Policy Characteristics'!$C:$C,0))),"",INDEX('Policy Characteristics'!G:G,MATCH($C1030,'Policy Characteristics'!$C:$C,0)))</f>
        <v>1</v>
      </c>
      <c r="N1030" s="237">
        <f>IF(ISBLANK(INDEX('Policy Characteristics'!H:H,MATCH($C1030,'Policy Characteristics'!$C:$C,0))),"",INDEX('Policy Characteristics'!H:H,MATCH($C1030,'Policy Characteristics'!$C:$C,0)))</f>
        <v>0.01</v>
      </c>
      <c r="O1030" s="293" t="str">
        <f>IF(ISBLANK(INDEX('Policy Characteristics'!I:I,MATCH($C1030,'Policy Characteristics'!$C:$C,0))),"",INDEX('Policy Characteristics'!I:I,MATCH($C1030,'Policy Characteristics'!$C:$C,0)))</f>
        <v>% of fuel use</v>
      </c>
      <c r="P1030" s="293"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v>
      </c>
      <c r="Q1030" s="293" t="str">
        <f>IF(ISBLANK(INDEX('Policy Characteristics'!K:K,MATCH($C1030,'Policy Characteristics'!$C:$C,0))),"",INDEX('Policy Characteristics'!K:K,MATCH($C1030,'Policy Characteristics'!$C:$C,0)))</f>
        <v>district-heating.html#convert-coal</v>
      </c>
      <c r="R1030" s="293" t="str">
        <f>IF(ISBLANK(INDEX('Policy Characteristics'!L:L,MATCH($C1030,'Policy Characteristics'!$C:$C,0))),"",INDEX('Policy Characteristics'!L:L,MATCH($C1030,'Policy Characteristics'!$C:$C,0)))</f>
        <v>district-heat-fuel-switching.html</v>
      </c>
    </row>
    <row r="1031" spans="1:18" s="275" customFormat="1" x14ac:dyDescent="0.25">
      <c r="A1031" s="293" t="str">
        <f>IF(ISBLANK(INDEX('Policy Characteristics'!A:A,MATCH($C1031,'Policy Characteristics'!$C:$C,0))),"",INDEX('Policy Characteristics'!A:A,MATCH($C1031,'Policy Characteristics'!$C:$C,0)))</f>
        <v>District Heat and Hydrogen</v>
      </c>
      <c r="B1031" s="294" t="str">
        <f>IF(ISBLANK(INDEX('Policy Characteristics'!B:B,MATCH($C1031,'Policy Characteristics'!$C:$C,0))),"",INDEX('Policy Characteristics'!B:B,MATCH($C1031,'Policy Characteristics'!$C:$C,0)))</f>
        <v>Shift Hydrogen Production to Electrolysis</v>
      </c>
      <c r="C1031" s="275" t="s">
        <v>495</v>
      </c>
      <c r="D1031" s="299"/>
      <c r="E1031" s="299"/>
      <c r="F1031" s="299"/>
      <c r="G1031" s="299"/>
      <c r="H1031" s="20">
        <v>450</v>
      </c>
      <c r="I1031" s="297" t="s">
        <v>624</v>
      </c>
      <c r="J1031" s="296" t="str">
        <f>IF(ISBLANK(INDEX('Policy Characteristics'!D:D,MATCH($C1031,'Policy Characteristics'!$C:$C,0))),"",INDEX('Policy Characteristics'!D:D,MATCH($C1031,'Policy Characteristics'!$C:$C,0)))</f>
        <v>Hydrogen Electrolysis</v>
      </c>
      <c r="K1031" s="293" t="str">
        <f>IF(ISBLANK(INDEX('Policy Characteristics'!E:E,MATCH($C1031,'Policy Characteristics'!$C:$C,0))),"",INDEX('Policy Characteristics'!E:E,MATCH($C1031,'Policy Characteristics'!$C:$C,0)))</f>
        <v>hydgn shift production pathways</v>
      </c>
      <c r="L1031" s="237">
        <f>IF(ISBLANK(INDEX('Policy Characteristics'!F:F,MATCH($C1031,'Policy Characteristics'!$C:$C,0))),"",INDEX('Policy Characteristics'!F:F,MATCH($C1031,'Policy Characteristics'!$C:$C,0)))</f>
        <v>0</v>
      </c>
      <c r="M1031" s="237">
        <f>IF(ISBLANK(INDEX('Policy Characteristics'!G:G,MATCH($C1031,'Policy Characteristics'!$C:$C,0))),"",INDEX('Policy Characteristics'!G:G,MATCH($C1031,'Policy Characteristics'!$C:$C,0)))</f>
        <v>1</v>
      </c>
      <c r="N1031" s="237">
        <f>IF(ISBLANK(INDEX('Policy Characteristics'!H:H,MATCH($C1031,'Policy Characteristics'!$C:$C,0))),"",INDEX('Policy Characteristics'!H:H,MATCH($C1031,'Policy Characteristics'!$C:$C,0)))</f>
        <v>0.01</v>
      </c>
      <c r="O1031" s="293" t="str">
        <f>IF(ISBLANK(INDEX('Policy Characteristics'!I:I,MATCH($C1031,'Policy Characteristics'!$C:$C,0))),"",INDEX('Policy Characteristics'!I:I,MATCH($C1031,'Policy Characteristics'!$C:$C,0)))</f>
        <v>% of hydrogen production</v>
      </c>
      <c r="P1031" s="293"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v>
      </c>
      <c r="Q1031" s="293" t="str">
        <f>IF(ISBLANK(INDEX('Policy Characteristics'!K:K,MATCH($C1031,'Policy Characteristics'!$C:$C,0))),"",INDEX('Policy Characteristics'!K:K,MATCH($C1031,'Policy Characteristics'!$C:$C,0)))</f>
        <v/>
      </c>
      <c r="R1031" s="293" t="str">
        <f>IF(ISBLANK(INDEX('Policy Characteristics'!L:L,MATCH($C1031,'Policy Characteristics'!$C:$C,0))),"",INDEX('Policy Characteristics'!L:L,MATCH($C1031,'Policy Characteristics'!$C:$C,0)))</f>
        <v>switch-hydrogen-production-pathway.html</v>
      </c>
    </row>
    <row r="1032" spans="1:18" s="293" customFormat="1" x14ac:dyDescent="0.25">
      <c r="A1032" s="293" t="str">
        <f>IF(ISBLANK(INDEX('Policy Characteristics'!A:A,MATCH($C1032,'Policy Characteristics'!$C:$C,0))),"",INDEX('Policy Characteristics'!A:A,MATCH($C1032,'Policy Characteristics'!$C:$C,0)))</f>
        <v>Cross-Sector</v>
      </c>
      <c r="B1032" s="294" t="str">
        <f>IF(ISBLANK(INDEX('Policy Characteristics'!B:B,MATCH($C1032,'Policy Characteristics'!$C:$C,0))),"",INDEX('Policy Characteristics'!B:B,MATCH($C1032,'Policy Characteristics'!$C:$C,0)))</f>
        <v>Simplified Carbon Price</v>
      </c>
      <c r="C1032" t="s">
        <v>502</v>
      </c>
      <c r="D1032" s="298" t="s">
        <v>815</v>
      </c>
      <c r="E1032" s="298"/>
      <c r="F1032" s="298" t="s">
        <v>816</v>
      </c>
      <c r="G1032" s="298"/>
      <c r="H1032" s="20">
        <v>171</v>
      </c>
      <c r="I1032" s="295" t="s">
        <v>624</v>
      </c>
      <c r="J1032" s="296" t="str">
        <f>IF(ISBLANK(INDEX('Policy Characteristics'!D:D,MATCH($C1032,'Policy Characteristics'!$C:$C,0))),"",INDEX('Policy Characteristics'!D:D,MATCH($C1032,'Policy Characteristics'!$C:$C,0)))</f>
        <v>Simplified Carbon Price</v>
      </c>
      <c r="K1032" s="293" t="str">
        <f>IF(ISBLANK(INDEX('Policy Characteristics'!E:E,MATCH($C1032,'Policy Characteristics'!$C:$C,0))),"",INDEX('Policy Characteristics'!E:E,MATCH($C1032,'Policy Characteristics'!$C:$C,0)))</f>
        <v>cross carbon tax</v>
      </c>
      <c r="L1032" s="293">
        <f>IF(ISBLANK(INDEX('Policy Characteristics'!F:F,MATCH($C1032,'Policy Characteristics'!$C:$C,0))),"",INDEX('Policy Characteristics'!F:F,MATCH($C1032,'Policy Characteristics'!$C:$C,0)))</f>
        <v>0</v>
      </c>
      <c r="M1032" s="293">
        <f>IF(ISBLANK(INDEX('Policy Characteristics'!G:G,MATCH($C1032,'Policy Characteristics'!$C:$C,0))),"",INDEX('Policy Characteristics'!G:G,MATCH($C1032,'Policy Characteristics'!$C:$C,0)))</f>
        <v>300</v>
      </c>
      <c r="N1032" s="293">
        <f>IF(ISBLANK(INDEX('Policy Characteristics'!H:H,MATCH($C1032,'Policy Characteristics'!$C:$C,0))),"",INDEX('Policy Characteristics'!H:H,MATCH($C1032,'Policy Characteristics'!$C:$C,0)))</f>
        <v>5</v>
      </c>
      <c r="O1032" s="293" t="str">
        <f>IF(ISBLANK(INDEX('Policy Characteristics'!I:I,MATCH($C1032,'Policy Characteristics'!$C:$C,0))),"",INDEX('Policy Characteristics'!I:I,MATCH($C1032,'Policy Characteristics'!$C:$C,0)))</f>
        <v>$/metric ton CO2e</v>
      </c>
      <c r="P1032" s="293" t="str">
        <f>IF(ISBLANK(INDEX('Policy Characteristics'!J:J,MATCH($C1032,'Policy Characteristics'!$C:$C,0))),"",INDEX('Policy Characteristics'!J:J,MATCH($C1032,'Policy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2" s="293" t="str">
        <f>IF(ISBLANK(INDEX('Policy Characteristics'!K:K,MATCH($C1032,'Policy Characteristics'!$C:$C,0))),"",INDEX('Policy Characteristics'!K:K,MATCH($C1032,'Policy Characteristics'!$C:$C,0)))</f>
        <v>fuels.html#carbon-tax</v>
      </c>
      <c r="R1032" s="293" t="str">
        <f>IF(ISBLANK(INDEX('Policy Characteristics'!L:L,MATCH($C1032,'Policy Characteristics'!$C:$C,0))),"",INDEX('Policy Characteristics'!L:L,MATCH($C1032,'Policy Characteristics'!$C:$C,0)))</f>
        <v>carbon-tax.html</v>
      </c>
    </row>
    <row r="1033" spans="1:18" s="293" customFormat="1" x14ac:dyDescent="0.25">
      <c r="A1033" s="293" t="str">
        <f>IF(ISBLANK(INDEX('Policy Characteristics'!A:A,MATCH($C1033,'Policy Characteristics'!$C:$C,0))),"",INDEX('Policy Characteristics'!A:A,MATCH($C1033,'Policy Characteristics'!$C:$C,0)))</f>
        <v>Cross-Sector</v>
      </c>
      <c r="B1033" s="294" t="str">
        <f>IF(ISBLANK(INDEX('Policy Characteristics'!B:B,MATCH($C1033,'Policy Characteristics'!$C:$C,0))),"",INDEX('Policy Characteristics'!B:B,MATCH($C1033,'Policy Characteristics'!$C:$C,0)))</f>
        <v>Simplified Carbon Price</v>
      </c>
      <c r="C1033" s="293" t="str">
        <f t="shared" ref="C1033" si="47">C$1032</f>
        <v>Additional Carbon Tax Rate</v>
      </c>
      <c r="D1033" s="298" t="s">
        <v>817</v>
      </c>
      <c r="E1033" s="298"/>
      <c r="F1033" s="298" t="s">
        <v>818</v>
      </c>
      <c r="G1033" s="298"/>
      <c r="H1033" s="20">
        <v>172</v>
      </c>
      <c r="I1033" s="295" t="s">
        <v>624</v>
      </c>
      <c r="J1033" s="296" t="str">
        <f>IF(ISBLANK(INDEX('Policy Characteristics'!D:D,MATCH($C1033,'Policy Characteristics'!$C:$C,0))),"",INDEX('Policy Characteristics'!D:D,MATCH($C1033,'Policy Characteristics'!$C:$C,0)))</f>
        <v>Simplified Carbon Price</v>
      </c>
      <c r="K1033" s="293" t="str">
        <f>IF(ISBLANK(INDEX('Policy Characteristics'!E:E,MATCH($C1033,'Policy Characteristics'!$C:$C,0))),"",INDEX('Policy Characteristics'!E:E,MATCH($C1033,'Policy Characteristics'!$C:$C,0)))</f>
        <v>cross carbon tax</v>
      </c>
      <c r="L1033" s="293">
        <f>IF(ISBLANK(INDEX('Policy Characteristics'!F:F,MATCH($C1033,'Policy Characteristics'!$C:$C,0))),"",INDEX('Policy Characteristics'!F:F,MATCH($C1033,'Policy Characteristics'!$C:$C,0)))</f>
        <v>0</v>
      </c>
      <c r="M1033" s="293">
        <f>IF(ISBLANK(INDEX('Policy Characteristics'!G:G,MATCH($C1033,'Policy Characteristics'!$C:$C,0))),"",INDEX('Policy Characteristics'!G:G,MATCH($C1033,'Policy Characteristics'!$C:$C,0)))</f>
        <v>300</v>
      </c>
      <c r="N1033" s="293">
        <f>IF(ISBLANK(INDEX('Policy Characteristics'!H:H,MATCH($C1033,'Policy Characteristics'!$C:$C,0))),"",INDEX('Policy Characteristics'!H:H,MATCH($C1033,'Policy Characteristics'!$C:$C,0)))</f>
        <v>5</v>
      </c>
      <c r="O1033" s="293" t="str">
        <f>IF(ISBLANK(INDEX('Policy Characteristics'!I:I,MATCH($C1033,'Policy Characteristics'!$C:$C,0))),"",INDEX('Policy Characteristics'!I:I,MATCH($C1033,'Policy Characteristics'!$C:$C,0)))</f>
        <v>$/metric ton CO2e</v>
      </c>
      <c r="P1033" s="293" t="str">
        <f>IF(ISBLANK(INDEX('Policy Characteristics'!J:J,MATCH($C1033,'Policy Characteristics'!$C:$C,0))),"",INDEX('Policy Characteristics'!J:J,MATCH($C1033,'Policy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3" s="293" t="str">
        <f>IF(ISBLANK(INDEX('Policy Characteristics'!K:K,MATCH($C1033,'Policy Characteristics'!$C:$C,0))),"",INDEX('Policy Characteristics'!K:K,MATCH($C1033,'Policy Characteristics'!$C:$C,0)))</f>
        <v>fuels.html#carbon-tax</v>
      </c>
      <c r="R1033" s="293" t="str">
        <f>IF(ISBLANK(INDEX('Policy Characteristics'!L:L,MATCH($C1033,'Policy Characteristics'!$C:$C,0))),"",INDEX('Policy Characteristics'!L:L,MATCH($C1033,'Policy Characteristics'!$C:$C,0)))</f>
        <v>carbon-tax.html</v>
      </c>
    </row>
    <row r="1034" spans="1:18" s="293" customFormat="1" x14ac:dyDescent="0.25">
      <c r="A1034" s="293" t="str">
        <f>IF(ISBLANK(INDEX('Policy Characteristics'!A:A,MATCH($C1034,'Policy Characteristics'!$C:$C,0))),"",INDEX('Policy Characteristics'!A:A,MATCH($C1034,'Policy Characteristics'!$C:$C,0)))</f>
        <v>Cross-Sector</v>
      </c>
      <c r="B1034" s="294" t="str">
        <f>IF(ISBLANK(INDEX('Policy Characteristics'!B:B,MATCH($C1034,'Policy Characteristics'!$C:$C,0))),"",INDEX('Policy Characteristics'!B:B,MATCH($C1034,'Policy Characteristics'!$C:$C,0)))</f>
        <v>Simplified Carbon Price</v>
      </c>
      <c r="C1034" s="293" t="str">
        <f t="shared" ref="C1034:C1037" si="48">C$1032</f>
        <v>Additional Carbon Tax Rate</v>
      </c>
      <c r="D1034" s="298" t="s">
        <v>819</v>
      </c>
      <c r="E1034" s="298"/>
      <c r="F1034" s="298" t="s">
        <v>820</v>
      </c>
      <c r="G1034" s="298"/>
      <c r="H1034" s="20">
        <v>173</v>
      </c>
      <c r="I1034" s="295" t="s">
        <v>624</v>
      </c>
      <c r="J1034" s="296" t="str">
        <f>IF(ISBLANK(INDEX('Policy Characteristics'!D:D,MATCH($C1034,'Policy Characteristics'!$C:$C,0))),"",INDEX('Policy Characteristics'!D:D,MATCH($C1034,'Policy Characteristics'!$C:$C,0)))</f>
        <v>Simplified Carbon Price</v>
      </c>
      <c r="K1034" s="293" t="str">
        <f>IF(ISBLANK(INDEX('Policy Characteristics'!E:E,MATCH($C1034,'Policy Characteristics'!$C:$C,0))),"",INDEX('Policy Characteristics'!E:E,MATCH($C1034,'Policy Characteristics'!$C:$C,0)))</f>
        <v>cross carbon tax</v>
      </c>
      <c r="L1034" s="293">
        <f>IF(ISBLANK(INDEX('Policy Characteristics'!F:F,MATCH($C1034,'Policy Characteristics'!$C:$C,0))),"",INDEX('Policy Characteristics'!F:F,MATCH($C1034,'Policy Characteristics'!$C:$C,0)))</f>
        <v>0</v>
      </c>
      <c r="M1034" s="293">
        <f>IF(ISBLANK(INDEX('Policy Characteristics'!G:G,MATCH($C1034,'Policy Characteristics'!$C:$C,0))),"",INDEX('Policy Characteristics'!G:G,MATCH($C1034,'Policy Characteristics'!$C:$C,0)))</f>
        <v>300</v>
      </c>
      <c r="N1034" s="293">
        <f>IF(ISBLANK(INDEX('Policy Characteristics'!H:H,MATCH($C1034,'Policy Characteristics'!$C:$C,0))),"",INDEX('Policy Characteristics'!H:H,MATCH($C1034,'Policy Characteristics'!$C:$C,0)))</f>
        <v>5</v>
      </c>
      <c r="O1034" s="293" t="str">
        <f>IF(ISBLANK(INDEX('Policy Characteristics'!I:I,MATCH($C1034,'Policy Characteristics'!$C:$C,0))),"",INDEX('Policy Characteristics'!I:I,MATCH($C1034,'Policy Characteristics'!$C:$C,0)))</f>
        <v>$/metric ton CO2e</v>
      </c>
      <c r="P1034" s="293" t="str">
        <f>IF(ISBLANK(INDEX('Policy Characteristics'!J:J,MATCH($C1034,'Policy Characteristics'!$C:$C,0))),"",INDEX('Policy Characteristics'!J:J,MATCH($C1034,'Policy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4" s="293" t="str">
        <f>IF(ISBLANK(INDEX('Policy Characteristics'!K:K,MATCH($C1034,'Policy Characteristics'!$C:$C,0))),"",INDEX('Policy Characteristics'!K:K,MATCH($C1034,'Policy Characteristics'!$C:$C,0)))</f>
        <v>fuels.html#carbon-tax</v>
      </c>
      <c r="R1034" s="293" t="str">
        <f>IF(ISBLANK(INDEX('Policy Characteristics'!L:L,MATCH($C1034,'Policy Characteristics'!$C:$C,0))),"",INDEX('Policy Characteristics'!L:L,MATCH($C1034,'Policy Characteristics'!$C:$C,0)))</f>
        <v>carbon-tax.html</v>
      </c>
    </row>
    <row r="1035" spans="1:18" s="293" customFormat="1" x14ac:dyDescent="0.25">
      <c r="A1035" s="293" t="str">
        <f>IF(ISBLANK(INDEX('Policy Characteristics'!A:A,MATCH($C1035,'Policy Characteristics'!$C:$C,0))),"",INDEX('Policy Characteristics'!A:A,MATCH($C1035,'Policy Characteristics'!$C:$C,0)))</f>
        <v>Cross-Sector</v>
      </c>
      <c r="B1035" s="294" t="str">
        <f>IF(ISBLANK(INDEX('Policy Characteristics'!B:B,MATCH($C1035,'Policy Characteristics'!$C:$C,0))),"",INDEX('Policy Characteristics'!B:B,MATCH($C1035,'Policy Characteristics'!$C:$C,0)))</f>
        <v>Simplified Carbon Price</v>
      </c>
      <c r="C1035" s="293" t="str">
        <f t="shared" si="48"/>
        <v>Additional Carbon Tax Rate</v>
      </c>
      <c r="D1035" s="298" t="s">
        <v>821</v>
      </c>
      <c r="E1035" s="298"/>
      <c r="F1035" s="298" t="s">
        <v>822</v>
      </c>
      <c r="G1035" s="298"/>
      <c r="H1035" s="20">
        <v>174</v>
      </c>
      <c r="I1035" s="295" t="s">
        <v>624</v>
      </c>
      <c r="J1035" s="296" t="str">
        <f>IF(ISBLANK(INDEX('Policy Characteristics'!D:D,MATCH($C1035,'Policy Characteristics'!$C:$C,0))),"",INDEX('Policy Characteristics'!D:D,MATCH($C1035,'Policy Characteristics'!$C:$C,0)))</f>
        <v>Simplified Carbon Price</v>
      </c>
      <c r="K1035" s="293" t="str">
        <f>IF(ISBLANK(INDEX('Policy Characteristics'!E:E,MATCH($C1035,'Policy Characteristics'!$C:$C,0))),"",INDEX('Policy Characteristics'!E:E,MATCH($C1035,'Policy Characteristics'!$C:$C,0)))</f>
        <v>cross carbon tax</v>
      </c>
      <c r="L1035" s="293">
        <f>IF(ISBLANK(INDEX('Policy Characteristics'!F:F,MATCH($C1035,'Policy Characteristics'!$C:$C,0))),"",INDEX('Policy Characteristics'!F:F,MATCH($C1035,'Policy Characteristics'!$C:$C,0)))</f>
        <v>0</v>
      </c>
      <c r="M1035" s="293">
        <f>IF(ISBLANK(INDEX('Policy Characteristics'!G:G,MATCH($C1035,'Policy Characteristics'!$C:$C,0))),"",INDEX('Policy Characteristics'!G:G,MATCH($C1035,'Policy Characteristics'!$C:$C,0)))</f>
        <v>300</v>
      </c>
      <c r="N1035" s="293">
        <f>IF(ISBLANK(INDEX('Policy Characteristics'!H:H,MATCH($C1035,'Policy Characteristics'!$C:$C,0))),"",INDEX('Policy Characteristics'!H:H,MATCH($C1035,'Policy Characteristics'!$C:$C,0)))</f>
        <v>5</v>
      </c>
      <c r="O1035" s="293" t="str">
        <f>IF(ISBLANK(INDEX('Policy Characteristics'!I:I,MATCH($C1035,'Policy Characteristics'!$C:$C,0))),"",INDEX('Policy Characteristics'!I:I,MATCH($C1035,'Policy Characteristics'!$C:$C,0)))</f>
        <v>$/metric ton CO2e</v>
      </c>
      <c r="P1035" s="293" t="str">
        <f>IF(ISBLANK(INDEX('Policy Characteristics'!J:J,MATCH($C1035,'Policy Characteristics'!$C:$C,0))),"",INDEX('Policy Characteristics'!J:J,MATCH($C1035,'Policy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5" s="293" t="str">
        <f>IF(ISBLANK(INDEX('Policy Characteristics'!K:K,MATCH($C1035,'Policy Characteristics'!$C:$C,0))),"",INDEX('Policy Characteristics'!K:K,MATCH($C1035,'Policy Characteristics'!$C:$C,0)))</f>
        <v>fuels.html#carbon-tax</v>
      </c>
      <c r="R1035" s="293" t="str">
        <f>IF(ISBLANK(INDEX('Policy Characteristics'!L:L,MATCH($C1035,'Policy Characteristics'!$C:$C,0))),"",INDEX('Policy Characteristics'!L:L,MATCH($C1035,'Policy Characteristics'!$C:$C,0)))</f>
        <v>carbon-tax.html</v>
      </c>
    </row>
    <row r="1036" spans="1:18" s="293" customFormat="1" x14ac:dyDescent="0.25">
      <c r="A1036" s="293" t="str">
        <f>IF(ISBLANK(INDEX('Policy Characteristics'!A:A,MATCH($C1036,'Policy Characteristics'!$C:$C,0))),"",INDEX('Policy Characteristics'!A:A,MATCH($C1036,'Policy Characteristics'!$C:$C,0)))</f>
        <v>Cross-Sector</v>
      </c>
      <c r="B1036" s="294" t="str">
        <f>IF(ISBLANK(INDEX('Policy Characteristics'!B:B,MATCH($C1036,'Policy Characteristics'!$C:$C,0))),"",INDEX('Policy Characteristics'!B:B,MATCH($C1036,'Policy Characteristics'!$C:$C,0)))</f>
        <v>Simplified Carbon Price</v>
      </c>
      <c r="C1036" s="293" t="str">
        <f t="shared" si="48"/>
        <v>Additional Carbon Tax Rate</v>
      </c>
      <c r="D1036" s="298" t="s">
        <v>823</v>
      </c>
      <c r="E1036" s="298"/>
      <c r="F1036" s="298" t="s">
        <v>824</v>
      </c>
      <c r="G1036" s="298"/>
      <c r="H1036" s="20">
        <v>175</v>
      </c>
      <c r="I1036" s="295" t="s">
        <v>624</v>
      </c>
      <c r="J1036" s="296" t="str">
        <f>IF(ISBLANK(INDEX('Policy Characteristics'!D:D,MATCH($C1036,'Policy Characteristics'!$C:$C,0))),"",INDEX('Policy Characteristics'!D:D,MATCH($C1036,'Policy Characteristics'!$C:$C,0)))</f>
        <v>Simplified Carbon Price</v>
      </c>
      <c r="K1036" s="293" t="str">
        <f>IF(ISBLANK(INDEX('Policy Characteristics'!E:E,MATCH($C1036,'Policy Characteristics'!$C:$C,0))),"",INDEX('Policy Characteristics'!E:E,MATCH($C1036,'Policy Characteristics'!$C:$C,0)))</f>
        <v>cross carbon tax</v>
      </c>
      <c r="L1036" s="293">
        <f>IF(ISBLANK(INDEX('Policy Characteristics'!F:F,MATCH($C1036,'Policy Characteristics'!$C:$C,0))),"",INDEX('Policy Characteristics'!F:F,MATCH($C1036,'Policy Characteristics'!$C:$C,0)))</f>
        <v>0</v>
      </c>
      <c r="M1036" s="293">
        <f>IF(ISBLANK(INDEX('Policy Characteristics'!G:G,MATCH($C1036,'Policy Characteristics'!$C:$C,0))),"",INDEX('Policy Characteristics'!G:G,MATCH($C1036,'Policy Characteristics'!$C:$C,0)))</f>
        <v>300</v>
      </c>
      <c r="N1036" s="293">
        <f>IF(ISBLANK(INDEX('Policy Characteristics'!H:H,MATCH($C1036,'Policy Characteristics'!$C:$C,0))),"",INDEX('Policy Characteristics'!H:H,MATCH($C1036,'Policy Characteristics'!$C:$C,0)))</f>
        <v>5</v>
      </c>
      <c r="O1036" s="293" t="str">
        <f>IF(ISBLANK(INDEX('Policy Characteristics'!I:I,MATCH($C1036,'Policy Characteristics'!$C:$C,0))),"",INDEX('Policy Characteristics'!I:I,MATCH($C1036,'Policy Characteristics'!$C:$C,0)))</f>
        <v>$/metric ton CO2e</v>
      </c>
      <c r="P1036" s="293" t="str">
        <f>IF(ISBLANK(INDEX('Policy Characteristics'!J:J,MATCH($C1036,'Policy Characteristics'!$C:$C,0))),"",INDEX('Policy Characteristics'!J:J,MATCH($C1036,'Policy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6" s="293" t="str">
        <f>IF(ISBLANK(INDEX('Policy Characteristics'!K:K,MATCH($C1036,'Policy Characteristics'!$C:$C,0))),"",INDEX('Policy Characteristics'!K:K,MATCH($C1036,'Policy Characteristics'!$C:$C,0)))</f>
        <v>fuels.html#carbon-tax</v>
      </c>
      <c r="R1036" s="293" t="str">
        <f>IF(ISBLANK(INDEX('Policy Characteristics'!L:L,MATCH($C1036,'Policy Characteristics'!$C:$C,0))),"",INDEX('Policy Characteristics'!L:L,MATCH($C1036,'Policy Characteristics'!$C:$C,0)))</f>
        <v>carbon-tax.html</v>
      </c>
    </row>
    <row r="1037" spans="1:18" s="293" customFormat="1" x14ac:dyDescent="0.25">
      <c r="A1037" s="293" t="str">
        <f>IF(ISBLANK(INDEX('Policy Characteristics'!A:A,MATCH($C1037,'Policy Characteristics'!$C:$C,0))),"",INDEX('Policy Characteristics'!A:A,MATCH($C1037,'Policy Characteristics'!$C:$C,0)))</f>
        <v>Cross-Sector</v>
      </c>
      <c r="B1037" s="294" t="str">
        <f>IF(ISBLANK(INDEX('Policy Characteristics'!B:B,MATCH($C1037,'Policy Characteristics'!$C:$C,0))),"",INDEX('Policy Characteristics'!B:B,MATCH($C1037,'Policy Characteristics'!$C:$C,0)))</f>
        <v>Simplified Carbon Price</v>
      </c>
      <c r="C1037" s="293" t="str">
        <f t="shared" si="48"/>
        <v>Additional Carbon Tax Rate</v>
      </c>
      <c r="D1037" s="298" t="s">
        <v>825</v>
      </c>
      <c r="E1037" s="298"/>
      <c r="F1037" s="298" t="s">
        <v>826</v>
      </c>
      <c r="G1037" s="298"/>
      <c r="H1037" s="20">
        <v>544</v>
      </c>
      <c r="I1037" s="295" t="s">
        <v>624</v>
      </c>
      <c r="J1037" s="296" t="str">
        <f>IF(ISBLANK(INDEX('Policy Characteristics'!D:D,MATCH($C1037,'Policy Characteristics'!$C:$C,0))),"",INDEX('Policy Characteristics'!D:D,MATCH($C1037,'Policy Characteristics'!$C:$C,0)))</f>
        <v>Simplified Carbon Price</v>
      </c>
      <c r="K1037" s="293" t="str">
        <f>IF(ISBLANK(INDEX('Policy Characteristics'!E:E,MATCH($C1037,'Policy Characteristics'!$C:$C,0))),"",INDEX('Policy Characteristics'!E:E,MATCH($C1037,'Policy Characteristics'!$C:$C,0)))</f>
        <v>cross carbon tax</v>
      </c>
      <c r="L1037" s="293">
        <f>IF(ISBLANK(INDEX('Policy Characteristics'!F:F,MATCH($C1037,'Policy Characteristics'!$C:$C,0))),"",INDEX('Policy Characteristics'!F:F,MATCH($C1037,'Policy Characteristics'!$C:$C,0)))</f>
        <v>0</v>
      </c>
      <c r="M1037" s="293">
        <f>IF(ISBLANK(INDEX('Policy Characteristics'!G:G,MATCH($C1037,'Policy Characteristics'!$C:$C,0))),"",INDEX('Policy Characteristics'!G:G,MATCH($C1037,'Policy Characteristics'!$C:$C,0)))</f>
        <v>300</v>
      </c>
      <c r="N1037" s="293">
        <f>IF(ISBLANK(INDEX('Policy Characteristics'!H:H,MATCH($C1037,'Policy Characteristics'!$C:$C,0))),"",INDEX('Policy Characteristics'!H:H,MATCH($C1037,'Policy Characteristics'!$C:$C,0)))</f>
        <v>5</v>
      </c>
      <c r="O1037" s="293" t="str">
        <f>IF(ISBLANK(INDEX('Policy Characteristics'!I:I,MATCH($C1037,'Policy Characteristics'!$C:$C,0))),"",INDEX('Policy Characteristics'!I:I,MATCH($C1037,'Policy Characteristics'!$C:$C,0)))</f>
        <v>$/metric ton CO2e</v>
      </c>
      <c r="P1037" s="293" t="str">
        <f>IF(ISBLANK(INDEX('Policy Characteristics'!J:J,MATCH($C1037,'Policy Characteristics'!$C:$C,0))),"",INDEX('Policy Characteristics'!J:J,MATCH($C1037,'Policy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7" s="293" t="str">
        <f>IF(ISBLANK(INDEX('Policy Characteristics'!K:K,MATCH($C1037,'Policy Characteristics'!$C:$C,0))),"",INDEX('Policy Characteristics'!K:K,MATCH($C1037,'Policy Characteristics'!$C:$C,0)))</f>
        <v>fuels.html#carbon-tax</v>
      </c>
      <c r="R1037" s="293" t="str">
        <f>IF(ISBLANK(INDEX('Policy Characteristics'!L:L,MATCH($C1037,'Policy Characteristics'!$C:$C,0))),"",INDEX('Policy Characteristics'!L:L,MATCH($C1037,'Policy Characteristics'!$C:$C,0)))</f>
        <v>carbon-tax.html</v>
      </c>
    </row>
    <row r="1038" spans="1:18" s="293" customFormat="1" x14ac:dyDescent="0.25">
      <c r="A1038" s="293" t="str">
        <f>IF(ISBLANK(INDEX('Policy Characteristics'!A:A,MATCH($C1038,'Policy Characteristics'!$C:$C,0))),"",INDEX('Policy Characteristics'!A:A,MATCH($C1038,'Policy Characteristics'!$C:$C,0)))</f>
        <v>Cross-Sector</v>
      </c>
      <c r="B1038" s="294" t="str">
        <f>IF(ISBLANK(INDEX('Policy Characteristics'!B:B,MATCH($C1038,'Policy Characteristics'!$C:$C,0))),"",INDEX('Policy Characteristics'!B:B,MATCH($C1038,'Policy Characteristics'!$C:$C,0)))</f>
        <v>End Existing Subsidies</v>
      </c>
      <c r="C1038" t="s">
        <v>509</v>
      </c>
      <c r="D1038" s="298" t="s">
        <v>827</v>
      </c>
      <c r="E1038" s="298"/>
      <c r="F1038" s="298" t="s">
        <v>828</v>
      </c>
      <c r="G1038" s="298"/>
      <c r="H1038" s="20">
        <v>706</v>
      </c>
      <c r="I1038" s="297" t="s">
        <v>634</v>
      </c>
      <c r="J1038" s="296" t="str">
        <f>IF(ISBLANK(INDEX('Policy Characteristics'!D:D,MATCH($C1038,'Policy Characteristics'!$C:$C,0))),"",INDEX('Policy Characteristics'!D:D,MATCH($C1038,'Policy Characteristics'!$C:$C,0)))</f>
        <v>End Existing Subsidies</v>
      </c>
      <c r="K1038" s="293" t="str">
        <f>IF(ISBLANK(INDEX('Policy Characteristics'!E:E,MATCH($C1038,'Policy Characteristics'!$C:$C,0))),"",INDEX('Policy Characteristics'!E:E,MATCH($C1038,'Policy Characteristics'!$C:$C,0)))</f>
        <v>cross reduce BAU subsidies</v>
      </c>
      <c r="L1038" s="237">
        <f>IF(ISBLANK(INDEX('Policy Characteristics'!F:F,MATCH($C1038,'Policy Characteristics'!$C:$C,0))),"",INDEX('Policy Characteristics'!F:F,MATCH($C1038,'Policy Characteristics'!$C:$C,0)))</f>
        <v>0</v>
      </c>
      <c r="M1038" s="237">
        <f>IF(ISBLANK(INDEX('Policy Characteristics'!G:G,MATCH($C1038,'Policy Characteristics'!$C:$C,0))),"",INDEX('Policy Characteristics'!G:G,MATCH($C1038,'Policy Characteristics'!$C:$C,0)))</f>
        <v>1</v>
      </c>
      <c r="N1038" s="237">
        <f>IF(ISBLANK(INDEX('Policy Characteristics'!H:H,MATCH($C1038,'Policy Characteristics'!$C:$C,0))),"",INDEX('Policy Characteristics'!H:H,MATCH($C1038,'Policy Characteristics'!$C:$C,0)))</f>
        <v>0.01</v>
      </c>
      <c r="O1038" s="293" t="str">
        <f>IF(ISBLANK(INDEX('Policy Characteristics'!I:I,MATCH($C1038,'Policy Characteristics'!$C:$C,0))),"",INDEX('Policy Characteristics'!I:I,MATCH($C1038,'Policy Characteristics'!$C:$C,0)))</f>
        <v>% reduction in BAU subsidies</v>
      </c>
      <c r="P1038" s="293"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93" t="str">
        <f>IF(ISBLANK(INDEX('Policy Characteristics'!K:K,MATCH($C1038,'Policy Characteristics'!$C:$C,0))),"",INDEX('Policy Characteristics'!K:K,MATCH($C1038,'Policy Characteristics'!$C:$C,0)))</f>
        <v>fuels.html#end-subsidies</v>
      </c>
      <c r="R1038" s="293" t="str">
        <f>IF(ISBLANK(INDEX('Policy Characteristics'!L:L,MATCH($C1038,'Policy Characteristics'!$C:$C,0))),"",INDEX('Policy Characteristics'!L:L,MATCH($C1038,'Policy Characteristics'!$C:$C,0)))</f>
        <v>end-existing-subsidies.html</v>
      </c>
    </row>
    <row r="1039" spans="1:18" s="293" customFormat="1" x14ac:dyDescent="0.25">
      <c r="A1039" s="293" t="str">
        <f>IF(ISBLANK(INDEX('Policy Characteristics'!A:A,MATCH($C1039,'Policy Characteristics'!$C:$C,0))),"",INDEX('Policy Characteristics'!A:A,MATCH($C1039,'Policy Characteristics'!$C:$C,0)))</f>
        <v>Cross-Sector</v>
      </c>
      <c r="B1039" s="294" t="str">
        <f>IF(ISBLANK(INDEX('Policy Characteristics'!B:B,MATCH($C1039,'Policy Characteristics'!$C:$C,0))),"",INDEX('Policy Characteristics'!B:B,MATCH($C1039,'Policy Characteristics'!$C:$C,0)))</f>
        <v>End Existing Subsidies</v>
      </c>
      <c r="C1039" s="293" t="str">
        <f t="shared" ref="C1039:C1054" si="49">C$1038</f>
        <v>Percent Reduction in BAU Subsidies</v>
      </c>
      <c r="D1039" s="299" t="s">
        <v>800</v>
      </c>
      <c r="E1039" s="298"/>
      <c r="F1039" s="299" t="s">
        <v>679</v>
      </c>
      <c r="G1039" s="298"/>
      <c r="H1039" s="20">
        <v>69</v>
      </c>
      <c r="I1039" s="297" t="s">
        <v>624</v>
      </c>
      <c r="J1039" s="296" t="str">
        <f>IF(ISBLANK(INDEX('Policy Characteristics'!D:D,MATCH($C1039,'Policy Characteristics'!$C:$C,0))),"",INDEX('Policy Characteristics'!D:D,MATCH($C1039,'Policy Characteristics'!$C:$C,0)))</f>
        <v>End Existing Subsidies</v>
      </c>
      <c r="K1039" s="293" t="str">
        <f>IF(ISBLANK(INDEX('Policy Characteristics'!E:E,MATCH($C1039,'Policy Characteristics'!$C:$C,0))),"",INDEX('Policy Characteristics'!E:E,MATCH($C1039,'Policy Characteristics'!$C:$C,0)))</f>
        <v>cross reduce BAU subsidies</v>
      </c>
      <c r="L1039" s="237">
        <f>IF(ISBLANK(INDEX('Policy Characteristics'!F:F,MATCH($C1039,'Policy Characteristics'!$C:$C,0))),"",INDEX('Policy Characteristics'!F:F,MATCH($C1039,'Policy Characteristics'!$C:$C,0)))</f>
        <v>0</v>
      </c>
      <c r="M1039" s="237">
        <f>IF(ISBLANK(INDEX('Policy Characteristics'!G:G,MATCH($C1039,'Policy Characteristics'!$C:$C,0))),"",INDEX('Policy Characteristics'!G:G,MATCH($C1039,'Policy Characteristics'!$C:$C,0)))</f>
        <v>1</v>
      </c>
      <c r="N1039" s="237">
        <f>IF(ISBLANK(INDEX('Policy Characteristics'!H:H,MATCH($C1039,'Policy Characteristics'!$C:$C,0))),"",INDEX('Policy Characteristics'!H:H,MATCH($C1039,'Policy Characteristics'!$C:$C,0)))</f>
        <v>0.01</v>
      </c>
      <c r="O1039" s="293" t="str">
        <f>IF(ISBLANK(INDEX('Policy Characteristics'!I:I,MATCH($C1039,'Policy Characteristics'!$C:$C,0))),"",INDEX('Policy Characteristics'!I:I,MATCH($C1039,'Policy Characteristics'!$C:$C,0)))</f>
        <v>% reduction in BAU subsidies</v>
      </c>
      <c r="P1039" s="293"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93" t="str">
        <f>IF(ISBLANK(INDEX('Policy Characteristics'!K:K,MATCH($C1039,'Policy Characteristics'!$C:$C,0))),"",INDEX('Policy Characteristics'!K:K,MATCH($C1039,'Policy Characteristics'!$C:$C,0)))</f>
        <v>fuels.html#end-subsidies</v>
      </c>
      <c r="R1039" s="293" t="str">
        <f>IF(ISBLANK(INDEX('Policy Characteristics'!L:L,MATCH($C1039,'Policy Characteristics'!$C:$C,0))),"",INDEX('Policy Characteristics'!L:L,MATCH($C1039,'Policy Characteristics'!$C:$C,0)))</f>
        <v>end-existing-subsidies.html</v>
      </c>
    </row>
    <row r="1040" spans="1:18" s="293" customFormat="1" x14ac:dyDescent="0.25">
      <c r="A1040" s="293" t="str">
        <f>IF(ISBLANK(INDEX('Policy Characteristics'!A:A,MATCH($C1040,'Policy Characteristics'!$C:$C,0))),"",INDEX('Policy Characteristics'!A:A,MATCH($C1040,'Policy Characteristics'!$C:$C,0)))</f>
        <v>Cross-Sector</v>
      </c>
      <c r="B1040" s="294" t="str">
        <f>IF(ISBLANK(INDEX('Policy Characteristics'!B:B,MATCH($C1040,'Policy Characteristics'!$C:$C,0))),"",INDEX('Policy Characteristics'!B:B,MATCH($C1040,'Policy Characteristics'!$C:$C,0)))</f>
        <v>End Existing Subsidies</v>
      </c>
      <c r="C1040" s="293" t="str">
        <f t="shared" si="49"/>
        <v>Percent Reduction in BAU Subsidies</v>
      </c>
      <c r="D1040" s="299" t="s">
        <v>801</v>
      </c>
      <c r="E1040" s="298"/>
      <c r="F1040" s="299" t="s">
        <v>802</v>
      </c>
      <c r="G1040" s="298"/>
      <c r="H1040" s="20">
        <v>70</v>
      </c>
      <c r="I1040" s="297" t="s">
        <v>624</v>
      </c>
      <c r="J1040" s="296" t="str">
        <f>IF(ISBLANK(INDEX('Policy Characteristics'!D:D,MATCH($C1040,'Policy Characteristics'!$C:$C,0))),"",INDEX('Policy Characteristics'!D:D,MATCH($C1040,'Policy Characteristics'!$C:$C,0)))</f>
        <v>End Existing Subsidies</v>
      </c>
      <c r="K1040" s="293" t="str">
        <f>IF(ISBLANK(INDEX('Policy Characteristics'!E:E,MATCH($C1040,'Policy Characteristics'!$C:$C,0))),"",INDEX('Policy Characteristics'!E:E,MATCH($C1040,'Policy Characteristics'!$C:$C,0)))</f>
        <v>cross reduce BAU subsidies</v>
      </c>
      <c r="L1040" s="237">
        <f>IF(ISBLANK(INDEX('Policy Characteristics'!F:F,MATCH($C1040,'Policy Characteristics'!$C:$C,0))),"",INDEX('Policy Characteristics'!F:F,MATCH($C1040,'Policy Characteristics'!$C:$C,0)))</f>
        <v>0</v>
      </c>
      <c r="M1040" s="237">
        <f>IF(ISBLANK(INDEX('Policy Characteristics'!G:G,MATCH($C1040,'Policy Characteristics'!$C:$C,0))),"",INDEX('Policy Characteristics'!G:G,MATCH($C1040,'Policy Characteristics'!$C:$C,0)))</f>
        <v>1</v>
      </c>
      <c r="N1040" s="237">
        <f>IF(ISBLANK(INDEX('Policy Characteristics'!H:H,MATCH($C1040,'Policy Characteristics'!$C:$C,0))),"",INDEX('Policy Characteristics'!H:H,MATCH($C1040,'Policy Characteristics'!$C:$C,0)))</f>
        <v>0.01</v>
      </c>
      <c r="O1040" s="293" t="str">
        <f>IF(ISBLANK(INDEX('Policy Characteristics'!I:I,MATCH($C1040,'Policy Characteristics'!$C:$C,0))),"",INDEX('Policy Characteristics'!I:I,MATCH($C1040,'Policy Characteristics'!$C:$C,0)))</f>
        <v>% reduction in BAU subsidies</v>
      </c>
      <c r="P1040" s="293"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93" t="str">
        <f>IF(ISBLANK(INDEX('Policy Characteristics'!K:K,MATCH($C1040,'Policy Characteristics'!$C:$C,0))),"",INDEX('Policy Characteristics'!K:K,MATCH($C1040,'Policy Characteristics'!$C:$C,0)))</f>
        <v>fuels.html#end-subsidies</v>
      </c>
      <c r="R1040" s="293" t="str">
        <f>IF(ISBLANK(INDEX('Policy Characteristics'!L:L,MATCH($C1040,'Policy Characteristics'!$C:$C,0))),"",INDEX('Policy Characteristics'!L:L,MATCH($C1040,'Policy Characteristics'!$C:$C,0)))</f>
        <v>end-existing-subsidies.html</v>
      </c>
    </row>
    <row r="1041" spans="1:18" s="293" customFormat="1" x14ac:dyDescent="0.25">
      <c r="A1041" s="293" t="str">
        <f>IF(ISBLANK(INDEX('Policy Characteristics'!A:A,MATCH($C1041,'Policy Characteristics'!$C:$C,0))),"",INDEX('Policy Characteristics'!A:A,MATCH($C1041,'Policy Characteristics'!$C:$C,0)))</f>
        <v>Cross-Sector</v>
      </c>
      <c r="B1041" s="294" t="str">
        <f>IF(ISBLANK(INDEX('Policy Characteristics'!B:B,MATCH($C1041,'Policy Characteristics'!$C:$C,0))),"",INDEX('Policy Characteristics'!B:B,MATCH($C1041,'Policy Characteristics'!$C:$C,0)))</f>
        <v>End Existing Subsidies</v>
      </c>
      <c r="C1041" s="293" t="str">
        <f t="shared" si="49"/>
        <v>Percent Reduction in BAU Subsidies</v>
      </c>
      <c r="D1041" s="299" t="s">
        <v>829</v>
      </c>
      <c r="E1041" s="298"/>
      <c r="F1041" s="299" t="s">
        <v>683</v>
      </c>
      <c r="G1041" s="298"/>
      <c r="H1041" s="20">
        <v>71</v>
      </c>
      <c r="I1041" s="297" t="s">
        <v>624</v>
      </c>
      <c r="J1041" s="296" t="str">
        <f>IF(ISBLANK(INDEX('Policy Characteristics'!D:D,MATCH($C1041,'Policy Characteristics'!$C:$C,0))),"",INDEX('Policy Characteristics'!D:D,MATCH($C1041,'Policy Characteristics'!$C:$C,0)))</f>
        <v>End Existing Subsidies</v>
      </c>
      <c r="K1041" s="293" t="str">
        <f>IF(ISBLANK(INDEX('Policy Characteristics'!E:E,MATCH($C1041,'Policy Characteristics'!$C:$C,0))),"",INDEX('Policy Characteristics'!E:E,MATCH($C1041,'Policy Characteristics'!$C:$C,0)))</f>
        <v>cross reduce BAU subsidies</v>
      </c>
      <c r="L1041" s="237">
        <f>IF(ISBLANK(INDEX('Policy Characteristics'!F:F,MATCH($C1041,'Policy Characteristics'!$C:$C,0))),"",INDEX('Policy Characteristics'!F:F,MATCH($C1041,'Policy Characteristics'!$C:$C,0)))</f>
        <v>0</v>
      </c>
      <c r="M1041" s="237">
        <f>IF(ISBLANK(INDEX('Policy Characteristics'!G:G,MATCH($C1041,'Policy Characteristics'!$C:$C,0))),"",INDEX('Policy Characteristics'!G:G,MATCH($C1041,'Policy Characteristics'!$C:$C,0)))</f>
        <v>1</v>
      </c>
      <c r="N1041" s="237">
        <f>IF(ISBLANK(INDEX('Policy Characteristics'!H:H,MATCH($C1041,'Policy Characteristics'!$C:$C,0))),"",INDEX('Policy Characteristics'!H:H,MATCH($C1041,'Policy Characteristics'!$C:$C,0)))</f>
        <v>0.01</v>
      </c>
      <c r="O1041" s="293" t="str">
        <f>IF(ISBLANK(INDEX('Policy Characteristics'!I:I,MATCH($C1041,'Policy Characteristics'!$C:$C,0))),"",INDEX('Policy Characteristics'!I:I,MATCH($C1041,'Policy Characteristics'!$C:$C,0)))</f>
        <v>% reduction in BAU subsidies</v>
      </c>
      <c r="P1041" s="293"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93" t="str">
        <f>IF(ISBLANK(INDEX('Policy Characteristics'!K:K,MATCH($C1041,'Policy Characteristics'!$C:$C,0))),"",INDEX('Policy Characteristics'!K:K,MATCH($C1041,'Policy Characteristics'!$C:$C,0)))</f>
        <v>fuels.html#end-subsidies</v>
      </c>
      <c r="R1041" s="293" t="str">
        <f>IF(ISBLANK(INDEX('Policy Characteristics'!L:L,MATCH($C1041,'Policy Characteristics'!$C:$C,0))),"",INDEX('Policy Characteristics'!L:L,MATCH($C1041,'Policy Characteristics'!$C:$C,0)))</f>
        <v>end-existing-subsidies.html</v>
      </c>
    </row>
    <row r="1042" spans="1:18" s="293" customFormat="1" x14ac:dyDescent="0.25">
      <c r="A1042" s="293" t="str">
        <f>IF(ISBLANK(INDEX('Policy Characteristics'!A:A,MATCH($C1042,'Policy Characteristics'!$C:$C,0))),"",INDEX('Policy Characteristics'!A:A,MATCH($C1042,'Policy Characteristics'!$C:$C,0)))</f>
        <v>Cross-Sector</v>
      </c>
      <c r="B1042" s="294" t="str">
        <f>IF(ISBLANK(INDEX('Policy Characteristics'!B:B,MATCH($C1042,'Policy Characteristics'!$C:$C,0))),"",INDEX('Policy Characteristics'!B:B,MATCH($C1042,'Policy Characteristics'!$C:$C,0)))</f>
        <v>End Existing Subsidies</v>
      </c>
      <c r="C1042" s="293" t="str">
        <f t="shared" si="49"/>
        <v>Percent Reduction in BAU Subsidies</v>
      </c>
      <c r="D1042" s="299" t="s">
        <v>830</v>
      </c>
      <c r="E1042" s="298"/>
      <c r="F1042" s="299" t="s">
        <v>685</v>
      </c>
      <c r="G1042" s="298"/>
      <c r="H1042" s="20">
        <v>72</v>
      </c>
      <c r="I1042" s="297" t="s">
        <v>634</v>
      </c>
      <c r="J1042" s="296" t="str">
        <f>IF(ISBLANK(INDEX('Policy Characteristics'!D:D,MATCH($C1042,'Policy Characteristics'!$C:$C,0))),"",INDEX('Policy Characteristics'!D:D,MATCH($C1042,'Policy Characteristics'!$C:$C,0)))</f>
        <v>End Existing Subsidies</v>
      </c>
      <c r="K1042" s="293" t="str">
        <f>IF(ISBLANK(INDEX('Policy Characteristics'!E:E,MATCH($C1042,'Policy Characteristics'!$C:$C,0))),"",INDEX('Policy Characteristics'!E:E,MATCH($C1042,'Policy Characteristics'!$C:$C,0)))</f>
        <v>cross reduce BAU subsidies</v>
      </c>
      <c r="L1042" s="237">
        <f>IF(ISBLANK(INDEX('Policy Characteristics'!F:F,MATCH($C1042,'Policy Characteristics'!$C:$C,0))),"",INDEX('Policy Characteristics'!F:F,MATCH($C1042,'Policy Characteristics'!$C:$C,0)))</f>
        <v>0</v>
      </c>
      <c r="M1042" s="237">
        <f>IF(ISBLANK(INDEX('Policy Characteristics'!G:G,MATCH($C1042,'Policy Characteristics'!$C:$C,0))),"",INDEX('Policy Characteristics'!G:G,MATCH($C1042,'Policy Characteristics'!$C:$C,0)))</f>
        <v>1</v>
      </c>
      <c r="N1042" s="237">
        <f>IF(ISBLANK(INDEX('Policy Characteristics'!H:H,MATCH($C1042,'Policy Characteristics'!$C:$C,0))),"",INDEX('Policy Characteristics'!H:H,MATCH($C1042,'Policy Characteristics'!$C:$C,0)))</f>
        <v>0.01</v>
      </c>
      <c r="O1042" s="293" t="str">
        <f>IF(ISBLANK(INDEX('Policy Characteristics'!I:I,MATCH($C1042,'Policy Characteristics'!$C:$C,0))),"",INDEX('Policy Characteristics'!I:I,MATCH($C1042,'Policy Characteristics'!$C:$C,0)))</f>
        <v>% reduction in BAU subsidies</v>
      </c>
      <c r="P1042" s="293"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93" t="str">
        <f>IF(ISBLANK(INDEX('Policy Characteristics'!K:K,MATCH($C1042,'Policy Characteristics'!$C:$C,0))),"",INDEX('Policy Characteristics'!K:K,MATCH($C1042,'Policy Characteristics'!$C:$C,0)))</f>
        <v>fuels.html#end-subsidies</v>
      </c>
      <c r="R1042" s="293" t="str">
        <f>IF(ISBLANK(INDEX('Policy Characteristics'!L:L,MATCH($C1042,'Policy Characteristics'!$C:$C,0))),"",INDEX('Policy Characteristics'!L:L,MATCH($C1042,'Policy Characteristics'!$C:$C,0)))</f>
        <v>end-existing-subsidies.html</v>
      </c>
    </row>
    <row r="1043" spans="1:18" s="293" customFormat="1" x14ac:dyDescent="0.25">
      <c r="A1043" s="293" t="str">
        <f>IF(ISBLANK(INDEX('Policy Characteristics'!A:A,MATCH($C1043,'Policy Characteristics'!$C:$C,0))),"",INDEX('Policy Characteristics'!A:A,MATCH($C1043,'Policy Characteristics'!$C:$C,0)))</f>
        <v>Cross-Sector</v>
      </c>
      <c r="B1043" s="294" t="str">
        <f>IF(ISBLANK(INDEX('Policy Characteristics'!B:B,MATCH($C1043,'Policy Characteristics'!$C:$C,0))),"",INDEX('Policy Characteristics'!B:B,MATCH($C1043,'Policy Characteristics'!$C:$C,0)))</f>
        <v>End Existing Subsidies</v>
      </c>
      <c r="C1043" s="293" t="str">
        <f t="shared" si="49"/>
        <v>Percent Reduction in BAU Subsidies</v>
      </c>
      <c r="D1043" s="299" t="s">
        <v>831</v>
      </c>
      <c r="E1043" s="298"/>
      <c r="F1043" s="299" t="s">
        <v>687</v>
      </c>
      <c r="G1043" s="298"/>
      <c r="H1043" s="20">
        <v>73</v>
      </c>
      <c r="I1043" s="297" t="s">
        <v>634</v>
      </c>
      <c r="J1043" s="296" t="str">
        <f>IF(ISBLANK(INDEX('Policy Characteristics'!D:D,MATCH($C1043,'Policy Characteristics'!$C:$C,0))),"",INDEX('Policy Characteristics'!D:D,MATCH($C1043,'Policy Characteristics'!$C:$C,0)))</f>
        <v>End Existing Subsidies</v>
      </c>
      <c r="K1043" s="293" t="str">
        <f>IF(ISBLANK(INDEX('Policy Characteristics'!E:E,MATCH($C1043,'Policy Characteristics'!$C:$C,0))),"",INDEX('Policy Characteristics'!E:E,MATCH($C1043,'Policy Characteristics'!$C:$C,0)))</f>
        <v>cross reduce BAU subsidies</v>
      </c>
      <c r="L1043" s="237">
        <f>IF(ISBLANK(INDEX('Policy Characteristics'!F:F,MATCH($C1043,'Policy Characteristics'!$C:$C,0))),"",INDEX('Policy Characteristics'!F:F,MATCH($C1043,'Policy Characteristics'!$C:$C,0)))</f>
        <v>0</v>
      </c>
      <c r="M1043" s="237">
        <f>IF(ISBLANK(INDEX('Policy Characteristics'!G:G,MATCH($C1043,'Policy Characteristics'!$C:$C,0))),"",INDEX('Policy Characteristics'!G:G,MATCH($C1043,'Policy Characteristics'!$C:$C,0)))</f>
        <v>1</v>
      </c>
      <c r="N1043" s="237">
        <f>IF(ISBLANK(INDEX('Policy Characteristics'!H:H,MATCH($C1043,'Policy Characteristics'!$C:$C,0))),"",INDEX('Policy Characteristics'!H:H,MATCH($C1043,'Policy Characteristics'!$C:$C,0)))</f>
        <v>0.01</v>
      </c>
      <c r="O1043" s="293" t="str">
        <f>IF(ISBLANK(INDEX('Policy Characteristics'!I:I,MATCH($C1043,'Policy Characteristics'!$C:$C,0))),"",INDEX('Policy Characteristics'!I:I,MATCH($C1043,'Policy Characteristics'!$C:$C,0)))</f>
        <v>% reduction in BAU subsidies</v>
      </c>
      <c r="P1043" s="293"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93" t="str">
        <f>IF(ISBLANK(INDEX('Policy Characteristics'!K:K,MATCH($C1043,'Policy Characteristics'!$C:$C,0))),"",INDEX('Policy Characteristics'!K:K,MATCH($C1043,'Policy Characteristics'!$C:$C,0)))</f>
        <v>fuels.html#end-subsidies</v>
      </c>
      <c r="R1043" s="293" t="str">
        <f>IF(ISBLANK(INDEX('Policy Characteristics'!L:L,MATCH($C1043,'Policy Characteristics'!$C:$C,0))),"",INDEX('Policy Characteristics'!L:L,MATCH($C1043,'Policy Characteristics'!$C:$C,0)))</f>
        <v>end-existing-subsidies.html</v>
      </c>
    </row>
    <row r="1044" spans="1:18" s="293" customFormat="1" x14ac:dyDescent="0.25">
      <c r="A1044" s="293" t="str">
        <f>IF(ISBLANK(INDEX('Policy Characteristics'!A:A,MATCH($C1044,'Policy Characteristics'!$C:$C,0))),"",INDEX('Policy Characteristics'!A:A,MATCH($C1044,'Policy Characteristics'!$C:$C,0)))</f>
        <v>Cross-Sector</v>
      </c>
      <c r="B1044" s="294" t="str">
        <f>IF(ISBLANK(INDEX('Policy Characteristics'!B:B,MATCH($C1044,'Policy Characteristics'!$C:$C,0))),"",INDEX('Policy Characteristics'!B:B,MATCH($C1044,'Policy Characteristics'!$C:$C,0)))</f>
        <v>End Existing Subsidies</v>
      </c>
      <c r="C1044" s="293" t="str">
        <f t="shared" si="49"/>
        <v>Percent Reduction in BAU Subsidies</v>
      </c>
      <c r="D1044" s="299" t="s">
        <v>832</v>
      </c>
      <c r="E1044" s="298"/>
      <c r="F1044" s="299" t="s">
        <v>833</v>
      </c>
      <c r="G1044" s="298"/>
      <c r="H1044" s="20">
        <v>74</v>
      </c>
      <c r="I1044" s="297" t="s">
        <v>624</v>
      </c>
      <c r="J1044" s="296" t="str">
        <f>IF(ISBLANK(INDEX('Policy Characteristics'!D:D,MATCH($C1044,'Policy Characteristics'!$C:$C,0))),"",INDEX('Policy Characteristics'!D:D,MATCH($C1044,'Policy Characteristics'!$C:$C,0)))</f>
        <v>End Existing Subsidies</v>
      </c>
      <c r="K1044" s="293" t="str">
        <f>IF(ISBLANK(INDEX('Policy Characteristics'!E:E,MATCH($C1044,'Policy Characteristics'!$C:$C,0))),"",INDEX('Policy Characteristics'!E:E,MATCH($C1044,'Policy Characteristics'!$C:$C,0)))</f>
        <v>cross reduce BAU subsidies</v>
      </c>
      <c r="L1044" s="237">
        <f>IF(ISBLANK(INDEX('Policy Characteristics'!F:F,MATCH($C1044,'Policy Characteristics'!$C:$C,0))),"",INDEX('Policy Characteristics'!F:F,MATCH($C1044,'Policy Characteristics'!$C:$C,0)))</f>
        <v>0</v>
      </c>
      <c r="M1044" s="237">
        <f>IF(ISBLANK(INDEX('Policy Characteristics'!G:G,MATCH($C1044,'Policy Characteristics'!$C:$C,0))),"",INDEX('Policy Characteristics'!G:G,MATCH($C1044,'Policy Characteristics'!$C:$C,0)))</f>
        <v>1</v>
      </c>
      <c r="N1044" s="237">
        <f>IF(ISBLANK(INDEX('Policy Characteristics'!H:H,MATCH($C1044,'Policy Characteristics'!$C:$C,0))),"",INDEX('Policy Characteristics'!H:H,MATCH($C1044,'Policy Characteristics'!$C:$C,0)))</f>
        <v>0.01</v>
      </c>
      <c r="O1044" s="293" t="str">
        <f>IF(ISBLANK(INDEX('Policy Characteristics'!I:I,MATCH($C1044,'Policy Characteristics'!$C:$C,0))),"",INDEX('Policy Characteristics'!I:I,MATCH($C1044,'Policy Characteristics'!$C:$C,0)))</f>
        <v>% reduction in BAU subsidies</v>
      </c>
      <c r="P1044" s="293"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93" t="str">
        <f>IF(ISBLANK(INDEX('Policy Characteristics'!K:K,MATCH($C1044,'Policy Characteristics'!$C:$C,0))),"",INDEX('Policy Characteristics'!K:K,MATCH($C1044,'Policy Characteristics'!$C:$C,0)))</f>
        <v>fuels.html#end-subsidies</v>
      </c>
      <c r="R1044" s="293" t="str">
        <f>IF(ISBLANK(INDEX('Policy Characteristics'!L:L,MATCH($C1044,'Policy Characteristics'!$C:$C,0))),"",INDEX('Policy Characteristics'!L:L,MATCH($C1044,'Policy Characteristics'!$C:$C,0)))</f>
        <v>end-existing-subsidies.html</v>
      </c>
    </row>
    <row r="1045" spans="1:18" s="293" customFormat="1" x14ac:dyDescent="0.25">
      <c r="A1045" s="293" t="str">
        <f>IF(ISBLANK(INDEX('Policy Characteristics'!A:A,MATCH($C1045,'Policy Characteristics'!$C:$C,0))),"",INDEX('Policy Characteristics'!A:A,MATCH($C1045,'Policy Characteristics'!$C:$C,0)))</f>
        <v>Cross-Sector</v>
      </c>
      <c r="B1045" s="294" t="str">
        <f>IF(ISBLANK(INDEX('Policy Characteristics'!B:B,MATCH($C1045,'Policy Characteristics'!$C:$C,0))),"",INDEX('Policy Characteristics'!B:B,MATCH($C1045,'Policy Characteristics'!$C:$C,0)))</f>
        <v>End Existing Subsidies</v>
      </c>
      <c r="C1045" s="293" t="str">
        <f t="shared" si="49"/>
        <v>Percent Reduction in BAU Subsidies</v>
      </c>
      <c r="D1045" s="299" t="s">
        <v>834</v>
      </c>
      <c r="E1045" s="298"/>
      <c r="F1045" s="299" t="s">
        <v>693</v>
      </c>
      <c r="G1045" s="298"/>
      <c r="H1045" s="20">
        <v>707</v>
      </c>
      <c r="I1045" s="297" t="s">
        <v>634</v>
      </c>
      <c r="J1045" s="296" t="str">
        <f>IF(ISBLANK(INDEX('Policy Characteristics'!D:D,MATCH($C1045,'Policy Characteristics'!$C:$C,0))),"",INDEX('Policy Characteristics'!D:D,MATCH($C1045,'Policy Characteristics'!$C:$C,0)))</f>
        <v>End Existing Subsidies</v>
      </c>
      <c r="K1045" s="293" t="str">
        <f>IF(ISBLANK(INDEX('Policy Characteristics'!E:E,MATCH($C1045,'Policy Characteristics'!$C:$C,0))),"",INDEX('Policy Characteristics'!E:E,MATCH($C1045,'Policy Characteristics'!$C:$C,0)))</f>
        <v>cross reduce BAU subsidies</v>
      </c>
      <c r="L1045" s="237">
        <f>IF(ISBLANK(INDEX('Policy Characteristics'!F:F,MATCH($C1045,'Policy Characteristics'!$C:$C,0))),"",INDEX('Policy Characteristics'!F:F,MATCH($C1045,'Policy Characteristics'!$C:$C,0)))</f>
        <v>0</v>
      </c>
      <c r="M1045" s="237">
        <f>IF(ISBLANK(INDEX('Policy Characteristics'!G:G,MATCH($C1045,'Policy Characteristics'!$C:$C,0))),"",INDEX('Policy Characteristics'!G:G,MATCH($C1045,'Policy Characteristics'!$C:$C,0)))</f>
        <v>1</v>
      </c>
      <c r="N1045" s="237">
        <f>IF(ISBLANK(INDEX('Policy Characteristics'!H:H,MATCH($C1045,'Policy Characteristics'!$C:$C,0))),"",INDEX('Policy Characteristics'!H:H,MATCH($C1045,'Policy Characteristics'!$C:$C,0)))</f>
        <v>0.01</v>
      </c>
      <c r="O1045" s="293" t="str">
        <f>IF(ISBLANK(INDEX('Policy Characteristics'!I:I,MATCH($C1045,'Policy Characteristics'!$C:$C,0))),"",INDEX('Policy Characteristics'!I:I,MATCH($C1045,'Policy Characteristics'!$C:$C,0)))</f>
        <v>% reduction in BAU subsidies</v>
      </c>
      <c r="P1045" s="293"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93" t="str">
        <f>IF(ISBLANK(INDEX('Policy Characteristics'!K:K,MATCH($C1045,'Policy Characteristics'!$C:$C,0))),"",INDEX('Policy Characteristics'!K:K,MATCH($C1045,'Policy Characteristics'!$C:$C,0)))</f>
        <v>fuels.html#end-subsidies</v>
      </c>
      <c r="R1045" s="293" t="str">
        <f>IF(ISBLANK(INDEX('Policy Characteristics'!L:L,MATCH($C1045,'Policy Characteristics'!$C:$C,0))),"",INDEX('Policy Characteristics'!L:L,MATCH($C1045,'Policy Characteristics'!$C:$C,0)))</f>
        <v>end-existing-subsidies.html</v>
      </c>
    </row>
    <row r="1046" spans="1:18" s="293" customFormat="1" x14ac:dyDescent="0.25">
      <c r="A1046" s="293" t="str">
        <f>IF(ISBLANK(INDEX('Policy Characteristics'!A:A,MATCH($C1046,'Policy Characteristics'!$C:$C,0))),"",INDEX('Policy Characteristics'!A:A,MATCH($C1046,'Policy Characteristics'!$C:$C,0)))</f>
        <v>Cross-Sector</v>
      </c>
      <c r="B1046" s="294" t="str">
        <f>IF(ISBLANK(INDEX('Policy Characteristics'!B:B,MATCH($C1046,'Policy Characteristics'!$C:$C,0))),"",INDEX('Policy Characteristics'!B:B,MATCH($C1046,'Policy Characteristics'!$C:$C,0)))</f>
        <v>End Existing Subsidies</v>
      </c>
      <c r="C1046" s="293" t="str">
        <f t="shared" si="49"/>
        <v>Percent Reduction in BAU Subsidies</v>
      </c>
      <c r="D1046" s="299" t="s">
        <v>803</v>
      </c>
      <c r="E1046" s="298"/>
      <c r="F1046" s="299" t="s">
        <v>804</v>
      </c>
      <c r="G1046" s="298"/>
      <c r="H1046" s="20">
        <v>75</v>
      </c>
      <c r="I1046" s="297" t="s">
        <v>624</v>
      </c>
      <c r="J1046" s="296" t="str">
        <f>IF(ISBLANK(INDEX('Policy Characteristics'!D:D,MATCH($C1046,'Policy Characteristics'!$C:$C,0))),"",INDEX('Policy Characteristics'!D:D,MATCH($C1046,'Policy Characteristics'!$C:$C,0)))</f>
        <v>End Existing Subsidies</v>
      </c>
      <c r="K1046" s="293" t="str">
        <f>IF(ISBLANK(INDEX('Policy Characteristics'!E:E,MATCH($C1046,'Policy Characteristics'!$C:$C,0))),"",INDEX('Policy Characteristics'!E:E,MATCH($C1046,'Policy Characteristics'!$C:$C,0)))</f>
        <v>cross reduce BAU subsidies</v>
      </c>
      <c r="L1046" s="237">
        <f>IF(ISBLANK(INDEX('Policy Characteristics'!F:F,MATCH($C1046,'Policy Characteristics'!$C:$C,0))),"",INDEX('Policy Characteristics'!F:F,MATCH($C1046,'Policy Characteristics'!$C:$C,0)))</f>
        <v>0</v>
      </c>
      <c r="M1046" s="237">
        <f>IF(ISBLANK(INDEX('Policy Characteristics'!G:G,MATCH($C1046,'Policy Characteristics'!$C:$C,0))),"",INDEX('Policy Characteristics'!G:G,MATCH($C1046,'Policy Characteristics'!$C:$C,0)))</f>
        <v>1</v>
      </c>
      <c r="N1046" s="237">
        <f>IF(ISBLANK(INDEX('Policy Characteristics'!H:H,MATCH($C1046,'Policy Characteristics'!$C:$C,0))),"",INDEX('Policy Characteristics'!H:H,MATCH($C1046,'Policy Characteristics'!$C:$C,0)))</f>
        <v>0.01</v>
      </c>
      <c r="O1046" s="293" t="str">
        <f>IF(ISBLANK(INDEX('Policy Characteristics'!I:I,MATCH($C1046,'Policy Characteristics'!$C:$C,0))),"",INDEX('Policy Characteristics'!I:I,MATCH($C1046,'Policy Characteristics'!$C:$C,0)))</f>
        <v>% reduction in BAU subsidies</v>
      </c>
      <c r="P1046" s="293"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93" t="str">
        <f>IF(ISBLANK(INDEX('Policy Characteristics'!K:K,MATCH($C1046,'Policy Characteristics'!$C:$C,0))),"",INDEX('Policy Characteristics'!K:K,MATCH($C1046,'Policy Characteristics'!$C:$C,0)))</f>
        <v>fuels.html#end-subsidies</v>
      </c>
      <c r="R1046" s="293" t="str">
        <f>IF(ISBLANK(INDEX('Policy Characteristics'!L:L,MATCH($C1046,'Policy Characteristics'!$C:$C,0))),"",INDEX('Policy Characteristics'!L:L,MATCH($C1046,'Policy Characteristics'!$C:$C,0)))</f>
        <v>end-existing-subsidies.html</v>
      </c>
    </row>
    <row r="1047" spans="1:18" s="293" customFormat="1" x14ac:dyDescent="0.25">
      <c r="A1047" s="293" t="str">
        <f>IF(ISBLANK(INDEX('Policy Characteristics'!A:A,MATCH($C1047,'Policy Characteristics'!$C:$C,0))),"",INDEX('Policy Characteristics'!A:A,MATCH($C1047,'Policy Characteristics'!$C:$C,0)))</f>
        <v>Cross-Sector</v>
      </c>
      <c r="B1047" s="294" t="str">
        <f>IF(ISBLANK(INDEX('Policy Characteristics'!B:B,MATCH($C1047,'Policy Characteristics'!$C:$C,0))),"",INDEX('Policy Characteristics'!B:B,MATCH($C1047,'Policy Characteristics'!$C:$C,0)))</f>
        <v>End Existing Subsidies</v>
      </c>
      <c r="C1047" s="293" t="str">
        <f t="shared" si="49"/>
        <v>Percent Reduction in BAU Subsidies</v>
      </c>
      <c r="D1047" s="299" t="s">
        <v>805</v>
      </c>
      <c r="E1047" s="298"/>
      <c r="F1047" s="299" t="s">
        <v>806</v>
      </c>
      <c r="G1047" s="298"/>
      <c r="H1047" s="20">
        <v>76</v>
      </c>
      <c r="I1047" s="297" t="s">
        <v>624</v>
      </c>
      <c r="J1047" s="296" t="str">
        <f>IF(ISBLANK(INDEX('Policy Characteristics'!D:D,MATCH($C1047,'Policy Characteristics'!$C:$C,0))),"",INDEX('Policy Characteristics'!D:D,MATCH($C1047,'Policy Characteristics'!$C:$C,0)))</f>
        <v>End Existing Subsidies</v>
      </c>
      <c r="K1047" s="293" t="str">
        <f>IF(ISBLANK(INDEX('Policy Characteristics'!E:E,MATCH($C1047,'Policy Characteristics'!$C:$C,0))),"",INDEX('Policy Characteristics'!E:E,MATCH($C1047,'Policy Characteristics'!$C:$C,0)))</f>
        <v>cross reduce BAU subsidies</v>
      </c>
      <c r="L1047" s="237">
        <f>IF(ISBLANK(INDEX('Policy Characteristics'!F:F,MATCH($C1047,'Policy Characteristics'!$C:$C,0))),"",INDEX('Policy Characteristics'!F:F,MATCH($C1047,'Policy Characteristics'!$C:$C,0)))</f>
        <v>0</v>
      </c>
      <c r="M1047" s="237">
        <f>IF(ISBLANK(INDEX('Policy Characteristics'!G:G,MATCH($C1047,'Policy Characteristics'!$C:$C,0))),"",INDEX('Policy Characteristics'!G:G,MATCH($C1047,'Policy Characteristics'!$C:$C,0)))</f>
        <v>1</v>
      </c>
      <c r="N1047" s="237">
        <f>IF(ISBLANK(INDEX('Policy Characteristics'!H:H,MATCH($C1047,'Policy Characteristics'!$C:$C,0))),"",INDEX('Policy Characteristics'!H:H,MATCH($C1047,'Policy Characteristics'!$C:$C,0)))</f>
        <v>0.01</v>
      </c>
      <c r="O1047" s="293" t="str">
        <f>IF(ISBLANK(INDEX('Policy Characteristics'!I:I,MATCH($C1047,'Policy Characteristics'!$C:$C,0))),"",INDEX('Policy Characteristics'!I:I,MATCH($C1047,'Policy Characteristics'!$C:$C,0)))</f>
        <v>% reduction in BAU subsidies</v>
      </c>
      <c r="P1047" s="293"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93" t="str">
        <f>IF(ISBLANK(INDEX('Policy Characteristics'!K:K,MATCH($C1047,'Policy Characteristics'!$C:$C,0))),"",INDEX('Policy Characteristics'!K:K,MATCH($C1047,'Policy Characteristics'!$C:$C,0)))</f>
        <v>fuels.html#end-subsidies</v>
      </c>
      <c r="R1047" s="293" t="str">
        <f>IF(ISBLANK(INDEX('Policy Characteristics'!L:L,MATCH($C1047,'Policy Characteristics'!$C:$C,0))),"",INDEX('Policy Characteristics'!L:L,MATCH($C1047,'Policy Characteristics'!$C:$C,0)))</f>
        <v>end-existing-subsidies.html</v>
      </c>
    </row>
    <row r="1048" spans="1:18" s="293" customFormat="1" x14ac:dyDescent="0.25">
      <c r="A1048" s="293" t="str">
        <f>IF(ISBLANK(INDEX('Policy Characteristics'!A:A,MATCH($C1048,'Policy Characteristics'!$C:$C,0))),"",INDEX('Policy Characteristics'!A:A,MATCH($C1048,'Policy Characteristics'!$C:$C,0)))</f>
        <v>Cross-Sector</v>
      </c>
      <c r="B1048" s="294" t="str">
        <f>IF(ISBLANK(INDEX('Policy Characteristics'!B:B,MATCH($C1048,'Policy Characteristics'!$C:$C,0))),"",INDEX('Policy Characteristics'!B:B,MATCH($C1048,'Policy Characteristics'!$C:$C,0)))</f>
        <v>End Existing Subsidies</v>
      </c>
      <c r="C1048" s="293" t="str">
        <f t="shared" si="49"/>
        <v>Percent Reduction in BAU Subsidies</v>
      </c>
      <c r="D1048" s="299" t="s">
        <v>835</v>
      </c>
      <c r="E1048" s="298"/>
      <c r="F1048" s="299" t="s">
        <v>836</v>
      </c>
      <c r="G1048" s="298"/>
      <c r="H1048" s="20">
        <v>708</v>
      </c>
      <c r="I1048" s="297" t="s">
        <v>634</v>
      </c>
      <c r="J1048" s="296" t="str">
        <f>IF(ISBLANK(INDEX('Policy Characteristics'!D:D,MATCH($C1048,'Policy Characteristics'!$C:$C,0))),"",INDEX('Policy Characteristics'!D:D,MATCH($C1048,'Policy Characteristics'!$C:$C,0)))</f>
        <v>End Existing Subsidies</v>
      </c>
      <c r="K1048" s="293" t="str">
        <f>IF(ISBLANK(INDEX('Policy Characteristics'!E:E,MATCH($C1048,'Policy Characteristics'!$C:$C,0))),"",INDEX('Policy Characteristics'!E:E,MATCH($C1048,'Policy Characteristics'!$C:$C,0)))</f>
        <v>cross reduce BAU subsidies</v>
      </c>
      <c r="L1048" s="237">
        <f>IF(ISBLANK(INDEX('Policy Characteristics'!F:F,MATCH($C1048,'Policy Characteristics'!$C:$C,0))),"",INDEX('Policy Characteristics'!F:F,MATCH($C1048,'Policy Characteristics'!$C:$C,0)))</f>
        <v>0</v>
      </c>
      <c r="M1048" s="237">
        <f>IF(ISBLANK(INDEX('Policy Characteristics'!G:G,MATCH($C1048,'Policy Characteristics'!$C:$C,0))),"",INDEX('Policy Characteristics'!G:G,MATCH($C1048,'Policy Characteristics'!$C:$C,0)))</f>
        <v>1</v>
      </c>
      <c r="N1048" s="237">
        <f>IF(ISBLANK(INDEX('Policy Characteristics'!H:H,MATCH($C1048,'Policy Characteristics'!$C:$C,0))),"",INDEX('Policy Characteristics'!H:H,MATCH($C1048,'Policy Characteristics'!$C:$C,0)))</f>
        <v>0.01</v>
      </c>
      <c r="O1048" s="293" t="str">
        <f>IF(ISBLANK(INDEX('Policy Characteristics'!I:I,MATCH($C1048,'Policy Characteristics'!$C:$C,0))),"",INDEX('Policy Characteristics'!I:I,MATCH($C1048,'Policy Characteristics'!$C:$C,0)))</f>
        <v>% reduction in BAU subsidies</v>
      </c>
      <c r="P1048" s="293"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93" t="str">
        <f>IF(ISBLANK(INDEX('Policy Characteristics'!K:K,MATCH($C1048,'Policy Characteristics'!$C:$C,0))),"",INDEX('Policy Characteristics'!K:K,MATCH($C1048,'Policy Characteristics'!$C:$C,0)))</f>
        <v>fuels.html#end-subsidies</v>
      </c>
      <c r="R1048" s="293" t="str">
        <f>IF(ISBLANK(INDEX('Policy Characteristics'!L:L,MATCH($C1048,'Policy Characteristics'!$C:$C,0))),"",INDEX('Policy Characteristics'!L:L,MATCH($C1048,'Policy Characteristics'!$C:$C,0)))</f>
        <v>end-existing-subsidies.html</v>
      </c>
    </row>
    <row r="1049" spans="1:18" s="293" customFormat="1" x14ac:dyDescent="0.25">
      <c r="A1049" s="293" t="str">
        <f>IF(ISBLANK(INDEX('Policy Characteristics'!A:A,MATCH($C1049,'Policy Characteristics'!$C:$C,0))),"",INDEX('Policy Characteristics'!A:A,MATCH($C1049,'Policy Characteristics'!$C:$C,0)))</f>
        <v>Cross-Sector</v>
      </c>
      <c r="B1049" s="294" t="str">
        <f>IF(ISBLANK(INDEX('Policy Characteristics'!B:B,MATCH($C1049,'Policy Characteristics'!$C:$C,0))),"",INDEX('Policy Characteristics'!B:B,MATCH($C1049,'Policy Characteristics'!$C:$C,0)))</f>
        <v>End Existing Subsidies</v>
      </c>
      <c r="C1049" s="293" t="str">
        <f t="shared" si="49"/>
        <v>Percent Reduction in BAU Subsidies</v>
      </c>
      <c r="D1049" s="299" t="s">
        <v>837</v>
      </c>
      <c r="E1049" s="298"/>
      <c r="F1049" s="299" t="s">
        <v>838</v>
      </c>
      <c r="G1049" s="298"/>
      <c r="H1049" s="20">
        <v>709</v>
      </c>
      <c r="I1049" s="297" t="s">
        <v>634</v>
      </c>
      <c r="J1049" s="296" t="str">
        <f>IF(ISBLANK(INDEX('Policy Characteristics'!D:D,MATCH($C1049,'Policy Characteristics'!$C:$C,0))),"",INDEX('Policy Characteristics'!D:D,MATCH($C1049,'Policy Characteristics'!$C:$C,0)))</f>
        <v>End Existing Subsidies</v>
      </c>
      <c r="K1049" s="293" t="str">
        <f>IF(ISBLANK(INDEX('Policy Characteristics'!E:E,MATCH($C1049,'Policy Characteristics'!$C:$C,0))),"",INDEX('Policy Characteristics'!E:E,MATCH($C1049,'Policy Characteristics'!$C:$C,0)))</f>
        <v>cross reduce BAU subsidies</v>
      </c>
      <c r="L1049" s="237">
        <f>IF(ISBLANK(INDEX('Policy Characteristics'!F:F,MATCH($C1049,'Policy Characteristics'!$C:$C,0))),"",INDEX('Policy Characteristics'!F:F,MATCH($C1049,'Policy Characteristics'!$C:$C,0)))</f>
        <v>0</v>
      </c>
      <c r="M1049" s="237">
        <f>IF(ISBLANK(INDEX('Policy Characteristics'!G:G,MATCH($C1049,'Policy Characteristics'!$C:$C,0))),"",INDEX('Policy Characteristics'!G:G,MATCH($C1049,'Policy Characteristics'!$C:$C,0)))</f>
        <v>1</v>
      </c>
      <c r="N1049" s="237">
        <f>IF(ISBLANK(INDEX('Policy Characteristics'!H:H,MATCH($C1049,'Policy Characteristics'!$C:$C,0))),"",INDEX('Policy Characteristics'!H:H,MATCH($C1049,'Policy Characteristics'!$C:$C,0)))</f>
        <v>0.01</v>
      </c>
      <c r="O1049" s="293" t="str">
        <f>IF(ISBLANK(INDEX('Policy Characteristics'!I:I,MATCH($C1049,'Policy Characteristics'!$C:$C,0))),"",INDEX('Policy Characteristics'!I:I,MATCH($C1049,'Policy Characteristics'!$C:$C,0)))</f>
        <v>% reduction in BAU subsidies</v>
      </c>
      <c r="P1049" s="293"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93" t="str">
        <f>IF(ISBLANK(INDEX('Policy Characteristics'!K:K,MATCH($C1049,'Policy Characteristics'!$C:$C,0))),"",INDEX('Policy Characteristics'!K:K,MATCH($C1049,'Policy Characteristics'!$C:$C,0)))</f>
        <v>fuels.html#end-subsidies</v>
      </c>
      <c r="R1049" s="293" t="str">
        <f>IF(ISBLANK(INDEX('Policy Characteristics'!L:L,MATCH($C1049,'Policy Characteristics'!$C:$C,0))),"",INDEX('Policy Characteristics'!L:L,MATCH($C1049,'Policy Characteristics'!$C:$C,0)))</f>
        <v>end-existing-subsidies.html</v>
      </c>
    </row>
    <row r="1050" spans="1:18" s="293" customFormat="1" x14ac:dyDescent="0.25">
      <c r="A1050" s="293" t="str">
        <f>IF(ISBLANK(INDEX('Policy Characteristics'!A:A,MATCH($C1050,'Policy Characteristics'!$C:$C,0))),"",INDEX('Policy Characteristics'!A:A,MATCH($C1050,'Policy Characteristics'!$C:$C,0)))</f>
        <v>Cross-Sector</v>
      </c>
      <c r="B1050" s="294" t="str">
        <f>IF(ISBLANK(INDEX('Policy Characteristics'!B:B,MATCH($C1050,'Policy Characteristics'!$C:$C,0))),"",INDEX('Policy Characteristics'!B:B,MATCH($C1050,'Policy Characteristics'!$C:$C,0)))</f>
        <v>End Existing Subsidies</v>
      </c>
      <c r="C1050" s="293" t="str">
        <f t="shared" si="49"/>
        <v>Percent Reduction in BAU Subsidies</v>
      </c>
      <c r="D1050" s="299" t="s">
        <v>807</v>
      </c>
      <c r="E1050" s="298"/>
      <c r="F1050" s="299" t="s">
        <v>808</v>
      </c>
      <c r="G1050" s="298"/>
      <c r="H1050" s="20">
        <v>710</v>
      </c>
      <c r="I1050" s="297" t="s">
        <v>634</v>
      </c>
      <c r="J1050" s="296" t="str">
        <f>IF(ISBLANK(INDEX('Policy Characteristics'!D:D,MATCH($C1050,'Policy Characteristics'!$C:$C,0))),"",INDEX('Policy Characteristics'!D:D,MATCH($C1050,'Policy Characteristics'!$C:$C,0)))</f>
        <v>End Existing Subsidies</v>
      </c>
      <c r="K1050" s="293" t="str">
        <f>IF(ISBLANK(INDEX('Policy Characteristics'!E:E,MATCH($C1050,'Policy Characteristics'!$C:$C,0))),"",INDEX('Policy Characteristics'!E:E,MATCH($C1050,'Policy Characteristics'!$C:$C,0)))</f>
        <v>cross reduce BAU subsidies</v>
      </c>
      <c r="L1050" s="237">
        <f>IF(ISBLANK(INDEX('Policy Characteristics'!F:F,MATCH($C1050,'Policy Characteristics'!$C:$C,0))),"",INDEX('Policy Characteristics'!F:F,MATCH($C1050,'Policy Characteristics'!$C:$C,0)))</f>
        <v>0</v>
      </c>
      <c r="M1050" s="237">
        <f>IF(ISBLANK(INDEX('Policy Characteristics'!G:G,MATCH($C1050,'Policy Characteristics'!$C:$C,0))),"",INDEX('Policy Characteristics'!G:G,MATCH($C1050,'Policy Characteristics'!$C:$C,0)))</f>
        <v>1</v>
      </c>
      <c r="N1050" s="237">
        <f>IF(ISBLANK(INDEX('Policy Characteristics'!H:H,MATCH($C1050,'Policy Characteristics'!$C:$C,0))),"",INDEX('Policy Characteristics'!H:H,MATCH($C1050,'Policy Characteristics'!$C:$C,0)))</f>
        <v>0.01</v>
      </c>
      <c r="O1050" s="293" t="str">
        <f>IF(ISBLANK(INDEX('Policy Characteristics'!I:I,MATCH($C1050,'Policy Characteristics'!$C:$C,0))),"",INDEX('Policy Characteristics'!I:I,MATCH($C1050,'Policy Characteristics'!$C:$C,0)))</f>
        <v>% reduction in BAU subsidies</v>
      </c>
      <c r="P1050" s="293"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93" t="str">
        <f>IF(ISBLANK(INDEX('Policy Characteristics'!K:K,MATCH($C1050,'Policy Characteristics'!$C:$C,0))),"",INDEX('Policy Characteristics'!K:K,MATCH($C1050,'Policy Characteristics'!$C:$C,0)))</f>
        <v>fuels.html#end-subsidies</v>
      </c>
      <c r="R1050" s="293" t="str">
        <f>IF(ISBLANK(INDEX('Policy Characteristics'!L:L,MATCH($C1050,'Policy Characteristics'!$C:$C,0))),"",INDEX('Policy Characteristics'!L:L,MATCH($C1050,'Policy Characteristics'!$C:$C,0)))</f>
        <v>end-existing-subsidies.html</v>
      </c>
    </row>
    <row r="1051" spans="1:18" s="293" customFormat="1" x14ac:dyDescent="0.25">
      <c r="A1051" s="293" t="str">
        <f>IF(ISBLANK(INDEX('Policy Characteristics'!A:A,MATCH($C1051,'Policy Characteristics'!$C:$C,0))),"",INDEX('Policy Characteristics'!A:A,MATCH($C1051,'Policy Characteristics'!$C:$C,0)))</f>
        <v>Cross-Sector</v>
      </c>
      <c r="B1051" s="294" t="str">
        <f>IF(ISBLANK(INDEX('Policy Characteristics'!B:B,MATCH($C1051,'Policy Characteristics'!$C:$C,0))),"",INDEX('Policy Characteristics'!B:B,MATCH($C1051,'Policy Characteristics'!$C:$C,0)))</f>
        <v>End Existing Subsidies</v>
      </c>
      <c r="C1051" s="293" t="str">
        <f t="shared" si="49"/>
        <v>Percent Reduction in BAU Subsidies</v>
      </c>
      <c r="D1051" s="299" t="s">
        <v>839</v>
      </c>
      <c r="E1051" s="298"/>
      <c r="F1051" s="299" t="s">
        <v>840</v>
      </c>
      <c r="G1051" s="298"/>
      <c r="H1051" s="20">
        <v>711</v>
      </c>
      <c r="I1051" s="297" t="s">
        <v>634</v>
      </c>
      <c r="J1051" s="296" t="str">
        <f>IF(ISBLANK(INDEX('Policy Characteristics'!D:D,MATCH($C1051,'Policy Characteristics'!$C:$C,0))),"",INDEX('Policy Characteristics'!D:D,MATCH($C1051,'Policy Characteristics'!$C:$C,0)))</f>
        <v>End Existing Subsidies</v>
      </c>
      <c r="K1051" s="293" t="str">
        <f>IF(ISBLANK(INDEX('Policy Characteristics'!E:E,MATCH($C1051,'Policy Characteristics'!$C:$C,0))),"",INDEX('Policy Characteristics'!E:E,MATCH($C1051,'Policy Characteristics'!$C:$C,0)))</f>
        <v>cross reduce BAU subsidies</v>
      </c>
      <c r="L1051" s="237">
        <f>IF(ISBLANK(INDEX('Policy Characteristics'!F:F,MATCH($C1051,'Policy Characteristics'!$C:$C,0))),"",INDEX('Policy Characteristics'!F:F,MATCH($C1051,'Policy Characteristics'!$C:$C,0)))</f>
        <v>0</v>
      </c>
      <c r="M1051" s="237">
        <f>IF(ISBLANK(INDEX('Policy Characteristics'!G:G,MATCH($C1051,'Policy Characteristics'!$C:$C,0))),"",INDEX('Policy Characteristics'!G:G,MATCH($C1051,'Policy Characteristics'!$C:$C,0)))</f>
        <v>1</v>
      </c>
      <c r="N1051" s="237">
        <f>IF(ISBLANK(INDEX('Policy Characteristics'!H:H,MATCH($C1051,'Policy Characteristics'!$C:$C,0))),"",INDEX('Policy Characteristics'!H:H,MATCH($C1051,'Policy Characteristics'!$C:$C,0)))</f>
        <v>0.01</v>
      </c>
      <c r="O1051" s="293" t="str">
        <f>IF(ISBLANK(INDEX('Policy Characteristics'!I:I,MATCH($C1051,'Policy Characteristics'!$C:$C,0))),"",INDEX('Policy Characteristics'!I:I,MATCH($C1051,'Policy Characteristics'!$C:$C,0)))</f>
        <v>% reduction in BAU subsidies</v>
      </c>
      <c r="P1051" s="293"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93" t="str">
        <f>IF(ISBLANK(INDEX('Policy Characteristics'!K:K,MATCH($C1051,'Policy Characteristics'!$C:$C,0))),"",INDEX('Policy Characteristics'!K:K,MATCH($C1051,'Policy Characteristics'!$C:$C,0)))</f>
        <v>fuels.html#end-subsidies</v>
      </c>
      <c r="R1051" s="293" t="str">
        <f>IF(ISBLANK(INDEX('Policy Characteristics'!L:L,MATCH($C1051,'Policy Characteristics'!$C:$C,0))),"",INDEX('Policy Characteristics'!L:L,MATCH($C1051,'Policy Characteristics'!$C:$C,0)))</f>
        <v>end-existing-subsidies.html</v>
      </c>
    </row>
    <row r="1052" spans="1:18" s="293" customFormat="1" x14ac:dyDescent="0.25">
      <c r="A1052" s="293" t="str">
        <f>IF(ISBLANK(INDEX('Policy Characteristics'!A:A,MATCH($C1052,'Policy Characteristics'!$C:$C,0))),"",INDEX('Policy Characteristics'!A:A,MATCH($C1052,'Policy Characteristics'!$C:$C,0)))</f>
        <v>Cross-Sector</v>
      </c>
      <c r="B1052" s="294" t="str">
        <f>IF(ISBLANK(INDEX('Policy Characteristics'!B:B,MATCH($C1052,'Policy Characteristics'!$C:$C,0))),"",INDEX('Policy Characteristics'!B:B,MATCH($C1052,'Policy Characteristics'!$C:$C,0)))</f>
        <v>End Existing Subsidies</v>
      </c>
      <c r="C1052" s="293" t="str">
        <f t="shared" si="49"/>
        <v>Percent Reduction in BAU Subsidies</v>
      </c>
      <c r="D1052" s="299" t="s">
        <v>841</v>
      </c>
      <c r="E1052" s="298"/>
      <c r="F1052" s="299" t="s">
        <v>695</v>
      </c>
      <c r="G1052" s="298"/>
      <c r="H1052" s="20">
        <v>712</v>
      </c>
      <c r="I1052" s="297" t="s">
        <v>634</v>
      </c>
      <c r="J1052" s="296" t="str">
        <f>IF(ISBLANK(INDEX('Policy Characteristics'!D:D,MATCH($C1052,'Policy Characteristics'!$C:$C,0))),"",INDEX('Policy Characteristics'!D:D,MATCH($C1052,'Policy Characteristics'!$C:$C,0)))</f>
        <v>End Existing Subsidies</v>
      </c>
      <c r="K1052" s="293" t="str">
        <f>IF(ISBLANK(INDEX('Policy Characteristics'!E:E,MATCH($C1052,'Policy Characteristics'!$C:$C,0))),"",INDEX('Policy Characteristics'!E:E,MATCH($C1052,'Policy Characteristics'!$C:$C,0)))</f>
        <v>cross reduce BAU subsidies</v>
      </c>
      <c r="L1052" s="237">
        <f>IF(ISBLANK(INDEX('Policy Characteristics'!F:F,MATCH($C1052,'Policy Characteristics'!$C:$C,0))),"",INDEX('Policy Characteristics'!F:F,MATCH($C1052,'Policy Characteristics'!$C:$C,0)))</f>
        <v>0</v>
      </c>
      <c r="M1052" s="237">
        <f>IF(ISBLANK(INDEX('Policy Characteristics'!G:G,MATCH($C1052,'Policy Characteristics'!$C:$C,0))),"",INDEX('Policy Characteristics'!G:G,MATCH($C1052,'Policy Characteristics'!$C:$C,0)))</f>
        <v>1</v>
      </c>
      <c r="N1052" s="237">
        <f>IF(ISBLANK(INDEX('Policy Characteristics'!H:H,MATCH($C1052,'Policy Characteristics'!$C:$C,0))),"",INDEX('Policy Characteristics'!H:H,MATCH($C1052,'Policy Characteristics'!$C:$C,0)))</f>
        <v>0.01</v>
      </c>
      <c r="O1052" s="293" t="str">
        <f>IF(ISBLANK(INDEX('Policy Characteristics'!I:I,MATCH($C1052,'Policy Characteristics'!$C:$C,0))),"",INDEX('Policy Characteristics'!I:I,MATCH($C1052,'Policy Characteristics'!$C:$C,0)))</f>
        <v>% reduction in BAU subsidies</v>
      </c>
      <c r="P1052" s="293"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93" t="str">
        <f>IF(ISBLANK(INDEX('Policy Characteristics'!K:K,MATCH($C1052,'Policy Characteristics'!$C:$C,0))),"",INDEX('Policy Characteristics'!K:K,MATCH($C1052,'Policy Characteristics'!$C:$C,0)))</f>
        <v>fuels.html#end-subsidies</v>
      </c>
      <c r="R1052" s="293" t="str">
        <f>IF(ISBLANK(INDEX('Policy Characteristics'!L:L,MATCH($C1052,'Policy Characteristics'!$C:$C,0))),"",INDEX('Policy Characteristics'!L:L,MATCH($C1052,'Policy Characteristics'!$C:$C,0)))</f>
        <v>end-existing-subsidies.html</v>
      </c>
    </row>
    <row r="1053" spans="1:18" s="293" customFormat="1" x14ac:dyDescent="0.25">
      <c r="A1053" s="293" t="str">
        <f>IF(ISBLANK(INDEX('Policy Characteristics'!A:A,MATCH($C1053,'Policy Characteristics'!$C:$C,0))),"",INDEX('Policy Characteristics'!A:A,MATCH($C1053,'Policy Characteristics'!$C:$C,0)))</f>
        <v>Cross-Sector</v>
      </c>
      <c r="B1053" s="294" t="str">
        <f>IF(ISBLANK(INDEX('Policy Characteristics'!B:B,MATCH($C1053,'Policy Characteristics'!$C:$C,0))),"",INDEX('Policy Characteristics'!B:B,MATCH($C1053,'Policy Characteristics'!$C:$C,0)))</f>
        <v>End Existing Subsidies</v>
      </c>
      <c r="C1053" s="293" t="str">
        <f t="shared" si="49"/>
        <v>Percent Reduction in BAU Subsidies</v>
      </c>
      <c r="D1053" s="299" t="s">
        <v>809</v>
      </c>
      <c r="E1053" s="298"/>
      <c r="F1053" s="299" t="s">
        <v>701</v>
      </c>
      <c r="G1053" s="298"/>
      <c r="H1053" s="20">
        <v>713</v>
      </c>
      <c r="I1053" s="297" t="s">
        <v>634</v>
      </c>
      <c r="J1053" s="296" t="str">
        <f>IF(ISBLANK(INDEX('Policy Characteristics'!D:D,MATCH($C1053,'Policy Characteristics'!$C:$C,0))),"",INDEX('Policy Characteristics'!D:D,MATCH($C1053,'Policy Characteristics'!$C:$C,0)))</f>
        <v>End Existing Subsidies</v>
      </c>
      <c r="K1053" s="293" t="str">
        <f>IF(ISBLANK(INDEX('Policy Characteristics'!E:E,MATCH($C1053,'Policy Characteristics'!$C:$C,0))),"",INDEX('Policy Characteristics'!E:E,MATCH($C1053,'Policy Characteristics'!$C:$C,0)))</f>
        <v>cross reduce BAU subsidies</v>
      </c>
      <c r="L1053" s="237">
        <f>IF(ISBLANK(INDEX('Policy Characteristics'!F:F,MATCH($C1053,'Policy Characteristics'!$C:$C,0))),"",INDEX('Policy Characteristics'!F:F,MATCH($C1053,'Policy Characteristics'!$C:$C,0)))</f>
        <v>0</v>
      </c>
      <c r="M1053" s="237">
        <f>IF(ISBLANK(INDEX('Policy Characteristics'!G:G,MATCH($C1053,'Policy Characteristics'!$C:$C,0))),"",INDEX('Policy Characteristics'!G:G,MATCH($C1053,'Policy Characteristics'!$C:$C,0)))</f>
        <v>1</v>
      </c>
      <c r="N1053" s="237">
        <f>IF(ISBLANK(INDEX('Policy Characteristics'!H:H,MATCH($C1053,'Policy Characteristics'!$C:$C,0))),"",INDEX('Policy Characteristics'!H:H,MATCH($C1053,'Policy Characteristics'!$C:$C,0)))</f>
        <v>0.01</v>
      </c>
      <c r="O1053" s="293" t="str">
        <f>IF(ISBLANK(INDEX('Policy Characteristics'!I:I,MATCH($C1053,'Policy Characteristics'!$C:$C,0))),"",INDEX('Policy Characteristics'!I:I,MATCH($C1053,'Policy Characteristics'!$C:$C,0)))</f>
        <v>% reduction in BAU subsidies</v>
      </c>
      <c r="P1053" s="293"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93" t="str">
        <f>IF(ISBLANK(INDEX('Policy Characteristics'!K:K,MATCH($C1053,'Policy Characteristics'!$C:$C,0))),"",INDEX('Policy Characteristics'!K:K,MATCH($C1053,'Policy Characteristics'!$C:$C,0)))</f>
        <v>fuels.html#end-subsidies</v>
      </c>
      <c r="R1053" s="293" t="str">
        <f>IF(ISBLANK(INDEX('Policy Characteristics'!L:L,MATCH($C1053,'Policy Characteristics'!$C:$C,0))),"",INDEX('Policy Characteristics'!L:L,MATCH($C1053,'Policy Characteristics'!$C:$C,0)))</f>
        <v>end-existing-subsidies.html</v>
      </c>
    </row>
    <row r="1054" spans="1:18" s="293" customFormat="1" x14ac:dyDescent="0.25">
      <c r="A1054" s="293" t="str">
        <f>IF(ISBLANK(INDEX('Policy Characteristics'!A:A,MATCH($C1054,'Policy Characteristics'!$C:$C,0))),"",INDEX('Policy Characteristics'!A:A,MATCH($C1054,'Policy Characteristics'!$C:$C,0)))</f>
        <v>Cross-Sector</v>
      </c>
      <c r="B1054" s="294" t="str">
        <f>IF(ISBLANK(INDEX('Policy Characteristics'!B:B,MATCH($C1054,'Policy Characteristics'!$C:$C,0))),"",INDEX('Policy Characteristics'!B:B,MATCH($C1054,'Policy Characteristics'!$C:$C,0)))</f>
        <v>End Existing Subsidies</v>
      </c>
      <c r="C1054" s="293" t="str">
        <f t="shared" si="49"/>
        <v>Percent Reduction in BAU Subsidies</v>
      </c>
      <c r="D1054" s="299" t="s">
        <v>810</v>
      </c>
      <c r="E1054" s="298"/>
      <c r="F1054" s="299" t="s">
        <v>706</v>
      </c>
      <c r="G1054" s="298"/>
      <c r="H1054" s="20">
        <v>714</v>
      </c>
      <c r="I1054" s="297" t="s">
        <v>634</v>
      </c>
      <c r="J1054" s="296" t="str">
        <f>IF(ISBLANK(INDEX('Policy Characteristics'!D:D,MATCH($C1054,'Policy Characteristics'!$C:$C,0))),"",INDEX('Policy Characteristics'!D:D,MATCH($C1054,'Policy Characteristics'!$C:$C,0)))</f>
        <v>End Existing Subsidies</v>
      </c>
      <c r="K1054" s="293" t="str">
        <f>IF(ISBLANK(INDEX('Policy Characteristics'!E:E,MATCH($C1054,'Policy Characteristics'!$C:$C,0))),"",INDEX('Policy Characteristics'!E:E,MATCH($C1054,'Policy Characteristics'!$C:$C,0)))</f>
        <v>cross reduce BAU subsidies</v>
      </c>
      <c r="L1054" s="237">
        <f>IF(ISBLANK(INDEX('Policy Characteristics'!F:F,MATCH($C1054,'Policy Characteristics'!$C:$C,0))),"",INDEX('Policy Characteristics'!F:F,MATCH($C1054,'Policy Characteristics'!$C:$C,0)))</f>
        <v>0</v>
      </c>
      <c r="M1054" s="237">
        <f>IF(ISBLANK(INDEX('Policy Characteristics'!G:G,MATCH($C1054,'Policy Characteristics'!$C:$C,0))),"",INDEX('Policy Characteristics'!G:G,MATCH($C1054,'Policy Characteristics'!$C:$C,0)))</f>
        <v>1</v>
      </c>
      <c r="N1054" s="237">
        <f>IF(ISBLANK(INDEX('Policy Characteristics'!H:H,MATCH($C1054,'Policy Characteristics'!$C:$C,0))),"",INDEX('Policy Characteristics'!H:H,MATCH($C1054,'Policy Characteristics'!$C:$C,0)))</f>
        <v>0.01</v>
      </c>
      <c r="O1054" s="293" t="str">
        <f>IF(ISBLANK(INDEX('Policy Characteristics'!I:I,MATCH($C1054,'Policy Characteristics'!$C:$C,0))),"",INDEX('Policy Characteristics'!I:I,MATCH($C1054,'Policy Characteristics'!$C:$C,0)))</f>
        <v>% reduction in BAU subsidies</v>
      </c>
      <c r="P1054" s="293"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93" t="str">
        <f>IF(ISBLANK(INDEX('Policy Characteristics'!K:K,MATCH($C1054,'Policy Characteristics'!$C:$C,0))),"",INDEX('Policy Characteristics'!K:K,MATCH($C1054,'Policy Characteristics'!$C:$C,0)))</f>
        <v>fuels.html#end-subsidies</v>
      </c>
      <c r="R1054" s="293" t="str">
        <f>IF(ISBLANK(INDEX('Policy Characteristics'!L:L,MATCH($C1054,'Policy Characteristics'!$C:$C,0))),"",INDEX('Policy Characteristics'!L:L,MATCH($C1054,'Policy Characteristics'!$C:$C,0)))</f>
        <v>end-existing-subsidies.html</v>
      </c>
    </row>
    <row r="1055" spans="1:18" s="293" customFormat="1" x14ac:dyDescent="0.25">
      <c r="A1055" s="293" t="str">
        <f>IF(ISBLANK(INDEX('Policy Characteristics'!A:A,MATCH($C1055,'Policy Characteristics'!$C:$C,0))),"",INDEX('Policy Characteristics'!A:A,MATCH($C1055,'Policy Characteristics'!$C:$C,0)))</f>
        <v>Cross-Sector</v>
      </c>
      <c r="B1055" s="294" t="str">
        <f>IF(ISBLANK(INDEX('Policy Characteristics'!B:B,MATCH($C1055,'Policy Characteristics'!$C:$C,0))),"",INDEX('Policy Characteristics'!B:B,MATCH($C1055,'Policy Characteristics'!$C:$C,0)))</f>
        <v>End Existing Subsidies</v>
      </c>
      <c r="C1055" s="293" t="str">
        <f t="shared" ref="C1055" si="50">C$1038</f>
        <v>Percent Reduction in BAU Subsidies</v>
      </c>
      <c r="D1055" s="299" t="s">
        <v>811</v>
      </c>
      <c r="E1055" s="298"/>
      <c r="F1055" s="299" t="s">
        <v>812</v>
      </c>
      <c r="G1055" s="298"/>
      <c r="H1055" s="20">
        <v>715</v>
      </c>
      <c r="I1055" s="297" t="s">
        <v>634</v>
      </c>
      <c r="J1055" s="296" t="str">
        <f>IF(ISBLANK(INDEX('Policy Characteristics'!D:D,MATCH($C1055,'Policy Characteristics'!$C:$C,0))),"",INDEX('Policy Characteristics'!D:D,MATCH($C1055,'Policy Characteristics'!$C:$C,0)))</f>
        <v>End Existing Subsidies</v>
      </c>
      <c r="K1055" s="293" t="str">
        <f>IF(ISBLANK(INDEX('Policy Characteristics'!E:E,MATCH($C1055,'Policy Characteristics'!$C:$C,0))),"",INDEX('Policy Characteristics'!E:E,MATCH($C1055,'Policy Characteristics'!$C:$C,0)))</f>
        <v>cross reduce BAU subsidies</v>
      </c>
      <c r="L1055" s="237">
        <f>IF(ISBLANK(INDEX('Policy Characteristics'!F:F,MATCH($C1055,'Policy Characteristics'!$C:$C,0))),"",INDEX('Policy Characteristics'!F:F,MATCH($C1055,'Policy Characteristics'!$C:$C,0)))</f>
        <v>0</v>
      </c>
      <c r="M1055" s="237">
        <f>IF(ISBLANK(INDEX('Policy Characteristics'!G:G,MATCH($C1055,'Policy Characteristics'!$C:$C,0))),"",INDEX('Policy Characteristics'!G:G,MATCH($C1055,'Policy Characteristics'!$C:$C,0)))</f>
        <v>1</v>
      </c>
      <c r="N1055" s="237">
        <f>IF(ISBLANK(INDEX('Policy Characteristics'!H:H,MATCH($C1055,'Policy Characteristics'!$C:$C,0))),"",INDEX('Policy Characteristics'!H:H,MATCH($C1055,'Policy Characteristics'!$C:$C,0)))</f>
        <v>0.01</v>
      </c>
      <c r="O1055" s="293" t="str">
        <f>IF(ISBLANK(INDEX('Policy Characteristics'!I:I,MATCH($C1055,'Policy Characteristics'!$C:$C,0))),"",INDEX('Policy Characteristics'!I:I,MATCH($C1055,'Policy Characteristics'!$C:$C,0)))</f>
        <v>% reduction in BAU subsidies</v>
      </c>
      <c r="P1055" s="293"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93" t="str">
        <f>IF(ISBLANK(INDEX('Policy Characteristics'!K:K,MATCH($C1055,'Policy Characteristics'!$C:$C,0))),"",INDEX('Policy Characteristics'!K:K,MATCH($C1055,'Policy Characteristics'!$C:$C,0)))</f>
        <v>fuels.html#end-subsidies</v>
      </c>
      <c r="R1055" s="293" t="str">
        <f>IF(ISBLANK(INDEX('Policy Characteristics'!L:L,MATCH($C1055,'Policy Characteristics'!$C:$C,0))),"",INDEX('Policy Characteristics'!L:L,MATCH($C1055,'Policy Characteristics'!$C:$C,0)))</f>
        <v>end-existing-subsidies.html</v>
      </c>
    </row>
    <row r="1056" spans="1:18" s="293" customFormat="1" x14ac:dyDescent="0.25">
      <c r="A1056" s="293" t="str">
        <f>IF(ISBLANK(INDEX('Policy Characteristics'!A:A,MATCH($C1056,'Policy Characteristics'!$C:$C,0))),"",INDEX('Policy Characteristics'!A:A,MATCH($C1056,'Policy Characteristics'!$C:$C,0)))</f>
        <v>Cross-Sector</v>
      </c>
      <c r="B1056" s="294" t="str">
        <f>IF(ISBLANK(INDEX('Policy Characteristics'!B:B,MATCH($C1056,'Policy Characteristics'!$C:$C,0))),"",INDEX('Policy Characteristics'!B:B,MATCH($C1056,'Policy Characteristics'!$C:$C,0)))</f>
        <v>End Existing Subsidies</v>
      </c>
      <c r="C1056" s="293" t="str">
        <f t="shared" ref="C1056:C1058" si="51">C$1038</f>
        <v>Percent Reduction in BAU Subsidies</v>
      </c>
      <c r="D1056" s="299" t="s">
        <v>813</v>
      </c>
      <c r="E1056" s="298"/>
      <c r="F1056" s="299" t="s">
        <v>814</v>
      </c>
      <c r="G1056" s="298"/>
      <c r="H1056" s="20">
        <v>716</v>
      </c>
      <c r="I1056" s="297" t="s">
        <v>634</v>
      </c>
      <c r="J1056" s="296" t="str">
        <f>IF(ISBLANK(INDEX('Policy Characteristics'!D:D,MATCH($C1056,'Policy Characteristics'!$C:$C,0))),"",INDEX('Policy Characteristics'!D:D,MATCH($C1056,'Policy Characteristics'!$C:$C,0)))</f>
        <v>End Existing Subsidies</v>
      </c>
      <c r="K1056" s="293" t="str">
        <f>IF(ISBLANK(INDEX('Policy Characteristics'!E:E,MATCH($C1056,'Policy Characteristics'!$C:$C,0))),"",INDEX('Policy Characteristics'!E:E,MATCH($C1056,'Policy Characteristics'!$C:$C,0)))</f>
        <v>cross reduce BAU subsidies</v>
      </c>
      <c r="L1056" s="237">
        <f>IF(ISBLANK(INDEX('Policy Characteristics'!F:F,MATCH($C1056,'Policy Characteristics'!$C:$C,0))),"",INDEX('Policy Characteristics'!F:F,MATCH($C1056,'Policy Characteristics'!$C:$C,0)))</f>
        <v>0</v>
      </c>
      <c r="M1056" s="237">
        <f>IF(ISBLANK(INDEX('Policy Characteristics'!G:G,MATCH($C1056,'Policy Characteristics'!$C:$C,0))),"",INDEX('Policy Characteristics'!G:G,MATCH($C1056,'Policy Characteristics'!$C:$C,0)))</f>
        <v>1</v>
      </c>
      <c r="N1056" s="237">
        <f>IF(ISBLANK(INDEX('Policy Characteristics'!H:H,MATCH($C1056,'Policy Characteristics'!$C:$C,0))),"",INDEX('Policy Characteristics'!H:H,MATCH($C1056,'Policy Characteristics'!$C:$C,0)))</f>
        <v>0.01</v>
      </c>
      <c r="O1056" s="293" t="str">
        <f>IF(ISBLANK(INDEX('Policy Characteristics'!I:I,MATCH($C1056,'Policy Characteristics'!$C:$C,0))),"",INDEX('Policy Characteristics'!I:I,MATCH($C1056,'Policy Characteristics'!$C:$C,0)))</f>
        <v>% reduction in BAU subsidies</v>
      </c>
      <c r="P1056" s="293"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93" t="str">
        <f>IF(ISBLANK(INDEX('Policy Characteristics'!K:K,MATCH($C1056,'Policy Characteristics'!$C:$C,0))),"",INDEX('Policy Characteristics'!K:K,MATCH($C1056,'Policy Characteristics'!$C:$C,0)))</f>
        <v>fuels.html#end-subsidies</v>
      </c>
      <c r="R1056" s="293" t="str">
        <f>IF(ISBLANK(INDEX('Policy Characteristics'!L:L,MATCH($C1056,'Policy Characteristics'!$C:$C,0))),"",INDEX('Policy Characteristics'!L:L,MATCH($C1056,'Policy Characteristics'!$C:$C,0)))</f>
        <v>end-existing-subsidies.html</v>
      </c>
    </row>
    <row r="1057" spans="1:18" s="293" customFormat="1" x14ac:dyDescent="0.25">
      <c r="A1057" s="293" t="str">
        <f>IF(ISBLANK(INDEX('Policy Characteristics'!A:A,MATCH($C1057,'Policy Characteristics'!$C:$C,0))),"",INDEX('Policy Characteristics'!A:A,MATCH($C1057,'Policy Characteristics'!$C:$C,0)))</f>
        <v>Cross-Sector</v>
      </c>
      <c r="B1057" s="294" t="str">
        <f>IF(ISBLANK(INDEX('Policy Characteristics'!B:B,MATCH($C1057,'Policy Characteristics'!$C:$C,0))),"",INDEX('Policy Characteristics'!B:B,MATCH($C1057,'Policy Characteristics'!$C:$C,0)))</f>
        <v>End Existing Subsidies</v>
      </c>
      <c r="C1057" s="293" t="str">
        <f t="shared" si="51"/>
        <v>Percent Reduction in BAU Subsidies</v>
      </c>
      <c r="D1057" s="299" t="s">
        <v>842</v>
      </c>
      <c r="E1057" s="298"/>
      <c r="F1057" s="299" t="s">
        <v>710</v>
      </c>
      <c r="G1057" s="298"/>
      <c r="H1057" s="20">
        <v>717</v>
      </c>
      <c r="I1057" s="297" t="s">
        <v>634</v>
      </c>
      <c r="J1057" s="296" t="str">
        <f>IF(ISBLANK(INDEX('Policy Characteristics'!D:D,MATCH($C1057,'Policy Characteristics'!$C:$C,0))),"",INDEX('Policy Characteristics'!D:D,MATCH($C1057,'Policy Characteristics'!$C:$C,0)))</f>
        <v>End Existing Subsidies</v>
      </c>
      <c r="K1057" s="293" t="str">
        <f>IF(ISBLANK(INDEX('Policy Characteristics'!E:E,MATCH($C1057,'Policy Characteristics'!$C:$C,0))),"",INDEX('Policy Characteristics'!E:E,MATCH($C1057,'Policy Characteristics'!$C:$C,0)))</f>
        <v>cross reduce BAU subsidies</v>
      </c>
      <c r="L1057" s="237">
        <f>IF(ISBLANK(INDEX('Policy Characteristics'!F:F,MATCH($C1057,'Policy Characteristics'!$C:$C,0))),"",INDEX('Policy Characteristics'!F:F,MATCH($C1057,'Policy Characteristics'!$C:$C,0)))</f>
        <v>0</v>
      </c>
      <c r="M1057" s="237">
        <f>IF(ISBLANK(INDEX('Policy Characteristics'!G:G,MATCH($C1057,'Policy Characteristics'!$C:$C,0))),"",INDEX('Policy Characteristics'!G:G,MATCH($C1057,'Policy Characteristics'!$C:$C,0)))</f>
        <v>1</v>
      </c>
      <c r="N1057" s="237">
        <f>IF(ISBLANK(INDEX('Policy Characteristics'!H:H,MATCH($C1057,'Policy Characteristics'!$C:$C,0))),"",INDEX('Policy Characteristics'!H:H,MATCH($C1057,'Policy Characteristics'!$C:$C,0)))</f>
        <v>0.01</v>
      </c>
      <c r="O1057" s="293" t="str">
        <f>IF(ISBLANK(INDEX('Policy Characteristics'!I:I,MATCH($C1057,'Policy Characteristics'!$C:$C,0))),"",INDEX('Policy Characteristics'!I:I,MATCH($C1057,'Policy Characteristics'!$C:$C,0)))</f>
        <v>% reduction in BAU subsidies</v>
      </c>
      <c r="P1057" s="293"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93" t="str">
        <f>IF(ISBLANK(INDEX('Policy Characteristics'!K:K,MATCH($C1057,'Policy Characteristics'!$C:$C,0))),"",INDEX('Policy Characteristics'!K:K,MATCH($C1057,'Policy Characteristics'!$C:$C,0)))</f>
        <v>fuels.html#end-subsidies</v>
      </c>
      <c r="R1057" s="293" t="str">
        <f>IF(ISBLANK(INDEX('Policy Characteristics'!L:L,MATCH($C1057,'Policy Characteristics'!$C:$C,0))),"",INDEX('Policy Characteristics'!L:L,MATCH($C1057,'Policy Characteristics'!$C:$C,0)))</f>
        <v>end-existing-subsidies.html</v>
      </c>
    </row>
    <row r="1058" spans="1:18" s="293" customFormat="1" x14ac:dyDescent="0.25">
      <c r="A1058" s="293" t="str">
        <f>IF(ISBLANK(INDEX('Policy Characteristics'!A:A,MATCH($C1058,'Policy Characteristics'!$C:$C,0))),"",INDEX('Policy Characteristics'!A:A,MATCH($C1058,'Policy Characteristics'!$C:$C,0)))</f>
        <v>Cross-Sector</v>
      </c>
      <c r="B1058" s="294" t="str">
        <f>IF(ISBLANK(INDEX('Policy Characteristics'!B:B,MATCH($C1058,'Policy Characteristics'!$C:$C,0))),"",INDEX('Policy Characteristics'!B:B,MATCH($C1058,'Policy Characteristics'!$C:$C,0)))</f>
        <v>End Existing Subsidies</v>
      </c>
      <c r="C1058" s="293" t="str">
        <f t="shared" si="51"/>
        <v>Percent Reduction in BAU Subsidies</v>
      </c>
      <c r="D1058" s="299" t="s">
        <v>843</v>
      </c>
      <c r="E1058" s="298"/>
      <c r="F1058" s="299" t="s">
        <v>844</v>
      </c>
      <c r="G1058" s="298"/>
      <c r="H1058" s="20">
        <v>718</v>
      </c>
      <c r="I1058" s="297" t="s">
        <v>634</v>
      </c>
      <c r="J1058" s="296" t="str">
        <f>IF(ISBLANK(INDEX('Policy Characteristics'!D:D,MATCH($C1058,'Policy Characteristics'!$C:$C,0))),"",INDEX('Policy Characteristics'!D:D,MATCH($C1058,'Policy Characteristics'!$C:$C,0)))</f>
        <v>End Existing Subsidies</v>
      </c>
      <c r="K1058" s="293" t="str">
        <f>IF(ISBLANK(INDEX('Policy Characteristics'!E:E,MATCH($C1058,'Policy Characteristics'!$C:$C,0))),"",INDEX('Policy Characteristics'!E:E,MATCH($C1058,'Policy Characteristics'!$C:$C,0)))</f>
        <v>cross reduce BAU subsidies</v>
      </c>
      <c r="L1058" s="237">
        <f>IF(ISBLANK(INDEX('Policy Characteristics'!F:F,MATCH($C1058,'Policy Characteristics'!$C:$C,0))),"",INDEX('Policy Characteristics'!F:F,MATCH($C1058,'Policy Characteristics'!$C:$C,0)))</f>
        <v>0</v>
      </c>
      <c r="M1058" s="237">
        <f>IF(ISBLANK(INDEX('Policy Characteristics'!G:G,MATCH($C1058,'Policy Characteristics'!$C:$C,0))),"",INDEX('Policy Characteristics'!G:G,MATCH($C1058,'Policy Characteristics'!$C:$C,0)))</f>
        <v>1</v>
      </c>
      <c r="N1058" s="237">
        <f>IF(ISBLANK(INDEX('Policy Characteristics'!H:H,MATCH($C1058,'Policy Characteristics'!$C:$C,0))),"",INDEX('Policy Characteristics'!H:H,MATCH($C1058,'Policy Characteristics'!$C:$C,0)))</f>
        <v>0.01</v>
      </c>
      <c r="O1058" s="293" t="str">
        <f>IF(ISBLANK(INDEX('Policy Characteristics'!I:I,MATCH($C1058,'Policy Characteristics'!$C:$C,0))),"",INDEX('Policy Characteristics'!I:I,MATCH($C1058,'Policy Characteristics'!$C:$C,0)))</f>
        <v>% reduction in BAU subsidies</v>
      </c>
      <c r="P1058" s="293"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93" t="str">
        <f>IF(ISBLANK(INDEX('Policy Characteristics'!K:K,MATCH($C1058,'Policy Characteristics'!$C:$C,0))),"",INDEX('Policy Characteristics'!K:K,MATCH($C1058,'Policy Characteristics'!$C:$C,0)))</f>
        <v>fuels.html#end-subsidies</v>
      </c>
      <c r="R1058" s="293" t="str">
        <f>IF(ISBLANK(INDEX('Policy Characteristics'!L:L,MATCH($C1058,'Policy Characteristics'!$C:$C,0))),"",INDEX('Policy Characteristics'!L:L,MATCH($C1058,'Policy Characteristics'!$C:$C,0)))</f>
        <v>end-existing-subsidies.html</v>
      </c>
    </row>
    <row r="1059" spans="1:18" s="275" customFormat="1" x14ac:dyDescent="0.25">
      <c r="A1059" s="293" t="str">
        <f>IF(ISBLANK(INDEX('Policy Characteristics'!A:A,MATCH($C1059,'Policy Characteristics'!$C:$C,0))),"",INDEX('Policy Characteristics'!A:A,MATCH($C1059,'Policy Characteristics'!$C:$C,0)))</f>
        <v>Cross-Sector</v>
      </c>
      <c r="B1059" s="294" t="str">
        <f>IF(ISBLANK(INDEX('Policy Characteristics'!B:B,MATCH($C1059,'Policy Characteristics'!$C:$C,0))),"",INDEX('Policy Characteristics'!B:B,MATCH($C1059,'Policy Characteristics'!$C:$C,0)))</f>
        <v>Exempt Non-CO2 Emissions from C Tax</v>
      </c>
      <c r="C1059" s="275" t="s">
        <v>516</v>
      </c>
      <c r="D1059" s="299"/>
      <c r="E1059" s="299"/>
      <c r="F1059" s="299"/>
      <c r="G1059" s="299"/>
      <c r="H1059" s="20">
        <v>719</v>
      </c>
      <c r="I1059" s="297" t="s">
        <v>634</v>
      </c>
      <c r="J1059" s="296" t="str">
        <f>IF(ISBLANK(INDEX('Policy Characteristics'!D:D,MATCH($C1059,'Policy Characteristics'!$C:$C,0))),"",INDEX('Policy Characteristics'!D:D,MATCH($C1059,'Policy Characteristics'!$C:$C,0)))</f>
        <v/>
      </c>
      <c r="K1059" s="293" t="str">
        <f>IF(ISBLANK(INDEX('Policy Characteristics'!E:E,MATCH($C1059,'Policy Characteristics'!$C:$C,0))),"",INDEX('Policy Characteristics'!E:E,MATCH($C1059,'Policy Characteristics'!$C:$C,0)))</f>
        <v>cross toggle whether carbon tax affects non CO2 emissions</v>
      </c>
      <c r="L1059" s="293">
        <f>IF(ISBLANK(INDEX('Policy Characteristics'!F:F,MATCH($C1059,'Policy Characteristics'!$C:$C,0))),"",INDEX('Policy Characteristics'!F:F,MATCH($C1059,'Policy Characteristics'!$C:$C,0)))</f>
        <v>0</v>
      </c>
      <c r="M1059" s="293">
        <f>IF(ISBLANK(INDEX('Policy Characteristics'!G:G,MATCH($C1059,'Policy Characteristics'!$C:$C,0))),"",INDEX('Policy Characteristics'!G:G,MATCH($C1059,'Policy Characteristics'!$C:$C,0)))</f>
        <v>1</v>
      </c>
      <c r="N1059" s="293">
        <f>IF(ISBLANK(INDEX('Policy Characteristics'!H:H,MATCH($C1059,'Policy Characteristics'!$C:$C,0))),"",INDEX('Policy Characteristics'!H:H,MATCH($C1059,'Policy Characteristics'!$C:$C,0)))</f>
        <v>1</v>
      </c>
      <c r="O1059" s="293" t="str">
        <f>IF(ISBLANK(INDEX('Policy Characteristics'!I:I,MATCH($C1059,'Policy Characteristics'!$C:$C,0))),"",INDEX('Policy Characteristics'!I:I,MATCH($C1059,'Policy Characteristics'!$C:$C,0)))</f>
        <v>on/off</v>
      </c>
      <c r="P1059" s="293"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93" t="str">
        <f>IF(ISBLANK(INDEX('Policy Characteristics'!K:K,MATCH($C1059,'Policy Characteristics'!$C:$C,0))),"",INDEX('Policy Characteristics'!K:K,MATCH($C1059,'Policy Characteristics'!$C:$C,0)))</f>
        <v>fuels.html#carbon-tax</v>
      </c>
      <c r="R1059" s="293" t="str">
        <f>IF(ISBLANK(INDEX('Policy Characteristics'!L:L,MATCH($C1059,'Policy Characteristics'!$C:$C,0))),"",INDEX('Policy Characteristics'!L:L,MATCH($C1059,'Policy Characteristics'!$C:$C,0)))</f>
        <v>carbon-tax.html</v>
      </c>
    </row>
    <row r="1060" spans="1:18" s="275" customFormat="1" x14ac:dyDescent="0.25">
      <c r="A1060" s="293" t="str">
        <f>IF(ISBLANK(INDEX('Policy Characteristics'!A:A,MATCH($C1060,'Policy Characteristics'!$C:$C,0))),"",INDEX('Policy Characteristics'!A:A,MATCH($C1060,'Policy Characteristics'!$C:$C,0)))</f>
        <v>Cross-Sector</v>
      </c>
      <c r="B1060" s="294" t="str">
        <f>IF(ISBLANK(INDEX('Policy Characteristics'!B:B,MATCH($C1060,'Policy Characteristics'!$C:$C,0))),"",INDEX('Policy Characteristics'!B:B,MATCH($C1060,'Policy Characteristics'!$C:$C,0)))</f>
        <v>Exempt Process Emissions from C Tax</v>
      </c>
      <c r="C1060" t="s">
        <v>520</v>
      </c>
      <c r="D1060" s="298" t="s">
        <v>716</v>
      </c>
      <c r="E1060" s="299"/>
      <c r="F1060" t="s">
        <v>717</v>
      </c>
      <c r="G1060" s="299"/>
      <c r="H1060" s="255">
        <v>1628</v>
      </c>
      <c r="I1060" s="297" t="s">
        <v>624</v>
      </c>
      <c r="J1060" s="296" t="str">
        <f>IF(ISBLANK(INDEX('Policy Characteristics'!D:D,MATCH($C1060,'Policy Characteristics'!$C:$C,0))),"",INDEX('Policy Characteristics'!D:D,MATCH($C1060,'Policy Characteristics'!$C:$C,0)))</f>
        <v/>
      </c>
      <c r="K1060" s="293" t="str">
        <f>IF(ISBLANK(INDEX('Policy Characteristics'!E:E,MATCH($C1060,'Policy Characteristics'!$C:$C,0))),"",INDEX('Policy Characteristics'!E:E,MATCH($C1060,'Policy Characteristics'!$C:$C,0)))</f>
        <v>cross toggle whether carbon tax affects process emissions</v>
      </c>
      <c r="L1060" s="293">
        <f>IF(ISBLANK(INDEX('Policy Characteristics'!F:F,MATCH($C1060,'Policy Characteristics'!$C:$C,0))),"",INDEX('Policy Characteristics'!F:F,MATCH($C1060,'Policy Characteristics'!$C:$C,0)))</f>
        <v>0</v>
      </c>
      <c r="M1060" s="293">
        <f>IF(ISBLANK(INDEX('Policy Characteristics'!G:G,MATCH($C1060,'Policy Characteristics'!$C:$C,0))),"",INDEX('Policy Characteristics'!G:G,MATCH($C1060,'Policy Characteristics'!$C:$C,0)))</f>
        <v>1</v>
      </c>
      <c r="N1060" s="293">
        <f>IF(ISBLANK(INDEX('Policy Characteristics'!H:H,MATCH($C1060,'Policy Characteristics'!$C:$C,0))),"",INDEX('Policy Characteristics'!H:H,MATCH($C1060,'Policy Characteristics'!$C:$C,0)))</f>
        <v>1</v>
      </c>
      <c r="O1060" s="293" t="str">
        <f>IF(ISBLANK(INDEX('Policy Characteristics'!I:I,MATCH($C1060,'Policy Characteristics'!$C:$C,0))),"",INDEX('Policy Characteristics'!I:I,MATCH($C1060,'Policy Characteristics'!$C:$C,0)))</f>
        <v>on/off</v>
      </c>
      <c r="P1060" s="293"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93" t="str">
        <f>IF(ISBLANK(INDEX('Policy Characteristics'!K:K,MATCH($C1060,'Policy Characteristics'!$C:$C,0))),"",INDEX('Policy Characteristics'!K:K,MATCH($C1060,'Policy Characteristics'!$C:$C,0)))</f>
        <v>fuels.html#carbon-tax</v>
      </c>
      <c r="R1060" s="293" t="str">
        <f>IF(ISBLANK(INDEX('Policy Characteristics'!L:L,MATCH($C1060,'Policy Characteristics'!$C:$C,0))),"",INDEX('Policy Characteristics'!L:L,MATCH($C1060,'Policy Characteristics'!$C:$C,0)))</f>
        <v>carbon-tax.html</v>
      </c>
    </row>
    <row r="1061" spans="1:18" s="275" customFormat="1" x14ac:dyDescent="0.25">
      <c r="A1061" s="293" t="str">
        <f>IF(ISBLANK(INDEX('Policy Characteristics'!A:A,MATCH($C1061,'Policy Characteristics'!$C:$C,0))),"",INDEX('Policy Characteristics'!A:A,MATCH($C1061,'Policy Characteristics'!$C:$C,0)))</f>
        <v>Cross-Sector</v>
      </c>
      <c r="B1061" s="294" t="str">
        <f>IF(ISBLANK(INDEX('Policy Characteristics'!B:B,MATCH($C1061,'Policy Characteristics'!$C:$C,0))),"",INDEX('Policy Characteristics'!B:B,MATCH($C1061,'Policy Characteristics'!$C:$C,0)))</f>
        <v>Exempt Process Emissions from C Tax</v>
      </c>
      <c r="C1061" s="293" t="str">
        <f>C$1060</f>
        <v>BEPEfCT Boolean Exempt Process Emissions from Carbon Tax</v>
      </c>
      <c r="D1061" s="299" t="s">
        <v>718</v>
      </c>
      <c r="E1061" s="299"/>
      <c r="F1061" t="s">
        <v>719</v>
      </c>
      <c r="G1061" s="299"/>
      <c r="H1061" s="255">
        <v>1629</v>
      </c>
      <c r="I1061" s="297" t="s">
        <v>624</v>
      </c>
      <c r="J1061" s="296" t="str">
        <f>IF(ISBLANK(INDEX('Policy Characteristics'!D:D,MATCH($C1061,'Policy Characteristics'!$C:$C,0))),"",INDEX('Policy Characteristics'!D:D,MATCH($C1061,'Policy Characteristics'!$C:$C,0)))</f>
        <v/>
      </c>
      <c r="K1061" s="293" t="str">
        <f>IF(ISBLANK(INDEX('Policy Characteristics'!E:E,MATCH($C1061,'Policy Characteristics'!$C:$C,0))),"",INDEX('Policy Characteristics'!E:E,MATCH($C1061,'Policy Characteristics'!$C:$C,0)))</f>
        <v>cross toggle whether carbon tax affects process emissions</v>
      </c>
      <c r="L1061" s="293">
        <f>IF(ISBLANK(INDEX('Policy Characteristics'!F:F,MATCH($C1061,'Policy Characteristics'!$C:$C,0))),"",INDEX('Policy Characteristics'!F:F,MATCH($C1061,'Policy Characteristics'!$C:$C,0)))</f>
        <v>0</v>
      </c>
      <c r="M1061" s="293">
        <f>IF(ISBLANK(INDEX('Policy Characteristics'!G:G,MATCH($C1061,'Policy Characteristics'!$C:$C,0))),"",INDEX('Policy Characteristics'!G:G,MATCH($C1061,'Policy Characteristics'!$C:$C,0)))</f>
        <v>1</v>
      </c>
      <c r="N1061" s="293">
        <f>IF(ISBLANK(INDEX('Policy Characteristics'!H:H,MATCH($C1061,'Policy Characteristics'!$C:$C,0))),"",INDEX('Policy Characteristics'!H:H,MATCH($C1061,'Policy Characteristics'!$C:$C,0)))</f>
        <v>1</v>
      </c>
      <c r="O1061" s="293" t="str">
        <f>IF(ISBLANK(INDEX('Policy Characteristics'!I:I,MATCH($C1061,'Policy Characteristics'!$C:$C,0))),"",INDEX('Policy Characteristics'!I:I,MATCH($C1061,'Policy Characteristics'!$C:$C,0)))</f>
        <v>on/off</v>
      </c>
      <c r="P1061" s="293"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93" t="str">
        <f>IF(ISBLANK(INDEX('Policy Characteristics'!K:K,MATCH($C1061,'Policy Characteristics'!$C:$C,0))),"",INDEX('Policy Characteristics'!K:K,MATCH($C1061,'Policy Characteristics'!$C:$C,0)))</f>
        <v>fuels.html#carbon-tax</v>
      </c>
      <c r="R1061" s="293" t="str">
        <f>IF(ISBLANK(INDEX('Policy Characteristics'!L:L,MATCH($C1061,'Policy Characteristics'!$C:$C,0))),"",INDEX('Policy Characteristics'!L:L,MATCH($C1061,'Policy Characteristics'!$C:$C,0)))</f>
        <v>carbon-tax.html</v>
      </c>
    </row>
    <row r="1062" spans="1:18" s="275" customFormat="1" x14ac:dyDescent="0.25">
      <c r="A1062" s="293" t="str">
        <f>IF(ISBLANK(INDEX('Policy Characteristics'!A:A,MATCH($C1062,'Policy Characteristics'!$C:$C,0))),"",INDEX('Policy Characteristics'!A:A,MATCH($C1062,'Policy Characteristics'!$C:$C,0)))</f>
        <v>Cross-Sector</v>
      </c>
      <c r="B1062" s="294" t="str">
        <f>IF(ISBLANK(INDEX('Policy Characteristics'!B:B,MATCH($C1062,'Policy Characteristics'!$C:$C,0))),"",INDEX('Policy Characteristics'!B:B,MATCH($C1062,'Policy Characteristics'!$C:$C,0)))</f>
        <v>Exempt Process Emissions from C Tax</v>
      </c>
      <c r="C1062" s="293" t="str">
        <f t="shared" ref="C1062:C1084" si="52">C$1060</f>
        <v>BEPEfCT Boolean Exempt Process Emissions from Carbon Tax</v>
      </c>
      <c r="D1062" s="299" t="s">
        <v>720</v>
      </c>
      <c r="E1062" s="299"/>
      <c r="F1062" t="s">
        <v>721</v>
      </c>
      <c r="G1062" s="299"/>
      <c r="H1062" s="255">
        <v>1630</v>
      </c>
      <c r="I1062" s="297" t="s">
        <v>624</v>
      </c>
      <c r="J1062" s="296" t="str">
        <f>IF(ISBLANK(INDEX('Policy Characteristics'!D:D,MATCH($C1062,'Policy Characteristics'!$C:$C,0))),"",INDEX('Policy Characteristics'!D:D,MATCH($C1062,'Policy Characteristics'!$C:$C,0)))</f>
        <v/>
      </c>
      <c r="K1062" s="293" t="str">
        <f>IF(ISBLANK(INDEX('Policy Characteristics'!E:E,MATCH($C1062,'Policy Characteristics'!$C:$C,0))),"",INDEX('Policy Characteristics'!E:E,MATCH($C1062,'Policy Characteristics'!$C:$C,0)))</f>
        <v>cross toggle whether carbon tax affects process emissions</v>
      </c>
      <c r="L1062" s="293">
        <f>IF(ISBLANK(INDEX('Policy Characteristics'!F:F,MATCH($C1062,'Policy Characteristics'!$C:$C,0))),"",INDEX('Policy Characteristics'!F:F,MATCH($C1062,'Policy Characteristics'!$C:$C,0)))</f>
        <v>0</v>
      </c>
      <c r="M1062" s="293">
        <f>IF(ISBLANK(INDEX('Policy Characteristics'!G:G,MATCH($C1062,'Policy Characteristics'!$C:$C,0))),"",INDEX('Policy Characteristics'!G:G,MATCH($C1062,'Policy Characteristics'!$C:$C,0)))</f>
        <v>1</v>
      </c>
      <c r="N1062" s="293">
        <f>IF(ISBLANK(INDEX('Policy Characteristics'!H:H,MATCH($C1062,'Policy Characteristics'!$C:$C,0))),"",INDEX('Policy Characteristics'!H:H,MATCH($C1062,'Policy Characteristics'!$C:$C,0)))</f>
        <v>1</v>
      </c>
      <c r="O1062" s="293" t="str">
        <f>IF(ISBLANK(INDEX('Policy Characteristics'!I:I,MATCH($C1062,'Policy Characteristics'!$C:$C,0))),"",INDEX('Policy Characteristics'!I:I,MATCH($C1062,'Policy Characteristics'!$C:$C,0)))</f>
        <v>on/off</v>
      </c>
      <c r="P1062" s="293"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93" t="str">
        <f>IF(ISBLANK(INDEX('Policy Characteristics'!K:K,MATCH($C1062,'Policy Characteristics'!$C:$C,0))),"",INDEX('Policy Characteristics'!K:K,MATCH($C1062,'Policy Characteristics'!$C:$C,0)))</f>
        <v>fuels.html#carbon-tax</v>
      </c>
      <c r="R1062" s="293" t="str">
        <f>IF(ISBLANK(INDEX('Policy Characteristics'!L:L,MATCH($C1062,'Policy Characteristics'!$C:$C,0))),"",INDEX('Policy Characteristics'!L:L,MATCH($C1062,'Policy Characteristics'!$C:$C,0)))</f>
        <v>carbon-tax.html</v>
      </c>
    </row>
    <row r="1063" spans="1:18" s="275" customFormat="1" x14ac:dyDescent="0.25">
      <c r="A1063" s="293" t="str">
        <f>IF(ISBLANK(INDEX('Policy Characteristics'!A:A,MATCH($C1063,'Policy Characteristics'!$C:$C,0))),"",INDEX('Policy Characteristics'!A:A,MATCH($C1063,'Policy Characteristics'!$C:$C,0)))</f>
        <v>Cross-Sector</v>
      </c>
      <c r="B1063" s="294" t="str">
        <f>IF(ISBLANK(INDEX('Policy Characteristics'!B:B,MATCH($C1063,'Policy Characteristics'!$C:$C,0))),"",INDEX('Policy Characteristics'!B:B,MATCH($C1063,'Policy Characteristics'!$C:$C,0)))</f>
        <v>Exempt Process Emissions from C Tax</v>
      </c>
      <c r="C1063" s="293" t="str">
        <f t="shared" si="52"/>
        <v>BEPEfCT Boolean Exempt Process Emissions from Carbon Tax</v>
      </c>
      <c r="D1063" s="299" t="s">
        <v>722</v>
      </c>
      <c r="E1063" s="299"/>
      <c r="F1063" t="s">
        <v>723</v>
      </c>
      <c r="G1063" s="299"/>
      <c r="H1063" s="255">
        <v>1631</v>
      </c>
      <c r="I1063" s="297" t="s">
        <v>634</v>
      </c>
      <c r="J1063" s="296" t="str">
        <f>IF(ISBLANK(INDEX('Policy Characteristics'!D:D,MATCH($C1063,'Policy Characteristics'!$C:$C,0))),"",INDEX('Policy Characteristics'!D:D,MATCH($C1063,'Policy Characteristics'!$C:$C,0)))</f>
        <v/>
      </c>
      <c r="K1063" s="293" t="str">
        <f>IF(ISBLANK(INDEX('Policy Characteristics'!E:E,MATCH($C1063,'Policy Characteristics'!$C:$C,0))),"",INDEX('Policy Characteristics'!E:E,MATCH($C1063,'Policy Characteristics'!$C:$C,0)))</f>
        <v>cross toggle whether carbon tax affects process emissions</v>
      </c>
      <c r="L1063" s="293">
        <f>IF(ISBLANK(INDEX('Policy Characteristics'!F:F,MATCH($C1063,'Policy Characteristics'!$C:$C,0))),"",INDEX('Policy Characteristics'!F:F,MATCH($C1063,'Policy Characteristics'!$C:$C,0)))</f>
        <v>0</v>
      </c>
      <c r="M1063" s="293">
        <f>IF(ISBLANK(INDEX('Policy Characteristics'!G:G,MATCH($C1063,'Policy Characteristics'!$C:$C,0))),"",INDEX('Policy Characteristics'!G:G,MATCH($C1063,'Policy Characteristics'!$C:$C,0)))</f>
        <v>1</v>
      </c>
      <c r="N1063" s="293">
        <f>IF(ISBLANK(INDEX('Policy Characteristics'!H:H,MATCH($C1063,'Policy Characteristics'!$C:$C,0))),"",INDEX('Policy Characteristics'!H:H,MATCH($C1063,'Policy Characteristics'!$C:$C,0)))</f>
        <v>1</v>
      </c>
      <c r="O1063" s="293" t="str">
        <f>IF(ISBLANK(INDEX('Policy Characteristics'!I:I,MATCH($C1063,'Policy Characteristics'!$C:$C,0))),"",INDEX('Policy Characteristics'!I:I,MATCH($C1063,'Policy Characteristics'!$C:$C,0)))</f>
        <v>on/off</v>
      </c>
      <c r="P1063" s="293"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93" t="str">
        <f>IF(ISBLANK(INDEX('Policy Characteristics'!K:K,MATCH($C1063,'Policy Characteristics'!$C:$C,0))),"",INDEX('Policy Characteristics'!K:K,MATCH($C1063,'Policy Characteristics'!$C:$C,0)))</f>
        <v>fuels.html#carbon-tax</v>
      </c>
      <c r="R1063" s="293" t="str">
        <f>IF(ISBLANK(INDEX('Policy Characteristics'!L:L,MATCH($C1063,'Policy Characteristics'!$C:$C,0))),"",INDEX('Policy Characteristics'!L:L,MATCH($C1063,'Policy Characteristics'!$C:$C,0)))</f>
        <v>carbon-tax.html</v>
      </c>
    </row>
    <row r="1064" spans="1:18" s="275" customFormat="1" x14ac:dyDescent="0.25">
      <c r="A1064" s="293" t="str">
        <f>IF(ISBLANK(INDEX('Policy Characteristics'!A:A,MATCH($C1064,'Policy Characteristics'!$C:$C,0))),"",INDEX('Policy Characteristics'!A:A,MATCH($C1064,'Policy Characteristics'!$C:$C,0)))</f>
        <v>Cross-Sector</v>
      </c>
      <c r="B1064" s="294" t="str">
        <f>IF(ISBLANK(INDEX('Policy Characteristics'!B:B,MATCH($C1064,'Policy Characteristics'!$C:$C,0))),"",INDEX('Policy Characteristics'!B:B,MATCH($C1064,'Policy Characteristics'!$C:$C,0)))</f>
        <v>Exempt Process Emissions from C Tax</v>
      </c>
      <c r="C1064" s="293" t="str">
        <f t="shared" si="52"/>
        <v>BEPEfCT Boolean Exempt Process Emissions from Carbon Tax</v>
      </c>
      <c r="D1064" s="299" t="s">
        <v>724</v>
      </c>
      <c r="E1064" s="299"/>
      <c r="F1064" t="s">
        <v>725</v>
      </c>
      <c r="G1064" s="299"/>
      <c r="H1064" s="255">
        <v>1632</v>
      </c>
      <c r="I1064" s="297" t="s">
        <v>634</v>
      </c>
      <c r="J1064" s="296" t="str">
        <f>IF(ISBLANK(INDEX('Policy Characteristics'!D:D,MATCH($C1064,'Policy Characteristics'!$C:$C,0))),"",INDEX('Policy Characteristics'!D:D,MATCH($C1064,'Policy Characteristics'!$C:$C,0)))</f>
        <v/>
      </c>
      <c r="K1064" s="293" t="str">
        <f>IF(ISBLANK(INDEX('Policy Characteristics'!E:E,MATCH($C1064,'Policy Characteristics'!$C:$C,0))),"",INDEX('Policy Characteristics'!E:E,MATCH($C1064,'Policy Characteristics'!$C:$C,0)))</f>
        <v>cross toggle whether carbon tax affects process emissions</v>
      </c>
      <c r="L1064" s="293">
        <f>IF(ISBLANK(INDEX('Policy Characteristics'!F:F,MATCH($C1064,'Policy Characteristics'!$C:$C,0))),"",INDEX('Policy Characteristics'!F:F,MATCH($C1064,'Policy Characteristics'!$C:$C,0)))</f>
        <v>0</v>
      </c>
      <c r="M1064" s="293">
        <f>IF(ISBLANK(INDEX('Policy Characteristics'!G:G,MATCH($C1064,'Policy Characteristics'!$C:$C,0))),"",INDEX('Policy Characteristics'!G:G,MATCH($C1064,'Policy Characteristics'!$C:$C,0)))</f>
        <v>1</v>
      </c>
      <c r="N1064" s="293">
        <f>IF(ISBLANK(INDEX('Policy Characteristics'!H:H,MATCH($C1064,'Policy Characteristics'!$C:$C,0))),"",INDEX('Policy Characteristics'!H:H,MATCH($C1064,'Policy Characteristics'!$C:$C,0)))</f>
        <v>1</v>
      </c>
      <c r="O1064" s="293" t="str">
        <f>IF(ISBLANK(INDEX('Policy Characteristics'!I:I,MATCH($C1064,'Policy Characteristics'!$C:$C,0))),"",INDEX('Policy Characteristics'!I:I,MATCH($C1064,'Policy Characteristics'!$C:$C,0)))</f>
        <v>on/off</v>
      </c>
      <c r="P1064" s="293"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93" t="str">
        <f>IF(ISBLANK(INDEX('Policy Characteristics'!K:K,MATCH($C1064,'Policy Characteristics'!$C:$C,0))),"",INDEX('Policy Characteristics'!K:K,MATCH($C1064,'Policy Characteristics'!$C:$C,0)))</f>
        <v>fuels.html#carbon-tax</v>
      </c>
      <c r="R1064" s="293" t="str">
        <f>IF(ISBLANK(INDEX('Policy Characteristics'!L:L,MATCH($C1064,'Policy Characteristics'!$C:$C,0))),"",INDEX('Policy Characteristics'!L:L,MATCH($C1064,'Policy Characteristics'!$C:$C,0)))</f>
        <v>carbon-tax.html</v>
      </c>
    </row>
    <row r="1065" spans="1:18" s="275" customFormat="1" x14ac:dyDescent="0.25">
      <c r="A1065" s="293" t="str">
        <f>IF(ISBLANK(INDEX('Policy Characteristics'!A:A,MATCH($C1065,'Policy Characteristics'!$C:$C,0))),"",INDEX('Policy Characteristics'!A:A,MATCH($C1065,'Policy Characteristics'!$C:$C,0)))</f>
        <v>Cross-Sector</v>
      </c>
      <c r="B1065" s="294" t="str">
        <f>IF(ISBLANK(INDEX('Policy Characteristics'!B:B,MATCH($C1065,'Policy Characteristics'!$C:$C,0))),"",INDEX('Policy Characteristics'!B:B,MATCH($C1065,'Policy Characteristics'!$C:$C,0)))</f>
        <v>Exempt Process Emissions from C Tax</v>
      </c>
      <c r="C1065" s="293" t="str">
        <f t="shared" si="52"/>
        <v>BEPEfCT Boolean Exempt Process Emissions from Carbon Tax</v>
      </c>
      <c r="D1065" s="299" t="s">
        <v>726</v>
      </c>
      <c r="E1065" s="299"/>
      <c r="F1065" t="s">
        <v>727</v>
      </c>
      <c r="G1065" s="299"/>
      <c r="H1065" s="255">
        <v>1633</v>
      </c>
      <c r="I1065" s="297" t="s">
        <v>634</v>
      </c>
      <c r="J1065" s="296" t="str">
        <f>IF(ISBLANK(INDEX('Policy Characteristics'!D:D,MATCH($C1065,'Policy Characteristics'!$C:$C,0))),"",INDEX('Policy Characteristics'!D:D,MATCH($C1065,'Policy Characteristics'!$C:$C,0)))</f>
        <v/>
      </c>
      <c r="K1065" s="293" t="str">
        <f>IF(ISBLANK(INDEX('Policy Characteristics'!E:E,MATCH($C1065,'Policy Characteristics'!$C:$C,0))),"",INDEX('Policy Characteristics'!E:E,MATCH($C1065,'Policy Characteristics'!$C:$C,0)))</f>
        <v>cross toggle whether carbon tax affects process emissions</v>
      </c>
      <c r="L1065" s="293">
        <f>IF(ISBLANK(INDEX('Policy Characteristics'!F:F,MATCH($C1065,'Policy Characteristics'!$C:$C,0))),"",INDEX('Policy Characteristics'!F:F,MATCH($C1065,'Policy Characteristics'!$C:$C,0)))</f>
        <v>0</v>
      </c>
      <c r="M1065" s="293">
        <f>IF(ISBLANK(INDEX('Policy Characteristics'!G:G,MATCH($C1065,'Policy Characteristics'!$C:$C,0))),"",INDEX('Policy Characteristics'!G:G,MATCH($C1065,'Policy Characteristics'!$C:$C,0)))</f>
        <v>1</v>
      </c>
      <c r="N1065" s="293">
        <f>IF(ISBLANK(INDEX('Policy Characteristics'!H:H,MATCH($C1065,'Policy Characteristics'!$C:$C,0))),"",INDEX('Policy Characteristics'!H:H,MATCH($C1065,'Policy Characteristics'!$C:$C,0)))</f>
        <v>1</v>
      </c>
      <c r="O1065" s="293" t="str">
        <f>IF(ISBLANK(INDEX('Policy Characteristics'!I:I,MATCH($C1065,'Policy Characteristics'!$C:$C,0))),"",INDEX('Policy Characteristics'!I:I,MATCH($C1065,'Policy Characteristics'!$C:$C,0)))</f>
        <v>on/off</v>
      </c>
      <c r="P1065" s="293"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93" t="str">
        <f>IF(ISBLANK(INDEX('Policy Characteristics'!K:K,MATCH($C1065,'Policy Characteristics'!$C:$C,0))),"",INDEX('Policy Characteristics'!K:K,MATCH($C1065,'Policy Characteristics'!$C:$C,0)))</f>
        <v>fuels.html#carbon-tax</v>
      </c>
      <c r="R1065" s="293" t="str">
        <f>IF(ISBLANK(INDEX('Policy Characteristics'!L:L,MATCH($C1065,'Policy Characteristics'!$C:$C,0))),"",INDEX('Policy Characteristics'!L:L,MATCH($C1065,'Policy Characteristics'!$C:$C,0)))</f>
        <v>carbon-tax.html</v>
      </c>
    </row>
    <row r="1066" spans="1:18" s="275" customFormat="1" x14ac:dyDescent="0.25">
      <c r="A1066" s="293" t="str">
        <f>IF(ISBLANK(INDEX('Policy Characteristics'!A:A,MATCH($C1066,'Policy Characteristics'!$C:$C,0))),"",INDEX('Policy Characteristics'!A:A,MATCH($C1066,'Policy Characteristics'!$C:$C,0)))</f>
        <v>Cross-Sector</v>
      </c>
      <c r="B1066" s="294" t="str">
        <f>IF(ISBLANK(INDEX('Policy Characteristics'!B:B,MATCH($C1066,'Policy Characteristics'!$C:$C,0))),"",INDEX('Policy Characteristics'!B:B,MATCH($C1066,'Policy Characteristics'!$C:$C,0)))</f>
        <v>Exempt Process Emissions from C Tax</v>
      </c>
      <c r="C1066" s="293" t="str">
        <f t="shared" si="52"/>
        <v>BEPEfCT Boolean Exempt Process Emissions from Carbon Tax</v>
      </c>
      <c r="D1066" s="299" t="s">
        <v>728</v>
      </c>
      <c r="E1066" s="299"/>
      <c r="F1066" t="s">
        <v>729</v>
      </c>
      <c r="G1066" s="299"/>
      <c r="H1066" s="255">
        <v>1634</v>
      </c>
      <c r="I1066" s="297" t="s">
        <v>634</v>
      </c>
      <c r="J1066" s="296" t="str">
        <f>IF(ISBLANK(INDEX('Policy Characteristics'!D:D,MATCH($C1066,'Policy Characteristics'!$C:$C,0))),"",INDEX('Policy Characteristics'!D:D,MATCH($C1066,'Policy Characteristics'!$C:$C,0)))</f>
        <v/>
      </c>
      <c r="K1066" s="293" t="str">
        <f>IF(ISBLANK(INDEX('Policy Characteristics'!E:E,MATCH($C1066,'Policy Characteristics'!$C:$C,0))),"",INDEX('Policy Characteristics'!E:E,MATCH($C1066,'Policy Characteristics'!$C:$C,0)))</f>
        <v>cross toggle whether carbon tax affects process emissions</v>
      </c>
      <c r="L1066" s="293">
        <f>IF(ISBLANK(INDEX('Policy Characteristics'!F:F,MATCH($C1066,'Policy Characteristics'!$C:$C,0))),"",INDEX('Policy Characteristics'!F:F,MATCH($C1066,'Policy Characteristics'!$C:$C,0)))</f>
        <v>0</v>
      </c>
      <c r="M1066" s="293">
        <f>IF(ISBLANK(INDEX('Policy Characteristics'!G:G,MATCH($C1066,'Policy Characteristics'!$C:$C,0))),"",INDEX('Policy Characteristics'!G:G,MATCH($C1066,'Policy Characteristics'!$C:$C,0)))</f>
        <v>1</v>
      </c>
      <c r="N1066" s="293">
        <f>IF(ISBLANK(INDEX('Policy Characteristics'!H:H,MATCH($C1066,'Policy Characteristics'!$C:$C,0))),"",INDEX('Policy Characteristics'!H:H,MATCH($C1066,'Policy Characteristics'!$C:$C,0)))</f>
        <v>1</v>
      </c>
      <c r="O1066" s="293" t="str">
        <f>IF(ISBLANK(INDEX('Policy Characteristics'!I:I,MATCH($C1066,'Policy Characteristics'!$C:$C,0))),"",INDEX('Policy Characteristics'!I:I,MATCH($C1066,'Policy Characteristics'!$C:$C,0)))</f>
        <v>on/off</v>
      </c>
      <c r="P1066" s="293"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93" t="str">
        <f>IF(ISBLANK(INDEX('Policy Characteristics'!K:K,MATCH($C1066,'Policy Characteristics'!$C:$C,0))),"",INDEX('Policy Characteristics'!K:K,MATCH($C1066,'Policy Characteristics'!$C:$C,0)))</f>
        <v>fuels.html#carbon-tax</v>
      </c>
      <c r="R1066" s="293" t="str">
        <f>IF(ISBLANK(INDEX('Policy Characteristics'!L:L,MATCH($C1066,'Policy Characteristics'!$C:$C,0))),"",INDEX('Policy Characteristics'!L:L,MATCH($C1066,'Policy Characteristics'!$C:$C,0)))</f>
        <v>carbon-tax.html</v>
      </c>
    </row>
    <row r="1067" spans="1:18" s="275" customFormat="1" x14ac:dyDescent="0.25">
      <c r="A1067" s="293" t="str">
        <f>IF(ISBLANK(INDEX('Policy Characteristics'!A:A,MATCH($C1067,'Policy Characteristics'!$C:$C,0))),"",INDEX('Policy Characteristics'!A:A,MATCH($C1067,'Policy Characteristics'!$C:$C,0)))</f>
        <v>Cross-Sector</v>
      </c>
      <c r="B1067" s="294" t="str">
        <f>IF(ISBLANK(INDEX('Policy Characteristics'!B:B,MATCH($C1067,'Policy Characteristics'!$C:$C,0))),"",INDEX('Policy Characteristics'!B:B,MATCH($C1067,'Policy Characteristics'!$C:$C,0)))</f>
        <v>Exempt Process Emissions from C Tax</v>
      </c>
      <c r="C1067" s="293" t="str">
        <f t="shared" si="52"/>
        <v>BEPEfCT Boolean Exempt Process Emissions from Carbon Tax</v>
      </c>
      <c r="D1067" s="299" t="s">
        <v>730</v>
      </c>
      <c r="E1067" s="299"/>
      <c r="F1067" t="s">
        <v>731</v>
      </c>
      <c r="G1067" s="299"/>
      <c r="H1067" s="255">
        <v>1635</v>
      </c>
      <c r="I1067" s="297" t="s">
        <v>634</v>
      </c>
      <c r="J1067" s="296" t="str">
        <f>IF(ISBLANK(INDEX('Policy Characteristics'!D:D,MATCH($C1067,'Policy Characteristics'!$C:$C,0))),"",INDEX('Policy Characteristics'!D:D,MATCH($C1067,'Policy Characteristics'!$C:$C,0)))</f>
        <v/>
      </c>
      <c r="K1067" s="293" t="str">
        <f>IF(ISBLANK(INDEX('Policy Characteristics'!E:E,MATCH($C1067,'Policy Characteristics'!$C:$C,0))),"",INDEX('Policy Characteristics'!E:E,MATCH($C1067,'Policy Characteristics'!$C:$C,0)))</f>
        <v>cross toggle whether carbon tax affects process emissions</v>
      </c>
      <c r="L1067" s="293">
        <f>IF(ISBLANK(INDEX('Policy Characteristics'!F:F,MATCH($C1067,'Policy Characteristics'!$C:$C,0))),"",INDEX('Policy Characteristics'!F:F,MATCH($C1067,'Policy Characteristics'!$C:$C,0)))</f>
        <v>0</v>
      </c>
      <c r="M1067" s="293">
        <f>IF(ISBLANK(INDEX('Policy Characteristics'!G:G,MATCH($C1067,'Policy Characteristics'!$C:$C,0))),"",INDEX('Policy Characteristics'!G:G,MATCH($C1067,'Policy Characteristics'!$C:$C,0)))</f>
        <v>1</v>
      </c>
      <c r="N1067" s="293">
        <f>IF(ISBLANK(INDEX('Policy Characteristics'!H:H,MATCH($C1067,'Policy Characteristics'!$C:$C,0))),"",INDEX('Policy Characteristics'!H:H,MATCH($C1067,'Policy Characteristics'!$C:$C,0)))</f>
        <v>1</v>
      </c>
      <c r="O1067" s="293" t="str">
        <f>IF(ISBLANK(INDEX('Policy Characteristics'!I:I,MATCH($C1067,'Policy Characteristics'!$C:$C,0))),"",INDEX('Policy Characteristics'!I:I,MATCH($C1067,'Policy Characteristics'!$C:$C,0)))</f>
        <v>on/off</v>
      </c>
      <c r="P1067" s="293"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93" t="str">
        <f>IF(ISBLANK(INDEX('Policy Characteristics'!K:K,MATCH($C1067,'Policy Characteristics'!$C:$C,0))),"",INDEX('Policy Characteristics'!K:K,MATCH($C1067,'Policy Characteristics'!$C:$C,0)))</f>
        <v>fuels.html#carbon-tax</v>
      </c>
      <c r="R1067" s="293" t="str">
        <f>IF(ISBLANK(INDEX('Policy Characteristics'!L:L,MATCH($C1067,'Policy Characteristics'!$C:$C,0))),"",INDEX('Policy Characteristics'!L:L,MATCH($C1067,'Policy Characteristics'!$C:$C,0)))</f>
        <v>carbon-tax.html</v>
      </c>
    </row>
    <row r="1068" spans="1:18" s="275" customFormat="1" x14ac:dyDescent="0.25">
      <c r="A1068" s="293" t="str">
        <f>IF(ISBLANK(INDEX('Policy Characteristics'!A:A,MATCH($C1068,'Policy Characteristics'!$C:$C,0))),"",INDEX('Policy Characteristics'!A:A,MATCH($C1068,'Policy Characteristics'!$C:$C,0)))</f>
        <v>Cross-Sector</v>
      </c>
      <c r="B1068" s="294" t="str">
        <f>IF(ISBLANK(INDEX('Policy Characteristics'!B:B,MATCH($C1068,'Policy Characteristics'!$C:$C,0))),"",INDEX('Policy Characteristics'!B:B,MATCH($C1068,'Policy Characteristics'!$C:$C,0)))</f>
        <v>Exempt Process Emissions from C Tax</v>
      </c>
      <c r="C1068" s="293" t="str">
        <f t="shared" si="52"/>
        <v>BEPEfCT Boolean Exempt Process Emissions from Carbon Tax</v>
      </c>
      <c r="D1068" s="299" t="s">
        <v>732</v>
      </c>
      <c r="E1068" s="299"/>
      <c r="F1068" t="s">
        <v>733</v>
      </c>
      <c r="G1068" s="299"/>
      <c r="H1068" s="255">
        <v>1636</v>
      </c>
      <c r="I1068" s="297" t="s">
        <v>634</v>
      </c>
      <c r="J1068" s="296" t="str">
        <f>IF(ISBLANK(INDEX('Policy Characteristics'!D:D,MATCH($C1068,'Policy Characteristics'!$C:$C,0))),"",INDEX('Policy Characteristics'!D:D,MATCH($C1068,'Policy Characteristics'!$C:$C,0)))</f>
        <v/>
      </c>
      <c r="K1068" s="293" t="str">
        <f>IF(ISBLANK(INDEX('Policy Characteristics'!E:E,MATCH($C1068,'Policy Characteristics'!$C:$C,0))),"",INDEX('Policy Characteristics'!E:E,MATCH($C1068,'Policy Characteristics'!$C:$C,0)))</f>
        <v>cross toggle whether carbon tax affects process emissions</v>
      </c>
      <c r="L1068" s="293">
        <f>IF(ISBLANK(INDEX('Policy Characteristics'!F:F,MATCH($C1068,'Policy Characteristics'!$C:$C,0))),"",INDEX('Policy Characteristics'!F:F,MATCH($C1068,'Policy Characteristics'!$C:$C,0)))</f>
        <v>0</v>
      </c>
      <c r="M1068" s="293">
        <f>IF(ISBLANK(INDEX('Policy Characteristics'!G:G,MATCH($C1068,'Policy Characteristics'!$C:$C,0))),"",INDEX('Policy Characteristics'!G:G,MATCH($C1068,'Policy Characteristics'!$C:$C,0)))</f>
        <v>1</v>
      </c>
      <c r="N1068" s="293">
        <f>IF(ISBLANK(INDEX('Policy Characteristics'!H:H,MATCH($C1068,'Policy Characteristics'!$C:$C,0))),"",INDEX('Policy Characteristics'!H:H,MATCH($C1068,'Policy Characteristics'!$C:$C,0)))</f>
        <v>1</v>
      </c>
      <c r="O1068" s="293" t="str">
        <f>IF(ISBLANK(INDEX('Policy Characteristics'!I:I,MATCH($C1068,'Policy Characteristics'!$C:$C,0))),"",INDEX('Policy Characteristics'!I:I,MATCH($C1068,'Policy Characteristics'!$C:$C,0)))</f>
        <v>on/off</v>
      </c>
      <c r="P1068" s="293"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93" t="str">
        <f>IF(ISBLANK(INDEX('Policy Characteristics'!K:K,MATCH($C1068,'Policy Characteristics'!$C:$C,0))),"",INDEX('Policy Characteristics'!K:K,MATCH($C1068,'Policy Characteristics'!$C:$C,0)))</f>
        <v>fuels.html#carbon-tax</v>
      </c>
      <c r="R1068" s="293" t="str">
        <f>IF(ISBLANK(INDEX('Policy Characteristics'!L:L,MATCH($C1068,'Policy Characteristics'!$C:$C,0))),"",INDEX('Policy Characteristics'!L:L,MATCH($C1068,'Policy Characteristics'!$C:$C,0)))</f>
        <v>carbon-tax.html</v>
      </c>
    </row>
    <row r="1069" spans="1:18" s="275" customFormat="1" x14ac:dyDescent="0.25">
      <c r="A1069" s="293" t="str">
        <f>IF(ISBLANK(INDEX('Policy Characteristics'!A:A,MATCH($C1069,'Policy Characteristics'!$C:$C,0))),"",INDEX('Policy Characteristics'!A:A,MATCH($C1069,'Policy Characteristics'!$C:$C,0)))</f>
        <v>Cross-Sector</v>
      </c>
      <c r="B1069" s="294" t="str">
        <f>IF(ISBLANK(INDEX('Policy Characteristics'!B:B,MATCH($C1069,'Policy Characteristics'!$C:$C,0))),"",INDEX('Policy Characteristics'!B:B,MATCH($C1069,'Policy Characteristics'!$C:$C,0)))</f>
        <v>Exempt Process Emissions from C Tax</v>
      </c>
      <c r="C1069" s="293" t="str">
        <f t="shared" si="52"/>
        <v>BEPEfCT Boolean Exempt Process Emissions from Carbon Tax</v>
      </c>
      <c r="D1069" s="299" t="s">
        <v>734</v>
      </c>
      <c r="E1069" s="299"/>
      <c r="F1069" t="s">
        <v>735</v>
      </c>
      <c r="G1069" s="299"/>
      <c r="H1069" s="255">
        <v>1637</v>
      </c>
      <c r="I1069" s="297" t="s">
        <v>624</v>
      </c>
      <c r="J1069" s="296" t="str">
        <f>IF(ISBLANK(INDEX('Policy Characteristics'!D:D,MATCH($C1069,'Policy Characteristics'!$C:$C,0))),"",INDEX('Policy Characteristics'!D:D,MATCH($C1069,'Policy Characteristics'!$C:$C,0)))</f>
        <v/>
      </c>
      <c r="K1069" s="293" t="str">
        <f>IF(ISBLANK(INDEX('Policy Characteristics'!E:E,MATCH($C1069,'Policy Characteristics'!$C:$C,0))),"",INDEX('Policy Characteristics'!E:E,MATCH($C1069,'Policy Characteristics'!$C:$C,0)))</f>
        <v>cross toggle whether carbon tax affects process emissions</v>
      </c>
      <c r="L1069" s="293">
        <f>IF(ISBLANK(INDEX('Policy Characteristics'!F:F,MATCH($C1069,'Policy Characteristics'!$C:$C,0))),"",INDEX('Policy Characteristics'!F:F,MATCH($C1069,'Policy Characteristics'!$C:$C,0)))</f>
        <v>0</v>
      </c>
      <c r="M1069" s="293">
        <f>IF(ISBLANK(INDEX('Policy Characteristics'!G:G,MATCH($C1069,'Policy Characteristics'!$C:$C,0))),"",INDEX('Policy Characteristics'!G:G,MATCH($C1069,'Policy Characteristics'!$C:$C,0)))</f>
        <v>1</v>
      </c>
      <c r="N1069" s="293">
        <f>IF(ISBLANK(INDEX('Policy Characteristics'!H:H,MATCH($C1069,'Policy Characteristics'!$C:$C,0))),"",INDEX('Policy Characteristics'!H:H,MATCH($C1069,'Policy Characteristics'!$C:$C,0)))</f>
        <v>1</v>
      </c>
      <c r="O1069" s="293" t="str">
        <f>IF(ISBLANK(INDEX('Policy Characteristics'!I:I,MATCH($C1069,'Policy Characteristics'!$C:$C,0))),"",INDEX('Policy Characteristics'!I:I,MATCH($C1069,'Policy Characteristics'!$C:$C,0)))</f>
        <v>on/off</v>
      </c>
      <c r="P1069" s="293"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93" t="str">
        <f>IF(ISBLANK(INDEX('Policy Characteristics'!K:K,MATCH($C1069,'Policy Characteristics'!$C:$C,0))),"",INDEX('Policy Characteristics'!K:K,MATCH($C1069,'Policy Characteristics'!$C:$C,0)))</f>
        <v>fuels.html#carbon-tax</v>
      </c>
      <c r="R1069" s="293" t="str">
        <f>IF(ISBLANK(INDEX('Policy Characteristics'!L:L,MATCH($C1069,'Policy Characteristics'!$C:$C,0))),"",INDEX('Policy Characteristics'!L:L,MATCH($C1069,'Policy Characteristics'!$C:$C,0)))</f>
        <v>carbon-tax.html</v>
      </c>
    </row>
    <row r="1070" spans="1:18" s="275" customFormat="1" x14ac:dyDescent="0.25">
      <c r="A1070" s="293" t="str">
        <f>IF(ISBLANK(INDEX('Policy Characteristics'!A:A,MATCH($C1070,'Policy Characteristics'!$C:$C,0))),"",INDEX('Policy Characteristics'!A:A,MATCH($C1070,'Policy Characteristics'!$C:$C,0)))</f>
        <v>Cross-Sector</v>
      </c>
      <c r="B1070" s="294" t="str">
        <f>IF(ISBLANK(INDEX('Policy Characteristics'!B:B,MATCH($C1070,'Policy Characteristics'!$C:$C,0))),"",INDEX('Policy Characteristics'!B:B,MATCH($C1070,'Policy Characteristics'!$C:$C,0)))</f>
        <v>Exempt Process Emissions from C Tax</v>
      </c>
      <c r="C1070" s="293" t="str">
        <f t="shared" si="52"/>
        <v>BEPEfCT Boolean Exempt Process Emissions from Carbon Tax</v>
      </c>
      <c r="D1070" s="299" t="s">
        <v>736</v>
      </c>
      <c r="E1070" s="299"/>
      <c r="F1070" t="s">
        <v>737</v>
      </c>
      <c r="G1070" s="299"/>
      <c r="H1070" s="255">
        <v>1638</v>
      </c>
      <c r="I1070" s="297" t="s">
        <v>634</v>
      </c>
      <c r="J1070" s="296" t="str">
        <f>IF(ISBLANK(INDEX('Policy Characteristics'!D:D,MATCH($C1070,'Policy Characteristics'!$C:$C,0))),"",INDEX('Policy Characteristics'!D:D,MATCH($C1070,'Policy Characteristics'!$C:$C,0)))</f>
        <v/>
      </c>
      <c r="K1070" s="293" t="str">
        <f>IF(ISBLANK(INDEX('Policy Characteristics'!E:E,MATCH($C1070,'Policy Characteristics'!$C:$C,0))),"",INDEX('Policy Characteristics'!E:E,MATCH($C1070,'Policy Characteristics'!$C:$C,0)))</f>
        <v>cross toggle whether carbon tax affects process emissions</v>
      </c>
      <c r="L1070" s="293">
        <f>IF(ISBLANK(INDEX('Policy Characteristics'!F:F,MATCH($C1070,'Policy Characteristics'!$C:$C,0))),"",INDEX('Policy Characteristics'!F:F,MATCH($C1070,'Policy Characteristics'!$C:$C,0)))</f>
        <v>0</v>
      </c>
      <c r="M1070" s="293">
        <f>IF(ISBLANK(INDEX('Policy Characteristics'!G:G,MATCH($C1070,'Policy Characteristics'!$C:$C,0))),"",INDEX('Policy Characteristics'!G:G,MATCH($C1070,'Policy Characteristics'!$C:$C,0)))</f>
        <v>1</v>
      </c>
      <c r="N1070" s="293">
        <f>IF(ISBLANK(INDEX('Policy Characteristics'!H:H,MATCH($C1070,'Policy Characteristics'!$C:$C,0))),"",INDEX('Policy Characteristics'!H:H,MATCH($C1070,'Policy Characteristics'!$C:$C,0)))</f>
        <v>1</v>
      </c>
      <c r="O1070" s="293" t="str">
        <f>IF(ISBLANK(INDEX('Policy Characteristics'!I:I,MATCH($C1070,'Policy Characteristics'!$C:$C,0))),"",INDEX('Policy Characteristics'!I:I,MATCH($C1070,'Policy Characteristics'!$C:$C,0)))</f>
        <v>on/off</v>
      </c>
      <c r="P1070" s="293"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93" t="str">
        <f>IF(ISBLANK(INDEX('Policy Characteristics'!K:K,MATCH($C1070,'Policy Characteristics'!$C:$C,0))),"",INDEX('Policy Characteristics'!K:K,MATCH($C1070,'Policy Characteristics'!$C:$C,0)))</f>
        <v>fuels.html#carbon-tax</v>
      </c>
      <c r="R1070" s="293" t="str">
        <f>IF(ISBLANK(INDEX('Policy Characteristics'!L:L,MATCH($C1070,'Policy Characteristics'!$C:$C,0))),"",INDEX('Policy Characteristics'!L:L,MATCH($C1070,'Policy Characteristics'!$C:$C,0)))</f>
        <v>carbon-tax.html</v>
      </c>
    </row>
    <row r="1071" spans="1:18" s="275" customFormat="1" x14ac:dyDescent="0.25">
      <c r="A1071" s="293" t="str">
        <f>IF(ISBLANK(INDEX('Policy Characteristics'!A:A,MATCH($C1071,'Policy Characteristics'!$C:$C,0))),"",INDEX('Policy Characteristics'!A:A,MATCH($C1071,'Policy Characteristics'!$C:$C,0)))</f>
        <v>Cross-Sector</v>
      </c>
      <c r="B1071" s="294" t="str">
        <f>IF(ISBLANK(INDEX('Policy Characteristics'!B:B,MATCH($C1071,'Policy Characteristics'!$C:$C,0))),"",INDEX('Policy Characteristics'!B:B,MATCH($C1071,'Policy Characteristics'!$C:$C,0)))</f>
        <v>Exempt Process Emissions from C Tax</v>
      </c>
      <c r="C1071" s="293" t="str">
        <f t="shared" si="52"/>
        <v>BEPEfCT Boolean Exempt Process Emissions from Carbon Tax</v>
      </c>
      <c r="D1071" s="299" t="s">
        <v>738</v>
      </c>
      <c r="E1071" s="299"/>
      <c r="F1071" t="s">
        <v>739</v>
      </c>
      <c r="G1071" s="299"/>
      <c r="H1071" s="255">
        <v>1639</v>
      </c>
      <c r="I1071" s="297" t="s">
        <v>634</v>
      </c>
      <c r="J1071" s="296" t="str">
        <f>IF(ISBLANK(INDEX('Policy Characteristics'!D:D,MATCH($C1071,'Policy Characteristics'!$C:$C,0))),"",INDEX('Policy Characteristics'!D:D,MATCH($C1071,'Policy Characteristics'!$C:$C,0)))</f>
        <v/>
      </c>
      <c r="K1071" s="293" t="str">
        <f>IF(ISBLANK(INDEX('Policy Characteristics'!E:E,MATCH($C1071,'Policy Characteristics'!$C:$C,0))),"",INDEX('Policy Characteristics'!E:E,MATCH($C1071,'Policy Characteristics'!$C:$C,0)))</f>
        <v>cross toggle whether carbon tax affects process emissions</v>
      </c>
      <c r="L1071" s="293">
        <f>IF(ISBLANK(INDEX('Policy Characteristics'!F:F,MATCH($C1071,'Policy Characteristics'!$C:$C,0))),"",INDEX('Policy Characteristics'!F:F,MATCH($C1071,'Policy Characteristics'!$C:$C,0)))</f>
        <v>0</v>
      </c>
      <c r="M1071" s="293">
        <f>IF(ISBLANK(INDEX('Policy Characteristics'!G:G,MATCH($C1071,'Policy Characteristics'!$C:$C,0))),"",INDEX('Policy Characteristics'!G:G,MATCH($C1071,'Policy Characteristics'!$C:$C,0)))</f>
        <v>1</v>
      </c>
      <c r="N1071" s="293">
        <f>IF(ISBLANK(INDEX('Policy Characteristics'!H:H,MATCH($C1071,'Policy Characteristics'!$C:$C,0))),"",INDEX('Policy Characteristics'!H:H,MATCH($C1071,'Policy Characteristics'!$C:$C,0)))</f>
        <v>1</v>
      </c>
      <c r="O1071" s="293" t="str">
        <f>IF(ISBLANK(INDEX('Policy Characteristics'!I:I,MATCH($C1071,'Policy Characteristics'!$C:$C,0))),"",INDEX('Policy Characteristics'!I:I,MATCH($C1071,'Policy Characteristics'!$C:$C,0)))</f>
        <v>on/off</v>
      </c>
      <c r="P1071" s="293"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93" t="str">
        <f>IF(ISBLANK(INDEX('Policy Characteristics'!K:K,MATCH($C1071,'Policy Characteristics'!$C:$C,0))),"",INDEX('Policy Characteristics'!K:K,MATCH($C1071,'Policy Characteristics'!$C:$C,0)))</f>
        <v>fuels.html#carbon-tax</v>
      </c>
      <c r="R1071" s="293" t="str">
        <f>IF(ISBLANK(INDEX('Policy Characteristics'!L:L,MATCH($C1071,'Policy Characteristics'!$C:$C,0))),"",INDEX('Policy Characteristics'!L:L,MATCH($C1071,'Policy Characteristics'!$C:$C,0)))</f>
        <v>carbon-tax.html</v>
      </c>
    </row>
    <row r="1072" spans="1:18" s="275" customFormat="1" x14ac:dyDescent="0.25">
      <c r="A1072" s="293" t="str">
        <f>IF(ISBLANK(INDEX('Policy Characteristics'!A:A,MATCH($C1072,'Policy Characteristics'!$C:$C,0))),"",INDEX('Policy Characteristics'!A:A,MATCH($C1072,'Policy Characteristics'!$C:$C,0)))</f>
        <v>Cross-Sector</v>
      </c>
      <c r="B1072" s="294" t="str">
        <f>IF(ISBLANK(INDEX('Policy Characteristics'!B:B,MATCH($C1072,'Policy Characteristics'!$C:$C,0))),"",INDEX('Policy Characteristics'!B:B,MATCH($C1072,'Policy Characteristics'!$C:$C,0)))</f>
        <v>Exempt Process Emissions from C Tax</v>
      </c>
      <c r="C1072" s="293" t="str">
        <f t="shared" si="52"/>
        <v>BEPEfCT Boolean Exempt Process Emissions from Carbon Tax</v>
      </c>
      <c r="D1072" s="299" t="s">
        <v>740</v>
      </c>
      <c r="E1072" s="299"/>
      <c r="F1072" t="s">
        <v>741</v>
      </c>
      <c r="G1072" s="299"/>
      <c r="H1072" s="255">
        <v>1640</v>
      </c>
      <c r="I1072" s="297" t="s">
        <v>634</v>
      </c>
      <c r="J1072" s="296" t="str">
        <f>IF(ISBLANK(INDEX('Policy Characteristics'!D:D,MATCH($C1072,'Policy Characteristics'!$C:$C,0))),"",INDEX('Policy Characteristics'!D:D,MATCH($C1072,'Policy Characteristics'!$C:$C,0)))</f>
        <v/>
      </c>
      <c r="K1072" s="293" t="str">
        <f>IF(ISBLANK(INDEX('Policy Characteristics'!E:E,MATCH($C1072,'Policy Characteristics'!$C:$C,0))),"",INDEX('Policy Characteristics'!E:E,MATCH($C1072,'Policy Characteristics'!$C:$C,0)))</f>
        <v>cross toggle whether carbon tax affects process emissions</v>
      </c>
      <c r="L1072" s="293">
        <f>IF(ISBLANK(INDEX('Policy Characteristics'!F:F,MATCH($C1072,'Policy Characteristics'!$C:$C,0))),"",INDEX('Policy Characteristics'!F:F,MATCH($C1072,'Policy Characteristics'!$C:$C,0)))</f>
        <v>0</v>
      </c>
      <c r="M1072" s="293">
        <f>IF(ISBLANK(INDEX('Policy Characteristics'!G:G,MATCH($C1072,'Policy Characteristics'!$C:$C,0))),"",INDEX('Policy Characteristics'!G:G,MATCH($C1072,'Policy Characteristics'!$C:$C,0)))</f>
        <v>1</v>
      </c>
      <c r="N1072" s="293">
        <f>IF(ISBLANK(INDEX('Policy Characteristics'!H:H,MATCH($C1072,'Policy Characteristics'!$C:$C,0))),"",INDEX('Policy Characteristics'!H:H,MATCH($C1072,'Policy Characteristics'!$C:$C,0)))</f>
        <v>1</v>
      </c>
      <c r="O1072" s="293" t="str">
        <f>IF(ISBLANK(INDEX('Policy Characteristics'!I:I,MATCH($C1072,'Policy Characteristics'!$C:$C,0))),"",INDEX('Policy Characteristics'!I:I,MATCH($C1072,'Policy Characteristics'!$C:$C,0)))</f>
        <v>on/off</v>
      </c>
      <c r="P1072" s="293"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93" t="str">
        <f>IF(ISBLANK(INDEX('Policy Characteristics'!K:K,MATCH($C1072,'Policy Characteristics'!$C:$C,0))),"",INDEX('Policy Characteristics'!K:K,MATCH($C1072,'Policy Characteristics'!$C:$C,0)))</f>
        <v>fuels.html#carbon-tax</v>
      </c>
      <c r="R1072" s="293" t="str">
        <f>IF(ISBLANK(INDEX('Policy Characteristics'!L:L,MATCH($C1072,'Policy Characteristics'!$C:$C,0))),"",INDEX('Policy Characteristics'!L:L,MATCH($C1072,'Policy Characteristics'!$C:$C,0)))</f>
        <v>carbon-tax.html</v>
      </c>
    </row>
    <row r="1073" spans="1:18" s="275" customFormat="1" x14ac:dyDescent="0.25">
      <c r="A1073" s="293" t="str">
        <f>IF(ISBLANK(INDEX('Policy Characteristics'!A:A,MATCH($C1073,'Policy Characteristics'!$C:$C,0))),"",INDEX('Policy Characteristics'!A:A,MATCH($C1073,'Policy Characteristics'!$C:$C,0)))</f>
        <v>Cross-Sector</v>
      </c>
      <c r="B1073" s="294" t="str">
        <f>IF(ISBLANK(INDEX('Policy Characteristics'!B:B,MATCH($C1073,'Policy Characteristics'!$C:$C,0))),"",INDEX('Policy Characteristics'!B:B,MATCH($C1073,'Policy Characteristics'!$C:$C,0)))</f>
        <v>Exempt Process Emissions from C Tax</v>
      </c>
      <c r="C1073" s="293" t="str">
        <f t="shared" si="52"/>
        <v>BEPEfCT Boolean Exempt Process Emissions from Carbon Tax</v>
      </c>
      <c r="D1073" s="299" t="s">
        <v>742</v>
      </c>
      <c r="E1073" s="299"/>
      <c r="F1073" t="s">
        <v>743</v>
      </c>
      <c r="G1073" s="299"/>
      <c r="H1073" s="255">
        <v>1641</v>
      </c>
      <c r="I1073" s="297" t="s">
        <v>634</v>
      </c>
      <c r="J1073" s="296" t="str">
        <f>IF(ISBLANK(INDEX('Policy Characteristics'!D:D,MATCH($C1073,'Policy Characteristics'!$C:$C,0))),"",INDEX('Policy Characteristics'!D:D,MATCH($C1073,'Policy Characteristics'!$C:$C,0)))</f>
        <v/>
      </c>
      <c r="K1073" s="293" t="str">
        <f>IF(ISBLANK(INDEX('Policy Characteristics'!E:E,MATCH($C1073,'Policy Characteristics'!$C:$C,0))),"",INDEX('Policy Characteristics'!E:E,MATCH($C1073,'Policy Characteristics'!$C:$C,0)))</f>
        <v>cross toggle whether carbon tax affects process emissions</v>
      </c>
      <c r="L1073" s="293">
        <f>IF(ISBLANK(INDEX('Policy Characteristics'!F:F,MATCH($C1073,'Policy Characteristics'!$C:$C,0))),"",INDEX('Policy Characteristics'!F:F,MATCH($C1073,'Policy Characteristics'!$C:$C,0)))</f>
        <v>0</v>
      </c>
      <c r="M1073" s="293">
        <f>IF(ISBLANK(INDEX('Policy Characteristics'!G:G,MATCH($C1073,'Policy Characteristics'!$C:$C,0))),"",INDEX('Policy Characteristics'!G:G,MATCH($C1073,'Policy Characteristics'!$C:$C,0)))</f>
        <v>1</v>
      </c>
      <c r="N1073" s="293">
        <f>IF(ISBLANK(INDEX('Policy Characteristics'!H:H,MATCH($C1073,'Policy Characteristics'!$C:$C,0))),"",INDEX('Policy Characteristics'!H:H,MATCH($C1073,'Policy Characteristics'!$C:$C,0)))</f>
        <v>1</v>
      </c>
      <c r="O1073" s="293" t="str">
        <f>IF(ISBLANK(INDEX('Policy Characteristics'!I:I,MATCH($C1073,'Policy Characteristics'!$C:$C,0))),"",INDEX('Policy Characteristics'!I:I,MATCH($C1073,'Policy Characteristics'!$C:$C,0)))</f>
        <v>on/off</v>
      </c>
      <c r="P1073" s="293"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93" t="str">
        <f>IF(ISBLANK(INDEX('Policy Characteristics'!K:K,MATCH($C1073,'Policy Characteristics'!$C:$C,0))),"",INDEX('Policy Characteristics'!K:K,MATCH($C1073,'Policy Characteristics'!$C:$C,0)))</f>
        <v>fuels.html#carbon-tax</v>
      </c>
      <c r="R1073" s="293" t="str">
        <f>IF(ISBLANK(INDEX('Policy Characteristics'!L:L,MATCH($C1073,'Policy Characteristics'!$C:$C,0))),"",INDEX('Policy Characteristics'!L:L,MATCH($C1073,'Policy Characteristics'!$C:$C,0)))</f>
        <v>carbon-tax.html</v>
      </c>
    </row>
    <row r="1074" spans="1:18" s="275" customFormat="1" x14ac:dyDescent="0.25">
      <c r="A1074" s="293" t="str">
        <f>IF(ISBLANK(INDEX('Policy Characteristics'!A:A,MATCH($C1074,'Policy Characteristics'!$C:$C,0))),"",INDEX('Policy Characteristics'!A:A,MATCH($C1074,'Policy Characteristics'!$C:$C,0)))</f>
        <v>Cross-Sector</v>
      </c>
      <c r="B1074" s="294" t="str">
        <f>IF(ISBLANK(INDEX('Policy Characteristics'!B:B,MATCH($C1074,'Policy Characteristics'!$C:$C,0))),"",INDEX('Policy Characteristics'!B:B,MATCH($C1074,'Policy Characteristics'!$C:$C,0)))</f>
        <v>Exempt Process Emissions from C Tax</v>
      </c>
      <c r="C1074" s="293" t="str">
        <f t="shared" si="52"/>
        <v>BEPEfCT Boolean Exempt Process Emissions from Carbon Tax</v>
      </c>
      <c r="D1074" s="299" t="s">
        <v>744</v>
      </c>
      <c r="E1074" s="299"/>
      <c r="F1074" t="s">
        <v>745</v>
      </c>
      <c r="G1074" s="299"/>
      <c r="H1074" s="255">
        <v>1642</v>
      </c>
      <c r="I1074" s="297" t="s">
        <v>634</v>
      </c>
      <c r="J1074" s="296" t="str">
        <f>IF(ISBLANK(INDEX('Policy Characteristics'!D:D,MATCH($C1074,'Policy Characteristics'!$C:$C,0))),"",INDEX('Policy Characteristics'!D:D,MATCH($C1074,'Policy Characteristics'!$C:$C,0)))</f>
        <v/>
      </c>
      <c r="K1074" s="293" t="str">
        <f>IF(ISBLANK(INDEX('Policy Characteristics'!E:E,MATCH($C1074,'Policy Characteristics'!$C:$C,0))),"",INDEX('Policy Characteristics'!E:E,MATCH($C1074,'Policy Characteristics'!$C:$C,0)))</f>
        <v>cross toggle whether carbon tax affects process emissions</v>
      </c>
      <c r="L1074" s="293">
        <f>IF(ISBLANK(INDEX('Policy Characteristics'!F:F,MATCH($C1074,'Policy Characteristics'!$C:$C,0))),"",INDEX('Policy Characteristics'!F:F,MATCH($C1074,'Policy Characteristics'!$C:$C,0)))</f>
        <v>0</v>
      </c>
      <c r="M1074" s="293">
        <f>IF(ISBLANK(INDEX('Policy Characteristics'!G:G,MATCH($C1074,'Policy Characteristics'!$C:$C,0))),"",INDEX('Policy Characteristics'!G:G,MATCH($C1074,'Policy Characteristics'!$C:$C,0)))</f>
        <v>1</v>
      </c>
      <c r="N1074" s="293">
        <f>IF(ISBLANK(INDEX('Policy Characteristics'!H:H,MATCH($C1074,'Policy Characteristics'!$C:$C,0))),"",INDEX('Policy Characteristics'!H:H,MATCH($C1074,'Policy Characteristics'!$C:$C,0)))</f>
        <v>1</v>
      </c>
      <c r="O1074" s="293" t="str">
        <f>IF(ISBLANK(INDEX('Policy Characteristics'!I:I,MATCH($C1074,'Policy Characteristics'!$C:$C,0))),"",INDEX('Policy Characteristics'!I:I,MATCH($C1074,'Policy Characteristics'!$C:$C,0)))</f>
        <v>on/off</v>
      </c>
      <c r="P1074" s="293"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93" t="str">
        <f>IF(ISBLANK(INDEX('Policy Characteristics'!K:K,MATCH($C1074,'Policy Characteristics'!$C:$C,0))),"",INDEX('Policy Characteristics'!K:K,MATCH($C1074,'Policy Characteristics'!$C:$C,0)))</f>
        <v>fuels.html#carbon-tax</v>
      </c>
      <c r="R1074" s="293" t="str">
        <f>IF(ISBLANK(INDEX('Policy Characteristics'!L:L,MATCH($C1074,'Policy Characteristics'!$C:$C,0))),"",INDEX('Policy Characteristics'!L:L,MATCH($C1074,'Policy Characteristics'!$C:$C,0)))</f>
        <v>carbon-tax.html</v>
      </c>
    </row>
    <row r="1075" spans="1:18" s="275" customFormat="1" x14ac:dyDescent="0.25">
      <c r="A1075" s="293" t="str">
        <f>IF(ISBLANK(INDEX('Policy Characteristics'!A:A,MATCH($C1075,'Policy Characteristics'!$C:$C,0))),"",INDEX('Policy Characteristics'!A:A,MATCH($C1075,'Policy Characteristics'!$C:$C,0)))</f>
        <v>Cross-Sector</v>
      </c>
      <c r="B1075" s="294" t="str">
        <f>IF(ISBLANK(INDEX('Policy Characteristics'!B:B,MATCH($C1075,'Policy Characteristics'!$C:$C,0))),"",INDEX('Policy Characteristics'!B:B,MATCH($C1075,'Policy Characteristics'!$C:$C,0)))</f>
        <v>Exempt Process Emissions from C Tax</v>
      </c>
      <c r="C1075" s="293" t="str">
        <f t="shared" si="52"/>
        <v>BEPEfCT Boolean Exempt Process Emissions from Carbon Tax</v>
      </c>
      <c r="D1075" s="299" t="s">
        <v>746</v>
      </c>
      <c r="E1075" s="299"/>
      <c r="F1075" t="s">
        <v>747</v>
      </c>
      <c r="G1075" s="299"/>
      <c r="H1075" s="255">
        <v>1643</v>
      </c>
      <c r="I1075" s="297" t="s">
        <v>634</v>
      </c>
      <c r="J1075" s="296" t="str">
        <f>IF(ISBLANK(INDEX('Policy Characteristics'!D:D,MATCH($C1075,'Policy Characteristics'!$C:$C,0))),"",INDEX('Policy Characteristics'!D:D,MATCH($C1075,'Policy Characteristics'!$C:$C,0)))</f>
        <v/>
      </c>
      <c r="K1075" s="293" t="str">
        <f>IF(ISBLANK(INDEX('Policy Characteristics'!E:E,MATCH($C1075,'Policy Characteristics'!$C:$C,0))),"",INDEX('Policy Characteristics'!E:E,MATCH($C1075,'Policy Characteristics'!$C:$C,0)))</f>
        <v>cross toggle whether carbon tax affects process emissions</v>
      </c>
      <c r="L1075" s="293">
        <f>IF(ISBLANK(INDEX('Policy Characteristics'!F:F,MATCH($C1075,'Policy Characteristics'!$C:$C,0))),"",INDEX('Policy Characteristics'!F:F,MATCH($C1075,'Policy Characteristics'!$C:$C,0)))</f>
        <v>0</v>
      </c>
      <c r="M1075" s="293">
        <f>IF(ISBLANK(INDEX('Policy Characteristics'!G:G,MATCH($C1075,'Policy Characteristics'!$C:$C,0))),"",INDEX('Policy Characteristics'!G:G,MATCH($C1075,'Policy Characteristics'!$C:$C,0)))</f>
        <v>1</v>
      </c>
      <c r="N1075" s="293">
        <f>IF(ISBLANK(INDEX('Policy Characteristics'!H:H,MATCH($C1075,'Policy Characteristics'!$C:$C,0))),"",INDEX('Policy Characteristics'!H:H,MATCH($C1075,'Policy Characteristics'!$C:$C,0)))</f>
        <v>1</v>
      </c>
      <c r="O1075" s="293" t="str">
        <f>IF(ISBLANK(INDEX('Policy Characteristics'!I:I,MATCH($C1075,'Policy Characteristics'!$C:$C,0))),"",INDEX('Policy Characteristics'!I:I,MATCH($C1075,'Policy Characteristics'!$C:$C,0)))</f>
        <v>on/off</v>
      </c>
      <c r="P1075" s="293"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93" t="str">
        <f>IF(ISBLANK(INDEX('Policy Characteristics'!K:K,MATCH($C1075,'Policy Characteristics'!$C:$C,0))),"",INDEX('Policy Characteristics'!K:K,MATCH($C1075,'Policy Characteristics'!$C:$C,0)))</f>
        <v>fuels.html#carbon-tax</v>
      </c>
      <c r="R1075" s="293" t="str">
        <f>IF(ISBLANK(INDEX('Policy Characteristics'!L:L,MATCH($C1075,'Policy Characteristics'!$C:$C,0))),"",INDEX('Policy Characteristics'!L:L,MATCH($C1075,'Policy Characteristics'!$C:$C,0)))</f>
        <v>carbon-tax.html</v>
      </c>
    </row>
    <row r="1076" spans="1:18" s="275" customFormat="1" x14ac:dyDescent="0.25">
      <c r="A1076" s="293" t="str">
        <f>IF(ISBLANK(INDEX('Policy Characteristics'!A:A,MATCH($C1076,'Policy Characteristics'!$C:$C,0))),"",INDEX('Policy Characteristics'!A:A,MATCH($C1076,'Policy Characteristics'!$C:$C,0)))</f>
        <v>Cross-Sector</v>
      </c>
      <c r="B1076" s="294" t="str">
        <f>IF(ISBLANK(INDEX('Policy Characteristics'!B:B,MATCH($C1076,'Policy Characteristics'!$C:$C,0))),"",INDEX('Policy Characteristics'!B:B,MATCH($C1076,'Policy Characteristics'!$C:$C,0)))</f>
        <v>Exempt Process Emissions from C Tax</v>
      </c>
      <c r="C1076" s="293" t="str">
        <f t="shared" si="52"/>
        <v>BEPEfCT Boolean Exempt Process Emissions from Carbon Tax</v>
      </c>
      <c r="D1076" s="299" t="s">
        <v>748</v>
      </c>
      <c r="E1076" s="299"/>
      <c r="F1076" t="s">
        <v>749</v>
      </c>
      <c r="G1076" s="299"/>
      <c r="H1076" s="255">
        <v>1644</v>
      </c>
      <c r="I1076" s="297" t="s">
        <v>634</v>
      </c>
      <c r="J1076" s="296" t="str">
        <f>IF(ISBLANK(INDEX('Policy Characteristics'!D:D,MATCH($C1076,'Policy Characteristics'!$C:$C,0))),"",INDEX('Policy Characteristics'!D:D,MATCH($C1076,'Policy Characteristics'!$C:$C,0)))</f>
        <v/>
      </c>
      <c r="K1076" s="293" t="str">
        <f>IF(ISBLANK(INDEX('Policy Characteristics'!E:E,MATCH($C1076,'Policy Characteristics'!$C:$C,0))),"",INDEX('Policy Characteristics'!E:E,MATCH($C1076,'Policy Characteristics'!$C:$C,0)))</f>
        <v>cross toggle whether carbon tax affects process emissions</v>
      </c>
      <c r="L1076" s="293">
        <f>IF(ISBLANK(INDEX('Policy Characteristics'!F:F,MATCH($C1076,'Policy Characteristics'!$C:$C,0))),"",INDEX('Policy Characteristics'!F:F,MATCH($C1076,'Policy Characteristics'!$C:$C,0)))</f>
        <v>0</v>
      </c>
      <c r="M1076" s="293">
        <f>IF(ISBLANK(INDEX('Policy Characteristics'!G:G,MATCH($C1076,'Policy Characteristics'!$C:$C,0))),"",INDEX('Policy Characteristics'!G:G,MATCH($C1076,'Policy Characteristics'!$C:$C,0)))</f>
        <v>1</v>
      </c>
      <c r="N1076" s="293">
        <f>IF(ISBLANK(INDEX('Policy Characteristics'!H:H,MATCH($C1076,'Policy Characteristics'!$C:$C,0))),"",INDEX('Policy Characteristics'!H:H,MATCH($C1076,'Policy Characteristics'!$C:$C,0)))</f>
        <v>1</v>
      </c>
      <c r="O1076" s="293" t="str">
        <f>IF(ISBLANK(INDEX('Policy Characteristics'!I:I,MATCH($C1076,'Policy Characteristics'!$C:$C,0))),"",INDEX('Policy Characteristics'!I:I,MATCH($C1076,'Policy Characteristics'!$C:$C,0)))</f>
        <v>on/off</v>
      </c>
      <c r="P1076" s="293"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93" t="str">
        <f>IF(ISBLANK(INDEX('Policy Characteristics'!K:K,MATCH($C1076,'Policy Characteristics'!$C:$C,0))),"",INDEX('Policy Characteristics'!K:K,MATCH($C1076,'Policy Characteristics'!$C:$C,0)))</f>
        <v>fuels.html#carbon-tax</v>
      </c>
      <c r="R1076" s="293" t="str">
        <f>IF(ISBLANK(INDEX('Policy Characteristics'!L:L,MATCH($C1076,'Policy Characteristics'!$C:$C,0))),"",INDEX('Policy Characteristics'!L:L,MATCH($C1076,'Policy Characteristics'!$C:$C,0)))</f>
        <v>carbon-tax.html</v>
      </c>
    </row>
    <row r="1077" spans="1:18" s="275" customFormat="1" x14ac:dyDescent="0.25">
      <c r="A1077" s="293" t="str">
        <f>IF(ISBLANK(INDEX('Policy Characteristics'!A:A,MATCH($C1077,'Policy Characteristics'!$C:$C,0))),"",INDEX('Policy Characteristics'!A:A,MATCH($C1077,'Policy Characteristics'!$C:$C,0)))</f>
        <v>Cross-Sector</v>
      </c>
      <c r="B1077" s="294" t="str">
        <f>IF(ISBLANK(INDEX('Policy Characteristics'!B:B,MATCH($C1077,'Policy Characteristics'!$C:$C,0))),"",INDEX('Policy Characteristics'!B:B,MATCH($C1077,'Policy Characteristics'!$C:$C,0)))</f>
        <v>Exempt Process Emissions from C Tax</v>
      </c>
      <c r="C1077" s="293" t="str">
        <f t="shared" si="52"/>
        <v>BEPEfCT Boolean Exempt Process Emissions from Carbon Tax</v>
      </c>
      <c r="D1077" s="299" t="s">
        <v>750</v>
      </c>
      <c r="E1077" s="299"/>
      <c r="F1077" t="s">
        <v>751</v>
      </c>
      <c r="G1077" s="299"/>
      <c r="H1077" s="255">
        <v>1645</v>
      </c>
      <c r="I1077" s="297" t="s">
        <v>634</v>
      </c>
      <c r="J1077" s="296" t="str">
        <f>IF(ISBLANK(INDEX('Policy Characteristics'!D:D,MATCH($C1077,'Policy Characteristics'!$C:$C,0))),"",INDEX('Policy Characteristics'!D:D,MATCH($C1077,'Policy Characteristics'!$C:$C,0)))</f>
        <v/>
      </c>
      <c r="K1077" s="293" t="str">
        <f>IF(ISBLANK(INDEX('Policy Characteristics'!E:E,MATCH($C1077,'Policy Characteristics'!$C:$C,0))),"",INDEX('Policy Characteristics'!E:E,MATCH($C1077,'Policy Characteristics'!$C:$C,0)))</f>
        <v>cross toggle whether carbon tax affects process emissions</v>
      </c>
      <c r="L1077" s="293">
        <f>IF(ISBLANK(INDEX('Policy Characteristics'!F:F,MATCH($C1077,'Policy Characteristics'!$C:$C,0))),"",INDEX('Policy Characteristics'!F:F,MATCH($C1077,'Policy Characteristics'!$C:$C,0)))</f>
        <v>0</v>
      </c>
      <c r="M1077" s="293">
        <f>IF(ISBLANK(INDEX('Policy Characteristics'!G:G,MATCH($C1077,'Policy Characteristics'!$C:$C,0))),"",INDEX('Policy Characteristics'!G:G,MATCH($C1077,'Policy Characteristics'!$C:$C,0)))</f>
        <v>1</v>
      </c>
      <c r="N1077" s="293">
        <f>IF(ISBLANK(INDEX('Policy Characteristics'!H:H,MATCH($C1077,'Policy Characteristics'!$C:$C,0))),"",INDEX('Policy Characteristics'!H:H,MATCH($C1077,'Policy Characteristics'!$C:$C,0)))</f>
        <v>1</v>
      </c>
      <c r="O1077" s="293" t="str">
        <f>IF(ISBLANK(INDEX('Policy Characteristics'!I:I,MATCH($C1077,'Policy Characteristics'!$C:$C,0))),"",INDEX('Policy Characteristics'!I:I,MATCH($C1077,'Policy Characteristics'!$C:$C,0)))</f>
        <v>on/off</v>
      </c>
      <c r="P1077" s="293"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93" t="str">
        <f>IF(ISBLANK(INDEX('Policy Characteristics'!K:K,MATCH($C1077,'Policy Characteristics'!$C:$C,0))),"",INDEX('Policy Characteristics'!K:K,MATCH($C1077,'Policy Characteristics'!$C:$C,0)))</f>
        <v>fuels.html#carbon-tax</v>
      </c>
      <c r="R1077" s="293" t="str">
        <f>IF(ISBLANK(INDEX('Policy Characteristics'!L:L,MATCH($C1077,'Policy Characteristics'!$C:$C,0))),"",INDEX('Policy Characteristics'!L:L,MATCH($C1077,'Policy Characteristics'!$C:$C,0)))</f>
        <v>carbon-tax.html</v>
      </c>
    </row>
    <row r="1078" spans="1:18" s="275" customFormat="1" x14ac:dyDescent="0.25">
      <c r="A1078" s="293" t="str">
        <f>IF(ISBLANK(INDEX('Policy Characteristics'!A:A,MATCH($C1078,'Policy Characteristics'!$C:$C,0))),"",INDEX('Policy Characteristics'!A:A,MATCH($C1078,'Policy Characteristics'!$C:$C,0)))</f>
        <v>Cross-Sector</v>
      </c>
      <c r="B1078" s="294" t="str">
        <f>IF(ISBLANK(INDEX('Policy Characteristics'!B:B,MATCH($C1078,'Policy Characteristics'!$C:$C,0))),"",INDEX('Policy Characteristics'!B:B,MATCH($C1078,'Policy Characteristics'!$C:$C,0)))</f>
        <v>Exempt Process Emissions from C Tax</v>
      </c>
      <c r="C1078" s="293" t="str">
        <f t="shared" si="52"/>
        <v>BEPEfCT Boolean Exempt Process Emissions from Carbon Tax</v>
      </c>
      <c r="D1078" s="299" t="s">
        <v>752</v>
      </c>
      <c r="E1078" s="299"/>
      <c r="F1078" t="s">
        <v>753</v>
      </c>
      <c r="G1078" s="299"/>
      <c r="H1078" s="255">
        <v>1646</v>
      </c>
      <c r="I1078" s="297" t="s">
        <v>634</v>
      </c>
      <c r="J1078" s="296" t="str">
        <f>IF(ISBLANK(INDEX('Policy Characteristics'!D:D,MATCH($C1078,'Policy Characteristics'!$C:$C,0))),"",INDEX('Policy Characteristics'!D:D,MATCH($C1078,'Policy Characteristics'!$C:$C,0)))</f>
        <v/>
      </c>
      <c r="K1078" s="293" t="str">
        <f>IF(ISBLANK(INDEX('Policy Characteristics'!E:E,MATCH($C1078,'Policy Characteristics'!$C:$C,0))),"",INDEX('Policy Characteristics'!E:E,MATCH($C1078,'Policy Characteristics'!$C:$C,0)))</f>
        <v>cross toggle whether carbon tax affects process emissions</v>
      </c>
      <c r="L1078" s="293">
        <f>IF(ISBLANK(INDEX('Policy Characteristics'!F:F,MATCH($C1078,'Policy Characteristics'!$C:$C,0))),"",INDEX('Policy Characteristics'!F:F,MATCH($C1078,'Policy Characteristics'!$C:$C,0)))</f>
        <v>0</v>
      </c>
      <c r="M1078" s="293">
        <f>IF(ISBLANK(INDEX('Policy Characteristics'!G:G,MATCH($C1078,'Policy Characteristics'!$C:$C,0))),"",INDEX('Policy Characteristics'!G:G,MATCH($C1078,'Policy Characteristics'!$C:$C,0)))</f>
        <v>1</v>
      </c>
      <c r="N1078" s="293">
        <f>IF(ISBLANK(INDEX('Policy Characteristics'!H:H,MATCH($C1078,'Policy Characteristics'!$C:$C,0))),"",INDEX('Policy Characteristics'!H:H,MATCH($C1078,'Policy Characteristics'!$C:$C,0)))</f>
        <v>1</v>
      </c>
      <c r="O1078" s="293" t="str">
        <f>IF(ISBLANK(INDEX('Policy Characteristics'!I:I,MATCH($C1078,'Policy Characteristics'!$C:$C,0))),"",INDEX('Policy Characteristics'!I:I,MATCH($C1078,'Policy Characteristics'!$C:$C,0)))</f>
        <v>on/off</v>
      </c>
      <c r="P1078" s="293"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93" t="str">
        <f>IF(ISBLANK(INDEX('Policy Characteristics'!K:K,MATCH($C1078,'Policy Characteristics'!$C:$C,0))),"",INDEX('Policy Characteristics'!K:K,MATCH($C1078,'Policy Characteristics'!$C:$C,0)))</f>
        <v>fuels.html#carbon-tax</v>
      </c>
      <c r="R1078" s="293" t="str">
        <f>IF(ISBLANK(INDEX('Policy Characteristics'!L:L,MATCH($C1078,'Policy Characteristics'!$C:$C,0))),"",INDEX('Policy Characteristics'!L:L,MATCH($C1078,'Policy Characteristics'!$C:$C,0)))</f>
        <v>carbon-tax.html</v>
      </c>
    </row>
    <row r="1079" spans="1:18" s="275" customFormat="1" x14ac:dyDescent="0.25">
      <c r="A1079" s="293" t="str">
        <f>IF(ISBLANK(INDEX('Policy Characteristics'!A:A,MATCH($C1079,'Policy Characteristics'!$C:$C,0))),"",INDEX('Policy Characteristics'!A:A,MATCH($C1079,'Policy Characteristics'!$C:$C,0)))</f>
        <v>Cross-Sector</v>
      </c>
      <c r="B1079" s="294" t="str">
        <f>IF(ISBLANK(INDEX('Policy Characteristics'!B:B,MATCH($C1079,'Policy Characteristics'!$C:$C,0))),"",INDEX('Policy Characteristics'!B:B,MATCH($C1079,'Policy Characteristics'!$C:$C,0)))</f>
        <v>Exempt Process Emissions from C Tax</v>
      </c>
      <c r="C1079" s="293" t="str">
        <f t="shared" si="52"/>
        <v>BEPEfCT Boolean Exempt Process Emissions from Carbon Tax</v>
      </c>
      <c r="D1079" s="299" t="s">
        <v>754</v>
      </c>
      <c r="E1079" s="299"/>
      <c r="F1079" t="s">
        <v>755</v>
      </c>
      <c r="G1079" s="299"/>
      <c r="H1079" s="255">
        <v>1647</v>
      </c>
      <c r="I1079" s="297" t="s">
        <v>634</v>
      </c>
      <c r="J1079" s="296" t="str">
        <f>IF(ISBLANK(INDEX('Policy Characteristics'!D:D,MATCH($C1079,'Policy Characteristics'!$C:$C,0))),"",INDEX('Policy Characteristics'!D:D,MATCH($C1079,'Policy Characteristics'!$C:$C,0)))</f>
        <v/>
      </c>
      <c r="K1079" s="293" t="str">
        <f>IF(ISBLANK(INDEX('Policy Characteristics'!E:E,MATCH($C1079,'Policy Characteristics'!$C:$C,0))),"",INDEX('Policy Characteristics'!E:E,MATCH($C1079,'Policy Characteristics'!$C:$C,0)))</f>
        <v>cross toggle whether carbon tax affects process emissions</v>
      </c>
      <c r="L1079" s="293">
        <f>IF(ISBLANK(INDEX('Policy Characteristics'!F:F,MATCH($C1079,'Policy Characteristics'!$C:$C,0))),"",INDEX('Policy Characteristics'!F:F,MATCH($C1079,'Policy Characteristics'!$C:$C,0)))</f>
        <v>0</v>
      </c>
      <c r="M1079" s="293">
        <f>IF(ISBLANK(INDEX('Policy Characteristics'!G:G,MATCH($C1079,'Policy Characteristics'!$C:$C,0))),"",INDEX('Policy Characteristics'!G:G,MATCH($C1079,'Policy Characteristics'!$C:$C,0)))</f>
        <v>1</v>
      </c>
      <c r="N1079" s="293">
        <f>IF(ISBLANK(INDEX('Policy Characteristics'!H:H,MATCH($C1079,'Policy Characteristics'!$C:$C,0))),"",INDEX('Policy Characteristics'!H:H,MATCH($C1079,'Policy Characteristics'!$C:$C,0)))</f>
        <v>1</v>
      </c>
      <c r="O1079" s="293" t="str">
        <f>IF(ISBLANK(INDEX('Policy Characteristics'!I:I,MATCH($C1079,'Policy Characteristics'!$C:$C,0))),"",INDEX('Policy Characteristics'!I:I,MATCH($C1079,'Policy Characteristics'!$C:$C,0)))</f>
        <v>on/off</v>
      </c>
      <c r="P1079" s="293"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93" t="str">
        <f>IF(ISBLANK(INDEX('Policy Characteristics'!K:K,MATCH($C1079,'Policy Characteristics'!$C:$C,0))),"",INDEX('Policy Characteristics'!K:K,MATCH($C1079,'Policy Characteristics'!$C:$C,0)))</f>
        <v>fuels.html#carbon-tax</v>
      </c>
      <c r="R1079" s="293" t="str">
        <f>IF(ISBLANK(INDEX('Policy Characteristics'!L:L,MATCH($C1079,'Policy Characteristics'!$C:$C,0))),"",INDEX('Policy Characteristics'!L:L,MATCH($C1079,'Policy Characteristics'!$C:$C,0)))</f>
        <v>carbon-tax.html</v>
      </c>
    </row>
    <row r="1080" spans="1:18" s="275" customFormat="1" x14ac:dyDescent="0.25">
      <c r="A1080" s="293" t="str">
        <f>IF(ISBLANK(INDEX('Policy Characteristics'!A:A,MATCH($C1080,'Policy Characteristics'!$C:$C,0))),"",INDEX('Policy Characteristics'!A:A,MATCH($C1080,'Policy Characteristics'!$C:$C,0)))</f>
        <v>Cross-Sector</v>
      </c>
      <c r="B1080" s="294" t="str">
        <f>IF(ISBLANK(INDEX('Policy Characteristics'!B:B,MATCH($C1080,'Policy Characteristics'!$C:$C,0))),"",INDEX('Policy Characteristics'!B:B,MATCH($C1080,'Policy Characteristics'!$C:$C,0)))</f>
        <v>Exempt Process Emissions from C Tax</v>
      </c>
      <c r="C1080" s="293" t="str">
        <f t="shared" si="52"/>
        <v>BEPEfCT Boolean Exempt Process Emissions from Carbon Tax</v>
      </c>
      <c r="D1080" s="299" t="s">
        <v>756</v>
      </c>
      <c r="E1080" s="299"/>
      <c r="F1080" t="s">
        <v>757</v>
      </c>
      <c r="G1080" s="299"/>
      <c r="H1080" s="255">
        <v>1648</v>
      </c>
      <c r="I1080" s="297" t="s">
        <v>634</v>
      </c>
      <c r="J1080" s="296" t="str">
        <f>IF(ISBLANK(INDEX('Policy Characteristics'!D:D,MATCH($C1080,'Policy Characteristics'!$C:$C,0))),"",INDEX('Policy Characteristics'!D:D,MATCH($C1080,'Policy Characteristics'!$C:$C,0)))</f>
        <v/>
      </c>
      <c r="K1080" s="293" t="str">
        <f>IF(ISBLANK(INDEX('Policy Characteristics'!E:E,MATCH($C1080,'Policy Characteristics'!$C:$C,0))),"",INDEX('Policy Characteristics'!E:E,MATCH($C1080,'Policy Characteristics'!$C:$C,0)))</f>
        <v>cross toggle whether carbon tax affects process emissions</v>
      </c>
      <c r="L1080" s="293">
        <f>IF(ISBLANK(INDEX('Policy Characteristics'!F:F,MATCH($C1080,'Policy Characteristics'!$C:$C,0))),"",INDEX('Policy Characteristics'!F:F,MATCH($C1080,'Policy Characteristics'!$C:$C,0)))</f>
        <v>0</v>
      </c>
      <c r="M1080" s="293">
        <f>IF(ISBLANK(INDEX('Policy Characteristics'!G:G,MATCH($C1080,'Policy Characteristics'!$C:$C,0))),"",INDEX('Policy Characteristics'!G:G,MATCH($C1080,'Policy Characteristics'!$C:$C,0)))</f>
        <v>1</v>
      </c>
      <c r="N1080" s="293">
        <f>IF(ISBLANK(INDEX('Policy Characteristics'!H:H,MATCH($C1080,'Policy Characteristics'!$C:$C,0))),"",INDEX('Policy Characteristics'!H:H,MATCH($C1080,'Policy Characteristics'!$C:$C,0)))</f>
        <v>1</v>
      </c>
      <c r="O1080" s="293" t="str">
        <f>IF(ISBLANK(INDEX('Policy Characteristics'!I:I,MATCH($C1080,'Policy Characteristics'!$C:$C,0))),"",INDEX('Policy Characteristics'!I:I,MATCH($C1080,'Policy Characteristics'!$C:$C,0)))</f>
        <v>on/off</v>
      </c>
      <c r="P1080" s="293"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93" t="str">
        <f>IF(ISBLANK(INDEX('Policy Characteristics'!K:K,MATCH($C1080,'Policy Characteristics'!$C:$C,0))),"",INDEX('Policy Characteristics'!K:K,MATCH($C1080,'Policy Characteristics'!$C:$C,0)))</f>
        <v>fuels.html#carbon-tax</v>
      </c>
      <c r="R1080" s="293" t="str">
        <f>IF(ISBLANK(INDEX('Policy Characteristics'!L:L,MATCH($C1080,'Policy Characteristics'!$C:$C,0))),"",INDEX('Policy Characteristics'!L:L,MATCH($C1080,'Policy Characteristics'!$C:$C,0)))</f>
        <v>carbon-tax.html</v>
      </c>
    </row>
    <row r="1081" spans="1:18" s="275" customFormat="1" x14ac:dyDescent="0.25">
      <c r="A1081" s="293" t="str">
        <f>IF(ISBLANK(INDEX('Policy Characteristics'!A:A,MATCH($C1081,'Policy Characteristics'!$C:$C,0))),"",INDEX('Policy Characteristics'!A:A,MATCH($C1081,'Policy Characteristics'!$C:$C,0)))</f>
        <v>Cross-Sector</v>
      </c>
      <c r="B1081" s="294" t="str">
        <f>IF(ISBLANK(INDEX('Policy Characteristics'!B:B,MATCH($C1081,'Policy Characteristics'!$C:$C,0))),"",INDEX('Policy Characteristics'!B:B,MATCH($C1081,'Policy Characteristics'!$C:$C,0)))</f>
        <v>Exempt Process Emissions from C Tax</v>
      </c>
      <c r="C1081" s="293" t="str">
        <f t="shared" si="52"/>
        <v>BEPEfCT Boolean Exempt Process Emissions from Carbon Tax</v>
      </c>
      <c r="D1081" s="299" t="s">
        <v>758</v>
      </c>
      <c r="E1081" s="299"/>
      <c r="F1081" t="s">
        <v>759</v>
      </c>
      <c r="G1081" s="299"/>
      <c r="H1081" s="255">
        <v>1649</v>
      </c>
      <c r="I1081" s="297" t="s">
        <v>634</v>
      </c>
      <c r="J1081" s="296" t="str">
        <f>IF(ISBLANK(INDEX('Policy Characteristics'!D:D,MATCH($C1081,'Policy Characteristics'!$C:$C,0))),"",INDEX('Policy Characteristics'!D:D,MATCH($C1081,'Policy Characteristics'!$C:$C,0)))</f>
        <v/>
      </c>
      <c r="K1081" s="293" t="str">
        <f>IF(ISBLANK(INDEX('Policy Characteristics'!E:E,MATCH($C1081,'Policy Characteristics'!$C:$C,0))),"",INDEX('Policy Characteristics'!E:E,MATCH($C1081,'Policy Characteristics'!$C:$C,0)))</f>
        <v>cross toggle whether carbon tax affects process emissions</v>
      </c>
      <c r="L1081" s="293">
        <f>IF(ISBLANK(INDEX('Policy Characteristics'!F:F,MATCH($C1081,'Policy Characteristics'!$C:$C,0))),"",INDEX('Policy Characteristics'!F:F,MATCH($C1081,'Policy Characteristics'!$C:$C,0)))</f>
        <v>0</v>
      </c>
      <c r="M1081" s="293">
        <f>IF(ISBLANK(INDEX('Policy Characteristics'!G:G,MATCH($C1081,'Policy Characteristics'!$C:$C,0))),"",INDEX('Policy Characteristics'!G:G,MATCH($C1081,'Policy Characteristics'!$C:$C,0)))</f>
        <v>1</v>
      </c>
      <c r="N1081" s="293">
        <f>IF(ISBLANK(INDEX('Policy Characteristics'!H:H,MATCH($C1081,'Policy Characteristics'!$C:$C,0))),"",INDEX('Policy Characteristics'!H:H,MATCH($C1081,'Policy Characteristics'!$C:$C,0)))</f>
        <v>1</v>
      </c>
      <c r="O1081" s="293" t="str">
        <f>IF(ISBLANK(INDEX('Policy Characteristics'!I:I,MATCH($C1081,'Policy Characteristics'!$C:$C,0))),"",INDEX('Policy Characteristics'!I:I,MATCH($C1081,'Policy Characteristics'!$C:$C,0)))</f>
        <v>on/off</v>
      </c>
      <c r="P1081" s="293"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93" t="str">
        <f>IF(ISBLANK(INDEX('Policy Characteristics'!K:K,MATCH($C1081,'Policy Characteristics'!$C:$C,0))),"",INDEX('Policy Characteristics'!K:K,MATCH($C1081,'Policy Characteristics'!$C:$C,0)))</f>
        <v>fuels.html#carbon-tax</v>
      </c>
      <c r="R1081" s="293" t="str">
        <f>IF(ISBLANK(INDEX('Policy Characteristics'!L:L,MATCH($C1081,'Policy Characteristics'!$C:$C,0))),"",INDEX('Policy Characteristics'!L:L,MATCH($C1081,'Policy Characteristics'!$C:$C,0)))</f>
        <v>carbon-tax.html</v>
      </c>
    </row>
    <row r="1082" spans="1:18" s="275" customFormat="1" x14ac:dyDescent="0.25">
      <c r="A1082" s="293" t="str">
        <f>IF(ISBLANK(INDEX('Policy Characteristics'!A:A,MATCH($C1082,'Policy Characteristics'!$C:$C,0))),"",INDEX('Policy Characteristics'!A:A,MATCH($C1082,'Policy Characteristics'!$C:$C,0)))</f>
        <v>Cross-Sector</v>
      </c>
      <c r="B1082" s="294" t="str">
        <f>IF(ISBLANK(INDEX('Policy Characteristics'!B:B,MATCH($C1082,'Policy Characteristics'!$C:$C,0))),"",INDEX('Policy Characteristics'!B:B,MATCH($C1082,'Policy Characteristics'!$C:$C,0)))</f>
        <v>Exempt Process Emissions from C Tax</v>
      </c>
      <c r="C1082" s="293" t="str">
        <f t="shared" si="52"/>
        <v>BEPEfCT Boolean Exempt Process Emissions from Carbon Tax</v>
      </c>
      <c r="D1082" s="299" t="s">
        <v>760</v>
      </c>
      <c r="E1082" s="299"/>
      <c r="F1082" t="s">
        <v>761</v>
      </c>
      <c r="G1082" s="299"/>
      <c r="H1082" s="255">
        <v>1650</v>
      </c>
      <c r="I1082" s="297" t="s">
        <v>624</v>
      </c>
      <c r="J1082" s="296" t="str">
        <f>IF(ISBLANK(INDEX('Policy Characteristics'!D:D,MATCH($C1082,'Policy Characteristics'!$C:$C,0))),"",INDEX('Policy Characteristics'!D:D,MATCH($C1082,'Policy Characteristics'!$C:$C,0)))</f>
        <v/>
      </c>
      <c r="K1082" s="293" t="str">
        <f>IF(ISBLANK(INDEX('Policy Characteristics'!E:E,MATCH($C1082,'Policy Characteristics'!$C:$C,0))),"",INDEX('Policy Characteristics'!E:E,MATCH($C1082,'Policy Characteristics'!$C:$C,0)))</f>
        <v>cross toggle whether carbon tax affects process emissions</v>
      </c>
      <c r="L1082" s="293">
        <f>IF(ISBLANK(INDEX('Policy Characteristics'!F:F,MATCH($C1082,'Policy Characteristics'!$C:$C,0))),"",INDEX('Policy Characteristics'!F:F,MATCH($C1082,'Policy Characteristics'!$C:$C,0)))</f>
        <v>0</v>
      </c>
      <c r="M1082" s="293">
        <f>IF(ISBLANK(INDEX('Policy Characteristics'!G:G,MATCH($C1082,'Policy Characteristics'!$C:$C,0))),"",INDEX('Policy Characteristics'!G:G,MATCH($C1082,'Policy Characteristics'!$C:$C,0)))</f>
        <v>1</v>
      </c>
      <c r="N1082" s="293">
        <f>IF(ISBLANK(INDEX('Policy Characteristics'!H:H,MATCH($C1082,'Policy Characteristics'!$C:$C,0))),"",INDEX('Policy Characteristics'!H:H,MATCH($C1082,'Policy Characteristics'!$C:$C,0)))</f>
        <v>1</v>
      </c>
      <c r="O1082" s="293" t="str">
        <f>IF(ISBLANK(INDEX('Policy Characteristics'!I:I,MATCH($C1082,'Policy Characteristics'!$C:$C,0))),"",INDEX('Policy Characteristics'!I:I,MATCH($C1082,'Policy Characteristics'!$C:$C,0)))</f>
        <v>on/off</v>
      </c>
      <c r="P1082" s="293"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93" t="str">
        <f>IF(ISBLANK(INDEX('Policy Characteristics'!K:K,MATCH($C1082,'Policy Characteristics'!$C:$C,0))),"",INDEX('Policy Characteristics'!K:K,MATCH($C1082,'Policy Characteristics'!$C:$C,0)))</f>
        <v>fuels.html#carbon-tax</v>
      </c>
      <c r="R1082" s="293" t="str">
        <f>IF(ISBLANK(INDEX('Policy Characteristics'!L:L,MATCH($C1082,'Policy Characteristics'!$C:$C,0))),"",INDEX('Policy Characteristics'!L:L,MATCH($C1082,'Policy Characteristics'!$C:$C,0)))</f>
        <v>carbon-tax.html</v>
      </c>
    </row>
    <row r="1083" spans="1:18" s="275" customFormat="1" x14ac:dyDescent="0.25">
      <c r="A1083" s="293" t="str">
        <f>IF(ISBLANK(INDEX('Policy Characteristics'!A:A,MATCH($C1083,'Policy Characteristics'!$C:$C,0))),"",INDEX('Policy Characteristics'!A:A,MATCH($C1083,'Policy Characteristics'!$C:$C,0)))</f>
        <v>Cross-Sector</v>
      </c>
      <c r="B1083" s="294" t="str">
        <f>IF(ISBLANK(INDEX('Policy Characteristics'!B:B,MATCH($C1083,'Policy Characteristics'!$C:$C,0))),"",INDEX('Policy Characteristics'!B:B,MATCH($C1083,'Policy Characteristics'!$C:$C,0)))</f>
        <v>Exempt Process Emissions from C Tax</v>
      </c>
      <c r="C1083" s="293" t="str">
        <f t="shared" si="52"/>
        <v>BEPEfCT Boolean Exempt Process Emissions from Carbon Tax</v>
      </c>
      <c r="D1083" s="299" t="s">
        <v>762</v>
      </c>
      <c r="E1083" s="299"/>
      <c r="F1083" t="s">
        <v>763</v>
      </c>
      <c r="G1083" s="299"/>
      <c r="H1083" s="255">
        <v>1651</v>
      </c>
      <c r="I1083" s="297" t="s">
        <v>624</v>
      </c>
      <c r="J1083" s="296" t="str">
        <f>IF(ISBLANK(INDEX('Policy Characteristics'!D:D,MATCH($C1083,'Policy Characteristics'!$C:$C,0))),"",INDEX('Policy Characteristics'!D:D,MATCH($C1083,'Policy Characteristics'!$C:$C,0)))</f>
        <v/>
      </c>
      <c r="K1083" s="293" t="str">
        <f>IF(ISBLANK(INDEX('Policy Characteristics'!E:E,MATCH($C1083,'Policy Characteristics'!$C:$C,0))),"",INDEX('Policy Characteristics'!E:E,MATCH($C1083,'Policy Characteristics'!$C:$C,0)))</f>
        <v>cross toggle whether carbon tax affects process emissions</v>
      </c>
      <c r="L1083" s="293">
        <f>IF(ISBLANK(INDEX('Policy Characteristics'!F:F,MATCH($C1083,'Policy Characteristics'!$C:$C,0))),"",INDEX('Policy Characteristics'!F:F,MATCH($C1083,'Policy Characteristics'!$C:$C,0)))</f>
        <v>0</v>
      </c>
      <c r="M1083" s="293">
        <f>IF(ISBLANK(INDEX('Policy Characteristics'!G:G,MATCH($C1083,'Policy Characteristics'!$C:$C,0))),"",INDEX('Policy Characteristics'!G:G,MATCH($C1083,'Policy Characteristics'!$C:$C,0)))</f>
        <v>1</v>
      </c>
      <c r="N1083" s="293">
        <f>IF(ISBLANK(INDEX('Policy Characteristics'!H:H,MATCH($C1083,'Policy Characteristics'!$C:$C,0))),"",INDEX('Policy Characteristics'!H:H,MATCH($C1083,'Policy Characteristics'!$C:$C,0)))</f>
        <v>1</v>
      </c>
      <c r="O1083" s="293" t="str">
        <f>IF(ISBLANK(INDEX('Policy Characteristics'!I:I,MATCH($C1083,'Policy Characteristics'!$C:$C,0))),"",INDEX('Policy Characteristics'!I:I,MATCH($C1083,'Policy Characteristics'!$C:$C,0)))</f>
        <v>on/off</v>
      </c>
      <c r="P1083" s="293"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93" t="str">
        <f>IF(ISBLANK(INDEX('Policy Characteristics'!K:K,MATCH($C1083,'Policy Characteristics'!$C:$C,0))),"",INDEX('Policy Characteristics'!K:K,MATCH($C1083,'Policy Characteristics'!$C:$C,0)))</f>
        <v>fuels.html#carbon-tax</v>
      </c>
      <c r="R1083" s="293" t="str">
        <f>IF(ISBLANK(INDEX('Policy Characteristics'!L:L,MATCH($C1083,'Policy Characteristics'!$C:$C,0))),"",INDEX('Policy Characteristics'!L:L,MATCH($C1083,'Policy Characteristics'!$C:$C,0)))</f>
        <v>carbon-tax.html</v>
      </c>
    </row>
    <row r="1084" spans="1:18" s="275" customFormat="1" x14ac:dyDescent="0.25">
      <c r="A1084" s="293" t="str">
        <f>IF(ISBLANK(INDEX('Policy Characteristics'!A:A,MATCH($C1084,'Policy Characteristics'!$C:$C,0))),"",INDEX('Policy Characteristics'!A:A,MATCH($C1084,'Policy Characteristics'!$C:$C,0)))</f>
        <v>Cross-Sector</v>
      </c>
      <c r="B1084" s="294" t="str">
        <f>IF(ISBLANK(INDEX('Policy Characteristics'!B:B,MATCH($C1084,'Policy Characteristics'!$C:$C,0))),"",INDEX('Policy Characteristics'!B:B,MATCH($C1084,'Policy Characteristics'!$C:$C,0)))</f>
        <v>Exempt Process Emissions from C Tax</v>
      </c>
      <c r="C1084" s="293" t="str">
        <f t="shared" si="52"/>
        <v>BEPEfCT Boolean Exempt Process Emissions from Carbon Tax</v>
      </c>
      <c r="D1084" s="299" t="s">
        <v>764</v>
      </c>
      <c r="E1084" s="299"/>
      <c r="F1084" t="s">
        <v>765</v>
      </c>
      <c r="G1084" s="299"/>
      <c r="H1084" s="255">
        <v>1652</v>
      </c>
      <c r="I1084" s="297" t="s">
        <v>634</v>
      </c>
      <c r="J1084" s="296" t="str">
        <f>IF(ISBLANK(INDEX('Policy Characteristics'!D:D,MATCH($C1084,'Policy Characteristics'!$C:$C,0))),"",INDEX('Policy Characteristics'!D:D,MATCH($C1084,'Policy Characteristics'!$C:$C,0)))</f>
        <v/>
      </c>
      <c r="K1084" s="293" t="str">
        <f>IF(ISBLANK(INDEX('Policy Characteristics'!E:E,MATCH($C1084,'Policy Characteristics'!$C:$C,0))),"",INDEX('Policy Characteristics'!E:E,MATCH($C1084,'Policy Characteristics'!$C:$C,0)))</f>
        <v>cross toggle whether carbon tax affects process emissions</v>
      </c>
      <c r="L1084" s="293">
        <f>IF(ISBLANK(INDEX('Policy Characteristics'!F:F,MATCH($C1084,'Policy Characteristics'!$C:$C,0))),"",INDEX('Policy Characteristics'!F:F,MATCH($C1084,'Policy Characteristics'!$C:$C,0)))</f>
        <v>0</v>
      </c>
      <c r="M1084" s="293">
        <f>IF(ISBLANK(INDEX('Policy Characteristics'!G:G,MATCH($C1084,'Policy Characteristics'!$C:$C,0))),"",INDEX('Policy Characteristics'!G:G,MATCH($C1084,'Policy Characteristics'!$C:$C,0)))</f>
        <v>1</v>
      </c>
      <c r="N1084" s="293">
        <f>IF(ISBLANK(INDEX('Policy Characteristics'!H:H,MATCH($C1084,'Policy Characteristics'!$C:$C,0))),"",INDEX('Policy Characteristics'!H:H,MATCH($C1084,'Policy Characteristics'!$C:$C,0)))</f>
        <v>1</v>
      </c>
      <c r="O1084" s="293" t="str">
        <f>IF(ISBLANK(INDEX('Policy Characteristics'!I:I,MATCH($C1084,'Policy Characteristics'!$C:$C,0))),"",INDEX('Policy Characteristics'!I:I,MATCH($C1084,'Policy Characteristics'!$C:$C,0)))</f>
        <v>on/off</v>
      </c>
      <c r="P1084" s="293"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93" t="str">
        <f>IF(ISBLANK(INDEX('Policy Characteristics'!K:K,MATCH($C1084,'Policy Characteristics'!$C:$C,0))),"",INDEX('Policy Characteristics'!K:K,MATCH($C1084,'Policy Characteristics'!$C:$C,0)))</f>
        <v>fuels.html#carbon-tax</v>
      </c>
      <c r="R1084" s="293" t="str">
        <f>IF(ISBLANK(INDEX('Policy Characteristics'!L:L,MATCH($C1084,'Policy Characteristics'!$C:$C,0))),"",INDEX('Policy Characteristics'!L:L,MATCH($C1084,'Policy Characteristics'!$C:$C,0)))</f>
        <v>carbon-tax.html</v>
      </c>
    </row>
    <row r="1085" spans="1:18" s="275" customFormat="1" x14ac:dyDescent="0.25">
      <c r="A1085" s="293" t="str">
        <f>IF(ISBLANK(INDEX('Policy Characteristics'!A:A,MATCH($C1085,'Policy Characteristics'!$C:$C,0))),"",INDEX('Policy Characteristics'!A:A,MATCH($C1085,'Policy Characteristics'!$C:$C,0)))</f>
        <v>Cross-Sector</v>
      </c>
      <c r="B1085" s="294" t="str">
        <f>IF(ISBLANK(INDEX('Policy Characteristics'!B:B,MATCH($C1085,'Policy Characteristics'!$C:$C,0))),"",INDEX('Policy Characteristics'!B:B,MATCH($C1085,'Policy Characteristics'!$C:$C,0)))</f>
        <v>Toggle Carbon Tax Border Adjustment</v>
      </c>
      <c r="C1085" t="s">
        <v>524</v>
      </c>
      <c r="D1085" s="299"/>
      <c r="E1085" s="299"/>
      <c r="F1085" s="299"/>
      <c r="G1085" s="299"/>
      <c r="H1085" s="255">
        <v>1627</v>
      </c>
      <c r="I1085" s="297" t="s">
        <v>624</v>
      </c>
      <c r="J1085" s="296" t="str">
        <f>IF(ISBLANK(INDEX('Policy Characteristics'!D:D,MATCH($C1085,'Policy Characteristics'!$C:$C,0))),"",INDEX('Policy Characteristics'!D:D,MATCH($C1085,'Policy Characteristics'!$C:$C,0)))</f>
        <v/>
      </c>
      <c r="K1085" s="293" t="str">
        <f>IF(ISBLANK(INDEX('Policy Characteristics'!E:E,MATCH($C1085,'Policy Characteristics'!$C:$C,0))),"",INDEX('Policy Characteristics'!E:E,MATCH($C1085,'Policy Characteristics'!$C:$C,0)))</f>
        <v/>
      </c>
      <c r="L1085" s="293">
        <f>IF(ISBLANK(INDEX('Policy Characteristics'!F:F,MATCH($C1085,'Policy Characteristics'!$C:$C,0))),"",INDEX('Policy Characteristics'!F:F,MATCH($C1085,'Policy Characteristics'!$C:$C,0)))</f>
        <v>0</v>
      </c>
      <c r="M1085" s="293">
        <f>IF(ISBLANK(INDEX('Policy Characteristics'!G:G,MATCH($C1085,'Policy Characteristics'!$C:$C,0))),"",INDEX('Policy Characteristics'!G:G,MATCH($C1085,'Policy Characteristics'!$C:$C,0)))</f>
        <v>1</v>
      </c>
      <c r="N1085" s="293">
        <f>IF(ISBLANK(INDEX('Policy Characteristics'!H:H,MATCH($C1085,'Policy Characteristics'!$C:$C,0))),"",INDEX('Policy Characteristics'!H:H,MATCH($C1085,'Policy Characteristics'!$C:$C,0)))</f>
        <v>1</v>
      </c>
      <c r="O1085" s="293" t="str">
        <f>IF(ISBLANK(INDEX('Policy Characteristics'!I:I,MATCH($C1085,'Policy Characteristics'!$C:$C,0))),"",INDEX('Policy Characteristics'!I:I,MATCH($C1085,'Policy Characteristics'!$C:$C,0)))</f>
        <v>on/off</v>
      </c>
      <c r="P1085" s="293" t="str">
        <f>IF(ISBLANK(INDEX('Policy Characteristics'!J:J,MATCH($C1085,'Policy Characteristics'!$C:$C,0))),"",INDEX('Policy Characteristics'!J:J,MATCH($C1085,'Policy Characteristics'!$C:$C,0)))</f>
        <v>**Description:** By default, carbon taxes apply to only domestically produced goods. If set to off, this policy enables carbon tax border adjustments, meaning the carbon tax will apply to both domestically produced and imported goods.</v>
      </c>
      <c r="Q1085" s="293" t="str">
        <f>IF(ISBLANK(INDEX('Policy Characteristics'!K:K,MATCH($C1085,'Policy Characteristics'!$C:$C,0))),"",INDEX('Policy Characteristics'!K:K,MATCH($C1085,'Policy Characteristics'!$C:$C,0)))</f>
        <v>fuels.html#carbon-tax</v>
      </c>
      <c r="R1085" s="293" t="str">
        <f>IF(ISBLANK(INDEX('Policy Characteristics'!L:L,MATCH($C1085,'Policy Characteristics'!$C:$C,0))),"",INDEX('Policy Characteristics'!L:L,MATCH($C1085,'Policy Characteristics'!$C:$C,0)))</f>
        <v>carbon-tax.html</v>
      </c>
    </row>
    <row r="1086" spans="1:18" s="275" customFormat="1" x14ac:dyDescent="0.25">
      <c r="A1086" s="293" t="str">
        <f>IF(ISBLANK(INDEX('Policy Characteristics'!A:A,MATCH($C1086,'Policy Characteristics'!$C:$C,0))),"",INDEX('Policy Characteristics'!A:A,MATCH($C1086,'Policy Characteristics'!$C:$C,0)))</f>
        <v>Cross-Sector</v>
      </c>
      <c r="B1086" s="294" t="str">
        <f>IF(ISBLANK(INDEX('Policy Characteristics'!B:B,MATCH($C1086,'Policy Characteristics'!$C:$C,0))),"",INDEX('Policy Characteristics'!B:B,MATCH($C1086,'Policy Characteristics'!$C:$C,0)))</f>
        <v>Fixed Energy Prices</v>
      </c>
      <c r="C1086" s="275" t="s">
        <v>526</v>
      </c>
      <c r="D1086" s="299" t="s">
        <v>827</v>
      </c>
      <c r="E1086" s="299"/>
      <c r="F1086" s="299" t="s">
        <v>828</v>
      </c>
      <c r="G1086" s="299"/>
      <c r="H1086" s="20">
        <v>720</v>
      </c>
      <c r="I1086" s="297" t="s">
        <v>634</v>
      </c>
      <c r="J1086" s="296" t="str">
        <f>IF(ISBLANK(INDEX('Policy Characteristics'!D:D,MATCH($C1086,'Policy Characteristics'!$C:$C,0))),"",INDEX('Policy Characteristics'!D:D,MATCH($C1086,'Policy Characteristics'!$C:$C,0)))</f>
        <v>Fixed Energy Prices</v>
      </c>
      <c r="K1086" s="293" t="str">
        <f>IF(ISBLANK(INDEX('Policy Characteristics'!E:E,MATCH($C1086,'Policy Characteristics'!$C:$C,0))),"",INDEX('Policy Characteristics'!E:E,MATCH($C1086,'Policy Characteristics'!$C:$C,0)))</f>
        <v>cross toggle whether policies affect energy prices</v>
      </c>
      <c r="L1086" s="293">
        <f>IF(ISBLANK(INDEX('Policy Characteristics'!F:F,MATCH($C1086,'Policy Characteristics'!$C:$C,0))),"",INDEX('Policy Characteristics'!F:F,MATCH($C1086,'Policy Characteristics'!$C:$C,0)))</f>
        <v>0</v>
      </c>
      <c r="M1086" s="293">
        <f>IF(ISBLANK(INDEX('Policy Characteristics'!G:G,MATCH($C1086,'Policy Characteristics'!$C:$C,0))),"",INDEX('Policy Characteristics'!G:G,MATCH($C1086,'Policy Characteristics'!$C:$C,0)))</f>
        <v>1</v>
      </c>
      <c r="N1086" s="293">
        <f>IF(ISBLANK(INDEX('Policy Characteristics'!H:H,MATCH($C1086,'Policy Characteristics'!$C:$C,0))),"",INDEX('Policy Characteristics'!H:H,MATCH($C1086,'Policy Characteristics'!$C:$C,0)))</f>
        <v>1</v>
      </c>
      <c r="O1086" s="293" t="str">
        <f>IF(ISBLANK(INDEX('Policy Characteristics'!I:I,MATCH($C1086,'Policy Characteristics'!$C:$C,0))),"",INDEX('Policy Characteristics'!I:I,MATCH($C1086,'Policy Characteristics'!$C:$C,0)))</f>
        <v>on/off</v>
      </c>
      <c r="P1086" s="293" t="str">
        <f>IF(ISBLANK(INDEX('Policy Characteristics'!J:J,MATCH($C1086,'Policy Characteristics'!$C:$C,0))),"",INDEX('Policy Characteristics'!J:J,MATCH($C1086,'Policy Characteristics'!$C:$C,0)))</f>
        <v/>
      </c>
      <c r="Q1086" s="293" t="str">
        <f>IF(ISBLANK(INDEX('Policy Characteristics'!K:K,MATCH($C1086,'Policy Characteristics'!$C:$C,0))),"",INDEX('Policy Characteristics'!K:K,MATCH($C1086,'Policy Characteristics'!$C:$C,0)))</f>
        <v/>
      </c>
      <c r="R1086" s="293" t="str">
        <f>IF(ISBLANK(INDEX('Policy Characteristics'!L:L,MATCH($C1086,'Policy Characteristics'!$C:$C,0))),"",INDEX('Policy Characteristics'!L:L,MATCH($C1086,'Policy Characteristics'!$C:$C,0)))</f>
        <v/>
      </c>
    </row>
    <row r="1087" spans="1:18" s="275" customFormat="1" x14ac:dyDescent="0.25">
      <c r="A1087" s="293" t="str">
        <f>IF(ISBLANK(INDEX('Policy Characteristics'!A:A,MATCH($C1087,'Policy Characteristics'!$C:$C,0))),"",INDEX('Policy Characteristics'!A:A,MATCH($C1087,'Policy Characteristics'!$C:$C,0)))</f>
        <v>Cross-Sector</v>
      </c>
      <c r="B1087" s="294" t="str">
        <f>IF(ISBLANK(INDEX('Policy Characteristics'!B:B,MATCH($C1087,'Policy Characteristics'!$C:$C,0))),"",INDEX('Policy Characteristics'!B:B,MATCH($C1087,'Policy Characteristics'!$C:$C,0)))</f>
        <v>Fixed Energy Prices</v>
      </c>
      <c r="C1087" s="293" t="str">
        <f t="shared" ref="C1087:C1088" si="53">C$1086</f>
        <v>Toggle Whether Policies Affect Energy Prices</v>
      </c>
      <c r="D1087" s="299" t="s">
        <v>839</v>
      </c>
      <c r="E1087" s="299"/>
      <c r="F1087" s="299" t="s">
        <v>840</v>
      </c>
      <c r="G1087" s="299"/>
      <c r="H1087" s="20">
        <v>721</v>
      </c>
      <c r="I1087" s="297" t="s">
        <v>634</v>
      </c>
      <c r="J1087" s="296" t="str">
        <f>IF(ISBLANK(INDEX('Policy Characteristics'!D:D,MATCH($C1087,'Policy Characteristics'!$C:$C,0))),"",INDEX('Policy Characteristics'!D:D,MATCH($C1087,'Policy Characteristics'!$C:$C,0)))</f>
        <v>Fixed Energy Prices</v>
      </c>
      <c r="K1087" s="293" t="str">
        <f>IF(ISBLANK(INDEX('Policy Characteristics'!E:E,MATCH($C1087,'Policy Characteristics'!$C:$C,0))),"",INDEX('Policy Characteristics'!E:E,MATCH($C1087,'Policy Characteristics'!$C:$C,0)))</f>
        <v>cross toggle whether policies affect energy prices</v>
      </c>
      <c r="L1087" s="293">
        <f>IF(ISBLANK(INDEX('Policy Characteristics'!F:F,MATCH($C1087,'Policy Characteristics'!$C:$C,0))),"",INDEX('Policy Characteristics'!F:F,MATCH($C1087,'Policy Characteristics'!$C:$C,0)))</f>
        <v>0</v>
      </c>
      <c r="M1087" s="293">
        <f>IF(ISBLANK(INDEX('Policy Characteristics'!G:G,MATCH($C1087,'Policy Characteristics'!$C:$C,0))),"",INDEX('Policy Characteristics'!G:G,MATCH($C1087,'Policy Characteristics'!$C:$C,0)))</f>
        <v>1</v>
      </c>
      <c r="N1087" s="293">
        <f>IF(ISBLANK(INDEX('Policy Characteristics'!H:H,MATCH($C1087,'Policy Characteristics'!$C:$C,0))),"",INDEX('Policy Characteristics'!H:H,MATCH($C1087,'Policy Characteristics'!$C:$C,0)))</f>
        <v>1</v>
      </c>
      <c r="O1087" s="293" t="str">
        <f>IF(ISBLANK(INDEX('Policy Characteristics'!I:I,MATCH($C1087,'Policy Characteristics'!$C:$C,0))),"",INDEX('Policy Characteristics'!I:I,MATCH($C1087,'Policy Characteristics'!$C:$C,0)))</f>
        <v>on/off</v>
      </c>
      <c r="P1087" s="293" t="str">
        <f>IF(ISBLANK(INDEX('Policy Characteristics'!J:J,MATCH($C1087,'Policy Characteristics'!$C:$C,0))),"",INDEX('Policy Characteristics'!J:J,MATCH($C1087,'Policy Characteristics'!$C:$C,0)))</f>
        <v/>
      </c>
      <c r="Q1087" s="293" t="str">
        <f>IF(ISBLANK(INDEX('Policy Characteristics'!K:K,MATCH($C1087,'Policy Characteristics'!$C:$C,0))),"",INDEX('Policy Characteristics'!K:K,MATCH($C1087,'Policy Characteristics'!$C:$C,0)))</f>
        <v/>
      </c>
      <c r="R1087" s="293" t="str">
        <f>IF(ISBLANK(INDEX('Policy Characteristics'!L:L,MATCH($C1087,'Policy Characteristics'!$C:$C,0))),"",INDEX('Policy Characteristics'!L:L,MATCH($C1087,'Policy Characteristics'!$C:$C,0)))</f>
        <v/>
      </c>
    </row>
    <row r="1088" spans="1:18" s="275" customFormat="1" x14ac:dyDescent="0.25">
      <c r="A1088" s="293" t="str">
        <f>IF(ISBLANK(INDEX('Policy Characteristics'!A:A,MATCH($C1088,'Policy Characteristics'!$C:$C,0))),"",INDEX('Policy Characteristics'!A:A,MATCH($C1088,'Policy Characteristics'!$C:$C,0)))</f>
        <v>Cross-Sector</v>
      </c>
      <c r="B1088" s="294" t="str">
        <f>IF(ISBLANK(INDEX('Policy Characteristics'!B:B,MATCH($C1088,'Policy Characteristics'!$C:$C,0))),"",INDEX('Policy Characteristics'!B:B,MATCH($C1088,'Policy Characteristics'!$C:$C,0)))</f>
        <v>Fixed Energy Prices</v>
      </c>
      <c r="C1088" s="293" t="str">
        <f t="shared" si="53"/>
        <v>Toggle Whether Policies Affect Energy Prices</v>
      </c>
      <c r="D1088" s="299" t="s">
        <v>843</v>
      </c>
      <c r="E1088" s="299"/>
      <c r="F1088" s="299" t="s">
        <v>844</v>
      </c>
      <c r="G1088" s="299"/>
      <c r="H1088" s="20">
        <v>722</v>
      </c>
      <c r="I1088" s="297" t="s">
        <v>634</v>
      </c>
      <c r="J1088" s="296" t="str">
        <f>IF(ISBLANK(INDEX('Policy Characteristics'!D:D,MATCH($C1088,'Policy Characteristics'!$C:$C,0))),"",INDEX('Policy Characteristics'!D:D,MATCH($C1088,'Policy Characteristics'!$C:$C,0)))</f>
        <v>Fixed Energy Prices</v>
      </c>
      <c r="K1088" s="293" t="str">
        <f>IF(ISBLANK(INDEX('Policy Characteristics'!E:E,MATCH($C1088,'Policy Characteristics'!$C:$C,0))),"",INDEX('Policy Characteristics'!E:E,MATCH($C1088,'Policy Characteristics'!$C:$C,0)))</f>
        <v>cross toggle whether policies affect energy prices</v>
      </c>
      <c r="L1088" s="293">
        <f>IF(ISBLANK(INDEX('Policy Characteristics'!F:F,MATCH($C1088,'Policy Characteristics'!$C:$C,0))),"",INDEX('Policy Characteristics'!F:F,MATCH($C1088,'Policy Characteristics'!$C:$C,0)))</f>
        <v>0</v>
      </c>
      <c r="M1088" s="293">
        <f>IF(ISBLANK(INDEX('Policy Characteristics'!G:G,MATCH($C1088,'Policy Characteristics'!$C:$C,0))),"",INDEX('Policy Characteristics'!G:G,MATCH($C1088,'Policy Characteristics'!$C:$C,0)))</f>
        <v>1</v>
      </c>
      <c r="N1088" s="293">
        <f>IF(ISBLANK(INDEX('Policy Characteristics'!H:H,MATCH($C1088,'Policy Characteristics'!$C:$C,0))),"",INDEX('Policy Characteristics'!H:H,MATCH($C1088,'Policy Characteristics'!$C:$C,0)))</f>
        <v>1</v>
      </c>
      <c r="O1088" s="293" t="str">
        <f>IF(ISBLANK(INDEX('Policy Characteristics'!I:I,MATCH($C1088,'Policy Characteristics'!$C:$C,0))),"",INDEX('Policy Characteristics'!I:I,MATCH($C1088,'Policy Characteristics'!$C:$C,0)))</f>
        <v>on/off</v>
      </c>
      <c r="P1088" s="293" t="str">
        <f>IF(ISBLANK(INDEX('Policy Characteristics'!J:J,MATCH($C1088,'Policy Characteristics'!$C:$C,0))),"",INDEX('Policy Characteristics'!J:J,MATCH($C1088,'Policy Characteristics'!$C:$C,0)))</f>
        <v/>
      </c>
      <c r="Q1088" s="293" t="str">
        <f>IF(ISBLANK(INDEX('Policy Characteristics'!K:K,MATCH($C1088,'Policy Characteristics'!$C:$C,0))),"",INDEX('Policy Characteristics'!K:K,MATCH($C1088,'Policy Characteristics'!$C:$C,0)))</f>
        <v/>
      </c>
      <c r="R1088" s="293" t="str">
        <f>IF(ISBLANK(INDEX('Policy Characteristics'!L:L,MATCH($C1088,'Policy Characteristics'!$C:$C,0))),"",INDEX('Policy Characteristics'!L:L,MATCH($C1088,'Policy Characteristics'!$C:$C,0)))</f>
        <v/>
      </c>
    </row>
    <row r="1089" spans="1:18" s="275" customFormat="1" x14ac:dyDescent="0.25">
      <c r="A1089" s="293" t="str">
        <f>IF(ISBLANK(INDEX('Policy Characteristics'!A:A,MATCH($C1089,'Policy Characteristics'!$C:$C,0))),"",INDEX('Policy Characteristics'!A:A,MATCH($C1089,'Policy Characteristics'!$C:$C,0)))</f>
        <v>Cross-Sector</v>
      </c>
      <c r="B1089" s="294" t="str">
        <f>IF(ISBLANK(INDEX('Policy Characteristics'!B:B,MATCH($C1089,'Policy Characteristics'!$C:$C,0))),"",INDEX('Policy Characteristics'!B:B,MATCH($C1089,'Policy Characteristics'!$C:$C,0)))</f>
        <v>Fixed Energy Prices</v>
      </c>
      <c r="C1089" s="275" t="s">
        <v>526</v>
      </c>
      <c r="D1089" s="299" t="s">
        <v>800</v>
      </c>
      <c r="E1089" s="298"/>
      <c r="F1089" s="299" t="s">
        <v>679</v>
      </c>
      <c r="G1089" s="299"/>
      <c r="H1089" s="255">
        <v>836</v>
      </c>
      <c r="I1089" s="297" t="s">
        <v>634</v>
      </c>
      <c r="J1089" s="296" t="str">
        <f>IF(ISBLANK(INDEX('Policy Characteristics'!D:D,MATCH($C1089,'Policy Characteristics'!$C:$C,0))),"",INDEX('Policy Characteristics'!D:D,MATCH($C1089,'Policy Characteristics'!$C:$C,0)))</f>
        <v>Fixed Energy Prices</v>
      </c>
      <c r="K1089" s="293" t="str">
        <f>IF(ISBLANK(INDEX('Policy Characteristics'!E:E,MATCH($C1089,'Policy Characteristics'!$C:$C,0))),"",INDEX('Policy Characteristics'!E:E,MATCH($C1089,'Policy Characteristics'!$C:$C,0)))</f>
        <v>cross toggle whether policies affect energy prices</v>
      </c>
      <c r="L1089" s="293">
        <f>IF(ISBLANK(INDEX('Policy Characteristics'!F:F,MATCH($C1089,'Policy Characteristics'!$C:$C,0))),"",INDEX('Policy Characteristics'!F:F,MATCH($C1089,'Policy Characteristics'!$C:$C,0)))</f>
        <v>0</v>
      </c>
      <c r="M1089" s="293">
        <f>IF(ISBLANK(INDEX('Policy Characteristics'!G:G,MATCH($C1089,'Policy Characteristics'!$C:$C,0))),"",INDEX('Policy Characteristics'!G:G,MATCH($C1089,'Policy Characteristics'!$C:$C,0)))</f>
        <v>1</v>
      </c>
      <c r="N1089" s="293">
        <f>IF(ISBLANK(INDEX('Policy Characteristics'!H:H,MATCH($C1089,'Policy Characteristics'!$C:$C,0))),"",INDEX('Policy Characteristics'!H:H,MATCH($C1089,'Policy Characteristics'!$C:$C,0)))</f>
        <v>1</v>
      </c>
      <c r="O1089" s="293" t="str">
        <f>IF(ISBLANK(INDEX('Policy Characteristics'!I:I,MATCH($C1089,'Policy Characteristics'!$C:$C,0))),"",INDEX('Policy Characteristics'!I:I,MATCH($C1089,'Policy Characteristics'!$C:$C,0)))</f>
        <v>on/off</v>
      </c>
      <c r="P1089" s="293" t="str">
        <f>IF(ISBLANK(INDEX('Policy Characteristics'!J:J,MATCH($C1089,'Policy Characteristics'!$C:$C,0))),"",INDEX('Policy Characteristics'!J:J,MATCH($C1089,'Policy Characteristics'!$C:$C,0)))</f>
        <v/>
      </c>
      <c r="Q1089" s="293" t="str">
        <f>IF(ISBLANK(INDEX('Policy Characteristics'!K:K,MATCH($C1089,'Policy Characteristics'!$C:$C,0))),"",INDEX('Policy Characteristics'!K:K,MATCH($C1089,'Policy Characteristics'!$C:$C,0)))</f>
        <v/>
      </c>
      <c r="R1089" s="293" t="str">
        <f>IF(ISBLANK(INDEX('Policy Characteristics'!L:L,MATCH($C1089,'Policy Characteristics'!$C:$C,0))),"",INDEX('Policy Characteristics'!L:L,MATCH($C1089,'Policy Characteristics'!$C:$C,0)))</f>
        <v/>
      </c>
    </row>
    <row r="1090" spans="1:18" s="275" customFormat="1" x14ac:dyDescent="0.25">
      <c r="A1090" s="293" t="str">
        <f>IF(ISBLANK(INDEX('Policy Characteristics'!A:A,MATCH($C1090,'Policy Characteristics'!$C:$C,0))),"",INDEX('Policy Characteristics'!A:A,MATCH($C1090,'Policy Characteristics'!$C:$C,0)))</f>
        <v>Cross-Sector</v>
      </c>
      <c r="B1090" s="294" t="str">
        <f>IF(ISBLANK(INDEX('Policy Characteristics'!B:B,MATCH($C1090,'Policy Characteristics'!$C:$C,0))),"",INDEX('Policy Characteristics'!B:B,MATCH($C1090,'Policy Characteristics'!$C:$C,0)))</f>
        <v>Fixed Energy Prices</v>
      </c>
      <c r="C1090" s="293" t="str">
        <f t="shared" ref="C1090:C1100" si="54">C$1089</f>
        <v>Toggle Whether Policies Affect Energy Prices</v>
      </c>
      <c r="D1090" s="299" t="s">
        <v>801</v>
      </c>
      <c r="E1090" s="298"/>
      <c r="F1090" s="299" t="s">
        <v>802</v>
      </c>
      <c r="G1090" s="299"/>
      <c r="H1090" s="20">
        <v>837</v>
      </c>
      <c r="I1090" s="297" t="s">
        <v>634</v>
      </c>
      <c r="J1090" s="296" t="str">
        <f>IF(ISBLANK(INDEX('Policy Characteristics'!D:D,MATCH($C1090,'Policy Characteristics'!$C:$C,0))),"",INDEX('Policy Characteristics'!D:D,MATCH($C1090,'Policy Characteristics'!$C:$C,0)))</f>
        <v>Fixed Energy Prices</v>
      </c>
      <c r="K1090" s="293" t="str">
        <f>IF(ISBLANK(INDEX('Policy Characteristics'!E:E,MATCH($C1090,'Policy Characteristics'!$C:$C,0))),"",INDEX('Policy Characteristics'!E:E,MATCH($C1090,'Policy Characteristics'!$C:$C,0)))</f>
        <v>cross toggle whether policies affect energy prices</v>
      </c>
      <c r="L1090" s="293">
        <f>IF(ISBLANK(INDEX('Policy Characteristics'!F:F,MATCH($C1090,'Policy Characteristics'!$C:$C,0))),"",INDEX('Policy Characteristics'!F:F,MATCH($C1090,'Policy Characteristics'!$C:$C,0)))</f>
        <v>0</v>
      </c>
      <c r="M1090" s="293">
        <f>IF(ISBLANK(INDEX('Policy Characteristics'!G:G,MATCH($C1090,'Policy Characteristics'!$C:$C,0))),"",INDEX('Policy Characteristics'!G:G,MATCH($C1090,'Policy Characteristics'!$C:$C,0)))</f>
        <v>1</v>
      </c>
      <c r="N1090" s="293">
        <f>IF(ISBLANK(INDEX('Policy Characteristics'!H:H,MATCH($C1090,'Policy Characteristics'!$C:$C,0))),"",INDEX('Policy Characteristics'!H:H,MATCH($C1090,'Policy Characteristics'!$C:$C,0)))</f>
        <v>1</v>
      </c>
      <c r="O1090" s="293" t="str">
        <f>IF(ISBLANK(INDEX('Policy Characteristics'!I:I,MATCH($C1090,'Policy Characteristics'!$C:$C,0))),"",INDEX('Policy Characteristics'!I:I,MATCH($C1090,'Policy Characteristics'!$C:$C,0)))</f>
        <v>on/off</v>
      </c>
      <c r="P1090" s="293" t="str">
        <f>IF(ISBLANK(INDEX('Policy Characteristics'!J:J,MATCH($C1090,'Policy Characteristics'!$C:$C,0))),"",INDEX('Policy Characteristics'!J:J,MATCH($C1090,'Policy Characteristics'!$C:$C,0)))</f>
        <v/>
      </c>
      <c r="Q1090" s="293" t="str">
        <f>IF(ISBLANK(INDEX('Policy Characteristics'!K:K,MATCH($C1090,'Policy Characteristics'!$C:$C,0))),"",INDEX('Policy Characteristics'!K:K,MATCH($C1090,'Policy Characteristics'!$C:$C,0)))</f>
        <v/>
      </c>
      <c r="R1090" s="293" t="str">
        <f>IF(ISBLANK(INDEX('Policy Characteristics'!L:L,MATCH($C1090,'Policy Characteristics'!$C:$C,0))),"",INDEX('Policy Characteristics'!L:L,MATCH($C1090,'Policy Characteristics'!$C:$C,0)))</f>
        <v/>
      </c>
    </row>
    <row r="1091" spans="1:18" s="275" customFormat="1" x14ac:dyDescent="0.25">
      <c r="A1091" s="293" t="str">
        <f>IF(ISBLANK(INDEX('Policy Characteristics'!A:A,MATCH($C1091,'Policy Characteristics'!$C:$C,0))),"",INDEX('Policy Characteristics'!A:A,MATCH($C1091,'Policy Characteristics'!$C:$C,0)))</f>
        <v>Cross-Sector</v>
      </c>
      <c r="B1091" s="294" t="str">
        <f>IF(ISBLANK(INDEX('Policy Characteristics'!B:B,MATCH($C1091,'Policy Characteristics'!$C:$C,0))),"",INDEX('Policy Characteristics'!B:B,MATCH($C1091,'Policy Characteristics'!$C:$C,0)))</f>
        <v>Fixed Energy Prices</v>
      </c>
      <c r="C1091" s="293" t="str">
        <f t="shared" si="54"/>
        <v>Toggle Whether Policies Affect Energy Prices</v>
      </c>
      <c r="D1091" s="299" t="s">
        <v>834</v>
      </c>
      <c r="E1091" s="298"/>
      <c r="F1091" s="299" t="s">
        <v>693</v>
      </c>
      <c r="G1091" s="299"/>
      <c r="H1091" s="255">
        <v>838</v>
      </c>
      <c r="I1091" s="297" t="s">
        <v>634</v>
      </c>
      <c r="J1091" s="296" t="str">
        <f>IF(ISBLANK(INDEX('Policy Characteristics'!D:D,MATCH($C1091,'Policy Characteristics'!$C:$C,0))),"",INDEX('Policy Characteristics'!D:D,MATCH($C1091,'Policy Characteristics'!$C:$C,0)))</f>
        <v>Fixed Energy Prices</v>
      </c>
      <c r="K1091" s="293" t="str">
        <f>IF(ISBLANK(INDEX('Policy Characteristics'!E:E,MATCH($C1091,'Policy Characteristics'!$C:$C,0))),"",INDEX('Policy Characteristics'!E:E,MATCH($C1091,'Policy Characteristics'!$C:$C,0)))</f>
        <v>cross toggle whether policies affect energy prices</v>
      </c>
      <c r="L1091" s="293">
        <f>IF(ISBLANK(INDEX('Policy Characteristics'!F:F,MATCH($C1091,'Policy Characteristics'!$C:$C,0))),"",INDEX('Policy Characteristics'!F:F,MATCH($C1091,'Policy Characteristics'!$C:$C,0)))</f>
        <v>0</v>
      </c>
      <c r="M1091" s="293">
        <f>IF(ISBLANK(INDEX('Policy Characteristics'!G:G,MATCH($C1091,'Policy Characteristics'!$C:$C,0))),"",INDEX('Policy Characteristics'!G:G,MATCH($C1091,'Policy Characteristics'!$C:$C,0)))</f>
        <v>1</v>
      </c>
      <c r="N1091" s="293">
        <f>IF(ISBLANK(INDEX('Policy Characteristics'!H:H,MATCH($C1091,'Policy Characteristics'!$C:$C,0))),"",INDEX('Policy Characteristics'!H:H,MATCH($C1091,'Policy Characteristics'!$C:$C,0)))</f>
        <v>1</v>
      </c>
      <c r="O1091" s="293" t="str">
        <f>IF(ISBLANK(INDEX('Policy Characteristics'!I:I,MATCH($C1091,'Policy Characteristics'!$C:$C,0))),"",INDEX('Policy Characteristics'!I:I,MATCH($C1091,'Policy Characteristics'!$C:$C,0)))</f>
        <v>on/off</v>
      </c>
      <c r="P1091" s="293" t="str">
        <f>IF(ISBLANK(INDEX('Policy Characteristics'!J:J,MATCH($C1091,'Policy Characteristics'!$C:$C,0))),"",INDEX('Policy Characteristics'!J:J,MATCH($C1091,'Policy Characteristics'!$C:$C,0)))</f>
        <v/>
      </c>
      <c r="Q1091" s="293" t="str">
        <f>IF(ISBLANK(INDEX('Policy Characteristics'!K:K,MATCH($C1091,'Policy Characteristics'!$C:$C,0))),"",INDEX('Policy Characteristics'!K:K,MATCH($C1091,'Policy Characteristics'!$C:$C,0)))</f>
        <v/>
      </c>
      <c r="R1091" s="293" t="str">
        <f>IF(ISBLANK(INDEX('Policy Characteristics'!L:L,MATCH($C1091,'Policy Characteristics'!$C:$C,0))),"",INDEX('Policy Characteristics'!L:L,MATCH($C1091,'Policy Characteristics'!$C:$C,0)))</f>
        <v/>
      </c>
    </row>
    <row r="1092" spans="1:18" s="275" customFormat="1" x14ac:dyDescent="0.25">
      <c r="A1092" s="293" t="str">
        <f>IF(ISBLANK(INDEX('Policy Characteristics'!A:A,MATCH($C1092,'Policy Characteristics'!$C:$C,0))),"",INDEX('Policy Characteristics'!A:A,MATCH($C1092,'Policy Characteristics'!$C:$C,0)))</f>
        <v>Cross-Sector</v>
      </c>
      <c r="B1092" s="294" t="str">
        <f>IF(ISBLANK(INDEX('Policy Characteristics'!B:B,MATCH($C1092,'Policy Characteristics'!$C:$C,0))),"",INDEX('Policy Characteristics'!B:B,MATCH($C1092,'Policy Characteristics'!$C:$C,0)))</f>
        <v>Fixed Energy Prices</v>
      </c>
      <c r="C1092" s="293" t="str">
        <f t="shared" si="54"/>
        <v>Toggle Whether Policies Affect Energy Prices</v>
      </c>
      <c r="D1092" s="299" t="s">
        <v>803</v>
      </c>
      <c r="E1092" s="298"/>
      <c r="F1092" s="299" t="s">
        <v>804</v>
      </c>
      <c r="G1092" s="299"/>
      <c r="H1092" s="20">
        <v>839</v>
      </c>
      <c r="I1092" s="297" t="s">
        <v>634</v>
      </c>
      <c r="J1092" s="296" t="str">
        <f>IF(ISBLANK(INDEX('Policy Characteristics'!D:D,MATCH($C1092,'Policy Characteristics'!$C:$C,0))),"",INDEX('Policy Characteristics'!D:D,MATCH($C1092,'Policy Characteristics'!$C:$C,0)))</f>
        <v>Fixed Energy Prices</v>
      </c>
      <c r="K1092" s="293" t="str">
        <f>IF(ISBLANK(INDEX('Policy Characteristics'!E:E,MATCH($C1092,'Policy Characteristics'!$C:$C,0))),"",INDEX('Policy Characteristics'!E:E,MATCH($C1092,'Policy Characteristics'!$C:$C,0)))</f>
        <v>cross toggle whether policies affect energy prices</v>
      </c>
      <c r="L1092" s="293">
        <f>IF(ISBLANK(INDEX('Policy Characteristics'!F:F,MATCH($C1092,'Policy Characteristics'!$C:$C,0))),"",INDEX('Policy Characteristics'!F:F,MATCH($C1092,'Policy Characteristics'!$C:$C,0)))</f>
        <v>0</v>
      </c>
      <c r="M1092" s="293">
        <f>IF(ISBLANK(INDEX('Policy Characteristics'!G:G,MATCH($C1092,'Policy Characteristics'!$C:$C,0))),"",INDEX('Policy Characteristics'!G:G,MATCH($C1092,'Policy Characteristics'!$C:$C,0)))</f>
        <v>1</v>
      </c>
      <c r="N1092" s="293">
        <f>IF(ISBLANK(INDEX('Policy Characteristics'!H:H,MATCH($C1092,'Policy Characteristics'!$C:$C,0))),"",INDEX('Policy Characteristics'!H:H,MATCH($C1092,'Policy Characteristics'!$C:$C,0)))</f>
        <v>1</v>
      </c>
      <c r="O1092" s="293" t="str">
        <f>IF(ISBLANK(INDEX('Policy Characteristics'!I:I,MATCH($C1092,'Policy Characteristics'!$C:$C,0))),"",INDEX('Policy Characteristics'!I:I,MATCH($C1092,'Policy Characteristics'!$C:$C,0)))</f>
        <v>on/off</v>
      </c>
      <c r="P1092" s="293" t="str">
        <f>IF(ISBLANK(INDEX('Policy Characteristics'!J:J,MATCH($C1092,'Policy Characteristics'!$C:$C,0))),"",INDEX('Policy Characteristics'!J:J,MATCH($C1092,'Policy Characteristics'!$C:$C,0)))</f>
        <v/>
      </c>
      <c r="Q1092" s="293" t="str">
        <f>IF(ISBLANK(INDEX('Policy Characteristics'!K:K,MATCH($C1092,'Policy Characteristics'!$C:$C,0))),"",INDEX('Policy Characteristics'!K:K,MATCH($C1092,'Policy Characteristics'!$C:$C,0)))</f>
        <v/>
      </c>
      <c r="R1092" s="293" t="str">
        <f>IF(ISBLANK(INDEX('Policy Characteristics'!L:L,MATCH($C1092,'Policy Characteristics'!$C:$C,0))),"",INDEX('Policy Characteristics'!L:L,MATCH($C1092,'Policy Characteristics'!$C:$C,0)))</f>
        <v/>
      </c>
    </row>
    <row r="1093" spans="1:18" s="275" customFormat="1" x14ac:dyDescent="0.25">
      <c r="A1093" s="293" t="str">
        <f>IF(ISBLANK(INDEX('Policy Characteristics'!A:A,MATCH($C1093,'Policy Characteristics'!$C:$C,0))),"",INDEX('Policy Characteristics'!A:A,MATCH($C1093,'Policy Characteristics'!$C:$C,0)))</f>
        <v>Cross-Sector</v>
      </c>
      <c r="B1093" s="294" t="str">
        <f>IF(ISBLANK(INDEX('Policy Characteristics'!B:B,MATCH($C1093,'Policy Characteristics'!$C:$C,0))),"",INDEX('Policy Characteristics'!B:B,MATCH($C1093,'Policy Characteristics'!$C:$C,0)))</f>
        <v>Fixed Energy Prices</v>
      </c>
      <c r="C1093" s="293" t="str">
        <f t="shared" si="54"/>
        <v>Toggle Whether Policies Affect Energy Prices</v>
      </c>
      <c r="D1093" s="299" t="s">
        <v>805</v>
      </c>
      <c r="E1093" s="298"/>
      <c r="F1093" s="299" t="s">
        <v>806</v>
      </c>
      <c r="G1093" s="299"/>
      <c r="H1093" s="255">
        <v>840</v>
      </c>
      <c r="I1093" s="297" t="s">
        <v>634</v>
      </c>
      <c r="J1093" s="296" t="str">
        <f>IF(ISBLANK(INDEX('Policy Characteristics'!D:D,MATCH($C1093,'Policy Characteristics'!$C:$C,0))),"",INDEX('Policy Characteristics'!D:D,MATCH($C1093,'Policy Characteristics'!$C:$C,0)))</f>
        <v>Fixed Energy Prices</v>
      </c>
      <c r="K1093" s="293" t="str">
        <f>IF(ISBLANK(INDEX('Policy Characteristics'!E:E,MATCH($C1093,'Policy Characteristics'!$C:$C,0))),"",INDEX('Policy Characteristics'!E:E,MATCH($C1093,'Policy Characteristics'!$C:$C,0)))</f>
        <v>cross toggle whether policies affect energy prices</v>
      </c>
      <c r="L1093" s="293">
        <f>IF(ISBLANK(INDEX('Policy Characteristics'!F:F,MATCH($C1093,'Policy Characteristics'!$C:$C,0))),"",INDEX('Policy Characteristics'!F:F,MATCH($C1093,'Policy Characteristics'!$C:$C,0)))</f>
        <v>0</v>
      </c>
      <c r="M1093" s="293">
        <f>IF(ISBLANK(INDEX('Policy Characteristics'!G:G,MATCH($C1093,'Policy Characteristics'!$C:$C,0))),"",INDEX('Policy Characteristics'!G:G,MATCH($C1093,'Policy Characteristics'!$C:$C,0)))</f>
        <v>1</v>
      </c>
      <c r="N1093" s="293">
        <f>IF(ISBLANK(INDEX('Policy Characteristics'!H:H,MATCH($C1093,'Policy Characteristics'!$C:$C,0))),"",INDEX('Policy Characteristics'!H:H,MATCH($C1093,'Policy Characteristics'!$C:$C,0)))</f>
        <v>1</v>
      </c>
      <c r="O1093" s="293" t="str">
        <f>IF(ISBLANK(INDEX('Policy Characteristics'!I:I,MATCH($C1093,'Policy Characteristics'!$C:$C,0))),"",INDEX('Policy Characteristics'!I:I,MATCH($C1093,'Policy Characteristics'!$C:$C,0)))</f>
        <v>on/off</v>
      </c>
      <c r="P1093" s="293" t="str">
        <f>IF(ISBLANK(INDEX('Policy Characteristics'!J:J,MATCH($C1093,'Policy Characteristics'!$C:$C,0))),"",INDEX('Policy Characteristics'!J:J,MATCH($C1093,'Policy Characteristics'!$C:$C,0)))</f>
        <v/>
      </c>
      <c r="Q1093" s="293" t="str">
        <f>IF(ISBLANK(INDEX('Policy Characteristics'!K:K,MATCH($C1093,'Policy Characteristics'!$C:$C,0))),"",INDEX('Policy Characteristics'!K:K,MATCH($C1093,'Policy Characteristics'!$C:$C,0)))</f>
        <v/>
      </c>
      <c r="R1093" s="293" t="str">
        <f>IF(ISBLANK(INDEX('Policy Characteristics'!L:L,MATCH($C1093,'Policy Characteristics'!$C:$C,0))),"",INDEX('Policy Characteristics'!L:L,MATCH($C1093,'Policy Characteristics'!$C:$C,0)))</f>
        <v/>
      </c>
    </row>
    <row r="1094" spans="1:18" s="275" customFormat="1" x14ac:dyDescent="0.25">
      <c r="A1094" s="293" t="str">
        <f>IF(ISBLANK(INDEX('Policy Characteristics'!A:A,MATCH($C1094,'Policy Characteristics'!$C:$C,0))),"",INDEX('Policy Characteristics'!A:A,MATCH($C1094,'Policy Characteristics'!$C:$C,0)))</f>
        <v>Cross-Sector</v>
      </c>
      <c r="B1094" s="294" t="str">
        <f>IF(ISBLANK(INDEX('Policy Characteristics'!B:B,MATCH($C1094,'Policy Characteristics'!$C:$C,0))),"",INDEX('Policy Characteristics'!B:B,MATCH($C1094,'Policy Characteristics'!$C:$C,0)))</f>
        <v>Fixed Energy Prices</v>
      </c>
      <c r="C1094" s="293" t="str">
        <f t="shared" si="54"/>
        <v>Toggle Whether Policies Affect Energy Prices</v>
      </c>
      <c r="D1094" s="299" t="s">
        <v>835</v>
      </c>
      <c r="E1094" s="298"/>
      <c r="F1094" s="299" t="s">
        <v>836</v>
      </c>
      <c r="G1094" s="299"/>
      <c r="H1094" s="20">
        <v>841</v>
      </c>
      <c r="I1094" s="297" t="s">
        <v>634</v>
      </c>
      <c r="J1094" s="296" t="str">
        <f>IF(ISBLANK(INDEX('Policy Characteristics'!D:D,MATCH($C1094,'Policy Characteristics'!$C:$C,0))),"",INDEX('Policy Characteristics'!D:D,MATCH($C1094,'Policy Characteristics'!$C:$C,0)))</f>
        <v>Fixed Energy Prices</v>
      </c>
      <c r="K1094" s="293" t="str">
        <f>IF(ISBLANK(INDEX('Policy Characteristics'!E:E,MATCH($C1094,'Policy Characteristics'!$C:$C,0))),"",INDEX('Policy Characteristics'!E:E,MATCH($C1094,'Policy Characteristics'!$C:$C,0)))</f>
        <v>cross toggle whether policies affect energy prices</v>
      </c>
      <c r="L1094" s="293">
        <f>IF(ISBLANK(INDEX('Policy Characteristics'!F:F,MATCH($C1094,'Policy Characteristics'!$C:$C,0))),"",INDEX('Policy Characteristics'!F:F,MATCH($C1094,'Policy Characteristics'!$C:$C,0)))</f>
        <v>0</v>
      </c>
      <c r="M1094" s="293">
        <f>IF(ISBLANK(INDEX('Policy Characteristics'!G:G,MATCH($C1094,'Policy Characteristics'!$C:$C,0))),"",INDEX('Policy Characteristics'!G:G,MATCH($C1094,'Policy Characteristics'!$C:$C,0)))</f>
        <v>1</v>
      </c>
      <c r="N1094" s="293">
        <f>IF(ISBLANK(INDEX('Policy Characteristics'!H:H,MATCH($C1094,'Policy Characteristics'!$C:$C,0))),"",INDEX('Policy Characteristics'!H:H,MATCH($C1094,'Policy Characteristics'!$C:$C,0)))</f>
        <v>1</v>
      </c>
      <c r="O1094" s="293" t="str">
        <f>IF(ISBLANK(INDEX('Policy Characteristics'!I:I,MATCH($C1094,'Policy Characteristics'!$C:$C,0))),"",INDEX('Policy Characteristics'!I:I,MATCH($C1094,'Policy Characteristics'!$C:$C,0)))</f>
        <v>on/off</v>
      </c>
      <c r="P1094" s="293" t="str">
        <f>IF(ISBLANK(INDEX('Policy Characteristics'!J:J,MATCH($C1094,'Policy Characteristics'!$C:$C,0))),"",INDEX('Policy Characteristics'!J:J,MATCH($C1094,'Policy Characteristics'!$C:$C,0)))</f>
        <v/>
      </c>
      <c r="Q1094" s="293" t="str">
        <f>IF(ISBLANK(INDEX('Policy Characteristics'!K:K,MATCH($C1094,'Policy Characteristics'!$C:$C,0))),"",INDEX('Policy Characteristics'!K:K,MATCH($C1094,'Policy Characteristics'!$C:$C,0)))</f>
        <v/>
      </c>
      <c r="R1094" s="293" t="str">
        <f>IF(ISBLANK(INDEX('Policy Characteristics'!L:L,MATCH($C1094,'Policy Characteristics'!$C:$C,0))),"",INDEX('Policy Characteristics'!L:L,MATCH($C1094,'Policy Characteristics'!$C:$C,0)))</f>
        <v/>
      </c>
    </row>
    <row r="1095" spans="1:18" s="275" customFormat="1" x14ac:dyDescent="0.25">
      <c r="A1095" s="293" t="str">
        <f>IF(ISBLANK(INDEX('Policy Characteristics'!A:A,MATCH($C1095,'Policy Characteristics'!$C:$C,0))),"",INDEX('Policy Characteristics'!A:A,MATCH($C1095,'Policy Characteristics'!$C:$C,0)))</f>
        <v>Cross-Sector</v>
      </c>
      <c r="B1095" s="294" t="str">
        <f>IF(ISBLANK(INDEX('Policy Characteristics'!B:B,MATCH($C1095,'Policy Characteristics'!$C:$C,0))),"",INDEX('Policy Characteristics'!B:B,MATCH($C1095,'Policy Characteristics'!$C:$C,0)))</f>
        <v>Fixed Energy Prices</v>
      </c>
      <c r="C1095" s="293" t="str">
        <f t="shared" si="54"/>
        <v>Toggle Whether Policies Affect Energy Prices</v>
      </c>
      <c r="D1095" s="299" t="s">
        <v>837</v>
      </c>
      <c r="E1095" s="298"/>
      <c r="F1095" s="299" t="s">
        <v>838</v>
      </c>
      <c r="G1095" s="299"/>
      <c r="H1095" s="255">
        <v>842</v>
      </c>
      <c r="I1095" s="297" t="s">
        <v>634</v>
      </c>
      <c r="J1095" s="296" t="str">
        <f>IF(ISBLANK(INDEX('Policy Characteristics'!D:D,MATCH($C1095,'Policy Characteristics'!$C:$C,0))),"",INDEX('Policy Characteristics'!D:D,MATCH($C1095,'Policy Characteristics'!$C:$C,0)))</f>
        <v>Fixed Energy Prices</v>
      </c>
      <c r="K1095" s="293" t="str">
        <f>IF(ISBLANK(INDEX('Policy Characteristics'!E:E,MATCH($C1095,'Policy Characteristics'!$C:$C,0))),"",INDEX('Policy Characteristics'!E:E,MATCH($C1095,'Policy Characteristics'!$C:$C,0)))</f>
        <v>cross toggle whether policies affect energy prices</v>
      </c>
      <c r="L1095" s="293">
        <f>IF(ISBLANK(INDEX('Policy Characteristics'!F:F,MATCH($C1095,'Policy Characteristics'!$C:$C,0))),"",INDEX('Policy Characteristics'!F:F,MATCH($C1095,'Policy Characteristics'!$C:$C,0)))</f>
        <v>0</v>
      </c>
      <c r="M1095" s="293">
        <f>IF(ISBLANK(INDEX('Policy Characteristics'!G:G,MATCH($C1095,'Policy Characteristics'!$C:$C,0))),"",INDEX('Policy Characteristics'!G:G,MATCH($C1095,'Policy Characteristics'!$C:$C,0)))</f>
        <v>1</v>
      </c>
      <c r="N1095" s="293">
        <f>IF(ISBLANK(INDEX('Policy Characteristics'!H:H,MATCH($C1095,'Policy Characteristics'!$C:$C,0))),"",INDEX('Policy Characteristics'!H:H,MATCH($C1095,'Policy Characteristics'!$C:$C,0)))</f>
        <v>1</v>
      </c>
      <c r="O1095" s="293" t="str">
        <f>IF(ISBLANK(INDEX('Policy Characteristics'!I:I,MATCH($C1095,'Policy Characteristics'!$C:$C,0))),"",INDEX('Policy Characteristics'!I:I,MATCH($C1095,'Policy Characteristics'!$C:$C,0)))</f>
        <v>on/off</v>
      </c>
      <c r="P1095" s="293" t="str">
        <f>IF(ISBLANK(INDEX('Policy Characteristics'!J:J,MATCH($C1095,'Policy Characteristics'!$C:$C,0))),"",INDEX('Policy Characteristics'!J:J,MATCH($C1095,'Policy Characteristics'!$C:$C,0)))</f>
        <v/>
      </c>
      <c r="Q1095" s="293" t="str">
        <f>IF(ISBLANK(INDEX('Policy Characteristics'!K:K,MATCH($C1095,'Policy Characteristics'!$C:$C,0))),"",INDEX('Policy Characteristics'!K:K,MATCH($C1095,'Policy Characteristics'!$C:$C,0)))</f>
        <v/>
      </c>
      <c r="R1095" s="293" t="str">
        <f>IF(ISBLANK(INDEX('Policy Characteristics'!L:L,MATCH($C1095,'Policy Characteristics'!$C:$C,0))),"",INDEX('Policy Characteristics'!L:L,MATCH($C1095,'Policy Characteristics'!$C:$C,0)))</f>
        <v/>
      </c>
    </row>
    <row r="1096" spans="1:18" s="275" customFormat="1" x14ac:dyDescent="0.25">
      <c r="A1096" s="293" t="str">
        <f>IF(ISBLANK(INDEX('Policy Characteristics'!A:A,MATCH($C1096,'Policy Characteristics'!$C:$C,0))),"",INDEX('Policy Characteristics'!A:A,MATCH($C1096,'Policy Characteristics'!$C:$C,0)))</f>
        <v>Cross-Sector</v>
      </c>
      <c r="B1096" s="294" t="str">
        <f>IF(ISBLANK(INDEX('Policy Characteristics'!B:B,MATCH($C1096,'Policy Characteristics'!$C:$C,0))),"",INDEX('Policy Characteristics'!B:B,MATCH($C1096,'Policy Characteristics'!$C:$C,0)))</f>
        <v>Fixed Energy Prices</v>
      </c>
      <c r="C1096" s="293" t="str">
        <f t="shared" si="54"/>
        <v>Toggle Whether Policies Affect Energy Prices</v>
      </c>
      <c r="D1096" s="299" t="s">
        <v>807</v>
      </c>
      <c r="E1096" s="298"/>
      <c r="F1096" s="299" t="s">
        <v>808</v>
      </c>
      <c r="G1096" s="299"/>
      <c r="H1096" s="20">
        <v>843</v>
      </c>
      <c r="I1096" s="297" t="s">
        <v>634</v>
      </c>
      <c r="J1096" s="296" t="str">
        <f>IF(ISBLANK(INDEX('Policy Characteristics'!D:D,MATCH($C1096,'Policy Characteristics'!$C:$C,0))),"",INDEX('Policy Characteristics'!D:D,MATCH($C1096,'Policy Characteristics'!$C:$C,0)))</f>
        <v>Fixed Energy Prices</v>
      </c>
      <c r="K1096" s="293" t="str">
        <f>IF(ISBLANK(INDEX('Policy Characteristics'!E:E,MATCH($C1096,'Policy Characteristics'!$C:$C,0))),"",INDEX('Policy Characteristics'!E:E,MATCH($C1096,'Policy Characteristics'!$C:$C,0)))</f>
        <v>cross toggle whether policies affect energy prices</v>
      </c>
      <c r="L1096" s="293">
        <f>IF(ISBLANK(INDEX('Policy Characteristics'!F:F,MATCH($C1096,'Policy Characteristics'!$C:$C,0))),"",INDEX('Policy Characteristics'!F:F,MATCH($C1096,'Policy Characteristics'!$C:$C,0)))</f>
        <v>0</v>
      </c>
      <c r="M1096" s="293">
        <f>IF(ISBLANK(INDEX('Policy Characteristics'!G:G,MATCH($C1096,'Policy Characteristics'!$C:$C,0))),"",INDEX('Policy Characteristics'!G:G,MATCH($C1096,'Policy Characteristics'!$C:$C,0)))</f>
        <v>1</v>
      </c>
      <c r="N1096" s="293">
        <f>IF(ISBLANK(INDEX('Policy Characteristics'!H:H,MATCH($C1096,'Policy Characteristics'!$C:$C,0))),"",INDEX('Policy Characteristics'!H:H,MATCH($C1096,'Policy Characteristics'!$C:$C,0)))</f>
        <v>1</v>
      </c>
      <c r="O1096" s="293" t="str">
        <f>IF(ISBLANK(INDEX('Policy Characteristics'!I:I,MATCH($C1096,'Policy Characteristics'!$C:$C,0))),"",INDEX('Policy Characteristics'!I:I,MATCH($C1096,'Policy Characteristics'!$C:$C,0)))</f>
        <v>on/off</v>
      </c>
      <c r="P1096" s="293" t="str">
        <f>IF(ISBLANK(INDEX('Policy Characteristics'!J:J,MATCH($C1096,'Policy Characteristics'!$C:$C,0))),"",INDEX('Policy Characteristics'!J:J,MATCH($C1096,'Policy Characteristics'!$C:$C,0)))</f>
        <v/>
      </c>
      <c r="Q1096" s="293" t="str">
        <f>IF(ISBLANK(INDEX('Policy Characteristics'!K:K,MATCH($C1096,'Policy Characteristics'!$C:$C,0))),"",INDEX('Policy Characteristics'!K:K,MATCH($C1096,'Policy Characteristics'!$C:$C,0)))</f>
        <v/>
      </c>
      <c r="R1096" s="293" t="str">
        <f>IF(ISBLANK(INDEX('Policy Characteristics'!L:L,MATCH($C1096,'Policy Characteristics'!$C:$C,0))),"",INDEX('Policy Characteristics'!L:L,MATCH($C1096,'Policy Characteristics'!$C:$C,0)))</f>
        <v/>
      </c>
    </row>
    <row r="1097" spans="1:18" s="275" customFormat="1" x14ac:dyDescent="0.25">
      <c r="A1097" s="293" t="str">
        <f>IF(ISBLANK(INDEX('Policy Characteristics'!A:A,MATCH($C1097,'Policy Characteristics'!$C:$C,0))),"",INDEX('Policy Characteristics'!A:A,MATCH($C1097,'Policy Characteristics'!$C:$C,0)))</f>
        <v>Cross-Sector</v>
      </c>
      <c r="B1097" s="294" t="str">
        <f>IF(ISBLANK(INDEX('Policy Characteristics'!B:B,MATCH($C1097,'Policy Characteristics'!$C:$C,0))),"",INDEX('Policy Characteristics'!B:B,MATCH($C1097,'Policy Characteristics'!$C:$C,0)))</f>
        <v>Fixed Energy Prices</v>
      </c>
      <c r="C1097" s="293" t="str">
        <f t="shared" si="54"/>
        <v>Toggle Whether Policies Affect Energy Prices</v>
      </c>
      <c r="D1097" s="299" t="s">
        <v>809</v>
      </c>
      <c r="E1097" s="298"/>
      <c r="F1097" s="299" t="s">
        <v>701</v>
      </c>
      <c r="G1097" s="299"/>
      <c r="H1097" s="255">
        <v>844</v>
      </c>
      <c r="I1097" s="297" t="s">
        <v>634</v>
      </c>
      <c r="J1097" s="296" t="str">
        <f>IF(ISBLANK(INDEX('Policy Characteristics'!D:D,MATCH($C1097,'Policy Characteristics'!$C:$C,0))),"",INDEX('Policy Characteristics'!D:D,MATCH($C1097,'Policy Characteristics'!$C:$C,0)))</f>
        <v>Fixed Energy Prices</v>
      </c>
      <c r="K1097" s="293" t="str">
        <f>IF(ISBLANK(INDEX('Policy Characteristics'!E:E,MATCH($C1097,'Policy Characteristics'!$C:$C,0))),"",INDEX('Policy Characteristics'!E:E,MATCH($C1097,'Policy Characteristics'!$C:$C,0)))</f>
        <v>cross toggle whether policies affect energy prices</v>
      </c>
      <c r="L1097" s="293">
        <f>IF(ISBLANK(INDEX('Policy Characteristics'!F:F,MATCH($C1097,'Policy Characteristics'!$C:$C,0))),"",INDEX('Policy Characteristics'!F:F,MATCH($C1097,'Policy Characteristics'!$C:$C,0)))</f>
        <v>0</v>
      </c>
      <c r="M1097" s="293">
        <f>IF(ISBLANK(INDEX('Policy Characteristics'!G:G,MATCH($C1097,'Policy Characteristics'!$C:$C,0))),"",INDEX('Policy Characteristics'!G:G,MATCH($C1097,'Policy Characteristics'!$C:$C,0)))</f>
        <v>1</v>
      </c>
      <c r="N1097" s="293">
        <f>IF(ISBLANK(INDEX('Policy Characteristics'!H:H,MATCH($C1097,'Policy Characteristics'!$C:$C,0))),"",INDEX('Policy Characteristics'!H:H,MATCH($C1097,'Policy Characteristics'!$C:$C,0)))</f>
        <v>1</v>
      </c>
      <c r="O1097" s="293" t="str">
        <f>IF(ISBLANK(INDEX('Policy Characteristics'!I:I,MATCH($C1097,'Policy Characteristics'!$C:$C,0))),"",INDEX('Policy Characteristics'!I:I,MATCH($C1097,'Policy Characteristics'!$C:$C,0)))</f>
        <v>on/off</v>
      </c>
      <c r="P1097" s="293" t="str">
        <f>IF(ISBLANK(INDEX('Policy Characteristics'!J:J,MATCH($C1097,'Policy Characteristics'!$C:$C,0))),"",INDEX('Policy Characteristics'!J:J,MATCH($C1097,'Policy Characteristics'!$C:$C,0)))</f>
        <v/>
      </c>
      <c r="Q1097" s="293" t="str">
        <f>IF(ISBLANK(INDEX('Policy Characteristics'!K:K,MATCH($C1097,'Policy Characteristics'!$C:$C,0))),"",INDEX('Policy Characteristics'!K:K,MATCH($C1097,'Policy Characteristics'!$C:$C,0)))</f>
        <v/>
      </c>
      <c r="R1097" s="293" t="str">
        <f>IF(ISBLANK(INDEX('Policy Characteristics'!L:L,MATCH($C1097,'Policy Characteristics'!$C:$C,0))),"",INDEX('Policy Characteristics'!L:L,MATCH($C1097,'Policy Characteristics'!$C:$C,0)))</f>
        <v/>
      </c>
    </row>
    <row r="1098" spans="1:18" s="275" customFormat="1" x14ac:dyDescent="0.25">
      <c r="A1098" s="293" t="str">
        <f>IF(ISBLANK(INDEX('Policy Characteristics'!A:A,MATCH($C1098,'Policy Characteristics'!$C:$C,0))),"",INDEX('Policy Characteristics'!A:A,MATCH($C1098,'Policy Characteristics'!$C:$C,0)))</f>
        <v>Cross-Sector</v>
      </c>
      <c r="B1098" s="294" t="str">
        <f>IF(ISBLANK(INDEX('Policy Characteristics'!B:B,MATCH($C1098,'Policy Characteristics'!$C:$C,0))),"",INDEX('Policy Characteristics'!B:B,MATCH($C1098,'Policy Characteristics'!$C:$C,0)))</f>
        <v>Fixed Energy Prices</v>
      </c>
      <c r="C1098" s="293" t="str">
        <f t="shared" si="54"/>
        <v>Toggle Whether Policies Affect Energy Prices</v>
      </c>
      <c r="D1098" s="299" t="s">
        <v>810</v>
      </c>
      <c r="E1098" s="298"/>
      <c r="F1098" s="299" t="s">
        <v>706</v>
      </c>
      <c r="G1098" s="299"/>
      <c r="H1098" s="20">
        <v>845</v>
      </c>
      <c r="I1098" s="297" t="s">
        <v>634</v>
      </c>
      <c r="J1098" s="296" t="str">
        <f>IF(ISBLANK(INDEX('Policy Characteristics'!D:D,MATCH($C1098,'Policy Characteristics'!$C:$C,0))),"",INDEX('Policy Characteristics'!D:D,MATCH($C1098,'Policy Characteristics'!$C:$C,0)))</f>
        <v>Fixed Energy Prices</v>
      </c>
      <c r="K1098" s="293" t="str">
        <f>IF(ISBLANK(INDEX('Policy Characteristics'!E:E,MATCH($C1098,'Policy Characteristics'!$C:$C,0))),"",INDEX('Policy Characteristics'!E:E,MATCH($C1098,'Policy Characteristics'!$C:$C,0)))</f>
        <v>cross toggle whether policies affect energy prices</v>
      </c>
      <c r="L1098" s="293">
        <f>IF(ISBLANK(INDEX('Policy Characteristics'!F:F,MATCH($C1098,'Policy Characteristics'!$C:$C,0))),"",INDEX('Policy Characteristics'!F:F,MATCH($C1098,'Policy Characteristics'!$C:$C,0)))</f>
        <v>0</v>
      </c>
      <c r="M1098" s="293">
        <f>IF(ISBLANK(INDEX('Policy Characteristics'!G:G,MATCH($C1098,'Policy Characteristics'!$C:$C,0))),"",INDEX('Policy Characteristics'!G:G,MATCH($C1098,'Policy Characteristics'!$C:$C,0)))</f>
        <v>1</v>
      </c>
      <c r="N1098" s="293">
        <f>IF(ISBLANK(INDEX('Policy Characteristics'!H:H,MATCH($C1098,'Policy Characteristics'!$C:$C,0))),"",INDEX('Policy Characteristics'!H:H,MATCH($C1098,'Policy Characteristics'!$C:$C,0)))</f>
        <v>1</v>
      </c>
      <c r="O1098" s="293" t="str">
        <f>IF(ISBLANK(INDEX('Policy Characteristics'!I:I,MATCH($C1098,'Policy Characteristics'!$C:$C,0))),"",INDEX('Policy Characteristics'!I:I,MATCH($C1098,'Policy Characteristics'!$C:$C,0)))</f>
        <v>on/off</v>
      </c>
      <c r="P1098" s="293" t="str">
        <f>IF(ISBLANK(INDEX('Policy Characteristics'!J:J,MATCH($C1098,'Policy Characteristics'!$C:$C,0))),"",INDEX('Policy Characteristics'!J:J,MATCH($C1098,'Policy Characteristics'!$C:$C,0)))</f>
        <v/>
      </c>
      <c r="Q1098" s="293" t="str">
        <f>IF(ISBLANK(INDEX('Policy Characteristics'!K:K,MATCH($C1098,'Policy Characteristics'!$C:$C,0))),"",INDEX('Policy Characteristics'!K:K,MATCH($C1098,'Policy Characteristics'!$C:$C,0)))</f>
        <v/>
      </c>
      <c r="R1098" s="293" t="str">
        <f>IF(ISBLANK(INDEX('Policy Characteristics'!L:L,MATCH($C1098,'Policy Characteristics'!$C:$C,0))),"",INDEX('Policy Characteristics'!L:L,MATCH($C1098,'Policy Characteristics'!$C:$C,0)))</f>
        <v/>
      </c>
    </row>
    <row r="1099" spans="1:18" s="275" customFormat="1" x14ac:dyDescent="0.25">
      <c r="A1099" s="293" t="str">
        <f>IF(ISBLANK(INDEX('Policy Characteristics'!A:A,MATCH($C1099,'Policy Characteristics'!$C:$C,0))),"",INDEX('Policy Characteristics'!A:A,MATCH($C1099,'Policy Characteristics'!$C:$C,0)))</f>
        <v>Cross-Sector</v>
      </c>
      <c r="B1099" s="294" t="str">
        <f>IF(ISBLANK(INDEX('Policy Characteristics'!B:B,MATCH($C1099,'Policy Characteristics'!$C:$C,0))),"",INDEX('Policy Characteristics'!B:B,MATCH($C1099,'Policy Characteristics'!$C:$C,0)))</f>
        <v>Fixed Energy Prices</v>
      </c>
      <c r="C1099" s="293" t="str">
        <f t="shared" si="54"/>
        <v>Toggle Whether Policies Affect Energy Prices</v>
      </c>
      <c r="D1099" s="299" t="s">
        <v>811</v>
      </c>
      <c r="E1099" s="298"/>
      <c r="F1099" s="299" t="s">
        <v>812</v>
      </c>
      <c r="G1099" s="299"/>
      <c r="H1099" s="255">
        <v>846</v>
      </c>
      <c r="I1099" s="297" t="s">
        <v>634</v>
      </c>
      <c r="J1099" s="296" t="str">
        <f>IF(ISBLANK(INDEX('Policy Characteristics'!D:D,MATCH($C1099,'Policy Characteristics'!$C:$C,0))),"",INDEX('Policy Characteristics'!D:D,MATCH($C1099,'Policy Characteristics'!$C:$C,0)))</f>
        <v>Fixed Energy Prices</v>
      </c>
      <c r="K1099" s="293" t="str">
        <f>IF(ISBLANK(INDEX('Policy Characteristics'!E:E,MATCH($C1099,'Policy Characteristics'!$C:$C,0))),"",INDEX('Policy Characteristics'!E:E,MATCH($C1099,'Policy Characteristics'!$C:$C,0)))</f>
        <v>cross toggle whether policies affect energy prices</v>
      </c>
      <c r="L1099" s="293">
        <f>IF(ISBLANK(INDEX('Policy Characteristics'!F:F,MATCH($C1099,'Policy Characteristics'!$C:$C,0))),"",INDEX('Policy Characteristics'!F:F,MATCH($C1099,'Policy Characteristics'!$C:$C,0)))</f>
        <v>0</v>
      </c>
      <c r="M1099" s="293">
        <f>IF(ISBLANK(INDEX('Policy Characteristics'!G:G,MATCH($C1099,'Policy Characteristics'!$C:$C,0))),"",INDEX('Policy Characteristics'!G:G,MATCH($C1099,'Policy Characteristics'!$C:$C,0)))</f>
        <v>1</v>
      </c>
      <c r="N1099" s="293">
        <f>IF(ISBLANK(INDEX('Policy Characteristics'!H:H,MATCH($C1099,'Policy Characteristics'!$C:$C,0))),"",INDEX('Policy Characteristics'!H:H,MATCH($C1099,'Policy Characteristics'!$C:$C,0)))</f>
        <v>1</v>
      </c>
      <c r="O1099" s="293" t="str">
        <f>IF(ISBLANK(INDEX('Policy Characteristics'!I:I,MATCH($C1099,'Policy Characteristics'!$C:$C,0))),"",INDEX('Policy Characteristics'!I:I,MATCH($C1099,'Policy Characteristics'!$C:$C,0)))</f>
        <v>on/off</v>
      </c>
      <c r="P1099" s="293" t="str">
        <f>IF(ISBLANK(INDEX('Policy Characteristics'!J:J,MATCH($C1099,'Policy Characteristics'!$C:$C,0))),"",INDEX('Policy Characteristics'!J:J,MATCH($C1099,'Policy Characteristics'!$C:$C,0)))</f>
        <v/>
      </c>
      <c r="Q1099" s="293" t="str">
        <f>IF(ISBLANK(INDEX('Policy Characteristics'!K:K,MATCH($C1099,'Policy Characteristics'!$C:$C,0))),"",INDEX('Policy Characteristics'!K:K,MATCH($C1099,'Policy Characteristics'!$C:$C,0)))</f>
        <v/>
      </c>
      <c r="R1099" s="293" t="str">
        <f>IF(ISBLANK(INDEX('Policy Characteristics'!L:L,MATCH($C1099,'Policy Characteristics'!$C:$C,0))),"",INDEX('Policy Characteristics'!L:L,MATCH($C1099,'Policy Characteristics'!$C:$C,0)))</f>
        <v/>
      </c>
    </row>
    <row r="1100" spans="1:18" s="275" customFormat="1" x14ac:dyDescent="0.25">
      <c r="A1100" s="293" t="str">
        <f>IF(ISBLANK(INDEX('Policy Characteristics'!A:A,MATCH($C1100,'Policy Characteristics'!$C:$C,0))),"",INDEX('Policy Characteristics'!A:A,MATCH($C1100,'Policy Characteristics'!$C:$C,0)))</f>
        <v>Cross-Sector</v>
      </c>
      <c r="B1100" s="294" t="str">
        <f>IF(ISBLANK(INDEX('Policy Characteristics'!B:B,MATCH($C1100,'Policy Characteristics'!$C:$C,0))),"",INDEX('Policy Characteristics'!B:B,MATCH($C1100,'Policy Characteristics'!$C:$C,0)))</f>
        <v>Fixed Energy Prices</v>
      </c>
      <c r="C1100" s="293" t="str">
        <f t="shared" si="54"/>
        <v>Toggle Whether Policies Affect Energy Prices</v>
      </c>
      <c r="D1100" s="299" t="s">
        <v>813</v>
      </c>
      <c r="E1100" s="298"/>
      <c r="F1100" s="299" t="s">
        <v>814</v>
      </c>
      <c r="G1100" s="299"/>
      <c r="H1100" s="20">
        <v>847</v>
      </c>
      <c r="I1100" s="297" t="s">
        <v>634</v>
      </c>
      <c r="J1100" s="296" t="str">
        <f>IF(ISBLANK(INDEX('Policy Characteristics'!D:D,MATCH($C1100,'Policy Characteristics'!$C:$C,0))),"",INDEX('Policy Characteristics'!D:D,MATCH($C1100,'Policy Characteristics'!$C:$C,0)))</f>
        <v>Fixed Energy Prices</v>
      </c>
      <c r="K1100" s="293" t="str">
        <f>IF(ISBLANK(INDEX('Policy Characteristics'!E:E,MATCH($C1100,'Policy Characteristics'!$C:$C,0))),"",INDEX('Policy Characteristics'!E:E,MATCH($C1100,'Policy Characteristics'!$C:$C,0)))</f>
        <v>cross toggle whether policies affect energy prices</v>
      </c>
      <c r="L1100" s="293">
        <f>IF(ISBLANK(INDEX('Policy Characteristics'!F:F,MATCH($C1100,'Policy Characteristics'!$C:$C,0))),"",INDEX('Policy Characteristics'!F:F,MATCH($C1100,'Policy Characteristics'!$C:$C,0)))</f>
        <v>0</v>
      </c>
      <c r="M1100" s="293">
        <f>IF(ISBLANK(INDEX('Policy Characteristics'!G:G,MATCH($C1100,'Policy Characteristics'!$C:$C,0))),"",INDEX('Policy Characteristics'!G:G,MATCH($C1100,'Policy Characteristics'!$C:$C,0)))</f>
        <v>1</v>
      </c>
      <c r="N1100" s="293">
        <f>IF(ISBLANK(INDEX('Policy Characteristics'!H:H,MATCH($C1100,'Policy Characteristics'!$C:$C,0))),"",INDEX('Policy Characteristics'!H:H,MATCH($C1100,'Policy Characteristics'!$C:$C,0)))</f>
        <v>1</v>
      </c>
      <c r="O1100" s="293" t="str">
        <f>IF(ISBLANK(INDEX('Policy Characteristics'!I:I,MATCH($C1100,'Policy Characteristics'!$C:$C,0))),"",INDEX('Policy Characteristics'!I:I,MATCH($C1100,'Policy Characteristics'!$C:$C,0)))</f>
        <v>on/off</v>
      </c>
      <c r="P1100" s="293" t="str">
        <f>IF(ISBLANK(INDEX('Policy Characteristics'!J:J,MATCH($C1100,'Policy Characteristics'!$C:$C,0))),"",INDEX('Policy Characteristics'!J:J,MATCH($C1100,'Policy Characteristics'!$C:$C,0)))</f>
        <v/>
      </c>
      <c r="Q1100" s="293" t="str">
        <f>IF(ISBLANK(INDEX('Policy Characteristics'!K:K,MATCH($C1100,'Policy Characteristics'!$C:$C,0))),"",INDEX('Policy Characteristics'!K:K,MATCH($C1100,'Policy Characteristics'!$C:$C,0)))</f>
        <v/>
      </c>
      <c r="R1100" s="293" t="str">
        <f>IF(ISBLANK(INDEX('Policy Characteristics'!L:L,MATCH($C1100,'Policy Characteristics'!$C:$C,0))),"",INDEX('Policy Characteristics'!L:L,MATCH($C1100,'Policy Characteristics'!$C:$C,0)))</f>
        <v/>
      </c>
    </row>
    <row r="1101" spans="1:18" s="275" customFormat="1" x14ac:dyDescent="0.25">
      <c r="A1101" s="293" t="str">
        <f>IF(ISBLANK(INDEX('Policy Characteristics'!A:A,MATCH($C1101,'Policy Characteristics'!$C:$C,0))),"",INDEX('Policy Characteristics'!A:A,MATCH($C1101,'Policy Characteristics'!$C:$C,0)))</f>
        <v>Cross-Sector</v>
      </c>
      <c r="B1101" s="294" t="str">
        <f>IF(ISBLANK(INDEX('Policy Characteristics'!B:B,MATCH($C1101,'Policy Characteristics'!$C:$C,0))),"",INDEX('Policy Characteristics'!B:B,MATCH($C1101,'Policy Characteristics'!$C:$C,0)))</f>
        <v>Fuel Price Deregulation</v>
      </c>
      <c r="C1101" s="275" t="s">
        <v>528</v>
      </c>
      <c r="D1101" s="299" t="s">
        <v>800</v>
      </c>
      <c r="E1101" s="298"/>
      <c r="F1101" s="299" t="s">
        <v>679</v>
      </c>
      <c r="G1101" s="299"/>
      <c r="H1101" s="20">
        <v>723</v>
      </c>
      <c r="I1101" s="297" t="s">
        <v>634</v>
      </c>
      <c r="J1101" s="296" t="str">
        <f>IF(ISBLANK(INDEX('Policy Characteristics'!D:D,MATCH($C1101,'Policy Characteristics'!$C:$C,0))),"",INDEX('Policy Characteristics'!D:D,MATCH($C1101,'Policy Characteristics'!$C:$C,0)))</f>
        <v>Fuel Price Deregulation</v>
      </c>
      <c r="K1101" s="293" t="str">
        <f>IF(ISBLANK(INDEX('Policy Characteristics'!E:E,MATCH($C1101,'Policy Characteristics'!$C:$C,0))),"",INDEX('Policy Characteristics'!E:E,MATCH($C1101,'Policy Characteristics'!$C:$C,0)))</f>
        <v>cross fuel price deregulation</v>
      </c>
      <c r="L1101" s="237">
        <f>IF(ISBLANK(INDEX('Policy Characteristics'!F:F,MATCH($C1101,'Policy Characteristics'!$C:$C,0))),"",INDEX('Policy Characteristics'!F:F,MATCH($C1101,'Policy Characteristics'!$C:$C,0)))</f>
        <v>0</v>
      </c>
      <c r="M1101" s="237">
        <f>IF(ISBLANK(INDEX('Policy Characteristics'!G:G,MATCH($C1101,'Policy Characteristics'!$C:$C,0))),"",INDEX('Policy Characteristics'!G:G,MATCH($C1101,'Policy Characteristics'!$C:$C,0)))</f>
        <v>1</v>
      </c>
      <c r="N1101" s="237">
        <f>IF(ISBLANK(INDEX('Policy Characteristics'!H:H,MATCH($C1101,'Policy Characteristics'!$C:$C,0))),"",INDEX('Policy Characteristics'!H:H,MATCH($C1101,'Policy Characteristics'!$C:$C,0)))</f>
        <v>0.01</v>
      </c>
      <c r="O1101" s="293" t="str">
        <f>IF(ISBLANK(INDEX('Policy Characteristics'!I:I,MATCH($C1101,'Policy Characteristics'!$C:$C,0))),"",INDEX('Policy Characteristics'!I:I,MATCH($C1101,'Policy Characteristics'!$C:$C,0)))</f>
        <v>% of price deregulated</v>
      </c>
      <c r="P1101" s="293"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93" t="str">
        <f>IF(ISBLANK(INDEX('Policy Characteristics'!K:K,MATCH($C1101,'Policy Characteristics'!$C:$C,0))),"",INDEX('Policy Characteristics'!K:K,MATCH($C1101,'Policy Characteristics'!$C:$C,0)))</f>
        <v>fuels.html#fuel-price-deregulation</v>
      </c>
      <c r="R1101" s="293" t="str">
        <f>IF(ISBLANK(INDEX('Policy Characteristics'!L:L,MATCH($C1101,'Policy Characteristics'!$C:$C,0))),"",INDEX('Policy Characteristics'!L:L,MATCH($C1101,'Policy Characteristics'!$C:$C,0)))</f>
        <v/>
      </c>
    </row>
    <row r="1102" spans="1:18" s="275" customFormat="1" x14ac:dyDescent="0.25">
      <c r="A1102" s="293" t="str">
        <f>IF(ISBLANK(INDEX('Policy Characteristics'!A:A,MATCH($C1102,'Policy Characteristics'!$C:$C,0))),"",INDEX('Policy Characteristics'!A:A,MATCH($C1102,'Policy Characteristics'!$C:$C,0)))</f>
        <v>Cross-Sector</v>
      </c>
      <c r="B1102" s="294" t="str">
        <f>IF(ISBLANK(INDEX('Policy Characteristics'!B:B,MATCH($C1102,'Policy Characteristics'!$C:$C,0))),"",INDEX('Policy Characteristics'!B:B,MATCH($C1102,'Policy Characteristics'!$C:$C,0)))</f>
        <v>Fuel Price Deregulation</v>
      </c>
      <c r="C1102" s="293" t="str">
        <f t="shared" ref="C1102:C1115" si="55">C$1101</f>
        <v>Fuel Price Deregulation</v>
      </c>
      <c r="D1102" s="299" t="s">
        <v>801</v>
      </c>
      <c r="E1102" s="298"/>
      <c r="F1102" s="299" t="s">
        <v>802</v>
      </c>
      <c r="G1102" s="299"/>
      <c r="H1102" s="20">
        <v>724</v>
      </c>
      <c r="I1102" s="297" t="s">
        <v>634</v>
      </c>
      <c r="J1102" s="296" t="str">
        <f>IF(ISBLANK(INDEX('Policy Characteristics'!D:D,MATCH($C1102,'Policy Characteristics'!$C:$C,0))),"",INDEX('Policy Characteristics'!D:D,MATCH($C1102,'Policy Characteristics'!$C:$C,0)))</f>
        <v>Fuel Price Deregulation</v>
      </c>
      <c r="K1102" s="293" t="str">
        <f>IF(ISBLANK(INDEX('Policy Characteristics'!E:E,MATCH($C1102,'Policy Characteristics'!$C:$C,0))),"",INDEX('Policy Characteristics'!E:E,MATCH($C1102,'Policy Characteristics'!$C:$C,0)))</f>
        <v>cross fuel price deregulation</v>
      </c>
      <c r="L1102" s="237">
        <f>IF(ISBLANK(INDEX('Policy Characteristics'!F:F,MATCH($C1102,'Policy Characteristics'!$C:$C,0))),"",INDEX('Policy Characteristics'!F:F,MATCH($C1102,'Policy Characteristics'!$C:$C,0)))</f>
        <v>0</v>
      </c>
      <c r="M1102" s="237">
        <f>IF(ISBLANK(INDEX('Policy Characteristics'!G:G,MATCH($C1102,'Policy Characteristics'!$C:$C,0))),"",INDEX('Policy Characteristics'!G:G,MATCH($C1102,'Policy Characteristics'!$C:$C,0)))</f>
        <v>1</v>
      </c>
      <c r="N1102" s="237">
        <f>IF(ISBLANK(INDEX('Policy Characteristics'!H:H,MATCH($C1102,'Policy Characteristics'!$C:$C,0))),"",INDEX('Policy Characteristics'!H:H,MATCH($C1102,'Policy Characteristics'!$C:$C,0)))</f>
        <v>0.01</v>
      </c>
      <c r="O1102" s="293" t="str">
        <f>IF(ISBLANK(INDEX('Policy Characteristics'!I:I,MATCH($C1102,'Policy Characteristics'!$C:$C,0))),"",INDEX('Policy Characteristics'!I:I,MATCH($C1102,'Policy Characteristics'!$C:$C,0)))</f>
        <v>% of price deregulated</v>
      </c>
      <c r="P1102" s="293"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93" t="str">
        <f>IF(ISBLANK(INDEX('Policy Characteristics'!K:K,MATCH($C1102,'Policy Characteristics'!$C:$C,0))),"",INDEX('Policy Characteristics'!K:K,MATCH($C1102,'Policy Characteristics'!$C:$C,0)))</f>
        <v>fuels.html#fuel-price-deregulation</v>
      </c>
      <c r="R1102" s="293" t="str">
        <f>IF(ISBLANK(INDEX('Policy Characteristics'!L:L,MATCH($C1102,'Policy Characteristics'!$C:$C,0))),"",INDEX('Policy Characteristics'!L:L,MATCH($C1102,'Policy Characteristics'!$C:$C,0)))</f>
        <v/>
      </c>
    </row>
    <row r="1103" spans="1:18" s="275" customFormat="1" x14ac:dyDescent="0.25">
      <c r="A1103" s="293" t="str">
        <f>IF(ISBLANK(INDEX('Policy Characteristics'!A:A,MATCH($C1103,'Policy Characteristics'!$C:$C,0))),"",INDEX('Policy Characteristics'!A:A,MATCH($C1103,'Policy Characteristics'!$C:$C,0)))</f>
        <v>Cross-Sector</v>
      </c>
      <c r="B1103" s="294" t="str">
        <f>IF(ISBLANK(INDEX('Policy Characteristics'!B:B,MATCH($C1103,'Policy Characteristics'!$C:$C,0))),"",INDEX('Policy Characteristics'!B:B,MATCH($C1103,'Policy Characteristics'!$C:$C,0)))</f>
        <v>Fuel Price Deregulation</v>
      </c>
      <c r="C1103" s="293" t="str">
        <f t="shared" si="55"/>
        <v>Fuel Price Deregulation</v>
      </c>
      <c r="D1103" s="299" t="s">
        <v>829</v>
      </c>
      <c r="E1103" s="298"/>
      <c r="F1103" s="299" t="s">
        <v>683</v>
      </c>
      <c r="G1103" s="299"/>
      <c r="H1103" s="20">
        <v>725</v>
      </c>
      <c r="I1103" s="297" t="s">
        <v>634</v>
      </c>
      <c r="J1103" s="296" t="str">
        <f>IF(ISBLANK(INDEX('Policy Characteristics'!D:D,MATCH($C1103,'Policy Characteristics'!$C:$C,0))),"",INDEX('Policy Characteristics'!D:D,MATCH($C1103,'Policy Characteristics'!$C:$C,0)))</f>
        <v>Fuel Price Deregulation</v>
      </c>
      <c r="K1103" s="293" t="str">
        <f>IF(ISBLANK(INDEX('Policy Characteristics'!E:E,MATCH($C1103,'Policy Characteristics'!$C:$C,0))),"",INDEX('Policy Characteristics'!E:E,MATCH($C1103,'Policy Characteristics'!$C:$C,0)))</f>
        <v>cross fuel price deregulation</v>
      </c>
      <c r="L1103" s="237">
        <f>IF(ISBLANK(INDEX('Policy Characteristics'!F:F,MATCH($C1103,'Policy Characteristics'!$C:$C,0))),"",INDEX('Policy Characteristics'!F:F,MATCH($C1103,'Policy Characteristics'!$C:$C,0)))</f>
        <v>0</v>
      </c>
      <c r="M1103" s="237">
        <f>IF(ISBLANK(INDEX('Policy Characteristics'!G:G,MATCH($C1103,'Policy Characteristics'!$C:$C,0))),"",INDEX('Policy Characteristics'!G:G,MATCH($C1103,'Policy Characteristics'!$C:$C,0)))</f>
        <v>1</v>
      </c>
      <c r="N1103" s="237">
        <f>IF(ISBLANK(INDEX('Policy Characteristics'!H:H,MATCH($C1103,'Policy Characteristics'!$C:$C,0))),"",INDEX('Policy Characteristics'!H:H,MATCH($C1103,'Policy Characteristics'!$C:$C,0)))</f>
        <v>0.01</v>
      </c>
      <c r="O1103" s="293" t="str">
        <f>IF(ISBLANK(INDEX('Policy Characteristics'!I:I,MATCH($C1103,'Policy Characteristics'!$C:$C,0))),"",INDEX('Policy Characteristics'!I:I,MATCH($C1103,'Policy Characteristics'!$C:$C,0)))</f>
        <v>% of price deregulated</v>
      </c>
      <c r="P1103" s="293"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93" t="str">
        <f>IF(ISBLANK(INDEX('Policy Characteristics'!K:K,MATCH($C1103,'Policy Characteristics'!$C:$C,0))),"",INDEX('Policy Characteristics'!K:K,MATCH($C1103,'Policy Characteristics'!$C:$C,0)))</f>
        <v>fuels.html#fuel-price-deregulation</v>
      </c>
      <c r="R1103" s="293" t="str">
        <f>IF(ISBLANK(INDEX('Policy Characteristics'!L:L,MATCH($C1103,'Policy Characteristics'!$C:$C,0))),"",INDEX('Policy Characteristics'!L:L,MATCH($C1103,'Policy Characteristics'!$C:$C,0)))</f>
        <v/>
      </c>
    </row>
    <row r="1104" spans="1:18" s="275" customFormat="1" x14ac:dyDescent="0.25">
      <c r="A1104" s="293" t="str">
        <f>IF(ISBLANK(INDEX('Policy Characteristics'!A:A,MATCH($C1104,'Policy Characteristics'!$C:$C,0))),"",INDEX('Policy Characteristics'!A:A,MATCH($C1104,'Policy Characteristics'!$C:$C,0)))</f>
        <v>Cross-Sector</v>
      </c>
      <c r="B1104" s="294" t="str">
        <f>IF(ISBLANK(INDEX('Policy Characteristics'!B:B,MATCH($C1104,'Policy Characteristics'!$C:$C,0))),"",INDEX('Policy Characteristics'!B:B,MATCH($C1104,'Policy Characteristics'!$C:$C,0)))</f>
        <v>Fuel Price Deregulation</v>
      </c>
      <c r="C1104" s="293" t="str">
        <f t="shared" si="55"/>
        <v>Fuel Price Deregulation</v>
      </c>
      <c r="D1104" s="299" t="s">
        <v>834</v>
      </c>
      <c r="E1104" s="298"/>
      <c r="F1104" s="299" t="s">
        <v>693</v>
      </c>
      <c r="G1104" s="299"/>
      <c r="H1104" s="20">
        <v>726</v>
      </c>
      <c r="I1104" s="297" t="s">
        <v>634</v>
      </c>
      <c r="J1104" s="296" t="str">
        <f>IF(ISBLANK(INDEX('Policy Characteristics'!D:D,MATCH($C1104,'Policy Characteristics'!$C:$C,0))),"",INDEX('Policy Characteristics'!D:D,MATCH($C1104,'Policy Characteristics'!$C:$C,0)))</f>
        <v>Fuel Price Deregulation</v>
      </c>
      <c r="K1104" s="293" t="str">
        <f>IF(ISBLANK(INDEX('Policy Characteristics'!E:E,MATCH($C1104,'Policy Characteristics'!$C:$C,0))),"",INDEX('Policy Characteristics'!E:E,MATCH($C1104,'Policy Characteristics'!$C:$C,0)))</f>
        <v>cross fuel price deregulation</v>
      </c>
      <c r="L1104" s="237">
        <f>IF(ISBLANK(INDEX('Policy Characteristics'!F:F,MATCH($C1104,'Policy Characteristics'!$C:$C,0))),"",INDEX('Policy Characteristics'!F:F,MATCH($C1104,'Policy Characteristics'!$C:$C,0)))</f>
        <v>0</v>
      </c>
      <c r="M1104" s="237">
        <f>IF(ISBLANK(INDEX('Policy Characteristics'!G:G,MATCH($C1104,'Policy Characteristics'!$C:$C,0))),"",INDEX('Policy Characteristics'!G:G,MATCH($C1104,'Policy Characteristics'!$C:$C,0)))</f>
        <v>1</v>
      </c>
      <c r="N1104" s="237">
        <f>IF(ISBLANK(INDEX('Policy Characteristics'!H:H,MATCH($C1104,'Policy Characteristics'!$C:$C,0))),"",INDEX('Policy Characteristics'!H:H,MATCH($C1104,'Policy Characteristics'!$C:$C,0)))</f>
        <v>0.01</v>
      </c>
      <c r="O1104" s="293" t="str">
        <f>IF(ISBLANK(INDEX('Policy Characteristics'!I:I,MATCH($C1104,'Policy Characteristics'!$C:$C,0))),"",INDEX('Policy Characteristics'!I:I,MATCH($C1104,'Policy Characteristics'!$C:$C,0)))</f>
        <v>% of price deregulated</v>
      </c>
      <c r="P1104" s="293"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93" t="str">
        <f>IF(ISBLANK(INDEX('Policy Characteristics'!K:K,MATCH($C1104,'Policy Characteristics'!$C:$C,0))),"",INDEX('Policy Characteristics'!K:K,MATCH($C1104,'Policy Characteristics'!$C:$C,0)))</f>
        <v>fuels.html#fuel-price-deregulation</v>
      </c>
      <c r="R1104" s="293" t="str">
        <f>IF(ISBLANK(INDEX('Policy Characteristics'!L:L,MATCH($C1104,'Policy Characteristics'!$C:$C,0))),"",INDEX('Policy Characteristics'!L:L,MATCH($C1104,'Policy Characteristics'!$C:$C,0)))</f>
        <v/>
      </c>
    </row>
    <row r="1105" spans="1:18" s="275" customFormat="1" x14ac:dyDescent="0.25">
      <c r="A1105" s="293" t="str">
        <f>IF(ISBLANK(INDEX('Policy Characteristics'!A:A,MATCH($C1105,'Policy Characteristics'!$C:$C,0))),"",INDEX('Policy Characteristics'!A:A,MATCH($C1105,'Policy Characteristics'!$C:$C,0)))</f>
        <v>Cross-Sector</v>
      </c>
      <c r="B1105" s="294" t="str">
        <f>IF(ISBLANK(INDEX('Policy Characteristics'!B:B,MATCH($C1105,'Policy Characteristics'!$C:$C,0))),"",INDEX('Policy Characteristics'!B:B,MATCH($C1105,'Policy Characteristics'!$C:$C,0)))</f>
        <v>Fuel Price Deregulation</v>
      </c>
      <c r="C1105" s="293" t="str">
        <f t="shared" si="55"/>
        <v>Fuel Price Deregulation</v>
      </c>
      <c r="D1105" s="299" t="s">
        <v>803</v>
      </c>
      <c r="E1105" s="298"/>
      <c r="F1105" s="299" t="s">
        <v>804</v>
      </c>
      <c r="G1105" s="299"/>
      <c r="H1105" s="20">
        <v>727</v>
      </c>
      <c r="I1105" s="297" t="s">
        <v>634</v>
      </c>
      <c r="J1105" s="296" t="str">
        <f>IF(ISBLANK(INDEX('Policy Characteristics'!D:D,MATCH($C1105,'Policy Characteristics'!$C:$C,0))),"",INDEX('Policy Characteristics'!D:D,MATCH($C1105,'Policy Characteristics'!$C:$C,0)))</f>
        <v>Fuel Price Deregulation</v>
      </c>
      <c r="K1105" s="293" t="str">
        <f>IF(ISBLANK(INDEX('Policy Characteristics'!E:E,MATCH($C1105,'Policy Characteristics'!$C:$C,0))),"",INDEX('Policy Characteristics'!E:E,MATCH($C1105,'Policy Characteristics'!$C:$C,0)))</f>
        <v>cross fuel price deregulation</v>
      </c>
      <c r="L1105" s="237">
        <f>IF(ISBLANK(INDEX('Policy Characteristics'!F:F,MATCH($C1105,'Policy Characteristics'!$C:$C,0))),"",INDEX('Policy Characteristics'!F:F,MATCH($C1105,'Policy Characteristics'!$C:$C,0)))</f>
        <v>0</v>
      </c>
      <c r="M1105" s="237">
        <f>IF(ISBLANK(INDEX('Policy Characteristics'!G:G,MATCH($C1105,'Policy Characteristics'!$C:$C,0))),"",INDEX('Policy Characteristics'!G:G,MATCH($C1105,'Policy Characteristics'!$C:$C,0)))</f>
        <v>1</v>
      </c>
      <c r="N1105" s="237">
        <f>IF(ISBLANK(INDEX('Policy Characteristics'!H:H,MATCH($C1105,'Policy Characteristics'!$C:$C,0))),"",INDEX('Policy Characteristics'!H:H,MATCH($C1105,'Policy Characteristics'!$C:$C,0)))</f>
        <v>0.01</v>
      </c>
      <c r="O1105" s="293" t="str">
        <f>IF(ISBLANK(INDEX('Policy Characteristics'!I:I,MATCH($C1105,'Policy Characteristics'!$C:$C,0))),"",INDEX('Policy Characteristics'!I:I,MATCH($C1105,'Policy Characteristics'!$C:$C,0)))</f>
        <v>% of price deregulated</v>
      </c>
      <c r="P1105" s="293"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93" t="str">
        <f>IF(ISBLANK(INDEX('Policy Characteristics'!K:K,MATCH($C1105,'Policy Characteristics'!$C:$C,0))),"",INDEX('Policy Characteristics'!K:K,MATCH($C1105,'Policy Characteristics'!$C:$C,0)))</f>
        <v>fuels.html#fuel-price-deregulation</v>
      </c>
      <c r="R1105" s="293" t="str">
        <f>IF(ISBLANK(INDEX('Policy Characteristics'!L:L,MATCH($C1105,'Policy Characteristics'!$C:$C,0))),"",INDEX('Policy Characteristics'!L:L,MATCH($C1105,'Policy Characteristics'!$C:$C,0)))</f>
        <v/>
      </c>
    </row>
    <row r="1106" spans="1:18" s="275" customFormat="1" x14ac:dyDescent="0.25">
      <c r="A1106" s="293" t="str">
        <f>IF(ISBLANK(INDEX('Policy Characteristics'!A:A,MATCH($C1106,'Policy Characteristics'!$C:$C,0))),"",INDEX('Policy Characteristics'!A:A,MATCH($C1106,'Policy Characteristics'!$C:$C,0)))</f>
        <v>Cross-Sector</v>
      </c>
      <c r="B1106" s="294" t="str">
        <f>IF(ISBLANK(INDEX('Policy Characteristics'!B:B,MATCH($C1106,'Policy Characteristics'!$C:$C,0))),"",INDEX('Policy Characteristics'!B:B,MATCH($C1106,'Policy Characteristics'!$C:$C,0)))</f>
        <v>Fuel Price Deregulation</v>
      </c>
      <c r="C1106" s="293" t="str">
        <f t="shared" si="55"/>
        <v>Fuel Price Deregulation</v>
      </c>
      <c r="D1106" s="299" t="s">
        <v>805</v>
      </c>
      <c r="E1106" s="298"/>
      <c r="F1106" s="299" t="s">
        <v>806</v>
      </c>
      <c r="G1106" s="299"/>
      <c r="H1106" s="20">
        <v>728</v>
      </c>
      <c r="I1106" s="297" t="s">
        <v>634</v>
      </c>
      <c r="J1106" s="296" t="str">
        <f>IF(ISBLANK(INDEX('Policy Characteristics'!D:D,MATCH($C1106,'Policy Characteristics'!$C:$C,0))),"",INDEX('Policy Characteristics'!D:D,MATCH($C1106,'Policy Characteristics'!$C:$C,0)))</f>
        <v>Fuel Price Deregulation</v>
      </c>
      <c r="K1106" s="293" t="str">
        <f>IF(ISBLANK(INDEX('Policy Characteristics'!E:E,MATCH($C1106,'Policy Characteristics'!$C:$C,0))),"",INDEX('Policy Characteristics'!E:E,MATCH($C1106,'Policy Characteristics'!$C:$C,0)))</f>
        <v>cross fuel price deregulation</v>
      </c>
      <c r="L1106" s="237">
        <f>IF(ISBLANK(INDEX('Policy Characteristics'!F:F,MATCH($C1106,'Policy Characteristics'!$C:$C,0))),"",INDEX('Policy Characteristics'!F:F,MATCH($C1106,'Policy Characteristics'!$C:$C,0)))</f>
        <v>0</v>
      </c>
      <c r="M1106" s="237">
        <f>IF(ISBLANK(INDEX('Policy Characteristics'!G:G,MATCH($C1106,'Policy Characteristics'!$C:$C,0))),"",INDEX('Policy Characteristics'!G:G,MATCH($C1106,'Policy Characteristics'!$C:$C,0)))</f>
        <v>1</v>
      </c>
      <c r="N1106" s="237">
        <f>IF(ISBLANK(INDEX('Policy Characteristics'!H:H,MATCH($C1106,'Policy Characteristics'!$C:$C,0))),"",INDEX('Policy Characteristics'!H:H,MATCH($C1106,'Policy Characteristics'!$C:$C,0)))</f>
        <v>0.01</v>
      </c>
      <c r="O1106" s="293" t="str">
        <f>IF(ISBLANK(INDEX('Policy Characteristics'!I:I,MATCH($C1106,'Policy Characteristics'!$C:$C,0))),"",INDEX('Policy Characteristics'!I:I,MATCH($C1106,'Policy Characteristics'!$C:$C,0)))</f>
        <v>% of price deregulated</v>
      </c>
      <c r="P1106" s="293"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93" t="str">
        <f>IF(ISBLANK(INDEX('Policy Characteristics'!K:K,MATCH($C1106,'Policy Characteristics'!$C:$C,0))),"",INDEX('Policy Characteristics'!K:K,MATCH($C1106,'Policy Characteristics'!$C:$C,0)))</f>
        <v>fuels.html#fuel-price-deregulation</v>
      </c>
      <c r="R1106" s="293" t="str">
        <f>IF(ISBLANK(INDEX('Policy Characteristics'!L:L,MATCH($C1106,'Policy Characteristics'!$C:$C,0))),"",INDEX('Policy Characteristics'!L:L,MATCH($C1106,'Policy Characteristics'!$C:$C,0)))</f>
        <v/>
      </c>
    </row>
    <row r="1107" spans="1:18" s="275" customFormat="1" x14ac:dyDescent="0.25">
      <c r="A1107" s="293" t="str">
        <f>IF(ISBLANK(INDEX('Policy Characteristics'!A:A,MATCH($C1107,'Policy Characteristics'!$C:$C,0))),"",INDEX('Policy Characteristics'!A:A,MATCH($C1107,'Policy Characteristics'!$C:$C,0)))</f>
        <v>Cross-Sector</v>
      </c>
      <c r="B1107" s="294" t="str">
        <f>IF(ISBLANK(INDEX('Policy Characteristics'!B:B,MATCH($C1107,'Policy Characteristics'!$C:$C,0))),"",INDEX('Policy Characteristics'!B:B,MATCH($C1107,'Policy Characteristics'!$C:$C,0)))</f>
        <v>Fuel Price Deregulation</v>
      </c>
      <c r="C1107" s="293" t="str">
        <f t="shared" si="55"/>
        <v>Fuel Price Deregulation</v>
      </c>
      <c r="D1107" s="299" t="s">
        <v>835</v>
      </c>
      <c r="E1107" s="298"/>
      <c r="F1107" s="299" t="s">
        <v>836</v>
      </c>
      <c r="G1107" s="299"/>
      <c r="H1107" s="20">
        <v>729</v>
      </c>
      <c r="I1107" s="297" t="s">
        <v>634</v>
      </c>
      <c r="J1107" s="296" t="str">
        <f>IF(ISBLANK(INDEX('Policy Characteristics'!D:D,MATCH($C1107,'Policy Characteristics'!$C:$C,0))),"",INDEX('Policy Characteristics'!D:D,MATCH($C1107,'Policy Characteristics'!$C:$C,0)))</f>
        <v>Fuel Price Deregulation</v>
      </c>
      <c r="K1107" s="293" t="str">
        <f>IF(ISBLANK(INDEX('Policy Characteristics'!E:E,MATCH($C1107,'Policy Characteristics'!$C:$C,0))),"",INDEX('Policy Characteristics'!E:E,MATCH($C1107,'Policy Characteristics'!$C:$C,0)))</f>
        <v>cross fuel price deregulation</v>
      </c>
      <c r="L1107" s="237">
        <f>IF(ISBLANK(INDEX('Policy Characteristics'!F:F,MATCH($C1107,'Policy Characteristics'!$C:$C,0))),"",INDEX('Policy Characteristics'!F:F,MATCH($C1107,'Policy Characteristics'!$C:$C,0)))</f>
        <v>0</v>
      </c>
      <c r="M1107" s="237">
        <f>IF(ISBLANK(INDEX('Policy Characteristics'!G:G,MATCH($C1107,'Policy Characteristics'!$C:$C,0))),"",INDEX('Policy Characteristics'!G:G,MATCH($C1107,'Policy Characteristics'!$C:$C,0)))</f>
        <v>1</v>
      </c>
      <c r="N1107" s="237">
        <f>IF(ISBLANK(INDEX('Policy Characteristics'!H:H,MATCH($C1107,'Policy Characteristics'!$C:$C,0))),"",INDEX('Policy Characteristics'!H:H,MATCH($C1107,'Policy Characteristics'!$C:$C,0)))</f>
        <v>0.01</v>
      </c>
      <c r="O1107" s="293" t="str">
        <f>IF(ISBLANK(INDEX('Policy Characteristics'!I:I,MATCH($C1107,'Policy Characteristics'!$C:$C,0))),"",INDEX('Policy Characteristics'!I:I,MATCH($C1107,'Policy Characteristics'!$C:$C,0)))</f>
        <v>% of price deregulated</v>
      </c>
      <c r="P1107" s="293"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93" t="str">
        <f>IF(ISBLANK(INDEX('Policy Characteristics'!K:K,MATCH($C1107,'Policy Characteristics'!$C:$C,0))),"",INDEX('Policy Characteristics'!K:K,MATCH($C1107,'Policy Characteristics'!$C:$C,0)))</f>
        <v>fuels.html#fuel-price-deregulation</v>
      </c>
      <c r="R1107" s="293" t="str">
        <f>IF(ISBLANK(INDEX('Policy Characteristics'!L:L,MATCH($C1107,'Policy Characteristics'!$C:$C,0))),"",INDEX('Policy Characteristics'!L:L,MATCH($C1107,'Policy Characteristics'!$C:$C,0)))</f>
        <v/>
      </c>
    </row>
    <row r="1108" spans="1:18" s="275" customFormat="1" x14ac:dyDescent="0.25">
      <c r="A1108" s="293" t="str">
        <f>IF(ISBLANK(INDEX('Policy Characteristics'!A:A,MATCH($C1108,'Policy Characteristics'!$C:$C,0))),"",INDEX('Policy Characteristics'!A:A,MATCH($C1108,'Policy Characteristics'!$C:$C,0)))</f>
        <v>Cross-Sector</v>
      </c>
      <c r="B1108" s="294" t="str">
        <f>IF(ISBLANK(INDEX('Policy Characteristics'!B:B,MATCH($C1108,'Policy Characteristics'!$C:$C,0))),"",INDEX('Policy Characteristics'!B:B,MATCH($C1108,'Policy Characteristics'!$C:$C,0)))</f>
        <v>Fuel Price Deregulation</v>
      </c>
      <c r="C1108" s="293" t="str">
        <f t="shared" si="55"/>
        <v>Fuel Price Deregulation</v>
      </c>
      <c r="D1108" s="299" t="s">
        <v>837</v>
      </c>
      <c r="E1108" s="298"/>
      <c r="F1108" s="299" t="s">
        <v>838</v>
      </c>
      <c r="G1108" s="299"/>
      <c r="H1108" s="20">
        <v>730</v>
      </c>
      <c r="I1108" s="297" t="s">
        <v>634</v>
      </c>
      <c r="J1108" s="296" t="str">
        <f>IF(ISBLANK(INDEX('Policy Characteristics'!D:D,MATCH($C1108,'Policy Characteristics'!$C:$C,0))),"",INDEX('Policy Characteristics'!D:D,MATCH($C1108,'Policy Characteristics'!$C:$C,0)))</f>
        <v>Fuel Price Deregulation</v>
      </c>
      <c r="K1108" s="293" t="str">
        <f>IF(ISBLANK(INDEX('Policy Characteristics'!E:E,MATCH($C1108,'Policy Characteristics'!$C:$C,0))),"",INDEX('Policy Characteristics'!E:E,MATCH($C1108,'Policy Characteristics'!$C:$C,0)))</f>
        <v>cross fuel price deregulation</v>
      </c>
      <c r="L1108" s="237">
        <f>IF(ISBLANK(INDEX('Policy Characteristics'!F:F,MATCH($C1108,'Policy Characteristics'!$C:$C,0))),"",INDEX('Policy Characteristics'!F:F,MATCH($C1108,'Policy Characteristics'!$C:$C,0)))</f>
        <v>0</v>
      </c>
      <c r="M1108" s="237">
        <f>IF(ISBLANK(INDEX('Policy Characteristics'!G:G,MATCH($C1108,'Policy Characteristics'!$C:$C,0))),"",INDEX('Policy Characteristics'!G:G,MATCH($C1108,'Policy Characteristics'!$C:$C,0)))</f>
        <v>1</v>
      </c>
      <c r="N1108" s="237">
        <f>IF(ISBLANK(INDEX('Policy Characteristics'!H:H,MATCH($C1108,'Policy Characteristics'!$C:$C,0))),"",INDEX('Policy Characteristics'!H:H,MATCH($C1108,'Policy Characteristics'!$C:$C,0)))</f>
        <v>0.01</v>
      </c>
      <c r="O1108" s="293" t="str">
        <f>IF(ISBLANK(INDEX('Policy Characteristics'!I:I,MATCH($C1108,'Policy Characteristics'!$C:$C,0))),"",INDEX('Policy Characteristics'!I:I,MATCH($C1108,'Policy Characteristics'!$C:$C,0)))</f>
        <v>% of price deregulated</v>
      </c>
      <c r="P1108" s="293"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93" t="str">
        <f>IF(ISBLANK(INDEX('Policy Characteristics'!K:K,MATCH($C1108,'Policy Characteristics'!$C:$C,0))),"",INDEX('Policy Characteristics'!K:K,MATCH($C1108,'Policy Characteristics'!$C:$C,0)))</f>
        <v>fuels.html#fuel-price-deregulation</v>
      </c>
      <c r="R1108" s="293" t="str">
        <f>IF(ISBLANK(INDEX('Policy Characteristics'!L:L,MATCH($C1108,'Policy Characteristics'!$C:$C,0))),"",INDEX('Policy Characteristics'!L:L,MATCH($C1108,'Policy Characteristics'!$C:$C,0)))</f>
        <v/>
      </c>
    </row>
    <row r="1109" spans="1:18" s="275" customFormat="1" x14ac:dyDescent="0.25">
      <c r="A1109" s="293" t="str">
        <f>IF(ISBLANK(INDEX('Policy Characteristics'!A:A,MATCH($C1109,'Policy Characteristics'!$C:$C,0))),"",INDEX('Policy Characteristics'!A:A,MATCH($C1109,'Policy Characteristics'!$C:$C,0)))</f>
        <v>Cross-Sector</v>
      </c>
      <c r="B1109" s="294" t="str">
        <f>IF(ISBLANK(INDEX('Policy Characteristics'!B:B,MATCH($C1109,'Policy Characteristics'!$C:$C,0))),"",INDEX('Policy Characteristics'!B:B,MATCH($C1109,'Policy Characteristics'!$C:$C,0)))</f>
        <v>Fuel Price Deregulation</v>
      </c>
      <c r="C1109" s="293" t="str">
        <f t="shared" si="55"/>
        <v>Fuel Price Deregulation</v>
      </c>
      <c r="D1109" s="299" t="s">
        <v>807</v>
      </c>
      <c r="E1109" s="298"/>
      <c r="F1109" s="299" t="s">
        <v>808</v>
      </c>
      <c r="G1109" s="299"/>
      <c r="H1109" s="20">
        <v>731</v>
      </c>
      <c r="I1109" s="297" t="s">
        <v>634</v>
      </c>
      <c r="J1109" s="296" t="str">
        <f>IF(ISBLANK(INDEX('Policy Characteristics'!D:D,MATCH($C1109,'Policy Characteristics'!$C:$C,0))),"",INDEX('Policy Characteristics'!D:D,MATCH($C1109,'Policy Characteristics'!$C:$C,0)))</f>
        <v>Fuel Price Deregulation</v>
      </c>
      <c r="K1109" s="293" t="str">
        <f>IF(ISBLANK(INDEX('Policy Characteristics'!E:E,MATCH($C1109,'Policy Characteristics'!$C:$C,0))),"",INDEX('Policy Characteristics'!E:E,MATCH($C1109,'Policy Characteristics'!$C:$C,0)))</f>
        <v>cross fuel price deregulation</v>
      </c>
      <c r="L1109" s="237">
        <f>IF(ISBLANK(INDEX('Policy Characteristics'!F:F,MATCH($C1109,'Policy Characteristics'!$C:$C,0))),"",INDEX('Policy Characteristics'!F:F,MATCH($C1109,'Policy Characteristics'!$C:$C,0)))</f>
        <v>0</v>
      </c>
      <c r="M1109" s="237">
        <f>IF(ISBLANK(INDEX('Policy Characteristics'!G:G,MATCH($C1109,'Policy Characteristics'!$C:$C,0))),"",INDEX('Policy Characteristics'!G:G,MATCH($C1109,'Policy Characteristics'!$C:$C,0)))</f>
        <v>1</v>
      </c>
      <c r="N1109" s="237">
        <f>IF(ISBLANK(INDEX('Policy Characteristics'!H:H,MATCH($C1109,'Policy Characteristics'!$C:$C,0))),"",INDEX('Policy Characteristics'!H:H,MATCH($C1109,'Policy Characteristics'!$C:$C,0)))</f>
        <v>0.01</v>
      </c>
      <c r="O1109" s="293" t="str">
        <f>IF(ISBLANK(INDEX('Policy Characteristics'!I:I,MATCH($C1109,'Policy Characteristics'!$C:$C,0))),"",INDEX('Policy Characteristics'!I:I,MATCH($C1109,'Policy Characteristics'!$C:$C,0)))</f>
        <v>% of price deregulated</v>
      </c>
      <c r="P1109" s="293"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93" t="str">
        <f>IF(ISBLANK(INDEX('Policy Characteristics'!K:K,MATCH($C1109,'Policy Characteristics'!$C:$C,0))),"",INDEX('Policy Characteristics'!K:K,MATCH($C1109,'Policy Characteristics'!$C:$C,0)))</f>
        <v>fuels.html#fuel-price-deregulation</v>
      </c>
      <c r="R1109" s="293" t="str">
        <f>IF(ISBLANK(INDEX('Policy Characteristics'!L:L,MATCH($C1109,'Policy Characteristics'!$C:$C,0))),"",INDEX('Policy Characteristics'!L:L,MATCH($C1109,'Policy Characteristics'!$C:$C,0)))</f>
        <v/>
      </c>
    </row>
    <row r="1110" spans="1:18" s="275" customFormat="1" x14ac:dyDescent="0.25">
      <c r="A1110" s="293" t="str">
        <f>IF(ISBLANK(INDEX('Policy Characteristics'!A:A,MATCH($C1110,'Policy Characteristics'!$C:$C,0))),"",INDEX('Policy Characteristics'!A:A,MATCH($C1110,'Policy Characteristics'!$C:$C,0)))</f>
        <v>Cross-Sector</v>
      </c>
      <c r="B1110" s="294" t="str">
        <f>IF(ISBLANK(INDEX('Policy Characteristics'!B:B,MATCH($C1110,'Policy Characteristics'!$C:$C,0))),"",INDEX('Policy Characteristics'!B:B,MATCH($C1110,'Policy Characteristics'!$C:$C,0)))</f>
        <v>Fuel Price Deregulation</v>
      </c>
      <c r="C1110" s="293" t="str">
        <f t="shared" si="55"/>
        <v>Fuel Price Deregulation</v>
      </c>
      <c r="D1110" s="299" t="s">
        <v>809</v>
      </c>
      <c r="E1110" s="298"/>
      <c r="F1110" s="299" t="s">
        <v>701</v>
      </c>
      <c r="G1110" s="299"/>
      <c r="H1110" s="20">
        <v>732</v>
      </c>
      <c r="I1110" s="297" t="s">
        <v>634</v>
      </c>
      <c r="J1110" s="296" t="str">
        <f>IF(ISBLANK(INDEX('Policy Characteristics'!D:D,MATCH($C1110,'Policy Characteristics'!$C:$C,0))),"",INDEX('Policy Characteristics'!D:D,MATCH($C1110,'Policy Characteristics'!$C:$C,0)))</f>
        <v>Fuel Price Deregulation</v>
      </c>
      <c r="K1110" s="293" t="str">
        <f>IF(ISBLANK(INDEX('Policy Characteristics'!E:E,MATCH($C1110,'Policy Characteristics'!$C:$C,0))),"",INDEX('Policy Characteristics'!E:E,MATCH($C1110,'Policy Characteristics'!$C:$C,0)))</f>
        <v>cross fuel price deregulation</v>
      </c>
      <c r="L1110" s="237">
        <f>IF(ISBLANK(INDEX('Policy Characteristics'!F:F,MATCH($C1110,'Policy Characteristics'!$C:$C,0))),"",INDEX('Policy Characteristics'!F:F,MATCH($C1110,'Policy Characteristics'!$C:$C,0)))</f>
        <v>0</v>
      </c>
      <c r="M1110" s="237">
        <f>IF(ISBLANK(INDEX('Policy Characteristics'!G:G,MATCH($C1110,'Policy Characteristics'!$C:$C,0))),"",INDEX('Policy Characteristics'!G:G,MATCH($C1110,'Policy Characteristics'!$C:$C,0)))</f>
        <v>1</v>
      </c>
      <c r="N1110" s="237">
        <f>IF(ISBLANK(INDEX('Policy Characteristics'!H:H,MATCH($C1110,'Policy Characteristics'!$C:$C,0))),"",INDEX('Policy Characteristics'!H:H,MATCH($C1110,'Policy Characteristics'!$C:$C,0)))</f>
        <v>0.01</v>
      </c>
      <c r="O1110" s="293" t="str">
        <f>IF(ISBLANK(INDEX('Policy Characteristics'!I:I,MATCH($C1110,'Policy Characteristics'!$C:$C,0))),"",INDEX('Policy Characteristics'!I:I,MATCH($C1110,'Policy Characteristics'!$C:$C,0)))</f>
        <v>% of price deregulated</v>
      </c>
      <c r="P1110" s="293"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93" t="str">
        <f>IF(ISBLANK(INDEX('Policy Characteristics'!K:K,MATCH($C1110,'Policy Characteristics'!$C:$C,0))),"",INDEX('Policy Characteristics'!K:K,MATCH($C1110,'Policy Characteristics'!$C:$C,0)))</f>
        <v>fuels.html#fuel-price-deregulation</v>
      </c>
      <c r="R1110" s="293" t="str">
        <f>IF(ISBLANK(INDEX('Policy Characteristics'!L:L,MATCH($C1110,'Policy Characteristics'!$C:$C,0))),"",INDEX('Policy Characteristics'!L:L,MATCH($C1110,'Policy Characteristics'!$C:$C,0)))</f>
        <v/>
      </c>
    </row>
    <row r="1111" spans="1:18" s="275" customFormat="1" x14ac:dyDescent="0.25">
      <c r="A1111" s="293" t="str">
        <f>IF(ISBLANK(INDEX('Policy Characteristics'!A:A,MATCH($C1111,'Policy Characteristics'!$C:$C,0))),"",INDEX('Policy Characteristics'!A:A,MATCH($C1111,'Policy Characteristics'!$C:$C,0)))</f>
        <v>Cross-Sector</v>
      </c>
      <c r="B1111" s="294" t="str">
        <f>IF(ISBLANK(INDEX('Policy Characteristics'!B:B,MATCH($C1111,'Policy Characteristics'!$C:$C,0))),"",INDEX('Policy Characteristics'!B:B,MATCH($C1111,'Policy Characteristics'!$C:$C,0)))</f>
        <v>Fuel Price Deregulation</v>
      </c>
      <c r="C1111" s="293" t="str">
        <f t="shared" si="55"/>
        <v>Fuel Price Deregulation</v>
      </c>
      <c r="D1111" s="299" t="s">
        <v>810</v>
      </c>
      <c r="E1111" s="298"/>
      <c r="F1111" s="299" t="s">
        <v>706</v>
      </c>
      <c r="G1111" s="299"/>
      <c r="H1111" s="20">
        <v>733</v>
      </c>
      <c r="I1111" s="297" t="s">
        <v>634</v>
      </c>
      <c r="J1111" s="296" t="str">
        <f>IF(ISBLANK(INDEX('Policy Characteristics'!D:D,MATCH($C1111,'Policy Characteristics'!$C:$C,0))),"",INDEX('Policy Characteristics'!D:D,MATCH($C1111,'Policy Characteristics'!$C:$C,0)))</f>
        <v>Fuel Price Deregulation</v>
      </c>
      <c r="K1111" s="293" t="str">
        <f>IF(ISBLANK(INDEX('Policy Characteristics'!E:E,MATCH($C1111,'Policy Characteristics'!$C:$C,0))),"",INDEX('Policy Characteristics'!E:E,MATCH($C1111,'Policy Characteristics'!$C:$C,0)))</f>
        <v>cross fuel price deregulation</v>
      </c>
      <c r="L1111" s="237">
        <f>IF(ISBLANK(INDEX('Policy Characteristics'!F:F,MATCH($C1111,'Policy Characteristics'!$C:$C,0))),"",INDEX('Policy Characteristics'!F:F,MATCH($C1111,'Policy Characteristics'!$C:$C,0)))</f>
        <v>0</v>
      </c>
      <c r="M1111" s="237">
        <f>IF(ISBLANK(INDEX('Policy Characteristics'!G:G,MATCH($C1111,'Policy Characteristics'!$C:$C,0))),"",INDEX('Policy Characteristics'!G:G,MATCH($C1111,'Policy Characteristics'!$C:$C,0)))</f>
        <v>1</v>
      </c>
      <c r="N1111" s="237">
        <f>IF(ISBLANK(INDEX('Policy Characteristics'!H:H,MATCH($C1111,'Policy Characteristics'!$C:$C,0))),"",INDEX('Policy Characteristics'!H:H,MATCH($C1111,'Policy Characteristics'!$C:$C,0)))</f>
        <v>0.01</v>
      </c>
      <c r="O1111" s="293" t="str">
        <f>IF(ISBLANK(INDEX('Policy Characteristics'!I:I,MATCH($C1111,'Policy Characteristics'!$C:$C,0))),"",INDEX('Policy Characteristics'!I:I,MATCH($C1111,'Policy Characteristics'!$C:$C,0)))</f>
        <v>% of price deregulated</v>
      </c>
      <c r="P1111" s="293"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93" t="str">
        <f>IF(ISBLANK(INDEX('Policy Characteristics'!K:K,MATCH($C1111,'Policy Characteristics'!$C:$C,0))),"",INDEX('Policy Characteristics'!K:K,MATCH($C1111,'Policy Characteristics'!$C:$C,0)))</f>
        <v>fuels.html#fuel-price-deregulation</v>
      </c>
      <c r="R1111" s="293" t="str">
        <f>IF(ISBLANK(INDEX('Policy Characteristics'!L:L,MATCH($C1111,'Policy Characteristics'!$C:$C,0))),"",INDEX('Policy Characteristics'!L:L,MATCH($C1111,'Policy Characteristics'!$C:$C,0)))</f>
        <v/>
      </c>
    </row>
    <row r="1112" spans="1:18" s="275" customFormat="1" x14ac:dyDescent="0.25">
      <c r="A1112" s="293" t="str">
        <f>IF(ISBLANK(INDEX('Policy Characteristics'!A:A,MATCH($C1112,'Policy Characteristics'!$C:$C,0))),"",INDEX('Policy Characteristics'!A:A,MATCH($C1112,'Policy Characteristics'!$C:$C,0)))</f>
        <v>Cross-Sector</v>
      </c>
      <c r="B1112" s="294" t="str">
        <f>IF(ISBLANK(INDEX('Policy Characteristics'!B:B,MATCH($C1112,'Policy Characteristics'!$C:$C,0))),"",INDEX('Policy Characteristics'!B:B,MATCH($C1112,'Policy Characteristics'!$C:$C,0)))</f>
        <v>Fuel Price Deregulation</v>
      </c>
      <c r="C1112" s="293" t="str">
        <f t="shared" si="55"/>
        <v>Fuel Price Deregulation</v>
      </c>
      <c r="D1112" s="299" t="s">
        <v>811</v>
      </c>
      <c r="E1112" s="298"/>
      <c r="F1112" s="299" t="s">
        <v>812</v>
      </c>
      <c r="G1112" s="299"/>
      <c r="H1112" s="20">
        <v>734</v>
      </c>
      <c r="I1112" s="297" t="s">
        <v>634</v>
      </c>
      <c r="J1112" s="296" t="str">
        <f>IF(ISBLANK(INDEX('Policy Characteristics'!D:D,MATCH($C1112,'Policy Characteristics'!$C:$C,0))),"",INDEX('Policy Characteristics'!D:D,MATCH($C1112,'Policy Characteristics'!$C:$C,0)))</f>
        <v>Fuel Price Deregulation</v>
      </c>
      <c r="K1112" s="293" t="str">
        <f>IF(ISBLANK(INDEX('Policy Characteristics'!E:E,MATCH($C1112,'Policy Characteristics'!$C:$C,0))),"",INDEX('Policy Characteristics'!E:E,MATCH($C1112,'Policy Characteristics'!$C:$C,0)))</f>
        <v>cross fuel price deregulation</v>
      </c>
      <c r="L1112" s="237">
        <f>IF(ISBLANK(INDEX('Policy Characteristics'!F:F,MATCH($C1112,'Policy Characteristics'!$C:$C,0))),"",INDEX('Policy Characteristics'!F:F,MATCH($C1112,'Policy Characteristics'!$C:$C,0)))</f>
        <v>0</v>
      </c>
      <c r="M1112" s="237">
        <f>IF(ISBLANK(INDEX('Policy Characteristics'!G:G,MATCH($C1112,'Policy Characteristics'!$C:$C,0))),"",INDEX('Policy Characteristics'!G:G,MATCH($C1112,'Policy Characteristics'!$C:$C,0)))</f>
        <v>1</v>
      </c>
      <c r="N1112" s="237">
        <f>IF(ISBLANK(INDEX('Policy Characteristics'!H:H,MATCH($C1112,'Policy Characteristics'!$C:$C,0))),"",INDEX('Policy Characteristics'!H:H,MATCH($C1112,'Policy Characteristics'!$C:$C,0)))</f>
        <v>0.01</v>
      </c>
      <c r="O1112" s="293" t="str">
        <f>IF(ISBLANK(INDEX('Policy Characteristics'!I:I,MATCH($C1112,'Policy Characteristics'!$C:$C,0))),"",INDEX('Policy Characteristics'!I:I,MATCH($C1112,'Policy Characteristics'!$C:$C,0)))</f>
        <v>% of price deregulated</v>
      </c>
      <c r="P1112" s="293"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93" t="str">
        <f>IF(ISBLANK(INDEX('Policy Characteristics'!K:K,MATCH($C1112,'Policy Characteristics'!$C:$C,0))),"",INDEX('Policy Characteristics'!K:K,MATCH($C1112,'Policy Characteristics'!$C:$C,0)))</f>
        <v>fuels.html#fuel-price-deregulation</v>
      </c>
      <c r="R1112" s="293" t="str">
        <f>IF(ISBLANK(INDEX('Policy Characteristics'!L:L,MATCH($C1112,'Policy Characteristics'!$C:$C,0))),"",INDEX('Policy Characteristics'!L:L,MATCH($C1112,'Policy Characteristics'!$C:$C,0)))</f>
        <v/>
      </c>
    </row>
    <row r="1113" spans="1:18" s="275" customFormat="1" x14ac:dyDescent="0.25">
      <c r="A1113" s="293" t="str">
        <f>IF(ISBLANK(INDEX('Policy Characteristics'!A:A,MATCH($C1113,'Policy Characteristics'!$C:$C,0))),"",INDEX('Policy Characteristics'!A:A,MATCH($C1113,'Policy Characteristics'!$C:$C,0)))</f>
        <v>Cross-Sector</v>
      </c>
      <c r="B1113" s="294" t="str">
        <f>IF(ISBLANK(INDEX('Policy Characteristics'!B:B,MATCH($C1113,'Policy Characteristics'!$C:$C,0))),"",INDEX('Policy Characteristics'!B:B,MATCH($C1113,'Policy Characteristics'!$C:$C,0)))</f>
        <v>Fuel Price Deregulation</v>
      </c>
      <c r="C1113" s="293" t="str">
        <f t="shared" si="55"/>
        <v>Fuel Price Deregulation</v>
      </c>
      <c r="D1113" s="299" t="s">
        <v>813</v>
      </c>
      <c r="E1113" s="298"/>
      <c r="F1113" s="299" t="s">
        <v>814</v>
      </c>
      <c r="G1113" s="299"/>
      <c r="H1113" s="20">
        <v>735</v>
      </c>
      <c r="I1113" s="297" t="s">
        <v>634</v>
      </c>
      <c r="J1113" s="296" t="str">
        <f>IF(ISBLANK(INDEX('Policy Characteristics'!D:D,MATCH($C1113,'Policy Characteristics'!$C:$C,0))),"",INDEX('Policy Characteristics'!D:D,MATCH($C1113,'Policy Characteristics'!$C:$C,0)))</f>
        <v>Fuel Price Deregulation</v>
      </c>
      <c r="K1113" s="293" t="str">
        <f>IF(ISBLANK(INDEX('Policy Characteristics'!E:E,MATCH($C1113,'Policy Characteristics'!$C:$C,0))),"",INDEX('Policy Characteristics'!E:E,MATCH($C1113,'Policy Characteristics'!$C:$C,0)))</f>
        <v>cross fuel price deregulation</v>
      </c>
      <c r="L1113" s="237">
        <f>IF(ISBLANK(INDEX('Policy Characteristics'!F:F,MATCH($C1113,'Policy Characteristics'!$C:$C,0))),"",INDEX('Policy Characteristics'!F:F,MATCH($C1113,'Policy Characteristics'!$C:$C,0)))</f>
        <v>0</v>
      </c>
      <c r="M1113" s="237">
        <f>IF(ISBLANK(INDEX('Policy Characteristics'!G:G,MATCH($C1113,'Policy Characteristics'!$C:$C,0))),"",INDEX('Policy Characteristics'!G:G,MATCH($C1113,'Policy Characteristics'!$C:$C,0)))</f>
        <v>1</v>
      </c>
      <c r="N1113" s="237">
        <f>IF(ISBLANK(INDEX('Policy Characteristics'!H:H,MATCH($C1113,'Policy Characteristics'!$C:$C,0))),"",INDEX('Policy Characteristics'!H:H,MATCH($C1113,'Policy Characteristics'!$C:$C,0)))</f>
        <v>0.01</v>
      </c>
      <c r="O1113" s="293" t="str">
        <f>IF(ISBLANK(INDEX('Policy Characteristics'!I:I,MATCH($C1113,'Policy Characteristics'!$C:$C,0))),"",INDEX('Policy Characteristics'!I:I,MATCH($C1113,'Policy Characteristics'!$C:$C,0)))</f>
        <v>% of price deregulated</v>
      </c>
      <c r="P1113" s="293"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93" t="str">
        <f>IF(ISBLANK(INDEX('Policy Characteristics'!K:K,MATCH($C1113,'Policy Characteristics'!$C:$C,0))),"",INDEX('Policy Characteristics'!K:K,MATCH($C1113,'Policy Characteristics'!$C:$C,0)))</f>
        <v>fuels.html#fuel-price-deregulation</v>
      </c>
      <c r="R1113" s="293" t="str">
        <f>IF(ISBLANK(INDEX('Policy Characteristics'!L:L,MATCH($C1113,'Policy Characteristics'!$C:$C,0))),"",INDEX('Policy Characteristics'!L:L,MATCH($C1113,'Policy Characteristics'!$C:$C,0)))</f>
        <v/>
      </c>
    </row>
    <row r="1114" spans="1:18" s="275" customFormat="1" x14ac:dyDescent="0.25">
      <c r="A1114" s="293" t="str">
        <f>IF(ISBLANK(INDEX('Policy Characteristics'!A:A,MATCH($C1114,'Policy Characteristics'!$C:$C,0))),"",INDEX('Policy Characteristics'!A:A,MATCH($C1114,'Policy Characteristics'!$C:$C,0)))</f>
        <v>Cross-Sector</v>
      </c>
      <c r="B1114" s="294" t="str">
        <f>IF(ISBLANK(INDEX('Policy Characteristics'!B:B,MATCH($C1114,'Policy Characteristics'!$C:$C,0))),"",INDEX('Policy Characteristics'!B:B,MATCH($C1114,'Policy Characteristics'!$C:$C,0)))</f>
        <v>Fuel Price Deregulation</v>
      </c>
      <c r="C1114" s="293" t="str">
        <f t="shared" si="55"/>
        <v>Fuel Price Deregulation</v>
      </c>
      <c r="D1114" s="299" t="s">
        <v>842</v>
      </c>
      <c r="E1114" s="298"/>
      <c r="F1114" s="299" t="s">
        <v>710</v>
      </c>
      <c r="G1114" s="299"/>
      <c r="H1114" s="20">
        <v>736</v>
      </c>
      <c r="I1114" s="297" t="s">
        <v>634</v>
      </c>
      <c r="J1114" s="296" t="str">
        <f>IF(ISBLANK(INDEX('Policy Characteristics'!D:D,MATCH($C1114,'Policy Characteristics'!$C:$C,0))),"",INDEX('Policy Characteristics'!D:D,MATCH($C1114,'Policy Characteristics'!$C:$C,0)))</f>
        <v>Fuel Price Deregulation</v>
      </c>
      <c r="K1114" s="293" t="str">
        <f>IF(ISBLANK(INDEX('Policy Characteristics'!E:E,MATCH($C1114,'Policy Characteristics'!$C:$C,0))),"",INDEX('Policy Characteristics'!E:E,MATCH($C1114,'Policy Characteristics'!$C:$C,0)))</f>
        <v>cross fuel price deregulation</v>
      </c>
      <c r="L1114" s="237">
        <f>IF(ISBLANK(INDEX('Policy Characteristics'!F:F,MATCH($C1114,'Policy Characteristics'!$C:$C,0))),"",INDEX('Policy Characteristics'!F:F,MATCH($C1114,'Policy Characteristics'!$C:$C,0)))</f>
        <v>0</v>
      </c>
      <c r="M1114" s="237">
        <f>IF(ISBLANK(INDEX('Policy Characteristics'!G:G,MATCH($C1114,'Policy Characteristics'!$C:$C,0))),"",INDEX('Policy Characteristics'!G:G,MATCH($C1114,'Policy Characteristics'!$C:$C,0)))</f>
        <v>1</v>
      </c>
      <c r="N1114" s="237">
        <f>IF(ISBLANK(INDEX('Policy Characteristics'!H:H,MATCH($C1114,'Policy Characteristics'!$C:$C,0))),"",INDEX('Policy Characteristics'!H:H,MATCH($C1114,'Policy Characteristics'!$C:$C,0)))</f>
        <v>0.01</v>
      </c>
      <c r="O1114" s="293" t="str">
        <f>IF(ISBLANK(INDEX('Policy Characteristics'!I:I,MATCH($C1114,'Policy Characteristics'!$C:$C,0))),"",INDEX('Policy Characteristics'!I:I,MATCH($C1114,'Policy Characteristics'!$C:$C,0)))</f>
        <v>% of price deregulated</v>
      </c>
      <c r="P1114" s="293"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93" t="str">
        <f>IF(ISBLANK(INDEX('Policy Characteristics'!K:K,MATCH($C1114,'Policy Characteristics'!$C:$C,0))),"",INDEX('Policy Characteristics'!K:K,MATCH($C1114,'Policy Characteristics'!$C:$C,0)))</f>
        <v>fuels.html#fuel-price-deregulation</v>
      </c>
      <c r="R1114" s="293" t="str">
        <f>IF(ISBLANK(INDEX('Policy Characteristics'!L:L,MATCH($C1114,'Policy Characteristics'!$C:$C,0))),"",INDEX('Policy Characteristics'!L:L,MATCH($C1114,'Policy Characteristics'!$C:$C,0)))</f>
        <v/>
      </c>
    </row>
    <row r="1115" spans="1:18" s="275" customFormat="1" x14ac:dyDescent="0.25">
      <c r="A1115" s="293" t="str">
        <f>IF(ISBLANK(INDEX('Policy Characteristics'!A:A,MATCH($C1115,'Policy Characteristics'!$C:$C,0))),"",INDEX('Policy Characteristics'!A:A,MATCH($C1115,'Policy Characteristics'!$C:$C,0)))</f>
        <v>Cross-Sector</v>
      </c>
      <c r="B1115" s="294" t="str">
        <f>IF(ISBLANK(INDEX('Policy Characteristics'!B:B,MATCH($C1115,'Policy Characteristics'!$C:$C,0))),"",INDEX('Policy Characteristics'!B:B,MATCH($C1115,'Policy Characteristics'!$C:$C,0)))</f>
        <v>Fuel Price Deregulation</v>
      </c>
      <c r="C1115" s="293" t="str">
        <f t="shared" si="55"/>
        <v>Fuel Price Deregulation</v>
      </c>
      <c r="D1115" s="299" t="s">
        <v>843</v>
      </c>
      <c r="E1115" s="298"/>
      <c r="F1115" s="299" t="s">
        <v>844</v>
      </c>
      <c r="G1115" s="299"/>
      <c r="H1115" s="20">
        <v>737</v>
      </c>
      <c r="I1115" s="297" t="s">
        <v>634</v>
      </c>
      <c r="J1115" s="296" t="str">
        <f>IF(ISBLANK(INDEX('Policy Characteristics'!D:D,MATCH($C1115,'Policy Characteristics'!$C:$C,0))),"",INDEX('Policy Characteristics'!D:D,MATCH($C1115,'Policy Characteristics'!$C:$C,0)))</f>
        <v>Fuel Price Deregulation</v>
      </c>
      <c r="K1115" s="293" t="str">
        <f>IF(ISBLANK(INDEX('Policy Characteristics'!E:E,MATCH($C1115,'Policy Characteristics'!$C:$C,0))),"",INDEX('Policy Characteristics'!E:E,MATCH($C1115,'Policy Characteristics'!$C:$C,0)))</f>
        <v>cross fuel price deregulation</v>
      </c>
      <c r="L1115" s="237">
        <f>IF(ISBLANK(INDEX('Policy Characteristics'!F:F,MATCH($C1115,'Policy Characteristics'!$C:$C,0))),"",INDEX('Policy Characteristics'!F:F,MATCH($C1115,'Policy Characteristics'!$C:$C,0)))</f>
        <v>0</v>
      </c>
      <c r="M1115" s="237">
        <f>IF(ISBLANK(INDEX('Policy Characteristics'!G:G,MATCH($C1115,'Policy Characteristics'!$C:$C,0))),"",INDEX('Policy Characteristics'!G:G,MATCH($C1115,'Policy Characteristics'!$C:$C,0)))</f>
        <v>1</v>
      </c>
      <c r="N1115" s="237">
        <f>IF(ISBLANK(INDEX('Policy Characteristics'!H:H,MATCH($C1115,'Policy Characteristics'!$C:$C,0))),"",INDEX('Policy Characteristics'!H:H,MATCH($C1115,'Policy Characteristics'!$C:$C,0)))</f>
        <v>0.01</v>
      </c>
      <c r="O1115" s="293" t="str">
        <f>IF(ISBLANK(INDEX('Policy Characteristics'!I:I,MATCH($C1115,'Policy Characteristics'!$C:$C,0))),"",INDEX('Policy Characteristics'!I:I,MATCH($C1115,'Policy Characteristics'!$C:$C,0)))</f>
        <v>% of price deregulated</v>
      </c>
      <c r="P1115" s="293"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93" t="str">
        <f>IF(ISBLANK(INDEX('Policy Characteristics'!K:K,MATCH($C1115,'Policy Characteristics'!$C:$C,0))),"",INDEX('Policy Characteristics'!K:K,MATCH($C1115,'Policy Characteristics'!$C:$C,0)))</f>
        <v>fuels.html#fuel-price-deregulation</v>
      </c>
      <c r="R1115" s="293" t="str">
        <f>IF(ISBLANK(INDEX('Policy Characteristics'!L:L,MATCH($C1115,'Policy Characteristics'!$C:$C,0))),"",INDEX('Policy Characteristics'!L:L,MATCH($C1115,'Policy Characteristics'!$C:$C,0)))</f>
        <v/>
      </c>
    </row>
    <row r="1116" spans="1:18" s="293" customFormat="1" x14ac:dyDescent="0.25">
      <c r="A1116" s="293" t="str">
        <f>IF(ISBLANK(INDEX('Policy Characteristics'!A:A,MATCH($C1116,'Policy Characteristics'!$C:$C,0))),"",INDEX('Policy Characteristics'!A:A,MATCH($C1116,'Policy Characteristics'!$C:$C,0)))</f>
        <v>Cross-Sector</v>
      </c>
      <c r="B1116" s="294" t="str">
        <f>IF(ISBLANK(INDEX('Policy Characteristics'!B:B,MATCH($C1116,'Policy Characteristics'!$C:$C,0))),"",INDEX('Policy Characteristics'!B:B,MATCH($C1116,'Policy Characteristics'!$C:$C,0)))</f>
        <v>Fuel Taxes or Subsidies</v>
      </c>
      <c r="C1116" t="s">
        <v>534</v>
      </c>
      <c r="D1116" s="298" t="s">
        <v>827</v>
      </c>
      <c r="E1116" s="298"/>
      <c r="F1116" s="298" t="s">
        <v>828</v>
      </c>
      <c r="G1116" s="298"/>
      <c r="H1116" s="20">
        <v>78</v>
      </c>
      <c r="I1116" s="295" t="s">
        <v>624</v>
      </c>
      <c r="J1116" s="296" t="str">
        <f>IF(ISBLANK(INDEX('Policy Characteristics'!D:D,MATCH($C1116,'Policy Characteristics'!$C:$C,0))),"",INDEX('Policy Characteristics'!D:D,MATCH($C1116,'Policy Characteristics'!$C:$C,0)))</f>
        <v>Fuel Taxes or Subsidies</v>
      </c>
      <c r="K1116" s="293" t="str">
        <f>IF(ISBLANK(INDEX('Policy Characteristics'!E:E,MATCH($C1116,'Policy Characteristics'!$C:$C,0))),"",INDEX('Policy Characteristics'!E:E,MATCH($C1116,'Policy Characteristics'!$C:$C,0)))</f>
        <v>cross fuel tax</v>
      </c>
      <c r="L1116" s="237">
        <f>IF(ISBLANK(INDEX('Policy Characteristics'!F:F,MATCH($C1116,'Policy Characteristics'!$C:$C,0))),"",INDEX('Policy Characteristics'!F:F,MATCH($C1116,'Policy Characteristics'!$C:$C,0)))</f>
        <v>-0.5</v>
      </c>
      <c r="M1116" s="237">
        <f>IF(ISBLANK(INDEX('Policy Characteristics'!G:G,MATCH($C1116,'Policy Characteristics'!$C:$C,0))),"",INDEX('Policy Characteristics'!G:G,MATCH($C1116,'Policy Characteristics'!$C:$C,0)))</f>
        <v>0.5</v>
      </c>
      <c r="N1116" s="237">
        <f>IF(ISBLANK(INDEX('Policy Characteristics'!H:H,MATCH($C1116,'Policy Characteristics'!$C:$C,0))),"",INDEX('Policy Characteristics'!H:H,MATCH($C1116,'Policy Characteristics'!$C:$C,0)))</f>
        <v>0.01</v>
      </c>
      <c r="O1116" s="293" t="str">
        <f>IF(ISBLANK(INDEX('Policy Characteristics'!I:I,MATCH($C1116,'Policy Characteristics'!$C:$C,0))),"",INDEX('Policy Characteristics'!I:I,MATCH($C1116,'Policy Characteristics'!$C:$C,0)))</f>
        <v>% of BAU price</v>
      </c>
      <c r="P1116" s="293"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6" s="293" t="str">
        <f>IF(ISBLANK(INDEX('Policy Characteristics'!K:K,MATCH($C1116,'Policy Characteristics'!$C:$C,0))),"",INDEX('Policy Characteristics'!K:K,MATCH($C1116,'Policy Characteristics'!$C:$C,0)))</f>
        <v>fuels.html#fuel-taxes</v>
      </c>
      <c r="R1116" s="293" t="str">
        <f>IF(ISBLANK(INDEX('Policy Characteristics'!L:L,MATCH($C1116,'Policy Characteristics'!$C:$C,0))),"",INDEX('Policy Characteristics'!L:L,MATCH($C1116,'Policy Characteristics'!$C:$C,0)))</f>
        <v>fuel-taxes.html</v>
      </c>
    </row>
    <row r="1117" spans="1:18" s="293" customFormat="1" x14ac:dyDescent="0.25">
      <c r="A1117" s="293" t="str">
        <f>IF(ISBLANK(INDEX('Policy Characteristics'!A:A,MATCH($C1117,'Policy Characteristics'!$C:$C,0))),"",INDEX('Policy Characteristics'!A:A,MATCH($C1117,'Policy Characteristics'!$C:$C,0)))</f>
        <v>Cross-Sector</v>
      </c>
      <c r="B1117" s="294" t="str">
        <f>IF(ISBLANK(INDEX('Policy Characteristics'!B:B,MATCH($C1117,'Policy Characteristics'!$C:$C,0))),"",INDEX('Policy Characteristics'!B:B,MATCH($C1117,'Policy Characteristics'!$C:$C,0)))</f>
        <v>Fuel Taxes or Subsidies</v>
      </c>
      <c r="C1117" s="256" t="str">
        <f t="shared" ref="C1117:C1129" si="56">C$1116</f>
        <v>Additional Fuel Tax or Subsidy Rate by Fuel</v>
      </c>
      <c r="D1117" s="299" t="s">
        <v>800</v>
      </c>
      <c r="E1117" s="299"/>
      <c r="F1117" s="299" t="s">
        <v>679</v>
      </c>
      <c r="G1117" s="300"/>
      <c r="H1117" s="20">
        <v>79</v>
      </c>
      <c r="I1117" s="297" t="s">
        <v>624</v>
      </c>
      <c r="J1117" s="296" t="str">
        <f>IF(ISBLANK(INDEX('Policy Characteristics'!D:D,MATCH($C1117,'Policy Characteristics'!$C:$C,0))),"",INDEX('Policy Characteristics'!D:D,MATCH($C1117,'Policy Characteristics'!$C:$C,0)))</f>
        <v>Fuel Taxes or Subsidies</v>
      </c>
      <c r="K1117" s="293" t="str">
        <f>IF(ISBLANK(INDEX('Policy Characteristics'!E:E,MATCH($C1117,'Policy Characteristics'!$C:$C,0))),"",INDEX('Policy Characteristics'!E:E,MATCH($C1117,'Policy Characteristics'!$C:$C,0)))</f>
        <v>cross fuel tax</v>
      </c>
      <c r="L1117" s="237">
        <f>IF(ISBLANK(INDEX('Policy Characteristics'!F:F,MATCH($C1117,'Policy Characteristics'!$C:$C,0))),"",INDEX('Policy Characteristics'!F:F,MATCH($C1117,'Policy Characteristics'!$C:$C,0)))</f>
        <v>-0.5</v>
      </c>
      <c r="M1117" s="237">
        <f>IF(ISBLANK(INDEX('Policy Characteristics'!G:G,MATCH($C1117,'Policy Characteristics'!$C:$C,0))),"",INDEX('Policy Characteristics'!G:G,MATCH($C1117,'Policy Characteristics'!$C:$C,0)))</f>
        <v>0.5</v>
      </c>
      <c r="N1117" s="237">
        <f>IF(ISBLANK(INDEX('Policy Characteristics'!H:H,MATCH($C1117,'Policy Characteristics'!$C:$C,0))),"",INDEX('Policy Characteristics'!H:H,MATCH($C1117,'Policy Characteristics'!$C:$C,0)))</f>
        <v>0.01</v>
      </c>
      <c r="O1117" s="293" t="str">
        <f>IF(ISBLANK(INDEX('Policy Characteristics'!I:I,MATCH($C1117,'Policy Characteristics'!$C:$C,0))),"",INDEX('Policy Characteristics'!I:I,MATCH($C1117,'Policy Characteristics'!$C:$C,0)))</f>
        <v>% of BAU price</v>
      </c>
      <c r="P1117" s="293"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7" s="293" t="str">
        <f>IF(ISBLANK(INDEX('Policy Characteristics'!K:K,MATCH($C1117,'Policy Characteristics'!$C:$C,0))),"",INDEX('Policy Characteristics'!K:K,MATCH($C1117,'Policy Characteristics'!$C:$C,0)))</f>
        <v>fuels.html#fuel-taxes</v>
      </c>
      <c r="R1117" s="293" t="str">
        <f>IF(ISBLANK(INDEX('Policy Characteristics'!L:L,MATCH($C1117,'Policy Characteristics'!$C:$C,0))),"",INDEX('Policy Characteristics'!L:L,MATCH($C1117,'Policy Characteristics'!$C:$C,0)))</f>
        <v>fuel-taxes.html</v>
      </c>
    </row>
    <row r="1118" spans="1:18" s="293" customFormat="1" x14ac:dyDescent="0.25">
      <c r="A1118" s="293" t="str">
        <f>IF(ISBLANK(INDEX('Policy Characteristics'!A:A,MATCH($C1118,'Policy Characteristics'!$C:$C,0))),"",INDEX('Policy Characteristics'!A:A,MATCH($C1118,'Policy Characteristics'!$C:$C,0)))</f>
        <v>Cross-Sector</v>
      </c>
      <c r="B1118" s="294" t="str">
        <f>IF(ISBLANK(INDEX('Policy Characteristics'!B:B,MATCH($C1118,'Policy Characteristics'!$C:$C,0))),"",INDEX('Policy Characteristics'!B:B,MATCH($C1118,'Policy Characteristics'!$C:$C,0)))</f>
        <v>Fuel Taxes or Subsidies</v>
      </c>
      <c r="C1118" s="256" t="str">
        <f t="shared" si="56"/>
        <v>Additional Fuel Tax or Subsidy Rate by Fuel</v>
      </c>
      <c r="D1118" s="299" t="s">
        <v>801</v>
      </c>
      <c r="E1118" s="299"/>
      <c r="F1118" s="299" t="s">
        <v>802</v>
      </c>
      <c r="G1118" s="300"/>
      <c r="H1118" s="20">
        <v>80</v>
      </c>
      <c r="I1118" s="297" t="s">
        <v>624</v>
      </c>
      <c r="J1118" s="296" t="str">
        <f>IF(ISBLANK(INDEX('Policy Characteristics'!D:D,MATCH($C1118,'Policy Characteristics'!$C:$C,0))),"",INDEX('Policy Characteristics'!D:D,MATCH($C1118,'Policy Characteristics'!$C:$C,0)))</f>
        <v>Fuel Taxes or Subsidies</v>
      </c>
      <c r="K1118" s="293" t="str">
        <f>IF(ISBLANK(INDEX('Policy Characteristics'!E:E,MATCH($C1118,'Policy Characteristics'!$C:$C,0))),"",INDEX('Policy Characteristics'!E:E,MATCH($C1118,'Policy Characteristics'!$C:$C,0)))</f>
        <v>cross fuel tax</v>
      </c>
      <c r="L1118" s="237">
        <f>IF(ISBLANK(INDEX('Policy Characteristics'!F:F,MATCH($C1118,'Policy Characteristics'!$C:$C,0))),"",INDEX('Policy Characteristics'!F:F,MATCH($C1118,'Policy Characteristics'!$C:$C,0)))</f>
        <v>-0.5</v>
      </c>
      <c r="M1118" s="237">
        <f>IF(ISBLANK(INDEX('Policy Characteristics'!G:G,MATCH($C1118,'Policy Characteristics'!$C:$C,0))),"",INDEX('Policy Characteristics'!G:G,MATCH($C1118,'Policy Characteristics'!$C:$C,0)))</f>
        <v>0.5</v>
      </c>
      <c r="N1118" s="237">
        <f>IF(ISBLANK(INDEX('Policy Characteristics'!H:H,MATCH($C1118,'Policy Characteristics'!$C:$C,0))),"",INDEX('Policy Characteristics'!H:H,MATCH($C1118,'Policy Characteristics'!$C:$C,0)))</f>
        <v>0.01</v>
      </c>
      <c r="O1118" s="293" t="str">
        <f>IF(ISBLANK(INDEX('Policy Characteristics'!I:I,MATCH($C1118,'Policy Characteristics'!$C:$C,0))),"",INDEX('Policy Characteristics'!I:I,MATCH($C1118,'Policy Characteristics'!$C:$C,0)))</f>
        <v>% of BAU price</v>
      </c>
      <c r="P1118" s="293"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8" s="293" t="str">
        <f>IF(ISBLANK(INDEX('Policy Characteristics'!K:K,MATCH($C1118,'Policy Characteristics'!$C:$C,0))),"",INDEX('Policy Characteristics'!K:K,MATCH($C1118,'Policy Characteristics'!$C:$C,0)))</f>
        <v>fuels.html#fuel-taxes</v>
      </c>
      <c r="R1118" s="293" t="str">
        <f>IF(ISBLANK(INDEX('Policy Characteristics'!L:L,MATCH($C1118,'Policy Characteristics'!$C:$C,0))),"",INDEX('Policy Characteristics'!L:L,MATCH($C1118,'Policy Characteristics'!$C:$C,0)))</f>
        <v>fuel-taxes.html</v>
      </c>
    </row>
    <row r="1119" spans="1:18" s="293" customFormat="1" x14ac:dyDescent="0.25">
      <c r="A1119" s="293" t="str">
        <f>IF(ISBLANK(INDEX('Policy Characteristics'!A:A,MATCH($C1119,'Policy Characteristics'!$C:$C,0))),"",INDEX('Policy Characteristics'!A:A,MATCH($C1119,'Policy Characteristics'!$C:$C,0)))</f>
        <v>Cross-Sector</v>
      </c>
      <c r="B1119" s="294" t="str">
        <f>IF(ISBLANK(INDEX('Policy Characteristics'!B:B,MATCH($C1119,'Policy Characteristics'!$C:$C,0))),"",INDEX('Policy Characteristics'!B:B,MATCH($C1119,'Policy Characteristics'!$C:$C,0)))</f>
        <v>Fuel Taxes or Subsidies</v>
      </c>
      <c r="C1119" s="256" t="str">
        <f t="shared" si="56"/>
        <v>Additional Fuel Tax or Subsidy Rate by Fuel</v>
      </c>
      <c r="D1119" s="299" t="s">
        <v>829</v>
      </c>
      <c r="E1119" s="299"/>
      <c r="F1119" s="299" t="s">
        <v>683</v>
      </c>
      <c r="G1119" s="300"/>
      <c r="H1119" s="20">
        <v>738</v>
      </c>
      <c r="I1119" s="297" t="s">
        <v>634</v>
      </c>
      <c r="J1119" s="296" t="str">
        <f>IF(ISBLANK(INDEX('Policy Characteristics'!D:D,MATCH($C1119,'Policy Characteristics'!$C:$C,0))),"",INDEX('Policy Characteristics'!D:D,MATCH($C1119,'Policy Characteristics'!$C:$C,0)))</f>
        <v>Fuel Taxes or Subsidies</v>
      </c>
      <c r="K1119" s="293" t="str">
        <f>IF(ISBLANK(INDEX('Policy Characteristics'!E:E,MATCH($C1119,'Policy Characteristics'!$C:$C,0))),"",INDEX('Policy Characteristics'!E:E,MATCH($C1119,'Policy Characteristics'!$C:$C,0)))</f>
        <v>cross fuel tax</v>
      </c>
      <c r="L1119" s="237">
        <f>IF(ISBLANK(INDEX('Policy Characteristics'!F:F,MATCH($C1119,'Policy Characteristics'!$C:$C,0))),"",INDEX('Policy Characteristics'!F:F,MATCH($C1119,'Policy Characteristics'!$C:$C,0)))</f>
        <v>-0.5</v>
      </c>
      <c r="M1119" s="237">
        <f>IF(ISBLANK(INDEX('Policy Characteristics'!G:G,MATCH($C1119,'Policy Characteristics'!$C:$C,0))),"",INDEX('Policy Characteristics'!G:G,MATCH($C1119,'Policy Characteristics'!$C:$C,0)))</f>
        <v>0.5</v>
      </c>
      <c r="N1119" s="237">
        <f>IF(ISBLANK(INDEX('Policy Characteristics'!H:H,MATCH($C1119,'Policy Characteristics'!$C:$C,0))),"",INDEX('Policy Characteristics'!H:H,MATCH($C1119,'Policy Characteristics'!$C:$C,0)))</f>
        <v>0.01</v>
      </c>
      <c r="O1119" s="293" t="str">
        <f>IF(ISBLANK(INDEX('Policy Characteristics'!I:I,MATCH($C1119,'Policy Characteristics'!$C:$C,0))),"",INDEX('Policy Characteristics'!I:I,MATCH($C1119,'Policy Characteristics'!$C:$C,0)))</f>
        <v>% of BAU price</v>
      </c>
      <c r="P1119" s="293"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9" s="293" t="str">
        <f>IF(ISBLANK(INDEX('Policy Characteristics'!K:K,MATCH($C1119,'Policy Characteristics'!$C:$C,0))),"",INDEX('Policy Characteristics'!K:K,MATCH($C1119,'Policy Characteristics'!$C:$C,0)))</f>
        <v>fuels.html#fuel-taxes</v>
      </c>
      <c r="R1119" s="293" t="str">
        <f>IF(ISBLANK(INDEX('Policy Characteristics'!L:L,MATCH($C1119,'Policy Characteristics'!$C:$C,0))),"",INDEX('Policy Characteristics'!L:L,MATCH($C1119,'Policy Characteristics'!$C:$C,0)))</f>
        <v>fuel-taxes.html</v>
      </c>
    </row>
    <row r="1120" spans="1:18" s="293" customFormat="1" x14ac:dyDescent="0.25">
      <c r="A1120" s="293" t="str">
        <f>IF(ISBLANK(INDEX('Policy Characteristics'!A:A,MATCH($C1120,'Policy Characteristics'!$C:$C,0))),"",INDEX('Policy Characteristics'!A:A,MATCH($C1120,'Policy Characteristics'!$C:$C,0)))</f>
        <v>Cross-Sector</v>
      </c>
      <c r="B1120" s="294" t="str">
        <f>IF(ISBLANK(INDEX('Policy Characteristics'!B:B,MATCH($C1120,'Policy Characteristics'!$C:$C,0))),"",INDEX('Policy Characteristics'!B:B,MATCH($C1120,'Policy Characteristics'!$C:$C,0)))</f>
        <v>Fuel Taxes or Subsidies</v>
      </c>
      <c r="C1120" s="256" t="str">
        <f t="shared" si="56"/>
        <v>Additional Fuel Tax or Subsidy Rate by Fuel</v>
      </c>
      <c r="D1120" s="299" t="s">
        <v>834</v>
      </c>
      <c r="E1120" s="299"/>
      <c r="F1120" s="299" t="s">
        <v>693</v>
      </c>
      <c r="G1120" s="300"/>
      <c r="H1120" s="20">
        <v>739</v>
      </c>
      <c r="I1120" s="297" t="s">
        <v>634</v>
      </c>
      <c r="J1120" s="296" t="str">
        <f>IF(ISBLANK(INDEX('Policy Characteristics'!D:D,MATCH($C1120,'Policy Characteristics'!$C:$C,0))),"",INDEX('Policy Characteristics'!D:D,MATCH($C1120,'Policy Characteristics'!$C:$C,0)))</f>
        <v>Fuel Taxes or Subsidies</v>
      </c>
      <c r="K1120" s="293" t="str">
        <f>IF(ISBLANK(INDEX('Policy Characteristics'!E:E,MATCH($C1120,'Policy Characteristics'!$C:$C,0))),"",INDEX('Policy Characteristics'!E:E,MATCH($C1120,'Policy Characteristics'!$C:$C,0)))</f>
        <v>cross fuel tax</v>
      </c>
      <c r="L1120" s="237">
        <f>IF(ISBLANK(INDEX('Policy Characteristics'!F:F,MATCH($C1120,'Policy Characteristics'!$C:$C,0))),"",INDEX('Policy Characteristics'!F:F,MATCH($C1120,'Policy Characteristics'!$C:$C,0)))</f>
        <v>-0.5</v>
      </c>
      <c r="M1120" s="237">
        <f>IF(ISBLANK(INDEX('Policy Characteristics'!G:G,MATCH($C1120,'Policy Characteristics'!$C:$C,0))),"",INDEX('Policy Characteristics'!G:G,MATCH($C1120,'Policy Characteristics'!$C:$C,0)))</f>
        <v>0.5</v>
      </c>
      <c r="N1120" s="237">
        <f>IF(ISBLANK(INDEX('Policy Characteristics'!H:H,MATCH($C1120,'Policy Characteristics'!$C:$C,0))),"",INDEX('Policy Characteristics'!H:H,MATCH($C1120,'Policy Characteristics'!$C:$C,0)))</f>
        <v>0.01</v>
      </c>
      <c r="O1120" s="293" t="str">
        <f>IF(ISBLANK(INDEX('Policy Characteristics'!I:I,MATCH($C1120,'Policy Characteristics'!$C:$C,0))),"",INDEX('Policy Characteristics'!I:I,MATCH($C1120,'Policy Characteristics'!$C:$C,0)))</f>
        <v>% of BAU price</v>
      </c>
      <c r="P1120" s="293"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0" s="293" t="str">
        <f>IF(ISBLANK(INDEX('Policy Characteristics'!K:K,MATCH($C1120,'Policy Characteristics'!$C:$C,0))),"",INDEX('Policy Characteristics'!K:K,MATCH($C1120,'Policy Characteristics'!$C:$C,0)))</f>
        <v>fuels.html#fuel-taxes</v>
      </c>
      <c r="R1120" s="293" t="str">
        <f>IF(ISBLANK(INDEX('Policy Characteristics'!L:L,MATCH($C1120,'Policy Characteristics'!$C:$C,0))),"",INDEX('Policy Characteristics'!L:L,MATCH($C1120,'Policy Characteristics'!$C:$C,0)))</f>
        <v>fuel-taxes.html</v>
      </c>
    </row>
    <row r="1121" spans="1:18" s="293" customFormat="1" x14ac:dyDescent="0.25">
      <c r="A1121" s="293" t="str">
        <f>IF(ISBLANK(INDEX('Policy Characteristics'!A:A,MATCH($C1121,'Policy Characteristics'!$C:$C,0))),"",INDEX('Policy Characteristics'!A:A,MATCH($C1121,'Policy Characteristics'!$C:$C,0)))</f>
        <v>Cross-Sector</v>
      </c>
      <c r="B1121" s="294" t="str">
        <f>IF(ISBLANK(INDEX('Policy Characteristics'!B:B,MATCH($C1121,'Policy Characteristics'!$C:$C,0))),"",INDEX('Policy Characteristics'!B:B,MATCH($C1121,'Policy Characteristics'!$C:$C,0)))</f>
        <v>Fuel Taxes or Subsidies</v>
      </c>
      <c r="C1121" s="256" t="str">
        <f t="shared" si="56"/>
        <v>Additional Fuel Tax or Subsidy Rate by Fuel</v>
      </c>
      <c r="D1121" s="299" t="s">
        <v>803</v>
      </c>
      <c r="E1121" s="299"/>
      <c r="F1121" s="299" t="s">
        <v>804</v>
      </c>
      <c r="G1121" s="300"/>
      <c r="H1121" s="20">
        <v>81</v>
      </c>
      <c r="I1121" s="297" t="s">
        <v>624</v>
      </c>
      <c r="J1121" s="296" t="str">
        <f>IF(ISBLANK(INDEX('Policy Characteristics'!D:D,MATCH($C1121,'Policy Characteristics'!$C:$C,0))),"",INDEX('Policy Characteristics'!D:D,MATCH($C1121,'Policy Characteristics'!$C:$C,0)))</f>
        <v>Fuel Taxes or Subsidies</v>
      </c>
      <c r="K1121" s="293" t="str">
        <f>IF(ISBLANK(INDEX('Policy Characteristics'!E:E,MATCH($C1121,'Policy Characteristics'!$C:$C,0))),"",INDEX('Policy Characteristics'!E:E,MATCH($C1121,'Policy Characteristics'!$C:$C,0)))</f>
        <v>cross fuel tax</v>
      </c>
      <c r="L1121" s="237">
        <f>IF(ISBLANK(INDEX('Policy Characteristics'!F:F,MATCH($C1121,'Policy Characteristics'!$C:$C,0))),"",INDEX('Policy Characteristics'!F:F,MATCH($C1121,'Policy Characteristics'!$C:$C,0)))</f>
        <v>-0.5</v>
      </c>
      <c r="M1121" s="237">
        <f>IF(ISBLANK(INDEX('Policy Characteristics'!G:G,MATCH($C1121,'Policy Characteristics'!$C:$C,0))),"",INDEX('Policy Characteristics'!G:G,MATCH($C1121,'Policy Characteristics'!$C:$C,0)))</f>
        <v>0.5</v>
      </c>
      <c r="N1121" s="237">
        <f>IF(ISBLANK(INDEX('Policy Characteristics'!H:H,MATCH($C1121,'Policy Characteristics'!$C:$C,0))),"",INDEX('Policy Characteristics'!H:H,MATCH($C1121,'Policy Characteristics'!$C:$C,0)))</f>
        <v>0.01</v>
      </c>
      <c r="O1121" s="293" t="str">
        <f>IF(ISBLANK(INDEX('Policy Characteristics'!I:I,MATCH($C1121,'Policy Characteristics'!$C:$C,0))),"",INDEX('Policy Characteristics'!I:I,MATCH($C1121,'Policy Characteristics'!$C:$C,0)))</f>
        <v>% of BAU price</v>
      </c>
      <c r="P1121" s="293"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1" s="293" t="str">
        <f>IF(ISBLANK(INDEX('Policy Characteristics'!K:K,MATCH($C1121,'Policy Characteristics'!$C:$C,0))),"",INDEX('Policy Characteristics'!K:K,MATCH($C1121,'Policy Characteristics'!$C:$C,0)))</f>
        <v>fuels.html#fuel-taxes</v>
      </c>
      <c r="R1121" s="293" t="str">
        <f>IF(ISBLANK(INDEX('Policy Characteristics'!L:L,MATCH($C1121,'Policy Characteristics'!$C:$C,0))),"",INDEX('Policy Characteristics'!L:L,MATCH($C1121,'Policy Characteristics'!$C:$C,0)))</f>
        <v>fuel-taxes.html</v>
      </c>
    </row>
    <row r="1122" spans="1:18" s="293" customFormat="1" x14ac:dyDescent="0.25">
      <c r="A1122" s="293" t="str">
        <f>IF(ISBLANK(INDEX('Policy Characteristics'!A:A,MATCH($C1122,'Policy Characteristics'!$C:$C,0))),"",INDEX('Policy Characteristics'!A:A,MATCH($C1122,'Policy Characteristics'!$C:$C,0)))</f>
        <v>Cross-Sector</v>
      </c>
      <c r="B1122" s="294" t="str">
        <f>IF(ISBLANK(INDEX('Policy Characteristics'!B:B,MATCH($C1122,'Policy Characteristics'!$C:$C,0))),"",INDEX('Policy Characteristics'!B:B,MATCH($C1122,'Policy Characteristics'!$C:$C,0)))</f>
        <v>Fuel Taxes or Subsidies</v>
      </c>
      <c r="C1122" s="256" t="str">
        <f t="shared" si="56"/>
        <v>Additional Fuel Tax or Subsidy Rate by Fuel</v>
      </c>
      <c r="D1122" s="299" t="s">
        <v>805</v>
      </c>
      <c r="E1122" s="299"/>
      <c r="F1122" s="299" t="s">
        <v>806</v>
      </c>
      <c r="G1122" s="300"/>
      <c r="H1122" s="20">
        <v>82</v>
      </c>
      <c r="I1122" s="297" t="s">
        <v>624</v>
      </c>
      <c r="J1122" s="296" t="str">
        <f>IF(ISBLANK(INDEX('Policy Characteristics'!D:D,MATCH($C1122,'Policy Characteristics'!$C:$C,0))),"",INDEX('Policy Characteristics'!D:D,MATCH($C1122,'Policy Characteristics'!$C:$C,0)))</f>
        <v>Fuel Taxes or Subsidies</v>
      </c>
      <c r="K1122" s="293" t="str">
        <f>IF(ISBLANK(INDEX('Policy Characteristics'!E:E,MATCH($C1122,'Policy Characteristics'!$C:$C,0))),"",INDEX('Policy Characteristics'!E:E,MATCH($C1122,'Policy Characteristics'!$C:$C,0)))</f>
        <v>cross fuel tax</v>
      </c>
      <c r="L1122" s="237">
        <f>IF(ISBLANK(INDEX('Policy Characteristics'!F:F,MATCH($C1122,'Policy Characteristics'!$C:$C,0))),"",INDEX('Policy Characteristics'!F:F,MATCH($C1122,'Policy Characteristics'!$C:$C,0)))</f>
        <v>-0.5</v>
      </c>
      <c r="M1122" s="237">
        <f>IF(ISBLANK(INDEX('Policy Characteristics'!G:G,MATCH($C1122,'Policy Characteristics'!$C:$C,0))),"",INDEX('Policy Characteristics'!G:G,MATCH($C1122,'Policy Characteristics'!$C:$C,0)))</f>
        <v>0.5</v>
      </c>
      <c r="N1122" s="237">
        <f>IF(ISBLANK(INDEX('Policy Characteristics'!H:H,MATCH($C1122,'Policy Characteristics'!$C:$C,0))),"",INDEX('Policy Characteristics'!H:H,MATCH($C1122,'Policy Characteristics'!$C:$C,0)))</f>
        <v>0.01</v>
      </c>
      <c r="O1122" s="293" t="str">
        <f>IF(ISBLANK(INDEX('Policy Characteristics'!I:I,MATCH($C1122,'Policy Characteristics'!$C:$C,0))),"",INDEX('Policy Characteristics'!I:I,MATCH($C1122,'Policy Characteristics'!$C:$C,0)))</f>
        <v>% of BAU price</v>
      </c>
      <c r="P1122" s="293"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2" s="293" t="str">
        <f>IF(ISBLANK(INDEX('Policy Characteristics'!K:K,MATCH($C1122,'Policy Characteristics'!$C:$C,0))),"",INDEX('Policy Characteristics'!K:K,MATCH($C1122,'Policy Characteristics'!$C:$C,0)))</f>
        <v>fuels.html#fuel-taxes</v>
      </c>
      <c r="R1122" s="293" t="str">
        <f>IF(ISBLANK(INDEX('Policy Characteristics'!L:L,MATCH($C1122,'Policy Characteristics'!$C:$C,0))),"",INDEX('Policy Characteristics'!L:L,MATCH($C1122,'Policy Characteristics'!$C:$C,0)))</f>
        <v>fuel-taxes.html</v>
      </c>
    </row>
    <row r="1123" spans="1:18" s="293" customFormat="1" x14ac:dyDescent="0.25">
      <c r="A1123" s="293" t="str">
        <f>IF(ISBLANK(INDEX('Policy Characteristics'!A:A,MATCH($C1123,'Policy Characteristics'!$C:$C,0))),"",INDEX('Policy Characteristics'!A:A,MATCH($C1123,'Policy Characteristics'!$C:$C,0)))</f>
        <v>Cross-Sector</v>
      </c>
      <c r="B1123" s="294" t="str">
        <f>IF(ISBLANK(INDEX('Policy Characteristics'!B:B,MATCH($C1123,'Policy Characteristics'!$C:$C,0))),"",INDEX('Policy Characteristics'!B:B,MATCH($C1123,'Policy Characteristics'!$C:$C,0)))</f>
        <v>Fuel Taxes or Subsidies</v>
      </c>
      <c r="C1123" s="256" t="str">
        <f t="shared" si="56"/>
        <v>Additional Fuel Tax or Subsidy Rate by Fuel</v>
      </c>
      <c r="D1123" s="299" t="s">
        <v>835</v>
      </c>
      <c r="E1123" s="299"/>
      <c r="F1123" s="299" t="s">
        <v>836</v>
      </c>
      <c r="G1123" s="300"/>
      <c r="H1123" s="20">
        <v>740</v>
      </c>
      <c r="I1123" s="297" t="s">
        <v>634</v>
      </c>
      <c r="J1123" s="296" t="str">
        <f>IF(ISBLANK(INDEX('Policy Characteristics'!D:D,MATCH($C1123,'Policy Characteristics'!$C:$C,0))),"",INDEX('Policy Characteristics'!D:D,MATCH($C1123,'Policy Characteristics'!$C:$C,0)))</f>
        <v>Fuel Taxes or Subsidies</v>
      </c>
      <c r="K1123" s="293" t="str">
        <f>IF(ISBLANK(INDEX('Policy Characteristics'!E:E,MATCH($C1123,'Policy Characteristics'!$C:$C,0))),"",INDEX('Policy Characteristics'!E:E,MATCH($C1123,'Policy Characteristics'!$C:$C,0)))</f>
        <v>cross fuel tax</v>
      </c>
      <c r="L1123" s="237">
        <f>IF(ISBLANK(INDEX('Policy Characteristics'!F:F,MATCH($C1123,'Policy Characteristics'!$C:$C,0))),"",INDEX('Policy Characteristics'!F:F,MATCH($C1123,'Policy Characteristics'!$C:$C,0)))</f>
        <v>-0.5</v>
      </c>
      <c r="M1123" s="237">
        <f>IF(ISBLANK(INDEX('Policy Characteristics'!G:G,MATCH($C1123,'Policy Characteristics'!$C:$C,0))),"",INDEX('Policy Characteristics'!G:G,MATCH($C1123,'Policy Characteristics'!$C:$C,0)))</f>
        <v>0.5</v>
      </c>
      <c r="N1123" s="237">
        <f>IF(ISBLANK(INDEX('Policy Characteristics'!H:H,MATCH($C1123,'Policy Characteristics'!$C:$C,0))),"",INDEX('Policy Characteristics'!H:H,MATCH($C1123,'Policy Characteristics'!$C:$C,0)))</f>
        <v>0.01</v>
      </c>
      <c r="O1123" s="293" t="str">
        <f>IF(ISBLANK(INDEX('Policy Characteristics'!I:I,MATCH($C1123,'Policy Characteristics'!$C:$C,0))),"",INDEX('Policy Characteristics'!I:I,MATCH($C1123,'Policy Characteristics'!$C:$C,0)))</f>
        <v>% of BAU price</v>
      </c>
      <c r="P1123" s="293"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3" s="293" t="str">
        <f>IF(ISBLANK(INDEX('Policy Characteristics'!K:K,MATCH($C1123,'Policy Characteristics'!$C:$C,0))),"",INDEX('Policy Characteristics'!K:K,MATCH($C1123,'Policy Characteristics'!$C:$C,0)))</f>
        <v>fuels.html#fuel-taxes</v>
      </c>
      <c r="R1123" s="293" t="str">
        <f>IF(ISBLANK(INDEX('Policy Characteristics'!L:L,MATCH($C1123,'Policy Characteristics'!$C:$C,0))),"",INDEX('Policy Characteristics'!L:L,MATCH($C1123,'Policy Characteristics'!$C:$C,0)))</f>
        <v>fuel-taxes.html</v>
      </c>
    </row>
    <row r="1124" spans="1:18" s="293" customFormat="1" x14ac:dyDescent="0.25">
      <c r="A1124" s="293" t="str">
        <f>IF(ISBLANK(INDEX('Policy Characteristics'!A:A,MATCH($C1124,'Policy Characteristics'!$C:$C,0))),"",INDEX('Policy Characteristics'!A:A,MATCH($C1124,'Policy Characteristics'!$C:$C,0)))</f>
        <v>Cross-Sector</v>
      </c>
      <c r="B1124" s="294" t="str">
        <f>IF(ISBLANK(INDEX('Policy Characteristics'!B:B,MATCH($C1124,'Policy Characteristics'!$C:$C,0))),"",INDEX('Policy Characteristics'!B:B,MATCH($C1124,'Policy Characteristics'!$C:$C,0)))</f>
        <v>Fuel Taxes or Subsidies</v>
      </c>
      <c r="C1124" s="256" t="str">
        <f t="shared" si="56"/>
        <v>Additional Fuel Tax or Subsidy Rate by Fuel</v>
      </c>
      <c r="D1124" s="299" t="s">
        <v>837</v>
      </c>
      <c r="E1124" s="299"/>
      <c r="F1124" s="299" t="s">
        <v>838</v>
      </c>
      <c r="G1124" s="300"/>
      <c r="H1124" s="20">
        <v>741</v>
      </c>
      <c r="I1124" s="297" t="s">
        <v>634</v>
      </c>
      <c r="J1124" s="296" t="str">
        <f>IF(ISBLANK(INDEX('Policy Characteristics'!D:D,MATCH($C1124,'Policy Characteristics'!$C:$C,0))),"",INDEX('Policy Characteristics'!D:D,MATCH($C1124,'Policy Characteristics'!$C:$C,0)))</f>
        <v>Fuel Taxes or Subsidies</v>
      </c>
      <c r="K1124" s="293" t="str">
        <f>IF(ISBLANK(INDEX('Policy Characteristics'!E:E,MATCH($C1124,'Policy Characteristics'!$C:$C,0))),"",INDEX('Policy Characteristics'!E:E,MATCH($C1124,'Policy Characteristics'!$C:$C,0)))</f>
        <v>cross fuel tax</v>
      </c>
      <c r="L1124" s="237">
        <f>IF(ISBLANK(INDEX('Policy Characteristics'!F:F,MATCH($C1124,'Policy Characteristics'!$C:$C,0))),"",INDEX('Policy Characteristics'!F:F,MATCH($C1124,'Policy Characteristics'!$C:$C,0)))</f>
        <v>-0.5</v>
      </c>
      <c r="M1124" s="237">
        <f>IF(ISBLANK(INDEX('Policy Characteristics'!G:G,MATCH($C1124,'Policy Characteristics'!$C:$C,0))),"",INDEX('Policy Characteristics'!G:G,MATCH($C1124,'Policy Characteristics'!$C:$C,0)))</f>
        <v>0.5</v>
      </c>
      <c r="N1124" s="237">
        <f>IF(ISBLANK(INDEX('Policy Characteristics'!H:H,MATCH($C1124,'Policy Characteristics'!$C:$C,0))),"",INDEX('Policy Characteristics'!H:H,MATCH($C1124,'Policy Characteristics'!$C:$C,0)))</f>
        <v>0.01</v>
      </c>
      <c r="O1124" s="293" t="str">
        <f>IF(ISBLANK(INDEX('Policy Characteristics'!I:I,MATCH($C1124,'Policy Characteristics'!$C:$C,0))),"",INDEX('Policy Characteristics'!I:I,MATCH($C1124,'Policy Characteristics'!$C:$C,0)))</f>
        <v>% of BAU price</v>
      </c>
      <c r="P1124" s="293"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4" s="293" t="str">
        <f>IF(ISBLANK(INDEX('Policy Characteristics'!K:K,MATCH($C1124,'Policy Characteristics'!$C:$C,0))),"",INDEX('Policy Characteristics'!K:K,MATCH($C1124,'Policy Characteristics'!$C:$C,0)))</f>
        <v>fuels.html#fuel-taxes</v>
      </c>
      <c r="R1124" s="293" t="str">
        <f>IF(ISBLANK(INDEX('Policy Characteristics'!L:L,MATCH($C1124,'Policy Characteristics'!$C:$C,0))),"",INDEX('Policy Characteristics'!L:L,MATCH($C1124,'Policy Characteristics'!$C:$C,0)))</f>
        <v>fuel-taxes.html</v>
      </c>
    </row>
    <row r="1125" spans="1:18" x14ac:dyDescent="0.25">
      <c r="A1125" s="293" t="str">
        <f>IF(ISBLANK(INDEX('Policy Characteristics'!A:A,MATCH($C1125,'Policy Characteristics'!$C:$C,0))),"",INDEX('Policy Characteristics'!A:A,MATCH($C1125,'Policy Characteristics'!$C:$C,0)))</f>
        <v>Cross-Sector</v>
      </c>
      <c r="B1125" s="294" t="str">
        <f>IF(ISBLANK(INDEX('Policy Characteristics'!B:B,MATCH($C1125,'Policy Characteristics'!$C:$C,0))),"",INDEX('Policy Characteristics'!B:B,MATCH($C1125,'Policy Characteristics'!$C:$C,0)))</f>
        <v>Fuel Taxes or Subsidies</v>
      </c>
      <c r="C1125" s="256" t="str">
        <f t="shared" si="56"/>
        <v>Additional Fuel Tax or Subsidy Rate by Fuel</v>
      </c>
      <c r="D1125" s="299" t="s">
        <v>807</v>
      </c>
      <c r="E1125" s="299"/>
      <c r="F1125" s="299" t="s">
        <v>808</v>
      </c>
      <c r="G1125" s="300"/>
      <c r="H1125" s="20">
        <v>742</v>
      </c>
      <c r="I1125" s="297" t="s">
        <v>634</v>
      </c>
      <c r="J1125" s="296" t="str">
        <f>IF(ISBLANK(INDEX('Policy Characteristics'!D:D,MATCH($C1125,'Policy Characteristics'!$C:$C,0))),"",INDEX('Policy Characteristics'!D:D,MATCH($C1125,'Policy Characteristics'!$C:$C,0)))</f>
        <v>Fuel Taxes or Subsidies</v>
      </c>
      <c r="K1125" s="293" t="str">
        <f>IF(ISBLANK(INDEX('Policy Characteristics'!E:E,MATCH($C1125,'Policy Characteristics'!$C:$C,0))),"",INDEX('Policy Characteristics'!E:E,MATCH($C1125,'Policy Characteristics'!$C:$C,0)))</f>
        <v>cross fuel tax</v>
      </c>
      <c r="L1125" s="237">
        <f>IF(ISBLANK(INDEX('Policy Characteristics'!F:F,MATCH($C1125,'Policy Characteristics'!$C:$C,0))),"",INDEX('Policy Characteristics'!F:F,MATCH($C1125,'Policy Characteristics'!$C:$C,0)))</f>
        <v>-0.5</v>
      </c>
      <c r="M1125" s="237">
        <f>IF(ISBLANK(INDEX('Policy Characteristics'!G:G,MATCH($C1125,'Policy Characteristics'!$C:$C,0))),"",INDEX('Policy Characteristics'!G:G,MATCH($C1125,'Policy Characteristics'!$C:$C,0)))</f>
        <v>0.5</v>
      </c>
      <c r="N1125" s="237">
        <f>IF(ISBLANK(INDEX('Policy Characteristics'!H:H,MATCH($C1125,'Policy Characteristics'!$C:$C,0))),"",INDEX('Policy Characteristics'!H:H,MATCH($C1125,'Policy Characteristics'!$C:$C,0)))</f>
        <v>0.01</v>
      </c>
      <c r="O1125" s="293" t="str">
        <f>IF(ISBLANK(INDEX('Policy Characteristics'!I:I,MATCH($C1125,'Policy Characteristics'!$C:$C,0))),"",INDEX('Policy Characteristics'!I:I,MATCH($C1125,'Policy Characteristics'!$C:$C,0)))</f>
        <v>% of BAU price</v>
      </c>
      <c r="P1125" s="293"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5" s="293" t="str">
        <f>IF(ISBLANK(INDEX('Policy Characteristics'!K:K,MATCH($C1125,'Policy Characteristics'!$C:$C,0))),"",INDEX('Policy Characteristics'!K:K,MATCH($C1125,'Policy Characteristics'!$C:$C,0)))</f>
        <v>fuels.html#fuel-taxes</v>
      </c>
      <c r="R1125" s="293" t="str">
        <f>IF(ISBLANK(INDEX('Policy Characteristics'!L:L,MATCH($C1125,'Policy Characteristics'!$C:$C,0))),"",INDEX('Policy Characteristics'!L:L,MATCH($C1125,'Policy Characteristics'!$C:$C,0)))</f>
        <v>fuel-taxes.html</v>
      </c>
    </row>
    <row r="1126" spans="1:18" x14ac:dyDescent="0.25">
      <c r="A1126" s="293" t="str">
        <f>IF(ISBLANK(INDEX('Policy Characteristics'!A:A,MATCH($C1126,'Policy Characteristics'!$C:$C,0))),"",INDEX('Policy Characteristics'!A:A,MATCH($C1126,'Policy Characteristics'!$C:$C,0)))</f>
        <v>Cross-Sector</v>
      </c>
      <c r="B1126" s="294" t="str">
        <f>IF(ISBLANK(INDEX('Policy Characteristics'!B:B,MATCH($C1126,'Policy Characteristics'!$C:$C,0))),"",INDEX('Policy Characteristics'!B:B,MATCH($C1126,'Policy Characteristics'!$C:$C,0)))</f>
        <v>Fuel Taxes or Subsidies</v>
      </c>
      <c r="C1126" s="256" t="str">
        <f t="shared" si="56"/>
        <v>Additional Fuel Tax or Subsidy Rate by Fuel</v>
      </c>
      <c r="D1126" s="299" t="s">
        <v>839</v>
      </c>
      <c r="E1126" s="299"/>
      <c r="F1126" s="299" t="s">
        <v>840</v>
      </c>
      <c r="G1126" s="300"/>
      <c r="H1126" s="20">
        <v>743</v>
      </c>
      <c r="I1126" s="297" t="s">
        <v>634</v>
      </c>
      <c r="J1126" s="296" t="str">
        <f>IF(ISBLANK(INDEX('Policy Characteristics'!D:D,MATCH($C1126,'Policy Characteristics'!$C:$C,0))),"",INDEX('Policy Characteristics'!D:D,MATCH($C1126,'Policy Characteristics'!$C:$C,0)))</f>
        <v>Fuel Taxes or Subsidies</v>
      </c>
      <c r="K1126" s="293" t="str">
        <f>IF(ISBLANK(INDEX('Policy Characteristics'!E:E,MATCH($C1126,'Policy Characteristics'!$C:$C,0))),"",INDEX('Policy Characteristics'!E:E,MATCH($C1126,'Policy Characteristics'!$C:$C,0)))</f>
        <v>cross fuel tax</v>
      </c>
      <c r="L1126" s="237">
        <f>IF(ISBLANK(INDEX('Policy Characteristics'!F:F,MATCH($C1126,'Policy Characteristics'!$C:$C,0))),"",INDEX('Policy Characteristics'!F:F,MATCH($C1126,'Policy Characteristics'!$C:$C,0)))</f>
        <v>-0.5</v>
      </c>
      <c r="M1126" s="237">
        <f>IF(ISBLANK(INDEX('Policy Characteristics'!G:G,MATCH($C1126,'Policy Characteristics'!$C:$C,0))),"",INDEX('Policy Characteristics'!G:G,MATCH($C1126,'Policy Characteristics'!$C:$C,0)))</f>
        <v>0.5</v>
      </c>
      <c r="N1126" s="237">
        <f>IF(ISBLANK(INDEX('Policy Characteristics'!H:H,MATCH($C1126,'Policy Characteristics'!$C:$C,0))),"",INDEX('Policy Characteristics'!H:H,MATCH($C1126,'Policy Characteristics'!$C:$C,0)))</f>
        <v>0.01</v>
      </c>
      <c r="O1126" s="293" t="str">
        <f>IF(ISBLANK(INDEX('Policy Characteristics'!I:I,MATCH($C1126,'Policy Characteristics'!$C:$C,0))),"",INDEX('Policy Characteristics'!I:I,MATCH($C1126,'Policy Characteristics'!$C:$C,0)))</f>
        <v>% of BAU price</v>
      </c>
      <c r="P1126" s="293"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6" s="293" t="str">
        <f>IF(ISBLANK(INDEX('Policy Characteristics'!K:K,MATCH($C1126,'Policy Characteristics'!$C:$C,0))),"",INDEX('Policy Characteristics'!K:K,MATCH($C1126,'Policy Characteristics'!$C:$C,0)))</f>
        <v>fuels.html#fuel-taxes</v>
      </c>
      <c r="R1126" s="293" t="str">
        <f>IF(ISBLANK(INDEX('Policy Characteristics'!L:L,MATCH($C1126,'Policy Characteristics'!$C:$C,0))),"",INDEX('Policy Characteristics'!L:L,MATCH($C1126,'Policy Characteristics'!$C:$C,0)))</f>
        <v>fuel-taxes.html</v>
      </c>
    </row>
    <row r="1127" spans="1:18" x14ac:dyDescent="0.25">
      <c r="A1127" s="293" t="str">
        <f>IF(ISBLANK(INDEX('Policy Characteristics'!A:A,MATCH($C1127,'Policy Characteristics'!$C:$C,0))),"",INDEX('Policy Characteristics'!A:A,MATCH($C1127,'Policy Characteristics'!$C:$C,0)))</f>
        <v>Cross-Sector</v>
      </c>
      <c r="B1127" s="294" t="str">
        <f>IF(ISBLANK(INDEX('Policy Characteristics'!B:B,MATCH($C1127,'Policy Characteristics'!$C:$C,0))),"",INDEX('Policy Characteristics'!B:B,MATCH($C1127,'Policy Characteristics'!$C:$C,0)))</f>
        <v>Fuel Taxes or Subsidies</v>
      </c>
      <c r="C1127" s="256" t="str">
        <f t="shared" si="56"/>
        <v>Additional Fuel Tax or Subsidy Rate by Fuel</v>
      </c>
      <c r="D1127" s="299" t="s">
        <v>809</v>
      </c>
      <c r="E1127" s="299"/>
      <c r="F1127" s="299" t="s">
        <v>701</v>
      </c>
      <c r="G1127" s="300"/>
      <c r="H1127" s="20">
        <v>744</v>
      </c>
      <c r="I1127" s="297" t="s">
        <v>634</v>
      </c>
      <c r="J1127" s="296" t="str">
        <f>IF(ISBLANK(INDEX('Policy Characteristics'!D:D,MATCH($C1127,'Policy Characteristics'!$C:$C,0))),"",INDEX('Policy Characteristics'!D:D,MATCH($C1127,'Policy Characteristics'!$C:$C,0)))</f>
        <v>Fuel Taxes or Subsidies</v>
      </c>
      <c r="K1127" s="293" t="str">
        <f>IF(ISBLANK(INDEX('Policy Characteristics'!E:E,MATCH($C1127,'Policy Characteristics'!$C:$C,0))),"",INDEX('Policy Characteristics'!E:E,MATCH($C1127,'Policy Characteristics'!$C:$C,0)))</f>
        <v>cross fuel tax</v>
      </c>
      <c r="L1127" s="237">
        <f>IF(ISBLANK(INDEX('Policy Characteristics'!F:F,MATCH($C1127,'Policy Characteristics'!$C:$C,0))),"",INDEX('Policy Characteristics'!F:F,MATCH($C1127,'Policy Characteristics'!$C:$C,0)))</f>
        <v>-0.5</v>
      </c>
      <c r="M1127" s="237">
        <f>IF(ISBLANK(INDEX('Policy Characteristics'!G:G,MATCH($C1127,'Policy Characteristics'!$C:$C,0))),"",INDEX('Policy Characteristics'!G:G,MATCH($C1127,'Policy Characteristics'!$C:$C,0)))</f>
        <v>0.5</v>
      </c>
      <c r="N1127" s="237">
        <f>IF(ISBLANK(INDEX('Policy Characteristics'!H:H,MATCH($C1127,'Policy Characteristics'!$C:$C,0))),"",INDEX('Policy Characteristics'!H:H,MATCH($C1127,'Policy Characteristics'!$C:$C,0)))</f>
        <v>0.01</v>
      </c>
      <c r="O1127" s="293" t="str">
        <f>IF(ISBLANK(INDEX('Policy Characteristics'!I:I,MATCH($C1127,'Policy Characteristics'!$C:$C,0))),"",INDEX('Policy Characteristics'!I:I,MATCH($C1127,'Policy Characteristics'!$C:$C,0)))</f>
        <v>% of BAU price</v>
      </c>
      <c r="P1127" s="293"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7" s="293" t="str">
        <f>IF(ISBLANK(INDEX('Policy Characteristics'!K:K,MATCH($C1127,'Policy Characteristics'!$C:$C,0))),"",INDEX('Policy Characteristics'!K:K,MATCH($C1127,'Policy Characteristics'!$C:$C,0)))</f>
        <v>fuels.html#fuel-taxes</v>
      </c>
      <c r="R1127" s="293" t="str">
        <f>IF(ISBLANK(INDEX('Policy Characteristics'!L:L,MATCH($C1127,'Policy Characteristics'!$C:$C,0))),"",INDEX('Policy Characteristics'!L:L,MATCH($C1127,'Policy Characteristics'!$C:$C,0)))</f>
        <v>fuel-taxes.html</v>
      </c>
    </row>
    <row r="1128" spans="1:18" x14ac:dyDescent="0.25">
      <c r="A1128" s="293" t="str">
        <f>IF(ISBLANK(INDEX('Policy Characteristics'!A:A,MATCH($C1128,'Policy Characteristics'!$C:$C,0))),"",INDEX('Policy Characteristics'!A:A,MATCH($C1128,'Policy Characteristics'!$C:$C,0)))</f>
        <v>Cross-Sector</v>
      </c>
      <c r="B1128" s="294" t="str">
        <f>IF(ISBLANK(INDEX('Policy Characteristics'!B:B,MATCH($C1128,'Policy Characteristics'!$C:$C,0))),"",INDEX('Policy Characteristics'!B:B,MATCH($C1128,'Policy Characteristics'!$C:$C,0)))</f>
        <v>Fuel Taxes or Subsidies</v>
      </c>
      <c r="C1128" s="256" t="str">
        <f t="shared" si="56"/>
        <v>Additional Fuel Tax or Subsidy Rate by Fuel</v>
      </c>
      <c r="D1128" s="299" t="s">
        <v>810</v>
      </c>
      <c r="E1128" s="299"/>
      <c r="F1128" s="299" t="s">
        <v>706</v>
      </c>
      <c r="G1128" s="300"/>
      <c r="H1128" s="20">
        <v>745</v>
      </c>
      <c r="I1128" s="297" t="s">
        <v>634</v>
      </c>
      <c r="J1128" s="296" t="str">
        <f>IF(ISBLANK(INDEX('Policy Characteristics'!D:D,MATCH($C1128,'Policy Characteristics'!$C:$C,0))),"",INDEX('Policy Characteristics'!D:D,MATCH($C1128,'Policy Characteristics'!$C:$C,0)))</f>
        <v>Fuel Taxes or Subsidies</v>
      </c>
      <c r="K1128" s="293" t="str">
        <f>IF(ISBLANK(INDEX('Policy Characteristics'!E:E,MATCH($C1128,'Policy Characteristics'!$C:$C,0))),"",INDEX('Policy Characteristics'!E:E,MATCH($C1128,'Policy Characteristics'!$C:$C,0)))</f>
        <v>cross fuel tax</v>
      </c>
      <c r="L1128" s="237">
        <f>IF(ISBLANK(INDEX('Policy Characteristics'!F:F,MATCH($C1128,'Policy Characteristics'!$C:$C,0))),"",INDEX('Policy Characteristics'!F:F,MATCH($C1128,'Policy Characteristics'!$C:$C,0)))</f>
        <v>-0.5</v>
      </c>
      <c r="M1128" s="237">
        <f>IF(ISBLANK(INDEX('Policy Characteristics'!G:G,MATCH($C1128,'Policy Characteristics'!$C:$C,0))),"",INDEX('Policy Characteristics'!G:G,MATCH($C1128,'Policy Characteristics'!$C:$C,0)))</f>
        <v>0.5</v>
      </c>
      <c r="N1128" s="237">
        <f>IF(ISBLANK(INDEX('Policy Characteristics'!H:H,MATCH($C1128,'Policy Characteristics'!$C:$C,0))),"",INDEX('Policy Characteristics'!H:H,MATCH($C1128,'Policy Characteristics'!$C:$C,0)))</f>
        <v>0.01</v>
      </c>
      <c r="O1128" s="293" t="str">
        <f>IF(ISBLANK(INDEX('Policy Characteristics'!I:I,MATCH($C1128,'Policy Characteristics'!$C:$C,0))),"",INDEX('Policy Characteristics'!I:I,MATCH($C1128,'Policy Characteristics'!$C:$C,0)))</f>
        <v>% of BAU price</v>
      </c>
      <c r="P1128" s="293"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8" s="293" t="str">
        <f>IF(ISBLANK(INDEX('Policy Characteristics'!K:K,MATCH($C1128,'Policy Characteristics'!$C:$C,0))),"",INDEX('Policy Characteristics'!K:K,MATCH($C1128,'Policy Characteristics'!$C:$C,0)))</f>
        <v>fuels.html#fuel-taxes</v>
      </c>
      <c r="R1128" s="293" t="str">
        <f>IF(ISBLANK(INDEX('Policy Characteristics'!L:L,MATCH($C1128,'Policy Characteristics'!$C:$C,0))),"",INDEX('Policy Characteristics'!L:L,MATCH($C1128,'Policy Characteristics'!$C:$C,0)))</f>
        <v>fuel-taxes.html</v>
      </c>
    </row>
    <row r="1129" spans="1:18" x14ac:dyDescent="0.25">
      <c r="A1129" s="293" t="str">
        <f>IF(ISBLANK(INDEX('Policy Characteristics'!A:A,MATCH($C1129,'Policy Characteristics'!$C:$C,0))),"",INDEX('Policy Characteristics'!A:A,MATCH($C1129,'Policy Characteristics'!$C:$C,0)))</f>
        <v>Cross-Sector</v>
      </c>
      <c r="B1129" s="294" t="str">
        <f>IF(ISBLANK(INDEX('Policy Characteristics'!B:B,MATCH($C1129,'Policy Characteristics'!$C:$C,0))),"",INDEX('Policy Characteristics'!B:B,MATCH($C1129,'Policy Characteristics'!$C:$C,0)))</f>
        <v>Fuel Taxes or Subsidies</v>
      </c>
      <c r="C1129" s="256" t="str">
        <f t="shared" si="56"/>
        <v>Additional Fuel Tax or Subsidy Rate by Fuel</v>
      </c>
      <c r="D1129" s="299" t="s">
        <v>811</v>
      </c>
      <c r="E1129" s="299"/>
      <c r="F1129" s="299" t="s">
        <v>812</v>
      </c>
      <c r="G1129" s="300"/>
      <c r="H1129" s="20">
        <v>746</v>
      </c>
      <c r="I1129" s="297" t="s">
        <v>634</v>
      </c>
      <c r="J1129" s="296" t="str">
        <f>IF(ISBLANK(INDEX('Policy Characteristics'!D:D,MATCH($C1129,'Policy Characteristics'!$C:$C,0))),"",INDEX('Policy Characteristics'!D:D,MATCH($C1129,'Policy Characteristics'!$C:$C,0)))</f>
        <v>Fuel Taxes or Subsidies</v>
      </c>
      <c r="K1129" s="293" t="str">
        <f>IF(ISBLANK(INDEX('Policy Characteristics'!E:E,MATCH($C1129,'Policy Characteristics'!$C:$C,0))),"",INDEX('Policy Characteristics'!E:E,MATCH($C1129,'Policy Characteristics'!$C:$C,0)))</f>
        <v>cross fuel tax</v>
      </c>
      <c r="L1129" s="237">
        <f>IF(ISBLANK(INDEX('Policy Characteristics'!F:F,MATCH($C1129,'Policy Characteristics'!$C:$C,0))),"",INDEX('Policy Characteristics'!F:F,MATCH($C1129,'Policy Characteristics'!$C:$C,0)))</f>
        <v>-0.5</v>
      </c>
      <c r="M1129" s="237">
        <f>IF(ISBLANK(INDEX('Policy Characteristics'!G:G,MATCH($C1129,'Policy Characteristics'!$C:$C,0))),"",INDEX('Policy Characteristics'!G:G,MATCH($C1129,'Policy Characteristics'!$C:$C,0)))</f>
        <v>0.5</v>
      </c>
      <c r="N1129" s="237">
        <f>IF(ISBLANK(INDEX('Policy Characteristics'!H:H,MATCH($C1129,'Policy Characteristics'!$C:$C,0))),"",INDEX('Policy Characteristics'!H:H,MATCH($C1129,'Policy Characteristics'!$C:$C,0)))</f>
        <v>0.01</v>
      </c>
      <c r="O1129" s="293" t="str">
        <f>IF(ISBLANK(INDEX('Policy Characteristics'!I:I,MATCH($C1129,'Policy Characteristics'!$C:$C,0))),"",INDEX('Policy Characteristics'!I:I,MATCH($C1129,'Policy Characteristics'!$C:$C,0)))</f>
        <v>% of BAU price</v>
      </c>
      <c r="P1129" s="293"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9" s="293" t="str">
        <f>IF(ISBLANK(INDEX('Policy Characteristics'!K:K,MATCH($C1129,'Policy Characteristics'!$C:$C,0))),"",INDEX('Policy Characteristics'!K:K,MATCH($C1129,'Policy Characteristics'!$C:$C,0)))</f>
        <v>fuels.html#fuel-taxes</v>
      </c>
      <c r="R1129" s="293" t="str">
        <f>IF(ISBLANK(INDEX('Policy Characteristics'!L:L,MATCH($C1129,'Policy Characteristics'!$C:$C,0))),"",INDEX('Policy Characteristics'!L:L,MATCH($C1129,'Policy Characteristics'!$C:$C,0)))</f>
        <v>fuel-taxes.html</v>
      </c>
    </row>
    <row r="1130" spans="1:18" x14ac:dyDescent="0.25">
      <c r="A1130" s="293" t="str">
        <f>IF(ISBLANK(INDEX('Policy Characteristics'!A:A,MATCH($C1130,'Policy Characteristics'!$C:$C,0))),"",INDEX('Policy Characteristics'!A:A,MATCH($C1130,'Policy Characteristics'!$C:$C,0)))</f>
        <v>Cross-Sector</v>
      </c>
      <c r="B1130" s="294" t="str">
        <f>IF(ISBLANK(INDEX('Policy Characteristics'!B:B,MATCH($C1130,'Policy Characteristics'!$C:$C,0))),"",INDEX('Policy Characteristics'!B:B,MATCH($C1130,'Policy Characteristics'!$C:$C,0)))</f>
        <v>Fuel Taxes or Subsidies</v>
      </c>
      <c r="C1130" s="256" t="str">
        <f t="shared" ref="C1130:C1132" si="57">C$1116</f>
        <v>Additional Fuel Tax or Subsidy Rate by Fuel</v>
      </c>
      <c r="D1130" s="299" t="s">
        <v>813</v>
      </c>
      <c r="E1130" s="299"/>
      <c r="F1130" s="299" t="s">
        <v>814</v>
      </c>
      <c r="G1130" s="300"/>
      <c r="H1130" s="20">
        <v>747</v>
      </c>
      <c r="I1130" s="297" t="s">
        <v>634</v>
      </c>
      <c r="J1130" s="296" t="str">
        <f>IF(ISBLANK(INDEX('Policy Characteristics'!D:D,MATCH($C1130,'Policy Characteristics'!$C:$C,0))),"",INDEX('Policy Characteristics'!D:D,MATCH($C1130,'Policy Characteristics'!$C:$C,0)))</f>
        <v>Fuel Taxes or Subsidies</v>
      </c>
      <c r="K1130" s="293" t="str">
        <f>IF(ISBLANK(INDEX('Policy Characteristics'!E:E,MATCH($C1130,'Policy Characteristics'!$C:$C,0))),"",INDEX('Policy Characteristics'!E:E,MATCH($C1130,'Policy Characteristics'!$C:$C,0)))</f>
        <v>cross fuel tax</v>
      </c>
      <c r="L1130" s="237">
        <f>IF(ISBLANK(INDEX('Policy Characteristics'!F:F,MATCH($C1130,'Policy Characteristics'!$C:$C,0))),"",INDEX('Policy Characteristics'!F:F,MATCH($C1130,'Policy Characteristics'!$C:$C,0)))</f>
        <v>-0.5</v>
      </c>
      <c r="M1130" s="237">
        <f>IF(ISBLANK(INDEX('Policy Characteristics'!G:G,MATCH($C1130,'Policy Characteristics'!$C:$C,0))),"",INDEX('Policy Characteristics'!G:G,MATCH($C1130,'Policy Characteristics'!$C:$C,0)))</f>
        <v>0.5</v>
      </c>
      <c r="N1130" s="237">
        <f>IF(ISBLANK(INDEX('Policy Characteristics'!H:H,MATCH($C1130,'Policy Characteristics'!$C:$C,0))),"",INDEX('Policy Characteristics'!H:H,MATCH($C1130,'Policy Characteristics'!$C:$C,0)))</f>
        <v>0.01</v>
      </c>
      <c r="O1130" s="293" t="str">
        <f>IF(ISBLANK(INDEX('Policy Characteristics'!I:I,MATCH($C1130,'Policy Characteristics'!$C:$C,0))),"",INDEX('Policy Characteristics'!I:I,MATCH($C1130,'Policy Characteristics'!$C:$C,0)))</f>
        <v>% of BAU price</v>
      </c>
      <c r="P1130" s="293"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0" s="293" t="str">
        <f>IF(ISBLANK(INDEX('Policy Characteristics'!K:K,MATCH($C1130,'Policy Characteristics'!$C:$C,0))),"",INDEX('Policy Characteristics'!K:K,MATCH($C1130,'Policy Characteristics'!$C:$C,0)))</f>
        <v>fuels.html#fuel-taxes</v>
      </c>
      <c r="R1130" s="293" t="str">
        <f>IF(ISBLANK(INDEX('Policy Characteristics'!L:L,MATCH($C1130,'Policy Characteristics'!$C:$C,0))),"",INDEX('Policy Characteristics'!L:L,MATCH($C1130,'Policy Characteristics'!$C:$C,0)))</f>
        <v>fuel-taxes.html</v>
      </c>
    </row>
    <row r="1131" spans="1:18" x14ac:dyDescent="0.25">
      <c r="A1131" s="293" t="str">
        <f>IF(ISBLANK(INDEX('Policy Characteristics'!A:A,MATCH($C1131,'Policy Characteristics'!$C:$C,0))),"",INDEX('Policy Characteristics'!A:A,MATCH($C1131,'Policy Characteristics'!$C:$C,0)))</f>
        <v>Cross-Sector</v>
      </c>
      <c r="B1131" s="294" t="str">
        <f>IF(ISBLANK(INDEX('Policy Characteristics'!B:B,MATCH($C1131,'Policy Characteristics'!$C:$C,0))),"",INDEX('Policy Characteristics'!B:B,MATCH($C1131,'Policy Characteristics'!$C:$C,0)))</f>
        <v>Fuel Taxes or Subsidies</v>
      </c>
      <c r="C1131" s="256" t="str">
        <f t="shared" si="57"/>
        <v>Additional Fuel Tax or Subsidy Rate by Fuel</v>
      </c>
      <c r="D1131" s="299" t="s">
        <v>842</v>
      </c>
      <c r="E1131" s="299"/>
      <c r="F1131" s="299" t="s">
        <v>710</v>
      </c>
      <c r="G1131" s="300"/>
      <c r="H1131" s="20">
        <v>748</v>
      </c>
      <c r="I1131" s="297" t="s">
        <v>634</v>
      </c>
      <c r="J1131" s="296" t="str">
        <f>IF(ISBLANK(INDEX('Policy Characteristics'!D:D,MATCH($C1131,'Policy Characteristics'!$C:$C,0))),"",INDEX('Policy Characteristics'!D:D,MATCH($C1131,'Policy Characteristics'!$C:$C,0)))</f>
        <v>Fuel Taxes or Subsidies</v>
      </c>
      <c r="K1131" s="293" t="str">
        <f>IF(ISBLANK(INDEX('Policy Characteristics'!E:E,MATCH($C1131,'Policy Characteristics'!$C:$C,0))),"",INDEX('Policy Characteristics'!E:E,MATCH($C1131,'Policy Characteristics'!$C:$C,0)))</f>
        <v>cross fuel tax</v>
      </c>
      <c r="L1131" s="237">
        <f>IF(ISBLANK(INDEX('Policy Characteristics'!F:F,MATCH($C1131,'Policy Characteristics'!$C:$C,0))),"",INDEX('Policy Characteristics'!F:F,MATCH($C1131,'Policy Characteristics'!$C:$C,0)))</f>
        <v>-0.5</v>
      </c>
      <c r="M1131" s="237">
        <f>IF(ISBLANK(INDEX('Policy Characteristics'!G:G,MATCH($C1131,'Policy Characteristics'!$C:$C,0))),"",INDEX('Policy Characteristics'!G:G,MATCH($C1131,'Policy Characteristics'!$C:$C,0)))</f>
        <v>0.5</v>
      </c>
      <c r="N1131" s="237">
        <f>IF(ISBLANK(INDEX('Policy Characteristics'!H:H,MATCH($C1131,'Policy Characteristics'!$C:$C,0))),"",INDEX('Policy Characteristics'!H:H,MATCH($C1131,'Policy Characteristics'!$C:$C,0)))</f>
        <v>0.01</v>
      </c>
      <c r="O1131" s="293" t="str">
        <f>IF(ISBLANK(INDEX('Policy Characteristics'!I:I,MATCH($C1131,'Policy Characteristics'!$C:$C,0))),"",INDEX('Policy Characteristics'!I:I,MATCH($C1131,'Policy Characteristics'!$C:$C,0)))</f>
        <v>% of BAU price</v>
      </c>
      <c r="P1131" s="293"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1" s="293" t="str">
        <f>IF(ISBLANK(INDEX('Policy Characteristics'!K:K,MATCH($C1131,'Policy Characteristics'!$C:$C,0))),"",INDEX('Policy Characteristics'!K:K,MATCH($C1131,'Policy Characteristics'!$C:$C,0)))</f>
        <v>fuels.html#fuel-taxes</v>
      </c>
      <c r="R1131" s="293" t="str">
        <f>IF(ISBLANK(INDEX('Policy Characteristics'!L:L,MATCH($C1131,'Policy Characteristics'!$C:$C,0))),"",INDEX('Policy Characteristics'!L:L,MATCH($C1131,'Policy Characteristics'!$C:$C,0)))</f>
        <v>fuel-taxes.html</v>
      </c>
    </row>
    <row r="1132" spans="1:18" x14ac:dyDescent="0.25">
      <c r="A1132" s="293" t="str">
        <f>IF(ISBLANK(INDEX('Policy Characteristics'!A:A,MATCH($C1132,'Policy Characteristics'!$C:$C,0))),"",INDEX('Policy Characteristics'!A:A,MATCH($C1132,'Policy Characteristics'!$C:$C,0)))</f>
        <v>Cross-Sector</v>
      </c>
      <c r="B1132" s="294" t="str">
        <f>IF(ISBLANK(INDEX('Policy Characteristics'!B:B,MATCH($C1132,'Policy Characteristics'!$C:$C,0))),"",INDEX('Policy Characteristics'!B:B,MATCH($C1132,'Policy Characteristics'!$C:$C,0)))</f>
        <v>Fuel Taxes or Subsidies</v>
      </c>
      <c r="C1132" s="256" t="str">
        <f t="shared" si="57"/>
        <v>Additional Fuel Tax or Subsidy Rate by Fuel</v>
      </c>
      <c r="D1132" s="299" t="s">
        <v>843</v>
      </c>
      <c r="E1132" s="299"/>
      <c r="F1132" s="299" t="s">
        <v>844</v>
      </c>
      <c r="G1132" s="300"/>
      <c r="H1132" s="20">
        <v>749</v>
      </c>
      <c r="I1132" s="297" t="s">
        <v>634</v>
      </c>
      <c r="J1132" s="296" t="str">
        <f>IF(ISBLANK(INDEX('Policy Characteristics'!D:D,MATCH($C1132,'Policy Characteristics'!$C:$C,0))),"",INDEX('Policy Characteristics'!D:D,MATCH($C1132,'Policy Characteristics'!$C:$C,0)))</f>
        <v>Fuel Taxes or Subsidies</v>
      </c>
      <c r="K1132" s="293" t="str">
        <f>IF(ISBLANK(INDEX('Policy Characteristics'!E:E,MATCH($C1132,'Policy Characteristics'!$C:$C,0))),"",INDEX('Policy Characteristics'!E:E,MATCH($C1132,'Policy Characteristics'!$C:$C,0)))</f>
        <v>cross fuel tax</v>
      </c>
      <c r="L1132" s="237">
        <f>IF(ISBLANK(INDEX('Policy Characteristics'!F:F,MATCH($C1132,'Policy Characteristics'!$C:$C,0))),"",INDEX('Policy Characteristics'!F:F,MATCH($C1132,'Policy Characteristics'!$C:$C,0)))</f>
        <v>-0.5</v>
      </c>
      <c r="M1132" s="237">
        <f>IF(ISBLANK(INDEX('Policy Characteristics'!G:G,MATCH($C1132,'Policy Characteristics'!$C:$C,0))),"",INDEX('Policy Characteristics'!G:G,MATCH($C1132,'Policy Characteristics'!$C:$C,0)))</f>
        <v>0.5</v>
      </c>
      <c r="N1132" s="237">
        <f>IF(ISBLANK(INDEX('Policy Characteristics'!H:H,MATCH($C1132,'Policy Characteristics'!$C:$C,0))),"",INDEX('Policy Characteristics'!H:H,MATCH($C1132,'Policy Characteristics'!$C:$C,0)))</f>
        <v>0.01</v>
      </c>
      <c r="O1132" s="293" t="str">
        <f>IF(ISBLANK(INDEX('Policy Characteristics'!I:I,MATCH($C1132,'Policy Characteristics'!$C:$C,0))),"",INDEX('Policy Characteristics'!I:I,MATCH($C1132,'Policy Characteristics'!$C:$C,0)))</f>
        <v>% of BAU price</v>
      </c>
      <c r="P1132" s="293"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2" s="293" t="str">
        <f>IF(ISBLANK(INDEX('Policy Characteristics'!K:K,MATCH($C1132,'Policy Characteristics'!$C:$C,0))),"",INDEX('Policy Characteristics'!K:K,MATCH($C1132,'Policy Characteristics'!$C:$C,0)))</f>
        <v>fuels.html#fuel-taxes</v>
      </c>
      <c r="R1132" s="293" t="str">
        <f>IF(ISBLANK(INDEX('Policy Characteristics'!L:L,MATCH($C1132,'Policy Characteristics'!$C:$C,0))),"",INDEX('Policy Characteristics'!L:L,MATCH($C1132,'Policy Characteristics'!$C:$C,0)))</f>
        <v>fuel-taxes.html</v>
      </c>
    </row>
    <row r="1133" spans="1:18" x14ac:dyDescent="0.25">
      <c r="A1133" s="293" t="str">
        <f>IF(ISBLANK(INDEX('Policy Characteristics'!A:A,MATCH($C1133,'Policy Characteristics'!$C:$C,0))),"",INDEX('Policy Characteristics'!A:A,MATCH($C1133,'Policy Characteristics'!$C:$C,0)))</f>
        <v>Research and Development</v>
      </c>
      <c r="B1133" s="294" t="str">
        <f>IF(ISBLANK(INDEX('Policy Characteristics'!B:B,MATCH($C1133,'Policy Characteristics'!$C:$C,0))),"",INDEX('Policy Characteristics'!B:B,MATCH($C1133,'Policy Characteristics'!$C:$C,0)))</f>
        <v>Capital Cost Reduction</v>
      </c>
      <c r="C1133" t="s">
        <v>543</v>
      </c>
      <c r="D1133" s="298" t="s">
        <v>660</v>
      </c>
      <c r="E1133" s="298"/>
      <c r="F1133" s="298" t="s">
        <v>845</v>
      </c>
      <c r="G1133" s="298"/>
      <c r="H1133" s="20">
        <v>85</v>
      </c>
      <c r="I1133" s="295" t="s">
        <v>624</v>
      </c>
      <c r="J1133" s="296" t="str">
        <f>IF(ISBLANK(INDEX('Policy Characteristics'!D:D,MATCH($C1133,'Policy Characteristics'!$C:$C,0))),"",INDEX('Policy Characteristics'!D:D,MATCH($C1133,'Policy Characteristics'!$C:$C,0)))</f>
        <v>R&amp;D Capital Cost Reductions</v>
      </c>
      <c r="K1133" s="293" t="str">
        <f>IF(ISBLANK(INDEX('Policy Characteristics'!E:E,MATCH($C1133,'Policy Characteristics'!$C:$C,0))),"",INDEX('Policy Characteristics'!E:E,MATCH($C1133,'Policy Characteristics'!$C:$C,0)))</f>
        <v>RnD building capital cost reduction</v>
      </c>
      <c r="L1133" s="237">
        <f>IF(ISBLANK(INDEX('Policy Characteristics'!F:F,MATCH($C1133,'Policy Characteristics'!$C:$C,0))),"",INDEX('Policy Characteristics'!F:F,MATCH($C1133,'Policy Characteristics'!$C:$C,0)))</f>
        <v>0</v>
      </c>
      <c r="M1133" s="237">
        <f>IF(ISBLANK(INDEX('Policy Characteristics'!G:G,MATCH($C1133,'Policy Characteristics'!$C:$C,0))),"",INDEX('Policy Characteristics'!G:G,MATCH($C1133,'Policy Characteristics'!$C:$C,0)))</f>
        <v>0.4</v>
      </c>
      <c r="N1133" s="237">
        <f>IF(ISBLANK(INDEX('Policy Characteristics'!H:H,MATCH($C1133,'Policy Characteristics'!$C:$C,0))),"",INDEX('Policy Characteristics'!H:H,MATCH($C1133,'Policy Characteristics'!$C:$C,0)))</f>
        <v>0.01</v>
      </c>
      <c r="O1133" s="293" t="str">
        <f>IF(ISBLANK(INDEX('Policy Characteristics'!I:I,MATCH($C1133,'Policy Characteristics'!$C:$C,0))),"",INDEX('Policy Characteristics'!I:I,MATCH($C1133,'Policy Characteristics'!$C:$C,0)))</f>
        <v>% reduction in cost</v>
      </c>
      <c r="P1133" s="293"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93" t="str">
        <f>IF(ISBLANK(INDEX('Policy Characteristics'!K:K,MATCH($C1133,'Policy Characteristics'!$C:$C,0))),"",INDEX('Policy Characteristics'!K:K,MATCH($C1133,'Policy Characteristics'!$C:$C,0)))</f>
        <v>architectural-design.html#rnd</v>
      </c>
      <c r="R1133" s="293" t="str">
        <f>IF(ISBLANK(INDEX('Policy Characteristics'!L:L,MATCH($C1133,'Policy Characteristics'!$C:$C,0))),"",INDEX('Policy Characteristics'!L:L,MATCH($C1133,'Policy Characteristics'!$C:$C,0)))</f>
        <v>research-and-development.html</v>
      </c>
    </row>
    <row r="1134" spans="1:18" x14ac:dyDescent="0.25">
      <c r="A1134" s="293" t="str">
        <f>IF(ISBLANK(INDEX('Policy Characteristics'!A:A,MATCH($C1134,'Policy Characteristics'!$C:$C,0))),"",INDEX('Policy Characteristics'!A:A,MATCH($C1134,'Policy Characteristics'!$C:$C,0)))</f>
        <v>Research and Development</v>
      </c>
      <c r="B1134" s="294" t="str">
        <f>IF(ISBLANK(INDEX('Policy Characteristics'!B:B,MATCH($C1134,'Policy Characteristics'!$C:$C,0))),"",INDEX('Policy Characteristics'!B:B,MATCH($C1134,'Policy Characteristics'!$C:$C,0)))</f>
        <v>Capital Cost Reduction</v>
      </c>
      <c r="C1134" s="293" t="str">
        <f t="shared" ref="C1134:C1138" si="58">C$1133</f>
        <v>RnD Building Capital Cost Perc Reduction</v>
      </c>
      <c r="D1134" s="298" t="s">
        <v>664</v>
      </c>
      <c r="E1134" s="298"/>
      <c r="F1134" s="298" t="s">
        <v>846</v>
      </c>
      <c r="G1134" s="298"/>
      <c r="H1134" s="20">
        <v>86</v>
      </c>
      <c r="I1134" s="295" t="s">
        <v>624</v>
      </c>
      <c r="J1134" s="296" t="str">
        <f>IF(ISBLANK(INDEX('Policy Characteristics'!D:D,MATCH($C1134,'Policy Characteristics'!$C:$C,0))),"",INDEX('Policy Characteristics'!D:D,MATCH($C1134,'Policy Characteristics'!$C:$C,0)))</f>
        <v>R&amp;D Capital Cost Reductions</v>
      </c>
      <c r="K1134" s="293" t="str">
        <f>IF(ISBLANK(INDEX('Policy Characteristics'!E:E,MATCH($C1134,'Policy Characteristics'!$C:$C,0))),"",INDEX('Policy Characteristics'!E:E,MATCH($C1134,'Policy Characteristics'!$C:$C,0)))</f>
        <v>RnD building capital cost reduction</v>
      </c>
      <c r="L1134" s="237">
        <f>IF(ISBLANK(INDEX('Policy Characteristics'!F:F,MATCH($C1134,'Policy Characteristics'!$C:$C,0))),"",INDEX('Policy Characteristics'!F:F,MATCH($C1134,'Policy Characteristics'!$C:$C,0)))</f>
        <v>0</v>
      </c>
      <c r="M1134" s="237">
        <f>IF(ISBLANK(INDEX('Policy Characteristics'!G:G,MATCH($C1134,'Policy Characteristics'!$C:$C,0))),"",INDEX('Policy Characteristics'!G:G,MATCH($C1134,'Policy Characteristics'!$C:$C,0)))</f>
        <v>0.4</v>
      </c>
      <c r="N1134" s="237">
        <f>IF(ISBLANK(INDEX('Policy Characteristics'!H:H,MATCH($C1134,'Policy Characteristics'!$C:$C,0))),"",INDEX('Policy Characteristics'!H:H,MATCH($C1134,'Policy Characteristics'!$C:$C,0)))</f>
        <v>0.01</v>
      </c>
      <c r="O1134" s="293" t="str">
        <f>IF(ISBLANK(INDEX('Policy Characteristics'!I:I,MATCH($C1134,'Policy Characteristics'!$C:$C,0))),"",INDEX('Policy Characteristics'!I:I,MATCH($C1134,'Policy Characteristics'!$C:$C,0)))</f>
        <v>% reduction in cost</v>
      </c>
      <c r="P1134" s="293"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93" t="str">
        <f>IF(ISBLANK(INDEX('Policy Characteristics'!K:K,MATCH($C1134,'Policy Characteristics'!$C:$C,0))),"",INDEX('Policy Characteristics'!K:K,MATCH($C1134,'Policy Characteristics'!$C:$C,0)))</f>
        <v>architectural-design.html#rnd</v>
      </c>
      <c r="R1134" s="293" t="str">
        <f>IF(ISBLANK(INDEX('Policy Characteristics'!L:L,MATCH($C1134,'Policy Characteristics'!$C:$C,0))),"",INDEX('Policy Characteristics'!L:L,MATCH($C1134,'Policy Characteristics'!$C:$C,0)))</f>
        <v>research-and-development.html</v>
      </c>
    </row>
    <row r="1135" spans="1:18" x14ac:dyDescent="0.25">
      <c r="A1135" s="293" t="str">
        <f>IF(ISBLANK(INDEX('Policy Characteristics'!A:A,MATCH($C1135,'Policy Characteristics'!$C:$C,0))),"",INDEX('Policy Characteristics'!A:A,MATCH($C1135,'Policy Characteristics'!$C:$C,0)))</f>
        <v>Research and Development</v>
      </c>
      <c r="B1135" s="294" t="str">
        <f>IF(ISBLANK(INDEX('Policy Characteristics'!B:B,MATCH($C1135,'Policy Characteristics'!$C:$C,0))),"",INDEX('Policy Characteristics'!B:B,MATCH($C1135,'Policy Characteristics'!$C:$C,0)))</f>
        <v>Capital Cost Reduction</v>
      </c>
      <c r="C1135" s="293" t="str">
        <f t="shared" si="58"/>
        <v>RnD Building Capital Cost Perc Reduction</v>
      </c>
      <c r="D1135" s="298" t="s">
        <v>676</v>
      </c>
      <c r="E1135" s="298"/>
      <c r="F1135" s="298" t="s">
        <v>847</v>
      </c>
      <c r="G1135" s="298"/>
      <c r="H1135" s="20">
        <v>87</v>
      </c>
      <c r="I1135" s="295" t="s">
        <v>624</v>
      </c>
      <c r="J1135" s="296" t="str">
        <f>IF(ISBLANK(INDEX('Policy Characteristics'!D:D,MATCH($C1135,'Policy Characteristics'!$C:$C,0))),"",INDEX('Policy Characteristics'!D:D,MATCH($C1135,'Policy Characteristics'!$C:$C,0)))</f>
        <v>R&amp;D Capital Cost Reductions</v>
      </c>
      <c r="K1135" s="293" t="str">
        <f>IF(ISBLANK(INDEX('Policy Characteristics'!E:E,MATCH($C1135,'Policy Characteristics'!$C:$C,0))),"",INDEX('Policy Characteristics'!E:E,MATCH($C1135,'Policy Characteristics'!$C:$C,0)))</f>
        <v>RnD building capital cost reduction</v>
      </c>
      <c r="L1135" s="237">
        <f>IF(ISBLANK(INDEX('Policy Characteristics'!F:F,MATCH($C1135,'Policy Characteristics'!$C:$C,0))),"",INDEX('Policy Characteristics'!F:F,MATCH($C1135,'Policy Characteristics'!$C:$C,0)))</f>
        <v>0</v>
      </c>
      <c r="M1135" s="237">
        <f>IF(ISBLANK(INDEX('Policy Characteristics'!G:G,MATCH($C1135,'Policy Characteristics'!$C:$C,0))),"",INDEX('Policy Characteristics'!G:G,MATCH($C1135,'Policy Characteristics'!$C:$C,0)))</f>
        <v>0.4</v>
      </c>
      <c r="N1135" s="237">
        <f>IF(ISBLANK(INDEX('Policy Characteristics'!H:H,MATCH($C1135,'Policy Characteristics'!$C:$C,0))),"",INDEX('Policy Characteristics'!H:H,MATCH($C1135,'Policy Characteristics'!$C:$C,0)))</f>
        <v>0.01</v>
      </c>
      <c r="O1135" s="293" t="str">
        <f>IF(ISBLANK(INDEX('Policy Characteristics'!I:I,MATCH($C1135,'Policy Characteristics'!$C:$C,0))),"",INDEX('Policy Characteristics'!I:I,MATCH($C1135,'Policy Characteristics'!$C:$C,0)))</f>
        <v>% reduction in cost</v>
      </c>
      <c r="P1135" s="293"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93" t="str">
        <f>IF(ISBLANK(INDEX('Policy Characteristics'!K:K,MATCH($C1135,'Policy Characteristics'!$C:$C,0))),"",INDEX('Policy Characteristics'!K:K,MATCH($C1135,'Policy Characteristics'!$C:$C,0)))</f>
        <v>architectural-design.html#rnd</v>
      </c>
      <c r="R1135" s="293" t="str">
        <f>IF(ISBLANK(INDEX('Policy Characteristics'!L:L,MATCH($C1135,'Policy Characteristics'!$C:$C,0))),"",INDEX('Policy Characteristics'!L:L,MATCH($C1135,'Policy Characteristics'!$C:$C,0)))</f>
        <v>research-and-development.html</v>
      </c>
    </row>
    <row r="1136" spans="1:18" x14ac:dyDescent="0.25">
      <c r="A1136" s="293" t="str">
        <f>IF(ISBLANK(INDEX('Policy Characteristics'!A:A,MATCH($C1136,'Policy Characteristics'!$C:$C,0))),"",INDEX('Policy Characteristics'!A:A,MATCH($C1136,'Policy Characteristics'!$C:$C,0)))</f>
        <v>Research and Development</v>
      </c>
      <c r="B1136" s="294" t="str">
        <f>IF(ISBLANK(INDEX('Policy Characteristics'!B:B,MATCH($C1136,'Policy Characteristics'!$C:$C,0))),"",INDEX('Policy Characteristics'!B:B,MATCH($C1136,'Policy Characteristics'!$C:$C,0)))</f>
        <v>Capital Cost Reduction</v>
      </c>
      <c r="C1136" s="293" t="str">
        <f t="shared" si="58"/>
        <v>RnD Building Capital Cost Perc Reduction</v>
      </c>
      <c r="D1136" s="298" t="s">
        <v>666</v>
      </c>
      <c r="E1136" s="298"/>
      <c r="F1136" s="298" t="s">
        <v>848</v>
      </c>
      <c r="G1136" s="298"/>
      <c r="H1136" s="20">
        <v>88</v>
      </c>
      <c r="I1136" s="295" t="s">
        <v>624</v>
      </c>
      <c r="J1136" s="296" t="str">
        <f>IF(ISBLANK(INDEX('Policy Characteristics'!D:D,MATCH($C1136,'Policy Characteristics'!$C:$C,0))),"",INDEX('Policy Characteristics'!D:D,MATCH($C1136,'Policy Characteristics'!$C:$C,0)))</f>
        <v>R&amp;D Capital Cost Reductions</v>
      </c>
      <c r="K1136" s="293" t="str">
        <f>IF(ISBLANK(INDEX('Policy Characteristics'!E:E,MATCH($C1136,'Policy Characteristics'!$C:$C,0))),"",INDEX('Policy Characteristics'!E:E,MATCH($C1136,'Policy Characteristics'!$C:$C,0)))</f>
        <v>RnD building capital cost reduction</v>
      </c>
      <c r="L1136" s="237">
        <f>IF(ISBLANK(INDEX('Policy Characteristics'!F:F,MATCH($C1136,'Policy Characteristics'!$C:$C,0))),"",INDEX('Policy Characteristics'!F:F,MATCH($C1136,'Policy Characteristics'!$C:$C,0)))</f>
        <v>0</v>
      </c>
      <c r="M1136" s="237">
        <f>IF(ISBLANK(INDEX('Policy Characteristics'!G:G,MATCH($C1136,'Policy Characteristics'!$C:$C,0))),"",INDEX('Policy Characteristics'!G:G,MATCH($C1136,'Policy Characteristics'!$C:$C,0)))</f>
        <v>0.4</v>
      </c>
      <c r="N1136" s="237">
        <f>IF(ISBLANK(INDEX('Policy Characteristics'!H:H,MATCH($C1136,'Policy Characteristics'!$C:$C,0))),"",INDEX('Policy Characteristics'!H:H,MATCH($C1136,'Policy Characteristics'!$C:$C,0)))</f>
        <v>0.01</v>
      </c>
      <c r="O1136" s="293" t="str">
        <f>IF(ISBLANK(INDEX('Policy Characteristics'!I:I,MATCH($C1136,'Policy Characteristics'!$C:$C,0))),"",INDEX('Policy Characteristics'!I:I,MATCH($C1136,'Policy Characteristics'!$C:$C,0)))</f>
        <v>% reduction in cost</v>
      </c>
      <c r="P1136" s="293"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93" t="str">
        <f>IF(ISBLANK(INDEX('Policy Characteristics'!K:K,MATCH($C1136,'Policy Characteristics'!$C:$C,0))),"",INDEX('Policy Characteristics'!K:K,MATCH($C1136,'Policy Characteristics'!$C:$C,0)))</f>
        <v>architectural-design.html#rnd</v>
      </c>
      <c r="R1136" s="293" t="str">
        <f>IF(ISBLANK(INDEX('Policy Characteristics'!L:L,MATCH($C1136,'Policy Characteristics'!$C:$C,0))),"",INDEX('Policy Characteristics'!L:L,MATCH($C1136,'Policy Characteristics'!$C:$C,0)))</f>
        <v>research-and-development.html</v>
      </c>
    </row>
    <row r="1137" spans="1:18" x14ac:dyDescent="0.25">
      <c r="A1137" s="293" t="str">
        <f>IF(ISBLANK(INDEX('Policy Characteristics'!A:A,MATCH($C1137,'Policy Characteristics'!$C:$C,0))),"",INDEX('Policy Characteristics'!A:A,MATCH($C1137,'Policy Characteristics'!$C:$C,0)))</f>
        <v>Research and Development</v>
      </c>
      <c r="B1137" s="294" t="str">
        <f>IF(ISBLANK(INDEX('Policy Characteristics'!B:B,MATCH($C1137,'Policy Characteristics'!$C:$C,0))),"",INDEX('Policy Characteristics'!B:B,MATCH($C1137,'Policy Characteristics'!$C:$C,0)))</f>
        <v>Capital Cost Reduction</v>
      </c>
      <c r="C1137" s="293" t="str">
        <f t="shared" si="58"/>
        <v>RnD Building Capital Cost Perc Reduction</v>
      </c>
      <c r="D1137" s="298" t="s">
        <v>668</v>
      </c>
      <c r="E1137" s="298"/>
      <c r="F1137" s="298" t="s">
        <v>849</v>
      </c>
      <c r="G1137" s="298"/>
      <c r="H1137" s="20">
        <v>89</v>
      </c>
      <c r="I1137" s="295" t="s">
        <v>624</v>
      </c>
      <c r="J1137" s="296" t="str">
        <f>IF(ISBLANK(INDEX('Policy Characteristics'!D:D,MATCH($C1137,'Policy Characteristics'!$C:$C,0))),"",INDEX('Policy Characteristics'!D:D,MATCH($C1137,'Policy Characteristics'!$C:$C,0)))</f>
        <v>R&amp;D Capital Cost Reductions</v>
      </c>
      <c r="K1137" s="293" t="str">
        <f>IF(ISBLANK(INDEX('Policy Characteristics'!E:E,MATCH($C1137,'Policy Characteristics'!$C:$C,0))),"",INDEX('Policy Characteristics'!E:E,MATCH($C1137,'Policy Characteristics'!$C:$C,0)))</f>
        <v>RnD building capital cost reduction</v>
      </c>
      <c r="L1137" s="237">
        <f>IF(ISBLANK(INDEX('Policy Characteristics'!F:F,MATCH($C1137,'Policy Characteristics'!$C:$C,0))),"",INDEX('Policy Characteristics'!F:F,MATCH($C1137,'Policy Characteristics'!$C:$C,0)))</f>
        <v>0</v>
      </c>
      <c r="M1137" s="237">
        <f>IF(ISBLANK(INDEX('Policy Characteristics'!G:G,MATCH($C1137,'Policy Characteristics'!$C:$C,0))),"",INDEX('Policy Characteristics'!G:G,MATCH($C1137,'Policy Characteristics'!$C:$C,0)))</f>
        <v>0.4</v>
      </c>
      <c r="N1137" s="237">
        <f>IF(ISBLANK(INDEX('Policy Characteristics'!H:H,MATCH($C1137,'Policy Characteristics'!$C:$C,0))),"",INDEX('Policy Characteristics'!H:H,MATCH($C1137,'Policy Characteristics'!$C:$C,0)))</f>
        <v>0.01</v>
      </c>
      <c r="O1137" s="293" t="str">
        <f>IF(ISBLANK(INDEX('Policy Characteristics'!I:I,MATCH($C1137,'Policy Characteristics'!$C:$C,0))),"",INDEX('Policy Characteristics'!I:I,MATCH($C1137,'Policy Characteristics'!$C:$C,0)))</f>
        <v>% reduction in cost</v>
      </c>
      <c r="P1137" s="293"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93" t="str">
        <f>IF(ISBLANK(INDEX('Policy Characteristics'!K:K,MATCH($C1137,'Policy Characteristics'!$C:$C,0))),"",INDEX('Policy Characteristics'!K:K,MATCH($C1137,'Policy Characteristics'!$C:$C,0)))</f>
        <v>architectural-design.html#rnd</v>
      </c>
      <c r="R1137" s="293" t="str">
        <f>IF(ISBLANK(INDEX('Policy Characteristics'!L:L,MATCH($C1137,'Policy Characteristics'!$C:$C,0))),"",INDEX('Policy Characteristics'!L:L,MATCH($C1137,'Policy Characteristics'!$C:$C,0)))</f>
        <v>research-and-development.html</v>
      </c>
    </row>
    <row r="1138" spans="1:18" x14ac:dyDescent="0.25">
      <c r="A1138" s="293" t="str">
        <f>IF(ISBLANK(INDEX('Policy Characteristics'!A:A,MATCH($C1138,'Policy Characteristics'!$C:$C,0))),"",INDEX('Policy Characteristics'!A:A,MATCH($C1138,'Policy Characteristics'!$C:$C,0)))</f>
        <v>Research and Development</v>
      </c>
      <c r="B1138" s="294" t="str">
        <f>IF(ISBLANK(INDEX('Policy Characteristics'!B:B,MATCH($C1138,'Policy Characteristics'!$C:$C,0))),"",INDEX('Policy Characteristics'!B:B,MATCH($C1138,'Policy Characteristics'!$C:$C,0)))</f>
        <v>Capital Cost Reduction</v>
      </c>
      <c r="C1138" s="293" t="str">
        <f t="shared" si="58"/>
        <v>RnD Building Capital Cost Perc Reduction</v>
      </c>
      <c r="D1138" s="298" t="s">
        <v>670</v>
      </c>
      <c r="E1138" s="298"/>
      <c r="F1138" s="298" t="s">
        <v>850</v>
      </c>
      <c r="G1138" s="298"/>
      <c r="H1138" s="20">
        <v>90</v>
      </c>
      <c r="I1138" s="295" t="s">
        <v>624</v>
      </c>
      <c r="J1138" s="296" t="str">
        <f>IF(ISBLANK(INDEX('Policy Characteristics'!D:D,MATCH($C1138,'Policy Characteristics'!$C:$C,0))),"",INDEX('Policy Characteristics'!D:D,MATCH($C1138,'Policy Characteristics'!$C:$C,0)))</f>
        <v>R&amp;D Capital Cost Reductions</v>
      </c>
      <c r="K1138" s="293" t="str">
        <f>IF(ISBLANK(INDEX('Policy Characteristics'!E:E,MATCH($C1138,'Policy Characteristics'!$C:$C,0))),"",INDEX('Policy Characteristics'!E:E,MATCH($C1138,'Policy Characteristics'!$C:$C,0)))</f>
        <v>RnD building capital cost reduction</v>
      </c>
      <c r="L1138" s="237">
        <f>IF(ISBLANK(INDEX('Policy Characteristics'!F:F,MATCH($C1138,'Policy Characteristics'!$C:$C,0))),"",INDEX('Policy Characteristics'!F:F,MATCH($C1138,'Policy Characteristics'!$C:$C,0)))</f>
        <v>0</v>
      </c>
      <c r="M1138" s="237">
        <f>IF(ISBLANK(INDEX('Policy Characteristics'!G:G,MATCH($C1138,'Policy Characteristics'!$C:$C,0))),"",INDEX('Policy Characteristics'!G:G,MATCH($C1138,'Policy Characteristics'!$C:$C,0)))</f>
        <v>0.4</v>
      </c>
      <c r="N1138" s="237">
        <f>IF(ISBLANK(INDEX('Policy Characteristics'!H:H,MATCH($C1138,'Policy Characteristics'!$C:$C,0))),"",INDEX('Policy Characteristics'!H:H,MATCH($C1138,'Policy Characteristics'!$C:$C,0)))</f>
        <v>0.01</v>
      </c>
      <c r="O1138" s="293" t="str">
        <f>IF(ISBLANK(INDEX('Policy Characteristics'!I:I,MATCH($C1138,'Policy Characteristics'!$C:$C,0))),"",INDEX('Policy Characteristics'!I:I,MATCH($C1138,'Policy Characteristics'!$C:$C,0)))</f>
        <v>% reduction in cost</v>
      </c>
      <c r="P1138" s="293"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93" t="str">
        <f>IF(ISBLANK(INDEX('Policy Characteristics'!K:K,MATCH($C1138,'Policy Characteristics'!$C:$C,0))),"",INDEX('Policy Characteristics'!K:K,MATCH($C1138,'Policy Characteristics'!$C:$C,0)))</f>
        <v>architectural-design.html#rnd</v>
      </c>
      <c r="R1138" s="293" t="str">
        <f>IF(ISBLANK(INDEX('Policy Characteristics'!L:L,MATCH($C1138,'Policy Characteristics'!$C:$C,0))),"",INDEX('Policy Characteristics'!L:L,MATCH($C1138,'Policy Characteristics'!$C:$C,0)))</f>
        <v>research-and-development.html</v>
      </c>
    </row>
    <row r="1139" spans="1:18" x14ac:dyDescent="0.25">
      <c r="A1139" s="293" t="str">
        <f>IF(ISBLANK(INDEX('Policy Characteristics'!A:A,MATCH($C1139,'Policy Characteristics'!$C:$C,0))),"",INDEX('Policy Characteristics'!A:A,MATCH($C1139,'Policy Characteristics'!$C:$C,0)))</f>
        <v>Research and Development</v>
      </c>
      <c r="B1139" s="294" t="str">
        <f>IF(ISBLANK(INDEX('Policy Characteristics'!B:B,MATCH($C1139,'Policy Characteristics'!$C:$C,0))),"",INDEX('Policy Characteristics'!B:B,MATCH($C1139,'Policy Characteristics'!$C:$C,0)))</f>
        <v>Capital Cost Reduction</v>
      </c>
      <c r="C1139" t="s">
        <v>550</v>
      </c>
      <c r="D1139" s="298"/>
      <c r="E1139" s="298"/>
      <c r="F1139" s="298" t="s">
        <v>208</v>
      </c>
      <c r="G1139" s="298"/>
      <c r="H1139" s="20">
        <v>91</v>
      </c>
      <c r="I1139" s="295" t="s">
        <v>624</v>
      </c>
      <c r="J1139" s="296" t="str">
        <f>IF(ISBLANK(INDEX('Policy Characteristics'!D:D,MATCH($C1139,'Policy Characteristics'!$C:$C,0))),"",INDEX('Policy Characteristics'!D:D,MATCH($C1139,'Policy Characteristics'!$C:$C,0)))</f>
        <v>R&amp;D Capital Cost Reductions</v>
      </c>
      <c r="K1139" s="293" t="str">
        <f>IF(ISBLANK(INDEX('Policy Characteristics'!E:E,MATCH($C1139,'Policy Characteristics'!$C:$C,0))),"",INDEX('Policy Characteristics'!E:E,MATCH($C1139,'Policy Characteristics'!$C:$C,0)))</f>
        <v>RnD CCS capital cost reduction</v>
      </c>
      <c r="L1139" s="237">
        <f>IF(ISBLANK(INDEX('Policy Characteristics'!F:F,MATCH($C1139,'Policy Characteristics'!$C:$C,0))),"",INDEX('Policy Characteristics'!F:F,MATCH($C1139,'Policy Characteristics'!$C:$C,0)))</f>
        <v>0</v>
      </c>
      <c r="M1139" s="237">
        <f>IF(ISBLANK(INDEX('Policy Characteristics'!G:G,MATCH($C1139,'Policy Characteristics'!$C:$C,0))),"",INDEX('Policy Characteristics'!G:G,MATCH($C1139,'Policy Characteristics'!$C:$C,0)))</f>
        <v>0.4</v>
      </c>
      <c r="N1139" s="237">
        <f>IF(ISBLANK(INDEX('Policy Characteristics'!H:H,MATCH($C1139,'Policy Characteristics'!$C:$C,0))),"",INDEX('Policy Characteristics'!H:H,MATCH($C1139,'Policy Characteristics'!$C:$C,0)))</f>
        <v>0.01</v>
      </c>
      <c r="O1139" s="293" t="str">
        <f>IF(ISBLANK(INDEX('Policy Characteristics'!I:I,MATCH($C1139,'Policy Characteristics'!$C:$C,0))),"",INDEX('Policy Characteristics'!I:I,MATCH($C1139,'Policy Characteristics'!$C:$C,0)))</f>
        <v>% reduction in cost</v>
      </c>
      <c r="P1139" s="293"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93" t="str">
        <f>IF(ISBLANK(INDEX('Policy Characteristics'!K:K,MATCH($C1139,'Policy Characteristics'!$C:$C,0))),"",INDEX('Policy Characteristics'!K:K,MATCH($C1139,'Policy Characteristics'!$C:$C,0)))</f>
        <v>architectural-design.html#rnd</v>
      </c>
      <c r="R1139" s="293" t="str">
        <f>IF(ISBLANK(INDEX('Policy Characteristics'!L:L,MATCH($C1139,'Policy Characteristics'!$C:$C,0))),"",INDEX('Policy Characteristics'!L:L,MATCH($C1139,'Policy Characteristics'!$C:$C,0)))</f>
        <v>research-and-development.html</v>
      </c>
    </row>
    <row r="1140" spans="1:18" x14ac:dyDescent="0.25">
      <c r="A1140" s="293" t="str">
        <f>IF(ISBLANK(INDEX('Policy Characteristics'!A:A,MATCH($C1140,'Policy Characteristics'!$C:$C,0))),"",INDEX('Policy Characteristics'!A:A,MATCH($C1140,'Policy Characteristics'!$C:$C,0)))</f>
        <v>Research and Development</v>
      </c>
      <c r="B1140" s="294" t="str">
        <f>IF(ISBLANK(INDEX('Policy Characteristics'!B:B,MATCH($C1140,'Policy Characteristics'!$C:$C,0))),"",INDEX('Policy Characteristics'!B:B,MATCH($C1140,'Policy Characteristics'!$C:$C,0)))</f>
        <v>Capital Cost Reduction</v>
      </c>
      <c r="C1140" t="s">
        <v>552</v>
      </c>
      <c r="D1140" s="298" t="s">
        <v>678</v>
      </c>
      <c r="E1140" s="298"/>
      <c r="F1140" s="299" t="s">
        <v>851</v>
      </c>
      <c r="G1140" s="298"/>
      <c r="H1140" s="20">
        <v>92</v>
      </c>
      <c r="I1140" s="295" t="s">
        <v>624</v>
      </c>
      <c r="J1140" s="296" t="str">
        <f>IF(ISBLANK(INDEX('Policy Characteristics'!D:D,MATCH($C1140,'Policy Characteristics'!$C:$C,0))),"",INDEX('Policy Characteristics'!D:D,MATCH($C1140,'Policy Characteristics'!$C:$C,0)))</f>
        <v>R&amp;D Capital Cost Reductions</v>
      </c>
      <c r="K1140" s="293" t="str">
        <f>IF(ISBLANK(INDEX('Policy Characteristics'!E:E,MATCH($C1140,'Policy Characteristics'!$C:$C,0))),"",INDEX('Policy Characteristics'!E:E,MATCH($C1140,'Policy Characteristics'!$C:$C,0)))</f>
        <v>RnD electricity capital cost reduction</v>
      </c>
      <c r="L1140" s="237">
        <f>IF(ISBLANK(INDEX('Policy Characteristics'!F:F,MATCH($C1140,'Policy Characteristics'!$C:$C,0))),"",INDEX('Policy Characteristics'!F:F,MATCH($C1140,'Policy Characteristics'!$C:$C,0)))</f>
        <v>0</v>
      </c>
      <c r="M1140" s="237">
        <f>IF(ISBLANK(INDEX('Policy Characteristics'!G:G,MATCH($C1140,'Policy Characteristics'!$C:$C,0))),"",INDEX('Policy Characteristics'!G:G,MATCH($C1140,'Policy Characteristics'!$C:$C,0)))</f>
        <v>0.4</v>
      </c>
      <c r="N1140" s="237">
        <f>IF(ISBLANK(INDEX('Policy Characteristics'!H:H,MATCH($C1140,'Policy Characteristics'!$C:$C,0))),"",INDEX('Policy Characteristics'!H:H,MATCH($C1140,'Policy Characteristics'!$C:$C,0)))</f>
        <v>0.01</v>
      </c>
      <c r="O1140" s="293" t="str">
        <f>IF(ISBLANK(INDEX('Policy Characteristics'!I:I,MATCH($C1140,'Policy Characteristics'!$C:$C,0))),"",INDEX('Policy Characteristics'!I:I,MATCH($C1140,'Policy Characteristics'!$C:$C,0)))</f>
        <v>% reduction in cost</v>
      </c>
      <c r="P1140" s="293"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93" t="str">
        <f>IF(ISBLANK(INDEX('Policy Characteristics'!K:K,MATCH($C1140,'Policy Characteristics'!$C:$C,0))),"",INDEX('Policy Characteristics'!K:K,MATCH($C1140,'Policy Characteristics'!$C:$C,0)))</f>
        <v>architectural-design.html#rnd</v>
      </c>
      <c r="R1140" s="293" t="str">
        <f>IF(ISBLANK(INDEX('Policy Characteristics'!L:L,MATCH($C1140,'Policy Characteristics'!$C:$C,0))),"",INDEX('Policy Characteristics'!L:L,MATCH($C1140,'Policy Characteristics'!$C:$C,0)))</f>
        <v>research-and-development.html</v>
      </c>
    </row>
    <row r="1141" spans="1:18" x14ac:dyDescent="0.25">
      <c r="A1141" s="293" t="str">
        <f>IF(ISBLANK(INDEX('Policy Characteristics'!A:A,MATCH($C1141,'Policy Characteristics'!$C:$C,0))),"",INDEX('Policy Characteristics'!A:A,MATCH($C1141,'Policy Characteristics'!$C:$C,0)))</f>
        <v>Research and Development</v>
      </c>
      <c r="B1141" s="294" t="str">
        <f>IF(ISBLANK(INDEX('Policy Characteristics'!B:B,MATCH($C1141,'Policy Characteristics'!$C:$C,0))),"",INDEX('Policy Characteristics'!B:B,MATCH($C1141,'Policy Characteristics'!$C:$C,0)))</f>
        <v>Capital Cost Reduction</v>
      </c>
      <c r="C1141" s="293" t="str">
        <f t="shared" ref="C1141:C1148" si="59">C$1140</f>
        <v>RnD Electricity Capital Cost Perc Reduction</v>
      </c>
      <c r="D1141" s="299" t="s">
        <v>680</v>
      </c>
      <c r="E1141" s="300"/>
      <c r="F1141" s="299" t="s">
        <v>852</v>
      </c>
      <c r="G1141" s="298"/>
      <c r="H1141" s="20">
        <v>93</v>
      </c>
      <c r="I1141" s="295" t="s">
        <v>624</v>
      </c>
      <c r="J1141" s="296" t="str">
        <f>IF(ISBLANK(INDEX('Policy Characteristics'!D:D,MATCH($C1141,'Policy Characteristics'!$C:$C,0))),"",INDEX('Policy Characteristics'!D:D,MATCH($C1141,'Policy Characteristics'!$C:$C,0)))</f>
        <v>R&amp;D Capital Cost Reductions</v>
      </c>
      <c r="K1141" s="293" t="str">
        <f>IF(ISBLANK(INDEX('Policy Characteristics'!E:E,MATCH($C1141,'Policy Characteristics'!$C:$C,0))),"",INDEX('Policy Characteristics'!E:E,MATCH($C1141,'Policy Characteristics'!$C:$C,0)))</f>
        <v>RnD electricity capital cost reduction</v>
      </c>
      <c r="L1141" s="237">
        <f>IF(ISBLANK(INDEX('Policy Characteristics'!F:F,MATCH($C1141,'Policy Characteristics'!$C:$C,0))),"",INDEX('Policy Characteristics'!F:F,MATCH($C1141,'Policy Characteristics'!$C:$C,0)))</f>
        <v>0</v>
      </c>
      <c r="M1141" s="237">
        <f>IF(ISBLANK(INDEX('Policy Characteristics'!G:G,MATCH($C1141,'Policy Characteristics'!$C:$C,0))),"",INDEX('Policy Characteristics'!G:G,MATCH($C1141,'Policy Characteristics'!$C:$C,0)))</f>
        <v>0.4</v>
      </c>
      <c r="N1141" s="237">
        <f>IF(ISBLANK(INDEX('Policy Characteristics'!H:H,MATCH($C1141,'Policy Characteristics'!$C:$C,0))),"",INDEX('Policy Characteristics'!H:H,MATCH($C1141,'Policy Characteristics'!$C:$C,0)))</f>
        <v>0.01</v>
      </c>
      <c r="O1141" s="293" t="str">
        <f>IF(ISBLANK(INDEX('Policy Characteristics'!I:I,MATCH($C1141,'Policy Characteristics'!$C:$C,0))),"",INDEX('Policy Characteristics'!I:I,MATCH($C1141,'Policy Characteristics'!$C:$C,0)))</f>
        <v>% reduction in cost</v>
      </c>
      <c r="P1141" s="293"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93" t="str">
        <f>IF(ISBLANK(INDEX('Policy Characteristics'!K:K,MATCH($C1141,'Policy Characteristics'!$C:$C,0))),"",INDEX('Policy Characteristics'!K:K,MATCH($C1141,'Policy Characteristics'!$C:$C,0)))</f>
        <v>architectural-design.html#rnd</v>
      </c>
      <c r="R1141" s="293" t="str">
        <f>IF(ISBLANK(INDEX('Policy Characteristics'!L:L,MATCH($C1141,'Policy Characteristics'!$C:$C,0))),"",INDEX('Policy Characteristics'!L:L,MATCH($C1141,'Policy Characteristics'!$C:$C,0)))</f>
        <v>research-and-development.html</v>
      </c>
    </row>
    <row r="1142" spans="1:18" x14ac:dyDescent="0.25">
      <c r="A1142" s="293" t="str">
        <f>IF(ISBLANK(INDEX('Policy Characteristics'!A:A,MATCH($C1142,'Policy Characteristics'!$C:$C,0))),"",INDEX('Policy Characteristics'!A:A,MATCH($C1142,'Policy Characteristics'!$C:$C,0)))</f>
        <v>Research and Development</v>
      </c>
      <c r="B1142" s="294" t="str">
        <f>IF(ISBLANK(INDEX('Policy Characteristics'!B:B,MATCH($C1142,'Policy Characteristics'!$C:$C,0))),"",INDEX('Policy Characteristics'!B:B,MATCH($C1142,'Policy Characteristics'!$C:$C,0)))</f>
        <v>Capital Cost Reduction</v>
      </c>
      <c r="C1142" s="293" t="str">
        <f t="shared" si="59"/>
        <v>RnD Electricity Capital Cost Perc Reduction</v>
      </c>
      <c r="D1142" s="299" t="s">
        <v>682</v>
      </c>
      <c r="E1142" s="300"/>
      <c r="F1142" s="299" t="s">
        <v>853</v>
      </c>
      <c r="G1142" s="298"/>
      <c r="H1142" s="20">
        <v>94</v>
      </c>
      <c r="I1142" s="295" t="s">
        <v>624</v>
      </c>
      <c r="J1142" s="296" t="str">
        <f>IF(ISBLANK(INDEX('Policy Characteristics'!D:D,MATCH($C1142,'Policy Characteristics'!$C:$C,0))),"",INDEX('Policy Characteristics'!D:D,MATCH($C1142,'Policy Characteristics'!$C:$C,0)))</f>
        <v>R&amp;D Capital Cost Reductions</v>
      </c>
      <c r="K1142" s="293" t="str">
        <f>IF(ISBLANK(INDEX('Policy Characteristics'!E:E,MATCH($C1142,'Policy Characteristics'!$C:$C,0))),"",INDEX('Policy Characteristics'!E:E,MATCH($C1142,'Policy Characteristics'!$C:$C,0)))</f>
        <v>RnD electricity capital cost reduction</v>
      </c>
      <c r="L1142" s="237">
        <f>IF(ISBLANK(INDEX('Policy Characteristics'!F:F,MATCH($C1142,'Policy Characteristics'!$C:$C,0))),"",INDEX('Policy Characteristics'!F:F,MATCH($C1142,'Policy Characteristics'!$C:$C,0)))</f>
        <v>0</v>
      </c>
      <c r="M1142" s="237">
        <f>IF(ISBLANK(INDEX('Policy Characteristics'!G:G,MATCH($C1142,'Policy Characteristics'!$C:$C,0))),"",INDEX('Policy Characteristics'!G:G,MATCH($C1142,'Policy Characteristics'!$C:$C,0)))</f>
        <v>0.4</v>
      </c>
      <c r="N1142" s="237">
        <f>IF(ISBLANK(INDEX('Policy Characteristics'!H:H,MATCH($C1142,'Policy Characteristics'!$C:$C,0))),"",INDEX('Policy Characteristics'!H:H,MATCH($C1142,'Policy Characteristics'!$C:$C,0)))</f>
        <v>0.01</v>
      </c>
      <c r="O1142" s="293" t="str">
        <f>IF(ISBLANK(INDEX('Policy Characteristics'!I:I,MATCH($C1142,'Policy Characteristics'!$C:$C,0))),"",INDEX('Policy Characteristics'!I:I,MATCH($C1142,'Policy Characteristics'!$C:$C,0)))</f>
        <v>% reduction in cost</v>
      </c>
      <c r="P1142" s="293"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93" t="str">
        <f>IF(ISBLANK(INDEX('Policy Characteristics'!K:K,MATCH($C1142,'Policy Characteristics'!$C:$C,0))),"",INDEX('Policy Characteristics'!K:K,MATCH($C1142,'Policy Characteristics'!$C:$C,0)))</f>
        <v>architectural-design.html#rnd</v>
      </c>
      <c r="R1142" s="293" t="str">
        <f>IF(ISBLANK(INDEX('Policy Characteristics'!L:L,MATCH($C1142,'Policy Characteristics'!$C:$C,0))),"",INDEX('Policy Characteristics'!L:L,MATCH($C1142,'Policy Characteristics'!$C:$C,0)))</f>
        <v>research-and-development.html</v>
      </c>
    </row>
    <row r="1143" spans="1:18" x14ac:dyDescent="0.25">
      <c r="A1143" s="293" t="str">
        <f>IF(ISBLANK(INDEX('Policy Characteristics'!A:A,MATCH($C1143,'Policy Characteristics'!$C:$C,0))),"",INDEX('Policy Characteristics'!A:A,MATCH($C1143,'Policy Characteristics'!$C:$C,0)))</f>
        <v>Research and Development</v>
      </c>
      <c r="B1143" s="294" t="str">
        <f>IF(ISBLANK(INDEX('Policy Characteristics'!B:B,MATCH($C1143,'Policy Characteristics'!$C:$C,0))),"",INDEX('Policy Characteristics'!B:B,MATCH($C1143,'Policy Characteristics'!$C:$C,0)))</f>
        <v>Capital Cost Reduction</v>
      </c>
      <c r="C1143" s="293" t="str">
        <f t="shared" si="59"/>
        <v>RnD Electricity Capital Cost Perc Reduction</v>
      </c>
      <c r="D1143" s="299" t="s">
        <v>684</v>
      </c>
      <c r="E1143" s="300"/>
      <c r="F1143" s="299" t="s">
        <v>854</v>
      </c>
      <c r="G1143" s="298"/>
      <c r="H1143" s="20">
        <v>95</v>
      </c>
      <c r="I1143" s="295" t="s">
        <v>624</v>
      </c>
      <c r="J1143" s="296" t="str">
        <f>IF(ISBLANK(INDEX('Policy Characteristics'!D:D,MATCH($C1143,'Policy Characteristics'!$C:$C,0))),"",INDEX('Policy Characteristics'!D:D,MATCH($C1143,'Policy Characteristics'!$C:$C,0)))</f>
        <v>R&amp;D Capital Cost Reductions</v>
      </c>
      <c r="K1143" s="293" t="str">
        <f>IF(ISBLANK(INDEX('Policy Characteristics'!E:E,MATCH($C1143,'Policy Characteristics'!$C:$C,0))),"",INDEX('Policy Characteristics'!E:E,MATCH($C1143,'Policy Characteristics'!$C:$C,0)))</f>
        <v>RnD electricity capital cost reduction</v>
      </c>
      <c r="L1143" s="237">
        <f>IF(ISBLANK(INDEX('Policy Characteristics'!F:F,MATCH($C1143,'Policy Characteristics'!$C:$C,0))),"",INDEX('Policy Characteristics'!F:F,MATCH($C1143,'Policy Characteristics'!$C:$C,0)))</f>
        <v>0</v>
      </c>
      <c r="M1143" s="237">
        <f>IF(ISBLANK(INDEX('Policy Characteristics'!G:G,MATCH($C1143,'Policy Characteristics'!$C:$C,0))),"",INDEX('Policy Characteristics'!G:G,MATCH($C1143,'Policy Characteristics'!$C:$C,0)))</f>
        <v>0.4</v>
      </c>
      <c r="N1143" s="237">
        <f>IF(ISBLANK(INDEX('Policy Characteristics'!H:H,MATCH($C1143,'Policy Characteristics'!$C:$C,0))),"",INDEX('Policy Characteristics'!H:H,MATCH($C1143,'Policy Characteristics'!$C:$C,0)))</f>
        <v>0.01</v>
      </c>
      <c r="O1143" s="293" t="str">
        <f>IF(ISBLANK(INDEX('Policy Characteristics'!I:I,MATCH($C1143,'Policy Characteristics'!$C:$C,0))),"",INDEX('Policy Characteristics'!I:I,MATCH($C1143,'Policy Characteristics'!$C:$C,0)))</f>
        <v>% reduction in cost</v>
      </c>
      <c r="P1143" s="293"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93" t="str">
        <f>IF(ISBLANK(INDEX('Policy Characteristics'!K:K,MATCH($C1143,'Policy Characteristics'!$C:$C,0))),"",INDEX('Policy Characteristics'!K:K,MATCH($C1143,'Policy Characteristics'!$C:$C,0)))</f>
        <v>architectural-design.html#rnd</v>
      </c>
      <c r="R1143" s="293" t="str">
        <f>IF(ISBLANK(INDEX('Policy Characteristics'!L:L,MATCH($C1143,'Policy Characteristics'!$C:$C,0))),"",INDEX('Policy Characteristics'!L:L,MATCH($C1143,'Policy Characteristics'!$C:$C,0)))</f>
        <v>research-and-development.html</v>
      </c>
    </row>
    <row r="1144" spans="1:18" x14ac:dyDescent="0.25">
      <c r="A1144" s="293" t="str">
        <f>IF(ISBLANK(INDEX('Policy Characteristics'!A:A,MATCH($C1144,'Policy Characteristics'!$C:$C,0))),"",INDEX('Policy Characteristics'!A:A,MATCH($C1144,'Policy Characteristics'!$C:$C,0)))</f>
        <v>Research and Development</v>
      </c>
      <c r="B1144" s="294" t="str">
        <f>IF(ISBLANK(INDEX('Policy Characteristics'!B:B,MATCH($C1144,'Policy Characteristics'!$C:$C,0))),"",INDEX('Policy Characteristics'!B:B,MATCH($C1144,'Policy Characteristics'!$C:$C,0)))</f>
        <v>Capital Cost Reduction</v>
      </c>
      <c r="C1144" s="293" t="str">
        <f t="shared" si="59"/>
        <v>RnD Electricity Capital Cost Perc Reduction</v>
      </c>
      <c r="D1144" s="299" t="s">
        <v>686</v>
      </c>
      <c r="E1144" s="300"/>
      <c r="F1144" s="299" t="s">
        <v>855</v>
      </c>
      <c r="G1144" s="298"/>
      <c r="H1144" s="20">
        <v>96</v>
      </c>
      <c r="I1144" s="295" t="s">
        <v>624</v>
      </c>
      <c r="J1144" s="296" t="str">
        <f>IF(ISBLANK(INDEX('Policy Characteristics'!D:D,MATCH($C1144,'Policy Characteristics'!$C:$C,0))),"",INDEX('Policy Characteristics'!D:D,MATCH($C1144,'Policy Characteristics'!$C:$C,0)))</f>
        <v>R&amp;D Capital Cost Reductions</v>
      </c>
      <c r="K1144" s="293" t="str">
        <f>IF(ISBLANK(INDEX('Policy Characteristics'!E:E,MATCH($C1144,'Policy Characteristics'!$C:$C,0))),"",INDEX('Policy Characteristics'!E:E,MATCH($C1144,'Policy Characteristics'!$C:$C,0)))</f>
        <v>RnD electricity capital cost reduction</v>
      </c>
      <c r="L1144" s="237">
        <f>IF(ISBLANK(INDEX('Policy Characteristics'!F:F,MATCH($C1144,'Policy Characteristics'!$C:$C,0))),"",INDEX('Policy Characteristics'!F:F,MATCH($C1144,'Policy Characteristics'!$C:$C,0)))</f>
        <v>0</v>
      </c>
      <c r="M1144" s="237">
        <f>IF(ISBLANK(INDEX('Policy Characteristics'!G:G,MATCH($C1144,'Policy Characteristics'!$C:$C,0))),"",INDEX('Policy Characteristics'!G:G,MATCH($C1144,'Policy Characteristics'!$C:$C,0)))</f>
        <v>0.4</v>
      </c>
      <c r="N1144" s="237">
        <f>IF(ISBLANK(INDEX('Policy Characteristics'!H:H,MATCH($C1144,'Policy Characteristics'!$C:$C,0))),"",INDEX('Policy Characteristics'!H:H,MATCH($C1144,'Policy Characteristics'!$C:$C,0)))</f>
        <v>0.01</v>
      </c>
      <c r="O1144" s="293" t="str">
        <f>IF(ISBLANK(INDEX('Policy Characteristics'!I:I,MATCH($C1144,'Policy Characteristics'!$C:$C,0))),"",INDEX('Policy Characteristics'!I:I,MATCH($C1144,'Policy Characteristics'!$C:$C,0)))</f>
        <v>% reduction in cost</v>
      </c>
      <c r="P1144" s="293"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93" t="str">
        <f>IF(ISBLANK(INDEX('Policy Characteristics'!K:K,MATCH($C1144,'Policy Characteristics'!$C:$C,0))),"",INDEX('Policy Characteristics'!K:K,MATCH($C1144,'Policy Characteristics'!$C:$C,0)))</f>
        <v>architectural-design.html#rnd</v>
      </c>
      <c r="R1144" s="293" t="str">
        <f>IF(ISBLANK(INDEX('Policy Characteristics'!L:L,MATCH($C1144,'Policy Characteristics'!$C:$C,0))),"",INDEX('Policy Characteristics'!L:L,MATCH($C1144,'Policy Characteristics'!$C:$C,0)))</f>
        <v>research-and-development.html</v>
      </c>
    </row>
    <row r="1145" spans="1:18" x14ac:dyDescent="0.25">
      <c r="A1145" s="293" t="str">
        <f>IF(ISBLANK(INDEX('Policy Characteristics'!A:A,MATCH($C1145,'Policy Characteristics'!$C:$C,0))),"",INDEX('Policy Characteristics'!A:A,MATCH($C1145,'Policy Characteristics'!$C:$C,0)))</f>
        <v>Research and Development</v>
      </c>
      <c r="B1145" s="294" t="str">
        <f>IF(ISBLANK(INDEX('Policy Characteristics'!B:B,MATCH($C1145,'Policy Characteristics'!$C:$C,0))),"",INDEX('Policy Characteristics'!B:B,MATCH($C1145,'Policy Characteristics'!$C:$C,0)))</f>
        <v>Capital Cost Reduction</v>
      </c>
      <c r="C1145" s="293" t="str">
        <f t="shared" si="59"/>
        <v>RnD Electricity Capital Cost Perc Reduction</v>
      </c>
      <c r="D1145" s="299" t="s">
        <v>688</v>
      </c>
      <c r="E1145" s="300"/>
      <c r="F1145" s="299" t="s">
        <v>856</v>
      </c>
      <c r="G1145" s="298"/>
      <c r="H1145" s="20">
        <v>97</v>
      </c>
      <c r="I1145" s="295" t="s">
        <v>624</v>
      </c>
      <c r="J1145" s="296" t="str">
        <f>IF(ISBLANK(INDEX('Policy Characteristics'!D:D,MATCH($C1145,'Policy Characteristics'!$C:$C,0))),"",INDEX('Policy Characteristics'!D:D,MATCH($C1145,'Policy Characteristics'!$C:$C,0)))</f>
        <v>R&amp;D Capital Cost Reductions</v>
      </c>
      <c r="K1145" s="293" t="str">
        <f>IF(ISBLANK(INDEX('Policy Characteristics'!E:E,MATCH($C1145,'Policy Characteristics'!$C:$C,0))),"",INDEX('Policy Characteristics'!E:E,MATCH($C1145,'Policy Characteristics'!$C:$C,0)))</f>
        <v>RnD electricity capital cost reduction</v>
      </c>
      <c r="L1145" s="237">
        <f>IF(ISBLANK(INDEX('Policy Characteristics'!F:F,MATCH($C1145,'Policy Characteristics'!$C:$C,0))),"",INDEX('Policy Characteristics'!F:F,MATCH($C1145,'Policy Characteristics'!$C:$C,0)))</f>
        <v>0</v>
      </c>
      <c r="M1145" s="237">
        <f>IF(ISBLANK(INDEX('Policy Characteristics'!G:G,MATCH($C1145,'Policy Characteristics'!$C:$C,0))),"",INDEX('Policy Characteristics'!G:G,MATCH($C1145,'Policy Characteristics'!$C:$C,0)))</f>
        <v>0.4</v>
      </c>
      <c r="N1145" s="237">
        <f>IF(ISBLANK(INDEX('Policy Characteristics'!H:H,MATCH($C1145,'Policy Characteristics'!$C:$C,0))),"",INDEX('Policy Characteristics'!H:H,MATCH($C1145,'Policy Characteristics'!$C:$C,0)))</f>
        <v>0.01</v>
      </c>
      <c r="O1145" s="293" t="str">
        <f>IF(ISBLANK(INDEX('Policy Characteristics'!I:I,MATCH($C1145,'Policy Characteristics'!$C:$C,0))),"",INDEX('Policy Characteristics'!I:I,MATCH($C1145,'Policy Characteristics'!$C:$C,0)))</f>
        <v>% reduction in cost</v>
      </c>
      <c r="P1145" s="293"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93" t="str">
        <f>IF(ISBLANK(INDEX('Policy Characteristics'!K:K,MATCH($C1145,'Policy Characteristics'!$C:$C,0))),"",INDEX('Policy Characteristics'!K:K,MATCH($C1145,'Policy Characteristics'!$C:$C,0)))</f>
        <v>architectural-design.html#rnd</v>
      </c>
      <c r="R1145" s="293" t="str">
        <f>IF(ISBLANK(INDEX('Policy Characteristics'!L:L,MATCH($C1145,'Policy Characteristics'!$C:$C,0))),"",INDEX('Policy Characteristics'!L:L,MATCH($C1145,'Policy Characteristics'!$C:$C,0)))</f>
        <v>research-and-development.html</v>
      </c>
    </row>
    <row r="1146" spans="1:18" x14ac:dyDescent="0.25">
      <c r="A1146" s="293" t="str">
        <f>IF(ISBLANK(INDEX('Policy Characteristics'!A:A,MATCH($C1146,'Policy Characteristics'!$C:$C,0))),"",INDEX('Policy Characteristics'!A:A,MATCH($C1146,'Policy Characteristics'!$C:$C,0)))</f>
        <v>Research and Development</v>
      </c>
      <c r="B1146" s="294" t="str">
        <f>IF(ISBLANK(INDEX('Policy Characteristics'!B:B,MATCH($C1146,'Policy Characteristics'!$C:$C,0))),"",INDEX('Policy Characteristics'!B:B,MATCH($C1146,'Policy Characteristics'!$C:$C,0)))</f>
        <v>Capital Cost Reduction</v>
      </c>
      <c r="C1146" s="293" t="str">
        <f t="shared" si="59"/>
        <v>RnD Electricity Capital Cost Perc Reduction</v>
      </c>
      <c r="D1146" s="299" t="s">
        <v>690</v>
      </c>
      <c r="E1146" s="300"/>
      <c r="F1146" s="299" t="s">
        <v>857</v>
      </c>
      <c r="G1146" s="298"/>
      <c r="H1146" s="20">
        <v>98</v>
      </c>
      <c r="I1146" s="295" t="s">
        <v>624</v>
      </c>
      <c r="J1146" s="296" t="str">
        <f>IF(ISBLANK(INDEX('Policy Characteristics'!D:D,MATCH($C1146,'Policy Characteristics'!$C:$C,0))),"",INDEX('Policy Characteristics'!D:D,MATCH($C1146,'Policy Characteristics'!$C:$C,0)))</f>
        <v>R&amp;D Capital Cost Reductions</v>
      </c>
      <c r="K1146" s="293" t="str">
        <f>IF(ISBLANK(INDEX('Policy Characteristics'!E:E,MATCH($C1146,'Policy Characteristics'!$C:$C,0))),"",INDEX('Policy Characteristics'!E:E,MATCH($C1146,'Policy Characteristics'!$C:$C,0)))</f>
        <v>RnD electricity capital cost reduction</v>
      </c>
      <c r="L1146" s="237">
        <f>IF(ISBLANK(INDEX('Policy Characteristics'!F:F,MATCH($C1146,'Policy Characteristics'!$C:$C,0))),"",INDEX('Policy Characteristics'!F:F,MATCH($C1146,'Policy Characteristics'!$C:$C,0)))</f>
        <v>0</v>
      </c>
      <c r="M1146" s="237">
        <f>IF(ISBLANK(INDEX('Policy Characteristics'!G:G,MATCH($C1146,'Policy Characteristics'!$C:$C,0))),"",INDEX('Policy Characteristics'!G:G,MATCH($C1146,'Policy Characteristics'!$C:$C,0)))</f>
        <v>0.4</v>
      </c>
      <c r="N1146" s="237">
        <f>IF(ISBLANK(INDEX('Policy Characteristics'!H:H,MATCH($C1146,'Policy Characteristics'!$C:$C,0))),"",INDEX('Policy Characteristics'!H:H,MATCH($C1146,'Policy Characteristics'!$C:$C,0)))</f>
        <v>0.01</v>
      </c>
      <c r="O1146" s="293" t="str">
        <f>IF(ISBLANK(INDEX('Policy Characteristics'!I:I,MATCH($C1146,'Policy Characteristics'!$C:$C,0))),"",INDEX('Policy Characteristics'!I:I,MATCH($C1146,'Policy Characteristics'!$C:$C,0)))</f>
        <v>% reduction in cost</v>
      </c>
      <c r="P1146" s="293"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93" t="str">
        <f>IF(ISBLANK(INDEX('Policy Characteristics'!K:K,MATCH($C1146,'Policy Characteristics'!$C:$C,0))),"",INDEX('Policy Characteristics'!K:K,MATCH($C1146,'Policy Characteristics'!$C:$C,0)))</f>
        <v>architectural-design.html#rnd</v>
      </c>
      <c r="R1146" s="293" t="str">
        <f>IF(ISBLANK(INDEX('Policy Characteristics'!L:L,MATCH($C1146,'Policy Characteristics'!$C:$C,0))),"",INDEX('Policy Characteristics'!L:L,MATCH($C1146,'Policy Characteristics'!$C:$C,0)))</f>
        <v>research-and-development.html</v>
      </c>
    </row>
    <row r="1147" spans="1:18" x14ac:dyDescent="0.25">
      <c r="A1147" s="293" t="str">
        <f>IF(ISBLANK(INDEX('Policy Characteristics'!A:A,MATCH($C1147,'Policy Characteristics'!$C:$C,0))),"",INDEX('Policy Characteristics'!A:A,MATCH($C1147,'Policy Characteristics'!$C:$C,0)))</f>
        <v>Research and Development</v>
      </c>
      <c r="B1147" s="294" t="str">
        <f>IF(ISBLANK(INDEX('Policy Characteristics'!B:B,MATCH($C1147,'Policy Characteristics'!$C:$C,0))),"",INDEX('Policy Characteristics'!B:B,MATCH($C1147,'Policy Characteristics'!$C:$C,0)))</f>
        <v>Capital Cost Reduction</v>
      </c>
      <c r="C1147" s="293" t="str">
        <f t="shared" si="59"/>
        <v>RnD Electricity Capital Cost Perc Reduction</v>
      </c>
      <c r="D1147" s="299" t="s">
        <v>692</v>
      </c>
      <c r="E1147" s="300"/>
      <c r="F1147" s="299" t="s">
        <v>858</v>
      </c>
      <c r="G1147" s="298"/>
      <c r="H1147" s="20">
        <v>99</v>
      </c>
      <c r="I1147" s="295" t="s">
        <v>624</v>
      </c>
      <c r="J1147" s="296" t="str">
        <f>IF(ISBLANK(INDEX('Policy Characteristics'!D:D,MATCH($C1147,'Policy Characteristics'!$C:$C,0))),"",INDEX('Policy Characteristics'!D:D,MATCH($C1147,'Policy Characteristics'!$C:$C,0)))</f>
        <v>R&amp;D Capital Cost Reductions</v>
      </c>
      <c r="K1147" s="293" t="str">
        <f>IF(ISBLANK(INDEX('Policy Characteristics'!E:E,MATCH($C1147,'Policy Characteristics'!$C:$C,0))),"",INDEX('Policy Characteristics'!E:E,MATCH($C1147,'Policy Characteristics'!$C:$C,0)))</f>
        <v>RnD electricity capital cost reduction</v>
      </c>
      <c r="L1147" s="237">
        <f>IF(ISBLANK(INDEX('Policy Characteristics'!F:F,MATCH($C1147,'Policy Characteristics'!$C:$C,0))),"",INDEX('Policy Characteristics'!F:F,MATCH($C1147,'Policy Characteristics'!$C:$C,0)))</f>
        <v>0</v>
      </c>
      <c r="M1147" s="237">
        <f>IF(ISBLANK(INDEX('Policy Characteristics'!G:G,MATCH($C1147,'Policy Characteristics'!$C:$C,0))),"",INDEX('Policy Characteristics'!G:G,MATCH($C1147,'Policy Characteristics'!$C:$C,0)))</f>
        <v>0.4</v>
      </c>
      <c r="N1147" s="237">
        <f>IF(ISBLANK(INDEX('Policy Characteristics'!H:H,MATCH($C1147,'Policy Characteristics'!$C:$C,0))),"",INDEX('Policy Characteristics'!H:H,MATCH($C1147,'Policy Characteristics'!$C:$C,0)))</f>
        <v>0.01</v>
      </c>
      <c r="O1147" s="293" t="str">
        <f>IF(ISBLANK(INDEX('Policy Characteristics'!I:I,MATCH($C1147,'Policy Characteristics'!$C:$C,0))),"",INDEX('Policy Characteristics'!I:I,MATCH($C1147,'Policy Characteristics'!$C:$C,0)))</f>
        <v>% reduction in cost</v>
      </c>
      <c r="P1147" s="293"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93" t="str">
        <f>IF(ISBLANK(INDEX('Policy Characteristics'!K:K,MATCH($C1147,'Policy Characteristics'!$C:$C,0))),"",INDEX('Policy Characteristics'!K:K,MATCH($C1147,'Policy Characteristics'!$C:$C,0)))</f>
        <v>architectural-design.html#rnd</v>
      </c>
      <c r="R1147" s="293" t="str">
        <f>IF(ISBLANK(INDEX('Policy Characteristics'!L:L,MATCH($C1147,'Policy Characteristics'!$C:$C,0))),"",INDEX('Policy Characteristics'!L:L,MATCH($C1147,'Policy Characteristics'!$C:$C,0)))</f>
        <v>research-and-development.html</v>
      </c>
    </row>
    <row r="1148" spans="1:18" x14ac:dyDescent="0.25">
      <c r="A1148" s="293" t="str">
        <f>IF(ISBLANK(INDEX('Policy Characteristics'!A:A,MATCH($C1148,'Policy Characteristics'!$C:$C,0))),"",INDEX('Policy Characteristics'!A:A,MATCH($C1148,'Policy Characteristics'!$C:$C,0)))</f>
        <v>Research and Development</v>
      </c>
      <c r="B1148" s="294" t="str">
        <f>IF(ISBLANK(INDEX('Policy Characteristics'!B:B,MATCH($C1148,'Policy Characteristics'!$C:$C,0))),"",INDEX('Policy Characteristics'!B:B,MATCH($C1148,'Policy Characteristics'!$C:$C,0)))</f>
        <v>Capital Cost Reduction</v>
      </c>
      <c r="C1148" s="293" t="str">
        <f t="shared" si="59"/>
        <v>RnD Electricity Capital Cost Perc Reduction</v>
      </c>
      <c r="D1148" s="299" t="s">
        <v>698</v>
      </c>
      <c r="E1148" s="300"/>
      <c r="F1148" s="299" t="s">
        <v>859</v>
      </c>
      <c r="G1148" s="298"/>
      <c r="H1148" s="20">
        <v>192</v>
      </c>
      <c r="I1148" s="295" t="s">
        <v>624</v>
      </c>
      <c r="J1148" s="296" t="str">
        <f>IF(ISBLANK(INDEX('Policy Characteristics'!D:D,MATCH($C1148,'Policy Characteristics'!$C:$C,0))),"",INDEX('Policy Characteristics'!D:D,MATCH($C1148,'Policy Characteristics'!$C:$C,0)))</f>
        <v>R&amp;D Capital Cost Reductions</v>
      </c>
      <c r="K1148" s="293" t="str">
        <f>IF(ISBLANK(INDEX('Policy Characteristics'!E:E,MATCH($C1148,'Policy Characteristics'!$C:$C,0))),"",INDEX('Policy Characteristics'!E:E,MATCH($C1148,'Policy Characteristics'!$C:$C,0)))</f>
        <v>RnD electricity capital cost reduction</v>
      </c>
      <c r="L1148" s="237">
        <f>IF(ISBLANK(INDEX('Policy Characteristics'!F:F,MATCH($C1148,'Policy Characteristics'!$C:$C,0))),"",INDEX('Policy Characteristics'!F:F,MATCH($C1148,'Policy Characteristics'!$C:$C,0)))</f>
        <v>0</v>
      </c>
      <c r="M1148" s="237">
        <f>IF(ISBLANK(INDEX('Policy Characteristics'!G:G,MATCH($C1148,'Policy Characteristics'!$C:$C,0))),"",INDEX('Policy Characteristics'!G:G,MATCH($C1148,'Policy Characteristics'!$C:$C,0)))</f>
        <v>0.4</v>
      </c>
      <c r="N1148" s="237">
        <f>IF(ISBLANK(INDEX('Policy Characteristics'!H:H,MATCH($C1148,'Policy Characteristics'!$C:$C,0))),"",INDEX('Policy Characteristics'!H:H,MATCH($C1148,'Policy Characteristics'!$C:$C,0)))</f>
        <v>0.01</v>
      </c>
      <c r="O1148" s="293" t="str">
        <f>IF(ISBLANK(INDEX('Policy Characteristics'!I:I,MATCH($C1148,'Policy Characteristics'!$C:$C,0))),"",INDEX('Policy Characteristics'!I:I,MATCH($C1148,'Policy Characteristics'!$C:$C,0)))</f>
        <v>% reduction in cost</v>
      </c>
      <c r="P1148" s="293"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93" t="str">
        <f>IF(ISBLANK(INDEX('Policy Characteristics'!K:K,MATCH($C1148,'Policy Characteristics'!$C:$C,0))),"",INDEX('Policy Characteristics'!K:K,MATCH($C1148,'Policy Characteristics'!$C:$C,0)))</f>
        <v>architectural-design.html#rnd</v>
      </c>
      <c r="R1148" s="293" t="str">
        <f>IF(ISBLANK(INDEX('Policy Characteristics'!L:L,MATCH($C1148,'Policy Characteristics'!$C:$C,0))),"",INDEX('Policy Characteristics'!L:L,MATCH($C1148,'Policy Characteristics'!$C:$C,0)))</f>
        <v>research-and-development.html</v>
      </c>
    </row>
    <row r="1149" spans="1:18" x14ac:dyDescent="0.25">
      <c r="A1149" s="293" t="str">
        <f>IF(ISBLANK(INDEX('Policy Characteristics'!A:A,MATCH($C1149,'Policy Characteristics'!$C:$C,0))),"",INDEX('Policy Characteristics'!A:A,MATCH($C1149,'Policy Characteristics'!$C:$C,0)))</f>
        <v>Research and Development</v>
      </c>
      <c r="B1149" s="294" t="str">
        <f>IF(ISBLANK(INDEX('Policy Characteristics'!B:B,MATCH($C1149,'Policy Characteristics'!$C:$C,0))),"",INDEX('Policy Characteristics'!B:B,MATCH($C1149,'Policy Characteristics'!$C:$C,0)))</f>
        <v>Capital Cost Reduction</v>
      </c>
      <c r="C1149" s="293" t="str">
        <f t="shared" ref="C1149:C1150" si="60">C$1140</f>
        <v>RnD Electricity Capital Cost Perc Reduction</v>
      </c>
      <c r="D1149" s="299" t="s">
        <v>700</v>
      </c>
      <c r="E1149" s="300"/>
      <c r="F1149" s="299" t="s">
        <v>860</v>
      </c>
      <c r="G1149" s="298"/>
      <c r="H1149" s="20">
        <v>180</v>
      </c>
      <c r="I1149" s="295" t="s">
        <v>702</v>
      </c>
      <c r="J1149" s="296" t="str">
        <f>IF(ISBLANK(INDEX('Policy Characteristics'!D:D,MATCH($C1149,'Policy Characteristics'!$C:$C,0))),"",INDEX('Policy Characteristics'!D:D,MATCH($C1149,'Policy Characteristics'!$C:$C,0)))</f>
        <v>R&amp;D Capital Cost Reductions</v>
      </c>
      <c r="K1149" s="293" t="str">
        <f>IF(ISBLANK(INDEX('Policy Characteristics'!E:E,MATCH($C1149,'Policy Characteristics'!$C:$C,0))),"",INDEX('Policy Characteristics'!E:E,MATCH($C1149,'Policy Characteristics'!$C:$C,0)))</f>
        <v>RnD electricity capital cost reduction</v>
      </c>
      <c r="L1149" s="237">
        <f>IF(ISBLANK(INDEX('Policy Characteristics'!F:F,MATCH($C1149,'Policy Characteristics'!$C:$C,0))),"",INDEX('Policy Characteristics'!F:F,MATCH($C1149,'Policy Characteristics'!$C:$C,0)))</f>
        <v>0</v>
      </c>
      <c r="M1149" s="237">
        <f>IF(ISBLANK(INDEX('Policy Characteristics'!G:G,MATCH($C1149,'Policy Characteristics'!$C:$C,0))),"",INDEX('Policy Characteristics'!G:G,MATCH($C1149,'Policy Characteristics'!$C:$C,0)))</f>
        <v>0.4</v>
      </c>
      <c r="N1149" s="237">
        <f>IF(ISBLANK(INDEX('Policy Characteristics'!H:H,MATCH($C1149,'Policy Characteristics'!$C:$C,0))),"",INDEX('Policy Characteristics'!H:H,MATCH($C1149,'Policy Characteristics'!$C:$C,0)))</f>
        <v>0.01</v>
      </c>
      <c r="O1149" s="293" t="str">
        <f>IF(ISBLANK(INDEX('Policy Characteristics'!I:I,MATCH($C1149,'Policy Characteristics'!$C:$C,0))),"",INDEX('Policy Characteristics'!I:I,MATCH($C1149,'Policy Characteristics'!$C:$C,0)))</f>
        <v>% reduction in cost</v>
      </c>
      <c r="P1149" s="293"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93" t="str">
        <f>IF(ISBLANK(INDEX('Policy Characteristics'!K:K,MATCH($C1149,'Policy Characteristics'!$C:$C,0))),"",INDEX('Policy Characteristics'!K:K,MATCH($C1149,'Policy Characteristics'!$C:$C,0)))</f>
        <v>architectural-design.html#rnd</v>
      </c>
      <c r="R1149" s="293" t="str">
        <f>IF(ISBLANK(INDEX('Policy Characteristics'!L:L,MATCH($C1149,'Policy Characteristics'!$C:$C,0))),"",INDEX('Policy Characteristics'!L:L,MATCH($C1149,'Policy Characteristics'!$C:$C,0)))</f>
        <v>research-and-development.html</v>
      </c>
    </row>
    <row r="1150" spans="1:18" x14ac:dyDescent="0.25">
      <c r="A1150" s="293" t="str">
        <f>IF(ISBLANK(INDEX('Policy Characteristics'!A:A,MATCH($C1150,'Policy Characteristics'!$C:$C,0))),"",INDEX('Policy Characteristics'!A:A,MATCH($C1150,'Policy Characteristics'!$C:$C,0)))</f>
        <v>Research and Development</v>
      </c>
      <c r="B1150" s="294" t="str">
        <f>IF(ISBLANK(INDEX('Policy Characteristics'!B:B,MATCH($C1150,'Policy Characteristics'!$C:$C,0))),"",INDEX('Policy Characteristics'!B:B,MATCH($C1150,'Policy Characteristics'!$C:$C,0)))</f>
        <v>Capital Cost Reduction</v>
      </c>
      <c r="C1150" s="293" t="str">
        <f t="shared" si="60"/>
        <v>RnD Electricity Capital Cost Perc Reduction</v>
      </c>
      <c r="D1150" s="299" t="s">
        <v>703</v>
      </c>
      <c r="E1150" s="300"/>
      <c r="F1150" s="299" t="s">
        <v>861</v>
      </c>
      <c r="G1150" s="298"/>
      <c r="H1150" s="20">
        <v>183</v>
      </c>
      <c r="I1150" s="295" t="s">
        <v>624</v>
      </c>
      <c r="J1150" s="296" t="str">
        <f>IF(ISBLANK(INDEX('Policy Characteristics'!D:D,MATCH($C1150,'Policy Characteristics'!$C:$C,0))),"",INDEX('Policy Characteristics'!D:D,MATCH($C1150,'Policy Characteristics'!$C:$C,0)))</f>
        <v>R&amp;D Capital Cost Reductions</v>
      </c>
      <c r="K1150" s="293" t="str">
        <f>IF(ISBLANK(INDEX('Policy Characteristics'!E:E,MATCH($C1150,'Policy Characteristics'!$C:$C,0))),"",INDEX('Policy Characteristics'!E:E,MATCH($C1150,'Policy Characteristics'!$C:$C,0)))</f>
        <v>RnD electricity capital cost reduction</v>
      </c>
      <c r="L1150" s="237">
        <f>IF(ISBLANK(INDEX('Policy Characteristics'!F:F,MATCH($C1150,'Policy Characteristics'!$C:$C,0))),"",INDEX('Policy Characteristics'!F:F,MATCH($C1150,'Policy Characteristics'!$C:$C,0)))</f>
        <v>0</v>
      </c>
      <c r="M1150" s="237">
        <f>IF(ISBLANK(INDEX('Policy Characteristics'!G:G,MATCH($C1150,'Policy Characteristics'!$C:$C,0))),"",INDEX('Policy Characteristics'!G:G,MATCH($C1150,'Policy Characteristics'!$C:$C,0)))</f>
        <v>0.4</v>
      </c>
      <c r="N1150" s="237">
        <f>IF(ISBLANK(INDEX('Policy Characteristics'!H:H,MATCH($C1150,'Policy Characteristics'!$C:$C,0))),"",INDEX('Policy Characteristics'!H:H,MATCH($C1150,'Policy Characteristics'!$C:$C,0)))</f>
        <v>0.01</v>
      </c>
      <c r="O1150" s="293" t="str">
        <f>IF(ISBLANK(INDEX('Policy Characteristics'!I:I,MATCH($C1150,'Policy Characteristics'!$C:$C,0))),"",INDEX('Policy Characteristics'!I:I,MATCH($C1150,'Policy Characteristics'!$C:$C,0)))</f>
        <v>% reduction in cost</v>
      </c>
      <c r="P1150" s="293"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93" t="str">
        <f>IF(ISBLANK(INDEX('Policy Characteristics'!K:K,MATCH($C1150,'Policy Characteristics'!$C:$C,0))),"",INDEX('Policy Characteristics'!K:K,MATCH($C1150,'Policy Characteristics'!$C:$C,0)))</f>
        <v>architectural-design.html#rnd</v>
      </c>
      <c r="R1150" s="293" t="str">
        <f>IF(ISBLANK(INDEX('Policy Characteristics'!L:L,MATCH($C1150,'Policy Characteristics'!$C:$C,0))),"",INDEX('Policy Characteristics'!L:L,MATCH($C1150,'Policy Characteristics'!$C:$C,0)))</f>
        <v>research-and-development.html</v>
      </c>
    </row>
    <row r="1151" spans="1:18" x14ac:dyDescent="0.25">
      <c r="A1151" s="293" t="str">
        <f>IF(ISBLANK(INDEX('Policy Characteristics'!A:A,MATCH($C1151,'Policy Characteristics'!$C:$C,0))),"",INDEX('Policy Characteristics'!A:A,MATCH($C1151,'Policy Characteristics'!$C:$C,0)))</f>
        <v>Research and Development</v>
      </c>
      <c r="B1151" s="294" t="str">
        <f>IF(ISBLANK(INDEX('Policy Characteristics'!B:B,MATCH($C1151,'Policy Characteristics'!$C:$C,0))),"",INDEX('Policy Characteristics'!B:B,MATCH($C1151,'Policy Characteristics'!$C:$C,0)))</f>
        <v>Capital Cost Reduction</v>
      </c>
      <c r="C1151" t="s">
        <v>554</v>
      </c>
      <c r="D1151" t="s">
        <v>716</v>
      </c>
      <c r="E1151" s="298"/>
      <c r="F1151" s="299" t="s">
        <v>862</v>
      </c>
      <c r="G1151" s="298"/>
      <c r="H1151" s="20">
        <v>1462</v>
      </c>
      <c r="I1151" s="295" t="s">
        <v>624</v>
      </c>
      <c r="J1151" s="296" t="str">
        <f>IF(ISBLANK(INDEX('Policy Characteristics'!D:D,MATCH($C1151,'Policy Characteristics'!$C:$C,0))),"",INDEX('Policy Characteristics'!D:D,MATCH($C1151,'Policy Characteristics'!$C:$C,0)))</f>
        <v>R&amp;D Capital Cost Reductions</v>
      </c>
      <c r="K1151" s="293" t="str">
        <f>IF(ISBLANK(INDEX('Policy Characteristics'!E:E,MATCH($C1151,'Policy Characteristics'!$C:$C,0))),"",INDEX('Policy Characteristics'!E:E,MATCH($C1151,'Policy Characteristics'!$C:$C,0)))</f>
        <v>RnD industry capital cost reduction</v>
      </c>
      <c r="L1151" s="237">
        <f>IF(ISBLANK(INDEX('Policy Characteristics'!F:F,MATCH($C1151,'Policy Characteristics'!$C:$C,0))),"",INDEX('Policy Characteristics'!F:F,MATCH($C1151,'Policy Characteristics'!$C:$C,0)))</f>
        <v>0</v>
      </c>
      <c r="M1151" s="237">
        <f>IF(ISBLANK(INDEX('Policy Characteristics'!G:G,MATCH($C1151,'Policy Characteristics'!$C:$C,0))),"",INDEX('Policy Characteristics'!G:G,MATCH($C1151,'Policy Characteristics'!$C:$C,0)))</f>
        <v>0.4</v>
      </c>
      <c r="N1151" s="237">
        <f>IF(ISBLANK(INDEX('Policy Characteristics'!H:H,MATCH($C1151,'Policy Characteristics'!$C:$C,0))),"",INDEX('Policy Characteristics'!H:H,MATCH($C1151,'Policy Characteristics'!$C:$C,0)))</f>
        <v>0.01</v>
      </c>
      <c r="O1151" s="293" t="str">
        <f>IF(ISBLANK(INDEX('Policy Characteristics'!I:I,MATCH($C1151,'Policy Characteristics'!$C:$C,0))),"",INDEX('Policy Characteristics'!I:I,MATCH($C1151,'Policy Characteristics'!$C:$C,0)))</f>
        <v>% reduction in cost</v>
      </c>
      <c r="P1151" s="293"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93" t="str">
        <f>IF(ISBLANK(INDEX('Policy Characteristics'!K:K,MATCH($C1151,'Policy Characteristics'!$C:$C,0))),"",INDEX('Policy Characteristics'!K:K,MATCH($C1151,'Policy Characteristics'!$C:$C,0)))</f>
        <v>architectural-design.html#rnd</v>
      </c>
      <c r="R1151" s="293" t="str">
        <f>IF(ISBLANK(INDEX('Policy Characteristics'!L:L,MATCH($C1151,'Policy Characteristics'!$C:$C,0))),"",INDEX('Policy Characteristics'!L:L,MATCH($C1151,'Policy Characteristics'!$C:$C,0)))</f>
        <v>research-and-development.html</v>
      </c>
    </row>
    <row r="1152" spans="1:18" x14ac:dyDescent="0.25">
      <c r="A1152" s="293" t="str">
        <f>IF(ISBLANK(INDEX('Policy Characteristics'!A:A,MATCH($C1152,'Policy Characteristics'!$C:$C,0))),"",INDEX('Policy Characteristics'!A:A,MATCH($C1152,'Policy Characteristics'!$C:$C,0)))</f>
        <v>Research and Development</v>
      </c>
      <c r="B1152" s="294" t="str">
        <f>IF(ISBLANK(INDEX('Policy Characteristics'!B:B,MATCH($C1152,'Policy Characteristics'!$C:$C,0))),"",INDEX('Policy Characteristics'!B:B,MATCH($C1152,'Policy Characteristics'!$C:$C,0)))</f>
        <v>Capital Cost Reduction</v>
      </c>
      <c r="C1152" s="293" t="str">
        <f t="shared" ref="C1152:C1175" si="61">C$1151</f>
        <v>RnD Industry Capital Cost Perc Reduction</v>
      </c>
      <c r="D1152" t="s">
        <v>718</v>
      </c>
      <c r="E1152" s="298"/>
      <c r="F1152" s="299" t="s">
        <v>863</v>
      </c>
      <c r="G1152" s="298"/>
      <c r="H1152" s="20">
        <v>1463</v>
      </c>
      <c r="I1152" s="295" t="s">
        <v>624</v>
      </c>
      <c r="J1152" s="296" t="str">
        <f>IF(ISBLANK(INDEX('Policy Characteristics'!D:D,MATCH($C1152,'Policy Characteristics'!$C:$C,0))),"",INDEX('Policy Characteristics'!D:D,MATCH($C1152,'Policy Characteristics'!$C:$C,0)))</f>
        <v>R&amp;D Capital Cost Reductions</v>
      </c>
      <c r="K1152" s="293" t="str">
        <f>IF(ISBLANK(INDEX('Policy Characteristics'!E:E,MATCH($C1152,'Policy Characteristics'!$C:$C,0))),"",INDEX('Policy Characteristics'!E:E,MATCH($C1152,'Policy Characteristics'!$C:$C,0)))</f>
        <v>RnD industry capital cost reduction</v>
      </c>
      <c r="L1152" s="237">
        <f>IF(ISBLANK(INDEX('Policy Characteristics'!F:F,MATCH($C1152,'Policy Characteristics'!$C:$C,0))),"",INDEX('Policy Characteristics'!F:F,MATCH($C1152,'Policy Characteristics'!$C:$C,0)))</f>
        <v>0</v>
      </c>
      <c r="M1152" s="237">
        <f>IF(ISBLANK(INDEX('Policy Characteristics'!G:G,MATCH($C1152,'Policy Characteristics'!$C:$C,0))),"",INDEX('Policy Characteristics'!G:G,MATCH($C1152,'Policy Characteristics'!$C:$C,0)))</f>
        <v>0.4</v>
      </c>
      <c r="N1152" s="237">
        <f>IF(ISBLANK(INDEX('Policy Characteristics'!H:H,MATCH($C1152,'Policy Characteristics'!$C:$C,0))),"",INDEX('Policy Characteristics'!H:H,MATCH($C1152,'Policy Characteristics'!$C:$C,0)))</f>
        <v>0.01</v>
      </c>
      <c r="O1152" s="293" t="str">
        <f>IF(ISBLANK(INDEX('Policy Characteristics'!I:I,MATCH($C1152,'Policy Characteristics'!$C:$C,0))),"",INDEX('Policy Characteristics'!I:I,MATCH($C1152,'Policy Characteristics'!$C:$C,0)))</f>
        <v>% reduction in cost</v>
      </c>
      <c r="P1152" s="293"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93" t="str">
        <f>IF(ISBLANK(INDEX('Policy Characteristics'!K:K,MATCH($C1152,'Policy Characteristics'!$C:$C,0))),"",INDEX('Policy Characteristics'!K:K,MATCH($C1152,'Policy Characteristics'!$C:$C,0)))</f>
        <v>architectural-design.html#rnd</v>
      </c>
      <c r="R1152" s="293" t="str">
        <f>IF(ISBLANK(INDEX('Policy Characteristics'!L:L,MATCH($C1152,'Policy Characteristics'!$C:$C,0))),"",INDEX('Policy Characteristics'!L:L,MATCH($C1152,'Policy Characteristics'!$C:$C,0)))</f>
        <v>research-and-development.html</v>
      </c>
    </row>
    <row r="1153" spans="1:18" x14ac:dyDescent="0.25">
      <c r="A1153" s="293" t="str">
        <f>IF(ISBLANK(INDEX('Policy Characteristics'!A:A,MATCH($C1153,'Policy Characteristics'!$C:$C,0))),"",INDEX('Policy Characteristics'!A:A,MATCH($C1153,'Policy Characteristics'!$C:$C,0)))</f>
        <v>Research and Development</v>
      </c>
      <c r="B1153" s="294" t="str">
        <f>IF(ISBLANK(INDEX('Policy Characteristics'!B:B,MATCH($C1153,'Policy Characteristics'!$C:$C,0))),"",INDEX('Policy Characteristics'!B:B,MATCH($C1153,'Policy Characteristics'!$C:$C,0)))</f>
        <v>Capital Cost Reduction</v>
      </c>
      <c r="C1153" s="293" t="str">
        <f t="shared" si="61"/>
        <v>RnD Industry Capital Cost Perc Reduction</v>
      </c>
      <c r="D1153" t="s">
        <v>720</v>
      </c>
      <c r="E1153" s="298"/>
      <c r="F1153" s="299" t="s">
        <v>864</v>
      </c>
      <c r="G1153" s="298"/>
      <c r="H1153" s="20">
        <v>1464</v>
      </c>
      <c r="I1153" s="295" t="s">
        <v>624</v>
      </c>
      <c r="J1153" s="296" t="str">
        <f>IF(ISBLANK(INDEX('Policy Characteristics'!D:D,MATCH($C1153,'Policy Characteristics'!$C:$C,0))),"",INDEX('Policy Characteristics'!D:D,MATCH($C1153,'Policy Characteristics'!$C:$C,0)))</f>
        <v>R&amp;D Capital Cost Reductions</v>
      </c>
      <c r="K1153" s="293" t="str">
        <f>IF(ISBLANK(INDEX('Policy Characteristics'!E:E,MATCH($C1153,'Policy Characteristics'!$C:$C,0))),"",INDEX('Policy Characteristics'!E:E,MATCH($C1153,'Policy Characteristics'!$C:$C,0)))</f>
        <v>RnD industry capital cost reduction</v>
      </c>
      <c r="L1153" s="237">
        <f>IF(ISBLANK(INDEX('Policy Characteristics'!F:F,MATCH($C1153,'Policy Characteristics'!$C:$C,0))),"",INDEX('Policy Characteristics'!F:F,MATCH($C1153,'Policy Characteristics'!$C:$C,0)))</f>
        <v>0</v>
      </c>
      <c r="M1153" s="237">
        <f>IF(ISBLANK(INDEX('Policy Characteristics'!G:G,MATCH($C1153,'Policy Characteristics'!$C:$C,0))),"",INDEX('Policy Characteristics'!G:G,MATCH($C1153,'Policy Characteristics'!$C:$C,0)))</f>
        <v>0.4</v>
      </c>
      <c r="N1153" s="237">
        <f>IF(ISBLANK(INDEX('Policy Characteristics'!H:H,MATCH($C1153,'Policy Characteristics'!$C:$C,0))),"",INDEX('Policy Characteristics'!H:H,MATCH($C1153,'Policy Characteristics'!$C:$C,0)))</f>
        <v>0.01</v>
      </c>
      <c r="O1153" s="293" t="str">
        <f>IF(ISBLANK(INDEX('Policy Characteristics'!I:I,MATCH($C1153,'Policy Characteristics'!$C:$C,0))),"",INDEX('Policy Characteristics'!I:I,MATCH($C1153,'Policy Characteristics'!$C:$C,0)))</f>
        <v>% reduction in cost</v>
      </c>
      <c r="P1153" s="293"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93" t="str">
        <f>IF(ISBLANK(INDEX('Policy Characteristics'!K:K,MATCH($C1153,'Policy Characteristics'!$C:$C,0))),"",INDEX('Policy Characteristics'!K:K,MATCH($C1153,'Policy Characteristics'!$C:$C,0)))</f>
        <v>architectural-design.html#rnd</v>
      </c>
      <c r="R1153" s="293" t="str">
        <f>IF(ISBLANK(INDEX('Policy Characteristics'!L:L,MATCH($C1153,'Policy Characteristics'!$C:$C,0))),"",INDEX('Policy Characteristics'!L:L,MATCH($C1153,'Policy Characteristics'!$C:$C,0)))</f>
        <v>research-and-development.html</v>
      </c>
    </row>
    <row r="1154" spans="1:18" x14ac:dyDescent="0.25">
      <c r="A1154" s="293" t="str">
        <f>IF(ISBLANK(INDEX('Policy Characteristics'!A:A,MATCH($C1154,'Policy Characteristics'!$C:$C,0))),"",INDEX('Policy Characteristics'!A:A,MATCH($C1154,'Policy Characteristics'!$C:$C,0)))</f>
        <v>Research and Development</v>
      </c>
      <c r="B1154" s="294" t="str">
        <f>IF(ISBLANK(INDEX('Policy Characteristics'!B:B,MATCH($C1154,'Policy Characteristics'!$C:$C,0))),"",INDEX('Policy Characteristics'!B:B,MATCH($C1154,'Policy Characteristics'!$C:$C,0)))</f>
        <v>Capital Cost Reduction</v>
      </c>
      <c r="C1154" s="293" t="str">
        <f t="shared" si="61"/>
        <v>RnD Industry Capital Cost Perc Reduction</v>
      </c>
      <c r="D1154" t="s">
        <v>722</v>
      </c>
      <c r="E1154" s="298"/>
      <c r="F1154" s="299" t="s">
        <v>865</v>
      </c>
      <c r="G1154" s="298"/>
      <c r="H1154" s="20">
        <v>1465</v>
      </c>
      <c r="I1154" s="295" t="s">
        <v>624</v>
      </c>
      <c r="J1154" s="296" t="str">
        <f>IF(ISBLANK(INDEX('Policy Characteristics'!D:D,MATCH($C1154,'Policy Characteristics'!$C:$C,0))),"",INDEX('Policy Characteristics'!D:D,MATCH($C1154,'Policy Characteristics'!$C:$C,0)))</f>
        <v>R&amp;D Capital Cost Reductions</v>
      </c>
      <c r="K1154" s="293" t="str">
        <f>IF(ISBLANK(INDEX('Policy Characteristics'!E:E,MATCH($C1154,'Policy Characteristics'!$C:$C,0))),"",INDEX('Policy Characteristics'!E:E,MATCH($C1154,'Policy Characteristics'!$C:$C,0)))</f>
        <v>RnD industry capital cost reduction</v>
      </c>
      <c r="L1154" s="237">
        <f>IF(ISBLANK(INDEX('Policy Characteristics'!F:F,MATCH($C1154,'Policy Characteristics'!$C:$C,0))),"",INDEX('Policy Characteristics'!F:F,MATCH($C1154,'Policy Characteristics'!$C:$C,0)))</f>
        <v>0</v>
      </c>
      <c r="M1154" s="237">
        <f>IF(ISBLANK(INDEX('Policy Characteristics'!G:G,MATCH($C1154,'Policy Characteristics'!$C:$C,0))),"",INDEX('Policy Characteristics'!G:G,MATCH($C1154,'Policy Characteristics'!$C:$C,0)))</f>
        <v>0.4</v>
      </c>
      <c r="N1154" s="237">
        <f>IF(ISBLANK(INDEX('Policy Characteristics'!H:H,MATCH($C1154,'Policy Characteristics'!$C:$C,0))),"",INDEX('Policy Characteristics'!H:H,MATCH($C1154,'Policy Characteristics'!$C:$C,0)))</f>
        <v>0.01</v>
      </c>
      <c r="O1154" s="293" t="str">
        <f>IF(ISBLANK(INDEX('Policy Characteristics'!I:I,MATCH($C1154,'Policy Characteristics'!$C:$C,0))),"",INDEX('Policy Characteristics'!I:I,MATCH($C1154,'Policy Characteristics'!$C:$C,0)))</f>
        <v>% reduction in cost</v>
      </c>
      <c r="P1154" s="293"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93" t="str">
        <f>IF(ISBLANK(INDEX('Policy Characteristics'!K:K,MATCH($C1154,'Policy Characteristics'!$C:$C,0))),"",INDEX('Policy Characteristics'!K:K,MATCH($C1154,'Policy Characteristics'!$C:$C,0)))</f>
        <v>architectural-design.html#rnd</v>
      </c>
      <c r="R1154" s="293" t="str">
        <f>IF(ISBLANK(INDEX('Policy Characteristics'!L:L,MATCH($C1154,'Policy Characteristics'!$C:$C,0))),"",INDEX('Policy Characteristics'!L:L,MATCH($C1154,'Policy Characteristics'!$C:$C,0)))</f>
        <v>research-and-development.html</v>
      </c>
    </row>
    <row r="1155" spans="1:18" x14ac:dyDescent="0.25">
      <c r="A1155" s="293" t="str">
        <f>IF(ISBLANK(INDEX('Policy Characteristics'!A:A,MATCH($C1155,'Policy Characteristics'!$C:$C,0))),"",INDEX('Policy Characteristics'!A:A,MATCH($C1155,'Policy Characteristics'!$C:$C,0)))</f>
        <v>Research and Development</v>
      </c>
      <c r="B1155" s="294" t="str">
        <f>IF(ISBLANK(INDEX('Policy Characteristics'!B:B,MATCH($C1155,'Policy Characteristics'!$C:$C,0))),"",INDEX('Policy Characteristics'!B:B,MATCH($C1155,'Policy Characteristics'!$C:$C,0)))</f>
        <v>Capital Cost Reduction</v>
      </c>
      <c r="C1155" s="293" t="str">
        <f t="shared" si="61"/>
        <v>RnD Industry Capital Cost Perc Reduction</v>
      </c>
      <c r="D1155" t="s">
        <v>724</v>
      </c>
      <c r="E1155" s="298"/>
      <c r="F1155" s="299" t="s">
        <v>866</v>
      </c>
      <c r="G1155" s="298"/>
      <c r="H1155" s="20">
        <v>1466</v>
      </c>
      <c r="I1155" s="295" t="s">
        <v>624</v>
      </c>
      <c r="J1155" s="296" t="str">
        <f>IF(ISBLANK(INDEX('Policy Characteristics'!D:D,MATCH($C1155,'Policy Characteristics'!$C:$C,0))),"",INDEX('Policy Characteristics'!D:D,MATCH($C1155,'Policy Characteristics'!$C:$C,0)))</f>
        <v>R&amp;D Capital Cost Reductions</v>
      </c>
      <c r="K1155" s="293" t="str">
        <f>IF(ISBLANK(INDEX('Policy Characteristics'!E:E,MATCH($C1155,'Policy Characteristics'!$C:$C,0))),"",INDEX('Policy Characteristics'!E:E,MATCH($C1155,'Policy Characteristics'!$C:$C,0)))</f>
        <v>RnD industry capital cost reduction</v>
      </c>
      <c r="L1155" s="237">
        <f>IF(ISBLANK(INDEX('Policy Characteristics'!F:F,MATCH($C1155,'Policy Characteristics'!$C:$C,0))),"",INDEX('Policy Characteristics'!F:F,MATCH($C1155,'Policy Characteristics'!$C:$C,0)))</f>
        <v>0</v>
      </c>
      <c r="M1155" s="237">
        <f>IF(ISBLANK(INDEX('Policy Characteristics'!G:G,MATCH($C1155,'Policy Characteristics'!$C:$C,0))),"",INDEX('Policy Characteristics'!G:G,MATCH($C1155,'Policy Characteristics'!$C:$C,0)))</f>
        <v>0.4</v>
      </c>
      <c r="N1155" s="237">
        <f>IF(ISBLANK(INDEX('Policy Characteristics'!H:H,MATCH($C1155,'Policy Characteristics'!$C:$C,0))),"",INDEX('Policy Characteristics'!H:H,MATCH($C1155,'Policy Characteristics'!$C:$C,0)))</f>
        <v>0.01</v>
      </c>
      <c r="O1155" s="293" t="str">
        <f>IF(ISBLANK(INDEX('Policy Characteristics'!I:I,MATCH($C1155,'Policy Characteristics'!$C:$C,0))),"",INDEX('Policy Characteristics'!I:I,MATCH($C1155,'Policy Characteristics'!$C:$C,0)))</f>
        <v>% reduction in cost</v>
      </c>
      <c r="P1155" s="293"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93" t="str">
        <f>IF(ISBLANK(INDEX('Policy Characteristics'!K:K,MATCH($C1155,'Policy Characteristics'!$C:$C,0))),"",INDEX('Policy Characteristics'!K:K,MATCH($C1155,'Policy Characteristics'!$C:$C,0)))</f>
        <v>architectural-design.html#rnd</v>
      </c>
      <c r="R1155" s="293" t="str">
        <f>IF(ISBLANK(INDEX('Policy Characteristics'!L:L,MATCH($C1155,'Policy Characteristics'!$C:$C,0))),"",INDEX('Policy Characteristics'!L:L,MATCH($C1155,'Policy Characteristics'!$C:$C,0)))</f>
        <v>research-and-development.html</v>
      </c>
    </row>
    <row r="1156" spans="1:18" x14ac:dyDescent="0.25">
      <c r="A1156" s="293" t="str">
        <f>IF(ISBLANK(INDEX('Policy Characteristics'!A:A,MATCH($C1156,'Policy Characteristics'!$C:$C,0))),"",INDEX('Policy Characteristics'!A:A,MATCH($C1156,'Policy Characteristics'!$C:$C,0)))</f>
        <v>Research and Development</v>
      </c>
      <c r="B1156" s="294" t="str">
        <f>IF(ISBLANK(INDEX('Policy Characteristics'!B:B,MATCH($C1156,'Policy Characteristics'!$C:$C,0))),"",INDEX('Policy Characteristics'!B:B,MATCH($C1156,'Policy Characteristics'!$C:$C,0)))</f>
        <v>Capital Cost Reduction</v>
      </c>
      <c r="C1156" s="293" t="str">
        <f t="shared" si="61"/>
        <v>RnD Industry Capital Cost Perc Reduction</v>
      </c>
      <c r="D1156" t="s">
        <v>726</v>
      </c>
      <c r="E1156" s="298"/>
      <c r="F1156" s="299" t="s">
        <v>867</v>
      </c>
      <c r="G1156" s="298"/>
      <c r="H1156" s="20">
        <v>1467</v>
      </c>
      <c r="I1156" s="295" t="s">
        <v>624</v>
      </c>
      <c r="J1156" s="296" t="str">
        <f>IF(ISBLANK(INDEX('Policy Characteristics'!D:D,MATCH($C1156,'Policy Characteristics'!$C:$C,0))),"",INDEX('Policy Characteristics'!D:D,MATCH($C1156,'Policy Characteristics'!$C:$C,0)))</f>
        <v>R&amp;D Capital Cost Reductions</v>
      </c>
      <c r="K1156" s="293" t="str">
        <f>IF(ISBLANK(INDEX('Policy Characteristics'!E:E,MATCH($C1156,'Policy Characteristics'!$C:$C,0))),"",INDEX('Policy Characteristics'!E:E,MATCH($C1156,'Policy Characteristics'!$C:$C,0)))</f>
        <v>RnD industry capital cost reduction</v>
      </c>
      <c r="L1156" s="237">
        <f>IF(ISBLANK(INDEX('Policy Characteristics'!F:F,MATCH($C1156,'Policy Characteristics'!$C:$C,0))),"",INDEX('Policy Characteristics'!F:F,MATCH($C1156,'Policy Characteristics'!$C:$C,0)))</f>
        <v>0</v>
      </c>
      <c r="M1156" s="237">
        <f>IF(ISBLANK(INDEX('Policy Characteristics'!G:G,MATCH($C1156,'Policy Characteristics'!$C:$C,0))),"",INDEX('Policy Characteristics'!G:G,MATCH($C1156,'Policy Characteristics'!$C:$C,0)))</f>
        <v>0.4</v>
      </c>
      <c r="N1156" s="237">
        <f>IF(ISBLANK(INDEX('Policy Characteristics'!H:H,MATCH($C1156,'Policy Characteristics'!$C:$C,0))),"",INDEX('Policy Characteristics'!H:H,MATCH($C1156,'Policy Characteristics'!$C:$C,0)))</f>
        <v>0.01</v>
      </c>
      <c r="O1156" s="293" t="str">
        <f>IF(ISBLANK(INDEX('Policy Characteristics'!I:I,MATCH($C1156,'Policy Characteristics'!$C:$C,0))),"",INDEX('Policy Characteristics'!I:I,MATCH($C1156,'Policy Characteristics'!$C:$C,0)))</f>
        <v>% reduction in cost</v>
      </c>
      <c r="P1156" s="293"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93" t="str">
        <f>IF(ISBLANK(INDEX('Policy Characteristics'!K:K,MATCH($C1156,'Policy Characteristics'!$C:$C,0))),"",INDEX('Policy Characteristics'!K:K,MATCH($C1156,'Policy Characteristics'!$C:$C,0)))</f>
        <v>architectural-design.html#rnd</v>
      </c>
      <c r="R1156" s="293" t="str">
        <f>IF(ISBLANK(INDEX('Policy Characteristics'!L:L,MATCH($C1156,'Policy Characteristics'!$C:$C,0))),"",INDEX('Policy Characteristics'!L:L,MATCH($C1156,'Policy Characteristics'!$C:$C,0)))</f>
        <v>research-and-development.html</v>
      </c>
    </row>
    <row r="1157" spans="1:18" x14ac:dyDescent="0.25">
      <c r="A1157" s="293" t="str">
        <f>IF(ISBLANK(INDEX('Policy Characteristics'!A:A,MATCH($C1157,'Policy Characteristics'!$C:$C,0))),"",INDEX('Policy Characteristics'!A:A,MATCH($C1157,'Policy Characteristics'!$C:$C,0)))</f>
        <v>Research and Development</v>
      </c>
      <c r="B1157" s="294" t="str">
        <f>IF(ISBLANK(INDEX('Policy Characteristics'!B:B,MATCH($C1157,'Policy Characteristics'!$C:$C,0))),"",INDEX('Policy Characteristics'!B:B,MATCH($C1157,'Policy Characteristics'!$C:$C,0)))</f>
        <v>Capital Cost Reduction</v>
      </c>
      <c r="C1157" s="293" t="str">
        <f t="shared" si="61"/>
        <v>RnD Industry Capital Cost Perc Reduction</v>
      </c>
      <c r="D1157" t="s">
        <v>728</v>
      </c>
      <c r="E1157" s="298"/>
      <c r="F1157" s="299" t="s">
        <v>868</v>
      </c>
      <c r="G1157" s="298"/>
      <c r="H1157" s="20">
        <v>1468</v>
      </c>
      <c r="I1157" s="295" t="s">
        <v>624</v>
      </c>
      <c r="J1157" s="296" t="str">
        <f>IF(ISBLANK(INDEX('Policy Characteristics'!D:D,MATCH($C1157,'Policy Characteristics'!$C:$C,0))),"",INDEX('Policy Characteristics'!D:D,MATCH($C1157,'Policy Characteristics'!$C:$C,0)))</f>
        <v>R&amp;D Capital Cost Reductions</v>
      </c>
      <c r="K1157" s="293" t="str">
        <f>IF(ISBLANK(INDEX('Policy Characteristics'!E:E,MATCH($C1157,'Policy Characteristics'!$C:$C,0))),"",INDEX('Policy Characteristics'!E:E,MATCH($C1157,'Policy Characteristics'!$C:$C,0)))</f>
        <v>RnD industry capital cost reduction</v>
      </c>
      <c r="L1157" s="237">
        <f>IF(ISBLANK(INDEX('Policy Characteristics'!F:F,MATCH($C1157,'Policy Characteristics'!$C:$C,0))),"",INDEX('Policy Characteristics'!F:F,MATCH($C1157,'Policy Characteristics'!$C:$C,0)))</f>
        <v>0</v>
      </c>
      <c r="M1157" s="237">
        <f>IF(ISBLANK(INDEX('Policy Characteristics'!G:G,MATCH($C1157,'Policy Characteristics'!$C:$C,0))),"",INDEX('Policy Characteristics'!G:G,MATCH($C1157,'Policy Characteristics'!$C:$C,0)))</f>
        <v>0.4</v>
      </c>
      <c r="N1157" s="237">
        <f>IF(ISBLANK(INDEX('Policy Characteristics'!H:H,MATCH($C1157,'Policy Characteristics'!$C:$C,0))),"",INDEX('Policy Characteristics'!H:H,MATCH($C1157,'Policy Characteristics'!$C:$C,0)))</f>
        <v>0.01</v>
      </c>
      <c r="O1157" s="293" t="str">
        <f>IF(ISBLANK(INDEX('Policy Characteristics'!I:I,MATCH($C1157,'Policy Characteristics'!$C:$C,0))),"",INDEX('Policy Characteristics'!I:I,MATCH($C1157,'Policy Characteristics'!$C:$C,0)))</f>
        <v>% reduction in cost</v>
      </c>
      <c r="P1157" s="293"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93" t="str">
        <f>IF(ISBLANK(INDEX('Policy Characteristics'!K:K,MATCH($C1157,'Policy Characteristics'!$C:$C,0))),"",INDEX('Policy Characteristics'!K:K,MATCH($C1157,'Policy Characteristics'!$C:$C,0)))</f>
        <v>architectural-design.html#rnd</v>
      </c>
      <c r="R1157" s="293" t="str">
        <f>IF(ISBLANK(INDEX('Policy Characteristics'!L:L,MATCH($C1157,'Policy Characteristics'!$C:$C,0))),"",INDEX('Policy Characteristics'!L:L,MATCH($C1157,'Policy Characteristics'!$C:$C,0)))</f>
        <v>research-and-development.html</v>
      </c>
    </row>
    <row r="1158" spans="1:18" x14ac:dyDescent="0.25">
      <c r="A1158" s="293" t="str">
        <f>IF(ISBLANK(INDEX('Policy Characteristics'!A:A,MATCH($C1158,'Policy Characteristics'!$C:$C,0))),"",INDEX('Policy Characteristics'!A:A,MATCH($C1158,'Policy Characteristics'!$C:$C,0)))</f>
        <v>Research and Development</v>
      </c>
      <c r="B1158" s="294" t="str">
        <f>IF(ISBLANK(INDEX('Policy Characteristics'!B:B,MATCH($C1158,'Policy Characteristics'!$C:$C,0))),"",INDEX('Policy Characteristics'!B:B,MATCH($C1158,'Policy Characteristics'!$C:$C,0)))</f>
        <v>Capital Cost Reduction</v>
      </c>
      <c r="C1158" s="293" t="str">
        <f t="shared" si="61"/>
        <v>RnD Industry Capital Cost Perc Reduction</v>
      </c>
      <c r="D1158" t="s">
        <v>730</v>
      </c>
      <c r="E1158" s="298"/>
      <c r="F1158" s="299" t="s">
        <v>869</v>
      </c>
      <c r="G1158" s="298"/>
      <c r="H1158" s="20">
        <v>1469</v>
      </c>
      <c r="I1158" s="295" t="s">
        <v>624</v>
      </c>
      <c r="J1158" s="296" t="str">
        <f>IF(ISBLANK(INDEX('Policy Characteristics'!D:D,MATCH($C1158,'Policy Characteristics'!$C:$C,0))),"",INDEX('Policy Characteristics'!D:D,MATCH($C1158,'Policy Characteristics'!$C:$C,0)))</f>
        <v>R&amp;D Capital Cost Reductions</v>
      </c>
      <c r="K1158" s="293" t="str">
        <f>IF(ISBLANK(INDEX('Policy Characteristics'!E:E,MATCH($C1158,'Policy Characteristics'!$C:$C,0))),"",INDEX('Policy Characteristics'!E:E,MATCH($C1158,'Policy Characteristics'!$C:$C,0)))</f>
        <v>RnD industry capital cost reduction</v>
      </c>
      <c r="L1158" s="237">
        <f>IF(ISBLANK(INDEX('Policy Characteristics'!F:F,MATCH($C1158,'Policy Characteristics'!$C:$C,0))),"",INDEX('Policy Characteristics'!F:F,MATCH($C1158,'Policy Characteristics'!$C:$C,0)))</f>
        <v>0</v>
      </c>
      <c r="M1158" s="237">
        <f>IF(ISBLANK(INDEX('Policy Characteristics'!G:G,MATCH($C1158,'Policy Characteristics'!$C:$C,0))),"",INDEX('Policy Characteristics'!G:G,MATCH($C1158,'Policy Characteristics'!$C:$C,0)))</f>
        <v>0.4</v>
      </c>
      <c r="N1158" s="237">
        <f>IF(ISBLANK(INDEX('Policy Characteristics'!H:H,MATCH($C1158,'Policy Characteristics'!$C:$C,0))),"",INDEX('Policy Characteristics'!H:H,MATCH($C1158,'Policy Characteristics'!$C:$C,0)))</f>
        <v>0.01</v>
      </c>
      <c r="O1158" s="293" t="str">
        <f>IF(ISBLANK(INDEX('Policy Characteristics'!I:I,MATCH($C1158,'Policy Characteristics'!$C:$C,0))),"",INDEX('Policy Characteristics'!I:I,MATCH($C1158,'Policy Characteristics'!$C:$C,0)))</f>
        <v>% reduction in cost</v>
      </c>
      <c r="P1158" s="293"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93" t="str">
        <f>IF(ISBLANK(INDEX('Policy Characteristics'!K:K,MATCH($C1158,'Policy Characteristics'!$C:$C,0))),"",INDEX('Policy Characteristics'!K:K,MATCH($C1158,'Policy Characteristics'!$C:$C,0)))</f>
        <v>architectural-design.html#rnd</v>
      </c>
      <c r="R1158" s="293" t="str">
        <f>IF(ISBLANK(INDEX('Policy Characteristics'!L:L,MATCH($C1158,'Policy Characteristics'!$C:$C,0))),"",INDEX('Policy Characteristics'!L:L,MATCH($C1158,'Policy Characteristics'!$C:$C,0)))</f>
        <v>research-and-development.html</v>
      </c>
    </row>
    <row r="1159" spans="1:18" x14ac:dyDescent="0.25">
      <c r="A1159" s="293" t="str">
        <f>IF(ISBLANK(INDEX('Policy Characteristics'!A:A,MATCH($C1159,'Policy Characteristics'!$C:$C,0))),"",INDEX('Policy Characteristics'!A:A,MATCH($C1159,'Policy Characteristics'!$C:$C,0)))</f>
        <v>Research and Development</v>
      </c>
      <c r="B1159" s="294" t="str">
        <f>IF(ISBLANK(INDEX('Policy Characteristics'!B:B,MATCH($C1159,'Policy Characteristics'!$C:$C,0))),"",INDEX('Policy Characteristics'!B:B,MATCH($C1159,'Policy Characteristics'!$C:$C,0)))</f>
        <v>Capital Cost Reduction</v>
      </c>
      <c r="C1159" s="293" t="str">
        <f t="shared" si="61"/>
        <v>RnD Industry Capital Cost Perc Reduction</v>
      </c>
      <c r="D1159" t="s">
        <v>732</v>
      </c>
      <c r="E1159" s="298"/>
      <c r="F1159" s="299" t="s">
        <v>870</v>
      </c>
      <c r="G1159" s="298"/>
      <c r="H1159" s="20">
        <v>1470</v>
      </c>
      <c r="I1159" s="295" t="s">
        <v>624</v>
      </c>
      <c r="J1159" s="296" t="str">
        <f>IF(ISBLANK(INDEX('Policy Characteristics'!D:D,MATCH($C1159,'Policy Characteristics'!$C:$C,0))),"",INDEX('Policy Characteristics'!D:D,MATCH($C1159,'Policy Characteristics'!$C:$C,0)))</f>
        <v>R&amp;D Capital Cost Reductions</v>
      </c>
      <c r="K1159" s="293" t="str">
        <f>IF(ISBLANK(INDEX('Policy Characteristics'!E:E,MATCH($C1159,'Policy Characteristics'!$C:$C,0))),"",INDEX('Policy Characteristics'!E:E,MATCH($C1159,'Policy Characteristics'!$C:$C,0)))</f>
        <v>RnD industry capital cost reduction</v>
      </c>
      <c r="L1159" s="237">
        <f>IF(ISBLANK(INDEX('Policy Characteristics'!F:F,MATCH($C1159,'Policy Characteristics'!$C:$C,0))),"",INDEX('Policy Characteristics'!F:F,MATCH($C1159,'Policy Characteristics'!$C:$C,0)))</f>
        <v>0</v>
      </c>
      <c r="M1159" s="237">
        <f>IF(ISBLANK(INDEX('Policy Characteristics'!G:G,MATCH($C1159,'Policy Characteristics'!$C:$C,0))),"",INDEX('Policy Characteristics'!G:G,MATCH($C1159,'Policy Characteristics'!$C:$C,0)))</f>
        <v>0.4</v>
      </c>
      <c r="N1159" s="237">
        <f>IF(ISBLANK(INDEX('Policy Characteristics'!H:H,MATCH($C1159,'Policy Characteristics'!$C:$C,0))),"",INDEX('Policy Characteristics'!H:H,MATCH($C1159,'Policy Characteristics'!$C:$C,0)))</f>
        <v>0.01</v>
      </c>
      <c r="O1159" s="293" t="str">
        <f>IF(ISBLANK(INDEX('Policy Characteristics'!I:I,MATCH($C1159,'Policy Characteristics'!$C:$C,0))),"",INDEX('Policy Characteristics'!I:I,MATCH($C1159,'Policy Characteristics'!$C:$C,0)))</f>
        <v>% reduction in cost</v>
      </c>
      <c r="P1159" s="293"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93" t="str">
        <f>IF(ISBLANK(INDEX('Policy Characteristics'!K:K,MATCH($C1159,'Policy Characteristics'!$C:$C,0))),"",INDEX('Policy Characteristics'!K:K,MATCH($C1159,'Policy Characteristics'!$C:$C,0)))</f>
        <v>architectural-design.html#rnd</v>
      </c>
      <c r="R1159" s="293" t="str">
        <f>IF(ISBLANK(INDEX('Policy Characteristics'!L:L,MATCH($C1159,'Policy Characteristics'!$C:$C,0))),"",INDEX('Policy Characteristics'!L:L,MATCH($C1159,'Policy Characteristics'!$C:$C,0)))</f>
        <v>research-and-development.html</v>
      </c>
    </row>
    <row r="1160" spans="1:18" x14ac:dyDescent="0.25">
      <c r="A1160" s="293" t="str">
        <f>IF(ISBLANK(INDEX('Policy Characteristics'!A:A,MATCH($C1160,'Policy Characteristics'!$C:$C,0))),"",INDEX('Policy Characteristics'!A:A,MATCH($C1160,'Policy Characteristics'!$C:$C,0)))</f>
        <v>Research and Development</v>
      </c>
      <c r="B1160" s="294" t="str">
        <f>IF(ISBLANK(INDEX('Policy Characteristics'!B:B,MATCH($C1160,'Policy Characteristics'!$C:$C,0))),"",INDEX('Policy Characteristics'!B:B,MATCH($C1160,'Policy Characteristics'!$C:$C,0)))</f>
        <v>Capital Cost Reduction</v>
      </c>
      <c r="C1160" s="293" t="str">
        <f t="shared" si="61"/>
        <v>RnD Industry Capital Cost Perc Reduction</v>
      </c>
      <c r="D1160" t="s">
        <v>734</v>
      </c>
      <c r="E1160" s="298"/>
      <c r="F1160" s="299" t="s">
        <v>871</v>
      </c>
      <c r="G1160" s="298"/>
      <c r="H1160" s="20">
        <v>1471</v>
      </c>
      <c r="I1160" s="295" t="s">
        <v>624</v>
      </c>
      <c r="J1160" s="296" t="str">
        <f>IF(ISBLANK(INDEX('Policy Characteristics'!D:D,MATCH($C1160,'Policy Characteristics'!$C:$C,0))),"",INDEX('Policy Characteristics'!D:D,MATCH($C1160,'Policy Characteristics'!$C:$C,0)))</f>
        <v>R&amp;D Capital Cost Reductions</v>
      </c>
      <c r="K1160" s="293" t="str">
        <f>IF(ISBLANK(INDEX('Policy Characteristics'!E:E,MATCH($C1160,'Policy Characteristics'!$C:$C,0))),"",INDEX('Policy Characteristics'!E:E,MATCH($C1160,'Policy Characteristics'!$C:$C,0)))</f>
        <v>RnD industry capital cost reduction</v>
      </c>
      <c r="L1160" s="237">
        <f>IF(ISBLANK(INDEX('Policy Characteristics'!F:F,MATCH($C1160,'Policy Characteristics'!$C:$C,0))),"",INDEX('Policy Characteristics'!F:F,MATCH($C1160,'Policy Characteristics'!$C:$C,0)))</f>
        <v>0</v>
      </c>
      <c r="M1160" s="237">
        <f>IF(ISBLANK(INDEX('Policy Characteristics'!G:G,MATCH($C1160,'Policy Characteristics'!$C:$C,0))),"",INDEX('Policy Characteristics'!G:G,MATCH($C1160,'Policy Characteristics'!$C:$C,0)))</f>
        <v>0.4</v>
      </c>
      <c r="N1160" s="237">
        <f>IF(ISBLANK(INDEX('Policy Characteristics'!H:H,MATCH($C1160,'Policy Characteristics'!$C:$C,0))),"",INDEX('Policy Characteristics'!H:H,MATCH($C1160,'Policy Characteristics'!$C:$C,0)))</f>
        <v>0.01</v>
      </c>
      <c r="O1160" s="293" t="str">
        <f>IF(ISBLANK(INDEX('Policy Characteristics'!I:I,MATCH($C1160,'Policy Characteristics'!$C:$C,0))),"",INDEX('Policy Characteristics'!I:I,MATCH($C1160,'Policy Characteristics'!$C:$C,0)))</f>
        <v>% reduction in cost</v>
      </c>
      <c r="P1160" s="293"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93" t="str">
        <f>IF(ISBLANK(INDEX('Policy Characteristics'!K:K,MATCH($C1160,'Policy Characteristics'!$C:$C,0))),"",INDEX('Policy Characteristics'!K:K,MATCH($C1160,'Policy Characteristics'!$C:$C,0)))</f>
        <v>architectural-design.html#rnd</v>
      </c>
      <c r="R1160" s="293" t="str">
        <f>IF(ISBLANK(INDEX('Policy Characteristics'!L:L,MATCH($C1160,'Policy Characteristics'!$C:$C,0))),"",INDEX('Policy Characteristics'!L:L,MATCH($C1160,'Policy Characteristics'!$C:$C,0)))</f>
        <v>research-and-development.html</v>
      </c>
    </row>
    <row r="1161" spans="1:18" x14ac:dyDescent="0.25">
      <c r="A1161" s="293" t="str">
        <f>IF(ISBLANK(INDEX('Policy Characteristics'!A:A,MATCH($C1161,'Policy Characteristics'!$C:$C,0))),"",INDEX('Policy Characteristics'!A:A,MATCH($C1161,'Policy Characteristics'!$C:$C,0)))</f>
        <v>Research and Development</v>
      </c>
      <c r="B1161" s="294" t="str">
        <f>IF(ISBLANK(INDEX('Policy Characteristics'!B:B,MATCH($C1161,'Policy Characteristics'!$C:$C,0))),"",INDEX('Policy Characteristics'!B:B,MATCH($C1161,'Policy Characteristics'!$C:$C,0)))</f>
        <v>Capital Cost Reduction</v>
      </c>
      <c r="C1161" s="293" t="str">
        <f t="shared" si="61"/>
        <v>RnD Industry Capital Cost Perc Reduction</v>
      </c>
      <c r="D1161" t="s">
        <v>736</v>
      </c>
      <c r="E1161" s="298"/>
      <c r="F1161" s="299" t="s">
        <v>872</v>
      </c>
      <c r="G1161" s="298"/>
      <c r="H1161" s="20">
        <v>1472</v>
      </c>
      <c r="I1161" s="295" t="s">
        <v>624</v>
      </c>
      <c r="J1161" s="296" t="str">
        <f>IF(ISBLANK(INDEX('Policy Characteristics'!D:D,MATCH($C1161,'Policy Characteristics'!$C:$C,0))),"",INDEX('Policy Characteristics'!D:D,MATCH($C1161,'Policy Characteristics'!$C:$C,0)))</f>
        <v>R&amp;D Capital Cost Reductions</v>
      </c>
      <c r="K1161" s="293" t="str">
        <f>IF(ISBLANK(INDEX('Policy Characteristics'!E:E,MATCH($C1161,'Policy Characteristics'!$C:$C,0))),"",INDEX('Policy Characteristics'!E:E,MATCH($C1161,'Policy Characteristics'!$C:$C,0)))</f>
        <v>RnD industry capital cost reduction</v>
      </c>
      <c r="L1161" s="237">
        <f>IF(ISBLANK(INDEX('Policy Characteristics'!F:F,MATCH($C1161,'Policy Characteristics'!$C:$C,0))),"",INDEX('Policy Characteristics'!F:F,MATCH($C1161,'Policy Characteristics'!$C:$C,0)))</f>
        <v>0</v>
      </c>
      <c r="M1161" s="237">
        <f>IF(ISBLANK(INDEX('Policy Characteristics'!G:G,MATCH($C1161,'Policy Characteristics'!$C:$C,0))),"",INDEX('Policy Characteristics'!G:G,MATCH($C1161,'Policy Characteristics'!$C:$C,0)))</f>
        <v>0.4</v>
      </c>
      <c r="N1161" s="237">
        <f>IF(ISBLANK(INDEX('Policy Characteristics'!H:H,MATCH($C1161,'Policy Characteristics'!$C:$C,0))),"",INDEX('Policy Characteristics'!H:H,MATCH($C1161,'Policy Characteristics'!$C:$C,0)))</f>
        <v>0.01</v>
      </c>
      <c r="O1161" s="293" t="str">
        <f>IF(ISBLANK(INDEX('Policy Characteristics'!I:I,MATCH($C1161,'Policy Characteristics'!$C:$C,0))),"",INDEX('Policy Characteristics'!I:I,MATCH($C1161,'Policy Characteristics'!$C:$C,0)))</f>
        <v>% reduction in cost</v>
      </c>
      <c r="P1161" s="293"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93" t="str">
        <f>IF(ISBLANK(INDEX('Policy Characteristics'!K:K,MATCH($C1161,'Policy Characteristics'!$C:$C,0))),"",INDEX('Policy Characteristics'!K:K,MATCH($C1161,'Policy Characteristics'!$C:$C,0)))</f>
        <v>architectural-design.html#rnd</v>
      </c>
      <c r="R1161" s="293" t="str">
        <f>IF(ISBLANK(INDEX('Policy Characteristics'!L:L,MATCH($C1161,'Policy Characteristics'!$C:$C,0))),"",INDEX('Policy Characteristics'!L:L,MATCH($C1161,'Policy Characteristics'!$C:$C,0)))</f>
        <v>research-and-development.html</v>
      </c>
    </row>
    <row r="1162" spans="1:18" x14ac:dyDescent="0.25">
      <c r="A1162" s="293" t="str">
        <f>IF(ISBLANK(INDEX('Policy Characteristics'!A:A,MATCH($C1162,'Policy Characteristics'!$C:$C,0))),"",INDEX('Policy Characteristics'!A:A,MATCH($C1162,'Policy Characteristics'!$C:$C,0)))</f>
        <v>Research and Development</v>
      </c>
      <c r="B1162" s="294" t="str">
        <f>IF(ISBLANK(INDEX('Policy Characteristics'!B:B,MATCH($C1162,'Policy Characteristics'!$C:$C,0))),"",INDEX('Policy Characteristics'!B:B,MATCH($C1162,'Policy Characteristics'!$C:$C,0)))</f>
        <v>Capital Cost Reduction</v>
      </c>
      <c r="C1162" s="293" t="str">
        <f t="shared" si="61"/>
        <v>RnD Industry Capital Cost Perc Reduction</v>
      </c>
      <c r="D1162" t="s">
        <v>738</v>
      </c>
      <c r="E1162" s="298"/>
      <c r="F1162" s="299" t="s">
        <v>873</v>
      </c>
      <c r="G1162" s="298"/>
      <c r="H1162" s="20">
        <v>1473</v>
      </c>
      <c r="I1162" s="295" t="s">
        <v>624</v>
      </c>
      <c r="J1162" s="296" t="str">
        <f>IF(ISBLANK(INDEX('Policy Characteristics'!D:D,MATCH($C1162,'Policy Characteristics'!$C:$C,0))),"",INDEX('Policy Characteristics'!D:D,MATCH($C1162,'Policy Characteristics'!$C:$C,0)))</f>
        <v>R&amp;D Capital Cost Reductions</v>
      </c>
      <c r="K1162" s="293" t="str">
        <f>IF(ISBLANK(INDEX('Policy Characteristics'!E:E,MATCH($C1162,'Policy Characteristics'!$C:$C,0))),"",INDEX('Policy Characteristics'!E:E,MATCH($C1162,'Policy Characteristics'!$C:$C,0)))</f>
        <v>RnD industry capital cost reduction</v>
      </c>
      <c r="L1162" s="237">
        <f>IF(ISBLANK(INDEX('Policy Characteristics'!F:F,MATCH($C1162,'Policy Characteristics'!$C:$C,0))),"",INDEX('Policy Characteristics'!F:F,MATCH($C1162,'Policy Characteristics'!$C:$C,0)))</f>
        <v>0</v>
      </c>
      <c r="M1162" s="237">
        <f>IF(ISBLANK(INDEX('Policy Characteristics'!G:G,MATCH($C1162,'Policy Characteristics'!$C:$C,0))),"",INDEX('Policy Characteristics'!G:G,MATCH($C1162,'Policy Characteristics'!$C:$C,0)))</f>
        <v>0.4</v>
      </c>
      <c r="N1162" s="237">
        <f>IF(ISBLANK(INDEX('Policy Characteristics'!H:H,MATCH($C1162,'Policy Characteristics'!$C:$C,0))),"",INDEX('Policy Characteristics'!H:H,MATCH($C1162,'Policy Characteristics'!$C:$C,0)))</f>
        <v>0.01</v>
      </c>
      <c r="O1162" s="293" t="str">
        <f>IF(ISBLANK(INDEX('Policy Characteristics'!I:I,MATCH($C1162,'Policy Characteristics'!$C:$C,0))),"",INDEX('Policy Characteristics'!I:I,MATCH($C1162,'Policy Characteristics'!$C:$C,0)))</f>
        <v>% reduction in cost</v>
      </c>
      <c r="P1162" s="293"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93" t="str">
        <f>IF(ISBLANK(INDEX('Policy Characteristics'!K:K,MATCH($C1162,'Policy Characteristics'!$C:$C,0))),"",INDEX('Policy Characteristics'!K:K,MATCH($C1162,'Policy Characteristics'!$C:$C,0)))</f>
        <v>architectural-design.html#rnd</v>
      </c>
      <c r="R1162" s="293" t="str">
        <f>IF(ISBLANK(INDEX('Policy Characteristics'!L:L,MATCH($C1162,'Policy Characteristics'!$C:$C,0))),"",INDEX('Policy Characteristics'!L:L,MATCH($C1162,'Policy Characteristics'!$C:$C,0)))</f>
        <v>research-and-development.html</v>
      </c>
    </row>
    <row r="1163" spans="1:18" x14ac:dyDescent="0.25">
      <c r="A1163" s="293" t="str">
        <f>IF(ISBLANK(INDEX('Policy Characteristics'!A:A,MATCH($C1163,'Policy Characteristics'!$C:$C,0))),"",INDEX('Policy Characteristics'!A:A,MATCH($C1163,'Policy Characteristics'!$C:$C,0)))</f>
        <v>Research and Development</v>
      </c>
      <c r="B1163" s="294" t="str">
        <f>IF(ISBLANK(INDEX('Policy Characteristics'!B:B,MATCH($C1163,'Policy Characteristics'!$C:$C,0))),"",INDEX('Policy Characteristics'!B:B,MATCH($C1163,'Policy Characteristics'!$C:$C,0)))</f>
        <v>Capital Cost Reduction</v>
      </c>
      <c r="C1163" s="293" t="str">
        <f t="shared" si="61"/>
        <v>RnD Industry Capital Cost Perc Reduction</v>
      </c>
      <c r="D1163" t="s">
        <v>740</v>
      </c>
      <c r="E1163" s="298"/>
      <c r="F1163" s="299" t="s">
        <v>874</v>
      </c>
      <c r="G1163" s="298"/>
      <c r="H1163" s="20">
        <v>1474</v>
      </c>
      <c r="I1163" s="295" t="s">
        <v>624</v>
      </c>
      <c r="J1163" s="296" t="str">
        <f>IF(ISBLANK(INDEX('Policy Characteristics'!D:D,MATCH($C1163,'Policy Characteristics'!$C:$C,0))),"",INDEX('Policy Characteristics'!D:D,MATCH($C1163,'Policy Characteristics'!$C:$C,0)))</f>
        <v>R&amp;D Capital Cost Reductions</v>
      </c>
      <c r="K1163" s="293" t="str">
        <f>IF(ISBLANK(INDEX('Policy Characteristics'!E:E,MATCH($C1163,'Policy Characteristics'!$C:$C,0))),"",INDEX('Policy Characteristics'!E:E,MATCH($C1163,'Policy Characteristics'!$C:$C,0)))</f>
        <v>RnD industry capital cost reduction</v>
      </c>
      <c r="L1163" s="237">
        <f>IF(ISBLANK(INDEX('Policy Characteristics'!F:F,MATCH($C1163,'Policy Characteristics'!$C:$C,0))),"",INDEX('Policy Characteristics'!F:F,MATCH($C1163,'Policy Characteristics'!$C:$C,0)))</f>
        <v>0</v>
      </c>
      <c r="M1163" s="237">
        <f>IF(ISBLANK(INDEX('Policy Characteristics'!G:G,MATCH($C1163,'Policy Characteristics'!$C:$C,0))),"",INDEX('Policy Characteristics'!G:G,MATCH($C1163,'Policy Characteristics'!$C:$C,0)))</f>
        <v>0.4</v>
      </c>
      <c r="N1163" s="237">
        <f>IF(ISBLANK(INDEX('Policy Characteristics'!H:H,MATCH($C1163,'Policy Characteristics'!$C:$C,0))),"",INDEX('Policy Characteristics'!H:H,MATCH($C1163,'Policy Characteristics'!$C:$C,0)))</f>
        <v>0.01</v>
      </c>
      <c r="O1163" s="293" t="str">
        <f>IF(ISBLANK(INDEX('Policy Characteristics'!I:I,MATCH($C1163,'Policy Characteristics'!$C:$C,0))),"",INDEX('Policy Characteristics'!I:I,MATCH($C1163,'Policy Characteristics'!$C:$C,0)))</f>
        <v>% reduction in cost</v>
      </c>
      <c r="P1163" s="293"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93" t="str">
        <f>IF(ISBLANK(INDEX('Policy Characteristics'!K:K,MATCH($C1163,'Policy Characteristics'!$C:$C,0))),"",INDEX('Policy Characteristics'!K:K,MATCH($C1163,'Policy Characteristics'!$C:$C,0)))</f>
        <v>architectural-design.html#rnd</v>
      </c>
      <c r="R1163" s="293" t="str">
        <f>IF(ISBLANK(INDEX('Policy Characteristics'!L:L,MATCH($C1163,'Policy Characteristics'!$C:$C,0))),"",INDEX('Policy Characteristics'!L:L,MATCH($C1163,'Policy Characteristics'!$C:$C,0)))</f>
        <v>research-and-development.html</v>
      </c>
    </row>
    <row r="1164" spans="1:18" x14ac:dyDescent="0.25">
      <c r="A1164" s="293" t="str">
        <f>IF(ISBLANK(INDEX('Policy Characteristics'!A:A,MATCH($C1164,'Policy Characteristics'!$C:$C,0))),"",INDEX('Policy Characteristics'!A:A,MATCH($C1164,'Policy Characteristics'!$C:$C,0)))</f>
        <v>Research and Development</v>
      </c>
      <c r="B1164" s="294" t="str">
        <f>IF(ISBLANK(INDEX('Policy Characteristics'!B:B,MATCH($C1164,'Policy Characteristics'!$C:$C,0))),"",INDEX('Policy Characteristics'!B:B,MATCH($C1164,'Policy Characteristics'!$C:$C,0)))</f>
        <v>Capital Cost Reduction</v>
      </c>
      <c r="C1164" s="293" t="str">
        <f t="shared" si="61"/>
        <v>RnD Industry Capital Cost Perc Reduction</v>
      </c>
      <c r="D1164" t="s">
        <v>742</v>
      </c>
      <c r="E1164" s="298"/>
      <c r="F1164" s="299" t="s">
        <v>875</v>
      </c>
      <c r="G1164" s="298"/>
      <c r="H1164" s="20">
        <v>1475</v>
      </c>
      <c r="I1164" s="295" t="s">
        <v>624</v>
      </c>
      <c r="J1164" s="296" t="str">
        <f>IF(ISBLANK(INDEX('Policy Characteristics'!D:D,MATCH($C1164,'Policy Characteristics'!$C:$C,0))),"",INDEX('Policy Characteristics'!D:D,MATCH($C1164,'Policy Characteristics'!$C:$C,0)))</f>
        <v>R&amp;D Capital Cost Reductions</v>
      </c>
      <c r="K1164" s="293" t="str">
        <f>IF(ISBLANK(INDEX('Policy Characteristics'!E:E,MATCH($C1164,'Policy Characteristics'!$C:$C,0))),"",INDEX('Policy Characteristics'!E:E,MATCH($C1164,'Policy Characteristics'!$C:$C,0)))</f>
        <v>RnD industry capital cost reduction</v>
      </c>
      <c r="L1164" s="237">
        <f>IF(ISBLANK(INDEX('Policy Characteristics'!F:F,MATCH($C1164,'Policy Characteristics'!$C:$C,0))),"",INDEX('Policy Characteristics'!F:F,MATCH($C1164,'Policy Characteristics'!$C:$C,0)))</f>
        <v>0</v>
      </c>
      <c r="M1164" s="237">
        <f>IF(ISBLANK(INDEX('Policy Characteristics'!G:G,MATCH($C1164,'Policy Characteristics'!$C:$C,0))),"",INDEX('Policy Characteristics'!G:G,MATCH($C1164,'Policy Characteristics'!$C:$C,0)))</f>
        <v>0.4</v>
      </c>
      <c r="N1164" s="237">
        <f>IF(ISBLANK(INDEX('Policy Characteristics'!H:H,MATCH($C1164,'Policy Characteristics'!$C:$C,0))),"",INDEX('Policy Characteristics'!H:H,MATCH($C1164,'Policy Characteristics'!$C:$C,0)))</f>
        <v>0.01</v>
      </c>
      <c r="O1164" s="293" t="str">
        <f>IF(ISBLANK(INDEX('Policy Characteristics'!I:I,MATCH($C1164,'Policy Characteristics'!$C:$C,0))),"",INDEX('Policy Characteristics'!I:I,MATCH($C1164,'Policy Characteristics'!$C:$C,0)))</f>
        <v>% reduction in cost</v>
      </c>
      <c r="P1164" s="293"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93" t="str">
        <f>IF(ISBLANK(INDEX('Policy Characteristics'!K:K,MATCH($C1164,'Policy Characteristics'!$C:$C,0))),"",INDEX('Policy Characteristics'!K:K,MATCH($C1164,'Policy Characteristics'!$C:$C,0)))</f>
        <v>architectural-design.html#rnd</v>
      </c>
      <c r="R1164" s="293" t="str">
        <f>IF(ISBLANK(INDEX('Policy Characteristics'!L:L,MATCH($C1164,'Policy Characteristics'!$C:$C,0))),"",INDEX('Policy Characteristics'!L:L,MATCH($C1164,'Policy Characteristics'!$C:$C,0)))</f>
        <v>research-and-development.html</v>
      </c>
    </row>
    <row r="1165" spans="1:18" x14ac:dyDescent="0.25">
      <c r="A1165" s="293" t="str">
        <f>IF(ISBLANK(INDEX('Policy Characteristics'!A:A,MATCH($C1165,'Policy Characteristics'!$C:$C,0))),"",INDEX('Policy Characteristics'!A:A,MATCH($C1165,'Policy Characteristics'!$C:$C,0)))</f>
        <v>Research and Development</v>
      </c>
      <c r="B1165" s="294" t="str">
        <f>IF(ISBLANK(INDEX('Policy Characteristics'!B:B,MATCH($C1165,'Policy Characteristics'!$C:$C,0))),"",INDEX('Policy Characteristics'!B:B,MATCH($C1165,'Policy Characteristics'!$C:$C,0)))</f>
        <v>Capital Cost Reduction</v>
      </c>
      <c r="C1165" s="293" t="str">
        <f t="shared" si="61"/>
        <v>RnD Industry Capital Cost Perc Reduction</v>
      </c>
      <c r="D1165" t="s">
        <v>744</v>
      </c>
      <c r="E1165" s="298"/>
      <c r="F1165" s="299" t="s">
        <v>876</v>
      </c>
      <c r="G1165" s="298"/>
      <c r="H1165" s="20">
        <v>1476</v>
      </c>
      <c r="I1165" s="295" t="s">
        <v>624</v>
      </c>
      <c r="J1165" s="296" t="str">
        <f>IF(ISBLANK(INDEX('Policy Characteristics'!D:D,MATCH($C1165,'Policy Characteristics'!$C:$C,0))),"",INDEX('Policy Characteristics'!D:D,MATCH($C1165,'Policy Characteristics'!$C:$C,0)))</f>
        <v>R&amp;D Capital Cost Reductions</v>
      </c>
      <c r="K1165" s="293" t="str">
        <f>IF(ISBLANK(INDEX('Policy Characteristics'!E:E,MATCH($C1165,'Policy Characteristics'!$C:$C,0))),"",INDEX('Policy Characteristics'!E:E,MATCH($C1165,'Policy Characteristics'!$C:$C,0)))</f>
        <v>RnD industry capital cost reduction</v>
      </c>
      <c r="L1165" s="237">
        <f>IF(ISBLANK(INDEX('Policy Characteristics'!F:F,MATCH($C1165,'Policy Characteristics'!$C:$C,0))),"",INDEX('Policy Characteristics'!F:F,MATCH($C1165,'Policy Characteristics'!$C:$C,0)))</f>
        <v>0</v>
      </c>
      <c r="M1165" s="237">
        <f>IF(ISBLANK(INDEX('Policy Characteristics'!G:G,MATCH($C1165,'Policy Characteristics'!$C:$C,0))),"",INDEX('Policy Characteristics'!G:G,MATCH($C1165,'Policy Characteristics'!$C:$C,0)))</f>
        <v>0.4</v>
      </c>
      <c r="N1165" s="237">
        <f>IF(ISBLANK(INDEX('Policy Characteristics'!H:H,MATCH($C1165,'Policy Characteristics'!$C:$C,0))),"",INDEX('Policy Characteristics'!H:H,MATCH($C1165,'Policy Characteristics'!$C:$C,0)))</f>
        <v>0.01</v>
      </c>
      <c r="O1165" s="293" t="str">
        <f>IF(ISBLANK(INDEX('Policy Characteristics'!I:I,MATCH($C1165,'Policy Characteristics'!$C:$C,0))),"",INDEX('Policy Characteristics'!I:I,MATCH($C1165,'Policy Characteristics'!$C:$C,0)))</f>
        <v>% reduction in cost</v>
      </c>
      <c r="P1165" s="293"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93" t="str">
        <f>IF(ISBLANK(INDEX('Policy Characteristics'!K:K,MATCH($C1165,'Policy Characteristics'!$C:$C,0))),"",INDEX('Policy Characteristics'!K:K,MATCH($C1165,'Policy Characteristics'!$C:$C,0)))</f>
        <v>architectural-design.html#rnd</v>
      </c>
      <c r="R1165" s="293" t="str">
        <f>IF(ISBLANK(INDEX('Policy Characteristics'!L:L,MATCH($C1165,'Policy Characteristics'!$C:$C,0))),"",INDEX('Policy Characteristics'!L:L,MATCH($C1165,'Policy Characteristics'!$C:$C,0)))</f>
        <v>research-and-development.html</v>
      </c>
    </row>
    <row r="1166" spans="1:18" x14ac:dyDescent="0.25">
      <c r="A1166" s="293" t="str">
        <f>IF(ISBLANK(INDEX('Policy Characteristics'!A:A,MATCH($C1166,'Policy Characteristics'!$C:$C,0))),"",INDEX('Policy Characteristics'!A:A,MATCH($C1166,'Policy Characteristics'!$C:$C,0)))</f>
        <v>Research and Development</v>
      </c>
      <c r="B1166" s="294" t="str">
        <f>IF(ISBLANK(INDEX('Policy Characteristics'!B:B,MATCH($C1166,'Policy Characteristics'!$C:$C,0))),"",INDEX('Policy Characteristics'!B:B,MATCH($C1166,'Policy Characteristics'!$C:$C,0)))</f>
        <v>Capital Cost Reduction</v>
      </c>
      <c r="C1166" s="293" t="str">
        <f t="shared" si="61"/>
        <v>RnD Industry Capital Cost Perc Reduction</v>
      </c>
      <c r="D1166" t="s">
        <v>746</v>
      </c>
      <c r="E1166" s="298"/>
      <c r="F1166" s="299" t="s">
        <v>877</v>
      </c>
      <c r="G1166" s="298"/>
      <c r="H1166" s="20">
        <v>1477</v>
      </c>
      <c r="I1166" s="295" t="s">
        <v>624</v>
      </c>
      <c r="J1166" s="296" t="str">
        <f>IF(ISBLANK(INDEX('Policy Characteristics'!D:D,MATCH($C1166,'Policy Characteristics'!$C:$C,0))),"",INDEX('Policy Characteristics'!D:D,MATCH($C1166,'Policy Characteristics'!$C:$C,0)))</f>
        <v>R&amp;D Capital Cost Reductions</v>
      </c>
      <c r="K1166" s="293" t="str">
        <f>IF(ISBLANK(INDEX('Policy Characteristics'!E:E,MATCH($C1166,'Policy Characteristics'!$C:$C,0))),"",INDEX('Policy Characteristics'!E:E,MATCH($C1166,'Policy Characteristics'!$C:$C,0)))</f>
        <v>RnD industry capital cost reduction</v>
      </c>
      <c r="L1166" s="237">
        <f>IF(ISBLANK(INDEX('Policy Characteristics'!F:F,MATCH($C1166,'Policy Characteristics'!$C:$C,0))),"",INDEX('Policy Characteristics'!F:F,MATCH($C1166,'Policy Characteristics'!$C:$C,0)))</f>
        <v>0</v>
      </c>
      <c r="M1166" s="237">
        <f>IF(ISBLANK(INDEX('Policy Characteristics'!G:G,MATCH($C1166,'Policy Characteristics'!$C:$C,0))),"",INDEX('Policy Characteristics'!G:G,MATCH($C1166,'Policy Characteristics'!$C:$C,0)))</f>
        <v>0.4</v>
      </c>
      <c r="N1166" s="237">
        <f>IF(ISBLANK(INDEX('Policy Characteristics'!H:H,MATCH($C1166,'Policy Characteristics'!$C:$C,0))),"",INDEX('Policy Characteristics'!H:H,MATCH($C1166,'Policy Characteristics'!$C:$C,0)))</f>
        <v>0.01</v>
      </c>
      <c r="O1166" s="293" t="str">
        <f>IF(ISBLANK(INDEX('Policy Characteristics'!I:I,MATCH($C1166,'Policy Characteristics'!$C:$C,0))),"",INDEX('Policy Characteristics'!I:I,MATCH($C1166,'Policy Characteristics'!$C:$C,0)))</f>
        <v>% reduction in cost</v>
      </c>
      <c r="P1166" s="293"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93" t="str">
        <f>IF(ISBLANK(INDEX('Policy Characteristics'!K:K,MATCH($C1166,'Policy Characteristics'!$C:$C,0))),"",INDEX('Policy Characteristics'!K:K,MATCH($C1166,'Policy Characteristics'!$C:$C,0)))</f>
        <v>architectural-design.html#rnd</v>
      </c>
      <c r="R1166" s="293" t="str">
        <f>IF(ISBLANK(INDEX('Policy Characteristics'!L:L,MATCH($C1166,'Policy Characteristics'!$C:$C,0))),"",INDEX('Policy Characteristics'!L:L,MATCH($C1166,'Policy Characteristics'!$C:$C,0)))</f>
        <v>research-and-development.html</v>
      </c>
    </row>
    <row r="1167" spans="1:18" x14ac:dyDescent="0.25">
      <c r="A1167" s="293" t="str">
        <f>IF(ISBLANK(INDEX('Policy Characteristics'!A:A,MATCH($C1167,'Policy Characteristics'!$C:$C,0))),"",INDEX('Policy Characteristics'!A:A,MATCH($C1167,'Policy Characteristics'!$C:$C,0)))</f>
        <v>Research and Development</v>
      </c>
      <c r="B1167" s="294" t="str">
        <f>IF(ISBLANK(INDEX('Policy Characteristics'!B:B,MATCH($C1167,'Policy Characteristics'!$C:$C,0))),"",INDEX('Policy Characteristics'!B:B,MATCH($C1167,'Policy Characteristics'!$C:$C,0)))</f>
        <v>Capital Cost Reduction</v>
      </c>
      <c r="C1167" s="293" t="str">
        <f t="shared" si="61"/>
        <v>RnD Industry Capital Cost Perc Reduction</v>
      </c>
      <c r="D1167" t="s">
        <v>748</v>
      </c>
      <c r="E1167" s="298"/>
      <c r="F1167" s="299" t="s">
        <v>878</v>
      </c>
      <c r="G1167" s="298"/>
      <c r="H1167" s="20">
        <v>1478</v>
      </c>
      <c r="I1167" s="295" t="s">
        <v>624</v>
      </c>
      <c r="J1167" s="296" t="str">
        <f>IF(ISBLANK(INDEX('Policy Characteristics'!D:D,MATCH($C1167,'Policy Characteristics'!$C:$C,0))),"",INDEX('Policy Characteristics'!D:D,MATCH($C1167,'Policy Characteristics'!$C:$C,0)))</f>
        <v>R&amp;D Capital Cost Reductions</v>
      </c>
      <c r="K1167" s="293" t="str">
        <f>IF(ISBLANK(INDEX('Policy Characteristics'!E:E,MATCH($C1167,'Policy Characteristics'!$C:$C,0))),"",INDEX('Policy Characteristics'!E:E,MATCH($C1167,'Policy Characteristics'!$C:$C,0)))</f>
        <v>RnD industry capital cost reduction</v>
      </c>
      <c r="L1167" s="237">
        <f>IF(ISBLANK(INDEX('Policy Characteristics'!F:F,MATCH($C1167,'Policy Characteristics'!$C:$C,0))),"",INDEX('Policy Characteristics'!F:F,MATCH($C1167,'Policy Characteristics'!$C:$C,0)))</f>
        <v>0</v>
      </c>
      <c r="M1167" s="237">
        <f>IF(ISBLANK(INDEX('Policy Characteristics'!G:G,MATCH($C1167,'Policy Characteristics'!$C:$C,0))),"",INDEX('Policy Characteristics'!G:G,MATCH($C1167,'Policy Characteristics'!$C:$C,0)))</f>
        <v>0.4</v>
      </c>
      <c r="N1167" s="237">
        <f>IF(ISBLANK(INDEX('Policy Characteristics'!H:H,MATCH($C1167,'Policy Characteristics'!$C:$C,0))),"",INDEX('Policy Characteristics'!H:H,MATCH($C1167,'Policy Characteristics'!$C:$C,0)))</f>
        <v>0.01</v>
      </c>
      <c r="O1167" s="293" t="str">
        <f>IF(ISBLANK(INDEX('Policy Characteristics'!I:I,MATCH($C1167,'Policy Characteristics'!$C:$C,0))),"",INDEX('Policy Characteristics'!I:I,MATCH($C1167,'Policy Characteristics'!$C:$C,0)))</f>
        <v>% reduction in cost</v>
      </c>
      <c r="P1167" s="293"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93" t="str">
        <f>IF(ISBLANK(INDEX('Policy Characteristics'!K:K,MATCH($C1167,'Policy Characteristics'!$C:$C,0))),"",INDEX('Policy Characteristics'!K:K,MATCH($C1167,'Policy Characteristics'!$C:$C,0)))</f>
        <v>architectural-design.html#rnd</v>
      </c>
      <c r="R1167" s="293" t="str">
        <f>IF(ISBLANK(INDEX('Policy Characteristics'!L:L,MATCH($C1167,'Policy Characteristics'!$C:$C,0))),"",INDEX('Policy Characteristics'!L:L,MATCH($C1167,'Policy Characteristics'!$C:$C,0)))</f>
        <v>research-and-development.html</v>
      </c>
    </row>
    <row r="1168" spans="1:18" x14ac:dyDescent="0.25">
      <c r="A1168" s="293" t="str">
        <f>IF(ISBLANK(INDEX('Policy Characteristics'!A:A,MATCH($C1168,'Policy Characteristics'!$C:$C,0))),"",INDEX('Policy Characteristics'!A:A,MATCH($C1168,'Policy Characteristics'!$C:$C,0)))</f>
        <v>Research and Development</v>
      </c>
      <c r="B1168" s="294" t="str">
        <f>IF(ISBLANK(INDEX('Policy Characteristics'!B:B,MATCH($C1168,'Policy Characteristics'!$C:$C,0))),"",INDEX('Policy Characteristics'!B:B,MATCH($C1168,'Policy Characteristics'!$C:$C,0)))</f>
        <v>Capital Cost Reduction</v>
      </c>
      <c r="C1168" s="293" t="str">
        <f t="shared" si="61"/>
        <v>RnD Industry Capital Cost Perc Reduction</v>
      </c>
      <c r="D1168" t="s">
        <v>750</v>
      </c>
      <c r="E1168" s="298"/>
      <c r="F1168" s="299" t="s">
        <v>879</v>
      </c>
      <c r="G1168" s="298"/>
      <c r="H1168" s="20">
        <v>1479</v>
      </c>
      <c r="I1168" s="295" t="s">
        <v>624</v>
      </c>
      <c r="J1168" s="296" t="str">
        <f>IF(ISBLANK(INDEX('Policy Characteristics'!D:D,MATCH($C1168,'Policy Characteristics'!$C:$C,0))),"",INDEX('Policy Characteristics'!D:D,MATCH($C1168,'Policy Characteristics'!$C:$C,0)))</f>
        <v>R&amp;D Capital Cost Reductions</v>
      </c>
      <c r="K1168" s="293" t="str">
        <f>IF(ISBLANK(INDEX('Policy Characteristics'!E:E,MATCH($C1168,'Policy Characteristics'!$C:$C,0))),"",INDEX('Policy Characteristics'!E:E,MATCH($C1168,'Policy Characteristics'!$C:$C,0)))</f>
        <v>RnD industry capital cost reduction</v>
      </c>
      <c r="L1168" s="237">
        <f>IF(ISBLANK(INDEX('Policy Characteristics'!F:F,MATCH($C1168,'Policy Characteristics'!$C:$C,0))),"",INDEX('Policy Characteristics'!F:F,MATCH($C1168,'Policy Characteristics'!$C:$C,0)))</f>
        <v>0</v>
      </c>
      <c r="M1168" s="237">
        <f>IF(ISBLANK(INDEX('Policy Characteristics'!G:G,MATCH($C1168,'Policy Characteristics'!$C:$C,0))),"",INDEX('Policy Characteristics'!G:G,MATCH($C1168,'Policy Characteristics'!$C:$C,0)))</f>
        <v>0.4</v>
      </c>
      <c r="N1168" s="237">
        <f>IF(ISBLANK(INDEX('Policy Characteristics'!H:H,MATCH($C1168,'Policy Characteristics'!$C:$C,0))),"",INDEX('Policy Characteristics'!H:H,MATCH($C1168,'Policy Characteristics'!$C:$C,0)))</f>
        <v>0.01</v>
      </c>
      <c r="O1168" s="293" t="str">
        <f>IF(ISBLANK(INDEX('Policy Characteristics'!I:I,MATCH($C1168,'Policy Characteristics'!$C:$C,0))),"",INDEX('Policy Characteristics'!I:I,MATCH($C1168,'Policy Characteristics'!$C:$C,0)))</f>
        <v>% reduction in cost</v>
      </c>
      <c r="P1168" s="293"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93" t="str">
        <f>IF(ISBLANK(INDEX('Policy Characteristics'!K:K,MATCH($C1168,'Policy Characteristics'!$C:$C,0))),"",INDEX('Policy Characteristics'!K:K,MATCH($C1168,'Policy Characteristics'!$C:$C,0)))</f>
        <v>architectural-design.html#rnd</v>
      </c>
      <c r="R1168" s="293" t="str">
        <f>IF(ISBLANK(INDEX('Policy Characteristics'!L:L,MATCH($C1168,'Policy Characteristics'!$C:$C,0))),"",INDEX('Policy Characteristics'!L:L,MATCH($C1168,'Policy Characteristics'!$C:$C,0)))</f>
        <v>research-and-development.html</v>
      </c>
    </row>
    <row r="1169" spans="1:18" x14ac:dyDescent="0.25">
      <c r="A1169" s="293" t="str">
        <f>IF(ISBLANK(INDEX('Policy Characteristics'!A:A,MATCH($C1169,'Policy Characteristics'!$C:$C,0))),"",INDEX('Policy Characteristics'!A:A,MATCH($C1169,'Policy Characteristics'!$C:$C,0)))</f>
        <v>Research and Development</v>
      </c>
      <c r="B1169" s="294" t="str">
        <f>IF(ISBLANK(INDEX('Policy Characteristics'!B:B,MATCH($C1169,'Policy Characteristics'!$C:$C,0))),"",INDEX('Policy Characteristics'!B:B,MATCH($C1169,'Policy Characteristics'!$C:$C,0)))</f>
        <v>Capital Cost Reduction</v>
      </c>
      <c r="C1169" s="293" t="str">
        <f t="shared" si="61"/>
        <v>RnD Industry Capital Cost Perc Reduction</v>
      </c>
      <c r="D1169" t="s">
        <v>752</v>
      </c>
      <c r="E1169" s="298"/>
      <c r="F1169" s="299" t="s">
        <v>880</v>
      </c>
      <c r="G1169" s="298"/>
      <c r="H1169" s="20">
        <v>1480</v>
      </c>
      <c r="I1169" s="295" t="s">
        <v>624</v>
      </c>
      <c r="J1169" s="296" t="str">
        <f>IF(ISBLANK(INDEX('Policy Characteristics'!D:D,MATCH($C1169,'Policy Characteristics'!$C:$C,0))),"",INDEX('Policy Characteristics'!D:D,MATCH($C1169,'Policy Characteristics'!$C:$C,0)))</f>
        <v>R&amp;D Capital Cost Reductions</v>
      </c>
      <c r="K1169" s="293" t="str">
        <f>IF(ISBLANK(INDEX('Policy Characteristics'!E:E,MATCH($C1169,'Policy Characteristics'!$C:$C,0))),"",INDEX('Policy Characteristics'!E:E,MATCH($C1169,'Policy Characteristics'!$C:$C,0)))</f>
        <v>RnD industry capital cost reduction</v>
      </c>
      <c r="L1169" s="237">
        <f>IF(ISBLANK(INDEX('Policy Characteristics'!F:F,MATCH($C1169,'Policy Characteristics'!$C:$C,0))),"",INDEX('Policy Characteristics'!F:F,MATCH($C1169,'Policy Characteristics'!$C:$C,0)))</f>
        <v>0</v>
      </c>
      <c r="M1169" s="237">
        <f>IF(ISBLANK(INDEX('Policy Characteristics'!G:G,MATCH($C1169,'Policy Characteristics'!$C:$C,0))),"",INDEX('Policy Characteristics'!G:G,MATCH($C1169,'Policy Characteristics'!$C:$C,0)))</f>
        <v>0.4</v>
      </c>
      <c r="N1169" s="237">
        <f>IF(ISBLANK(INDEX('Policy Characteristics'!H:H,MATCH($C1169,'Policy Characteristics'!$C:$C,0))),"",INDEX('Policy Characteristics'!H:H,MATCH($C1169,'Policy Characteristics'!$C:$C,0)))</f>
        <v>0.01</v>
      </c>
      <c r="O1169" s="293" t="str">
        <f>IF(ISBLANK(INDEX('Policy Characteristics'!I:I,MATCH($C1169,'Policy Characteristics'!$C:$C,0))),"",INDEX('Policy Characteristics'!I:I,MATCH($C1169,'Policy Characteristics'!$C:$C,0)))</f>
        <v>% reduction in cost</v>
      </c>
      <c r="P1169" s="293"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93" t="str">
        <f>IF(ISBLANK(INDEX('Policy Characteristics'!K:K,MATCH($C1169,'Policy Characteristics'!$C:$C,0))),"",INDEX('Policy Characteristics'!K:K,MATCH($C1169,'Policy Characteristics'!$C:$C,0)))</f>
        <v>architectural-design.html#rnd</v>
      </c>
      <c r="R1169" s="293" t="str">
        <f>IF(ISBLANK(INDEX('Policy Characteristics'!L:L,MATCH($C1169,'Policy Characteristics'!$C:$C,0))),"",INDEX('Policy Characteristics'!L:L,MATCH($C1169,'Policy Characteristics'!$C:$C,0)))</f>
        <v>research-and-development.html</v>
      </c>
    </row>
    <row r="1170" spans="1:18" x14ac:dyDescent="0.25">
      <c r="A1170" s="293" t="str">
        <f>IF(ISBLANK(INDEX('Policy Characteristics'!A:A,MATCH($C1170,'Policy Characteristics'!$C:$C,0))),"",INDEX('Policy Characteristics'!A:A,MATCH($C1170,'Policy Characteristics'!$C:$C,0)))</f>
        <v>Research and Development</v>
      </c>
      <c r="B1170" s="294" t="str">
        <f>IF(ISBLANK(INDEX('Policy Characteristics'!B:B,MATCH($C1170,'Policy Characteristics'!$C:$C,0))),"",INDEX('Policy Characteristics'!B:B,MATCH($C1170,'Policy Characteristics'!$C:$C,0)))</f>
        <v>Capital Cost Reduction</v>
      </c>
      <c r="C1170" s="293" t="str">
        <f t="shared" si="61"/>
        <v>RnD Industry Capital Cost Perc Reduction</v>
      </c>
      <c r="D1170" t="s">
        <v>754</v>
      </c>
      <c r="E1170" s="298"/>
      <c r="F1170" s="299" t="s">
        <v>881</v>
      </c>
      <c r="G1170" s="298"/>
      <c r="H1170" s="20">
        <v>1481</v>
      </c>
      <c r="I1170" s="295" t="s">
        <v>624</v>
      </c>
      <c r="J1170" s="296" t="str">
        <f>IF(ISBLANK(INDEX('Policy Characteristics'!D:D,MATCH($C1170,'Policy Characteristics'!$C:$C,0))),"",INDEX('Policy Characteristics'!D:D,MATCH($C1170,'Policy Characteristics'!$C:$C,0)))</f>
        <v>R&amp;D Capital Cost Reductions</v>
      </c>
      <c r="K1170" s="293" t="str">
        <f>IF(ISBLANK(INDEX('Policy Characteristics'!E:E,MATCH($C1170,'Policy Characteristics'!$C:$C,0))),"",INDEX('Policy Characteristics'!E:E,MATCH($C1170,'Policy Characteristics'!$C:$C,0)))</f>
        <v>RnD industry capital cost reduction</v>
      </c>
      <c r="L1170" s="237">
        <f>IF(ISBLANK(INDEX('Policy Characteristics'!F:F,MATCH($C1170,'Policy Characteristics'!$C:$C,0))),"",INDEX('Policy Characteristics'!F:F,MATCH($C1170,'Policy Characteristics'!$C:$C,0)))</f>
        <v>0</v>
      </c>
      <c r="M1170" s="237">
        <f>IF(ISBLANK(INDEX('Policy Characteristics'!G:G,MATCH($C1170,'Policy Characteristics'!$C:$C,0))),"",INDEX('Policy Characteristics'!G:G,MATCH($C1170,'Policy Characteristics'!$C:$C,0)))</f>
        <v>0.4</v>
      </c>
      <c r="N1170" s="237">
        <f>IF(ISBLANK(INDEX('Policy Characteristics'!H:H,MATCH($C1170,'Policy Characteristics'!$C:$C,0))),"",INDEX('Policy Characteristics'!H:H,MATCH($C1170,'Policy Characteristics'!$C:$C,0)))</f>
        <v>0.01</v>
      </c>
      <c r="O1170" s="293" t="str">
        <f>IF(ISBLANK(INDEX('Policy Characteristics'!I:I,MATCH($C1170,'Policy Characteristics'!$C:$C,0))),"",INDEX('Policy Characteristics'!I:I,MATCH($C1170,'Policy Characteristics'!$C:$C,0)))</f>
        <v>% reduction in cost</v>
      </c>
      <c r="P1170" s="293"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93" t="str">
        <f>IF(ISBLANK(INDEX('Policy Characteristics'!K:K,MATCH($C1170,'Policy Characteristics'!$C:$C,0))),"",INDEX('Policy Characteristics'!K:K,MATCH($C1170,'Policy Characteristics'!$C:$C,0)))</f>
        <v>architectural-design.html#rnd</v>
      </c>
      <c r="R1170" s="293" t="str">
        <f>IF(ISBLANK(INDEX('Policy Characteristics'!L:L,MATCH($C1170,'Policy Characteristics'!$C:$C,0))),"",INDEX('Policy Characteristics'!L:L,MATCH($C1170,'Policy Characteristics'!$C:$C,0)))</f>
        <v>research-and-development.html</v>
      </c>
    </row>
    <row r="1171" spans="1:18" x14ac:dyDescent="0.25">
      <c r="A1171" s="293" t="str">
        <f>IF(ISBLANK(INDEX('Policy Characteristics'!A:A,MATCH($C1171,'Policy Characteristics'!$C:$C,0))),"",INDEX('Policy Characteristics'!A:A,MATCH($C1171,'Policy Characteristics'!$C:$C,0)))</f>
        <v>Research and Development</v>
      </c>
      <c r="B1171" s="294" t="str">
        <f>IF(ISBLANK(INDEX('Policy Characteristics'!B:B,MATCH($C1171,'Policy Characteristics'!$C:$C,0))),"",INDEX('Policy Characteristics'!B:B,MATCH($C1171,'Policy Characteristics'!$C:$C,0)))</f>
        <v>Capital Cost Reduction</v>
      </c>
      <c r="C1171" s="293" t="str">
        <f t="shared" si="61"/>
        <v>RnD Industry Capital Cost Perc Reduction</v>
      </c>
      <c r="D1171" t="s">
        <v>756</v>
      </c>
      <c r="E1171" s="298"/>
      <c r="F1171" s="299" t="s">
        <v>882</v>
      </c>
      <c r="G1171" s="298"/>
      <c r="H1171" s="20">
        <v>1482</v>
      </c>
      <c r="I1171" s="295" t="s">
        <v>624</v>
      </c>
      <c r="J1171" s="296" t="str">
        <f>IF(ISBLANK(INDEX('Policy Characteristics'!D:D,MATCH($C1171,'Policy Characteristics'!$C:$C,0))),"",INDEX('Policy Characteristics'!D:D,MATCH($C1171,'Policy Characteristics'!$C:$C,0)))</f>
        <v>R&amp;D Capital Cost Reductions</v>
      </c>
      <c r="K1171" s="293" t="str">
        <f>IF(ISBLANK(INDEX('Policy Characteristics'!E:E,MATCH($C1171,'Policy Characteristics'!$C:$C,0))),"",INDEX('Policy Characteristics'!E:E,MATCH($C1171,'Policy Characteristics'!$C:$C,0)))</f>
        <v>RnD industry capital cost reduction</v>
      </c>
      <c r="L1171" s="237">
        <f>IF(ISBLANK(INDEX('Policy Characteristics'!F:F,MATCH($C1171,'Policy Characteristics'!$C:$C,0))),"",INDEX('Policy Characteristics'!F:F,MATCH($C1171,'Policy Characteristics'!$C:$C,0)))</f>
        <v>0</v>
      </c>
      <c r="M1171" s="237">
        <f>IF(ISBLANK(INDEX('Policy Characteristics'!G:G,MATCH($C1171,'Policy Characteristics'!$C:$C,0))),"",INDEX('Policy Characteristics'!G:G,MATCH($C1171,'Policy Characteristics'!$C:$C,0)))</f>
        <v>0.4</v>
      </c>
      <c r="N1171" s="237">
        <f>IF(ISBLANK(INDEX('Policy Characteristics'!H:H,MATCH($C1171,'Policy Characteristics'!$C:$C,0))),"",INDEX('Policy Characteristics'!H:H,MATCH($C1171,'Policy Characteristics'!$C:$C,0)))</f>
        <v>0.01</v>
      </c>
      <c r="O1171" s="293" t="str">
        <f>IF(ISBLANK(INDEX('Policy Characteristics'!I:I,MATCH($C1171,'Policy Characteristics'!$C:$C,0))),"",INDEX('Policy Characteristics'!I:I,MATCH($C1171,'Policy Characteristics'!$C:$C,0)))</f>
        <v>% reduction in cost</v>
      </c>
      <c r="P1171" s="293"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93" t="str">
        <f>IF(ISBLANK(INDEX('Policy Characteristics'!K:K,MATCH($C1171,'Policy Characteristics'!$C:$C,0))),"",INDEX('Policy Characteristics'!K:K,MATCH($C1171,'Policy Characteristics'!$C:$C,0)))</f>
        <v>architectural-design.html#rnd</v>
      </c>
      <c r="R1171" s="293" t="str">
        <f>IF(ISBLANK(INDEX('Policy Characteristics'!L:L,MATCH($C1171,'Policy Characteristics'!$C:$C,0))),"",INDEX('Policy Characteristics'!L:L,MATCH($C1171,'Policy Characteristics'!$C:$C,0)))</f>
        <v>research-and-development.html</v>
      </c>
    </row>
    <row r="1172" spans="1:18" x14ac:dyDescent="0.25">
      <c r="A1172" s="293" t="str">
        <f>IF(ISBLANK(INDEX('Policy Characteristics'!A:A,MATCH($C1172,'Policy Characteristics'!$C:$C,0))),"",INDEX('Policy Characteristics'!A:A,MATCH($C1172,'Policy Characteristics'!$C:$C,0)))</f>
        <v>Research and Development</v>
      </c>
      <c r="B1172" s="294" t="str">
        <f>IF(ISBLANK(INDEX('Policy Characteristics'!B:B,MATCH($C1172,'Policy Characteristics'!$C:$C,0))),"",INDEX('Policy Characteristics'!B:B,MATCH($C1172,'Policy Characteristics'!$C:$C,0)))</f>
        <v>Capital Cost Reduction</v>
      </c>
      <c r="C1172" s="293" t="str">
        <f t="shared" si="61"/>
        <v>RnD Industry Capital Cost Perc Reduction</v>
      </c>
      <c r="D1172" t="s">
        <v>758</v>
      </c>
      <c r="E1172" s="298"/>
      <c r="F1172" s="299" t="s">
        <v>883</v>
      </c>
      <c r="G1172" s="298"/>
      <c r="H1172" s="20">
        <v>1483</v>
      </c>
      <c r="I1172" s="295" t="s">
        <v>624</v>
      </c>
      <c r="J1172" s="296" t="str">
        <f>IF(ISBLANK(INDEX('Policy Characteristics'!D:D,MATCH($C1172,'Policy Characteristics'!$C:$C,0))),"",INDEX('Policy Characteristics'!D:D,MATCH($C1172,'Policy Characteristics'!$C:$C,0)))</f>
        <v>R&amp;D Capital Cost Reductions</v>
      </c>
      <c r="K1172" s="293" t="str">
        <f>IF(ISBLANK(INDEX('Policy Characteristics'!E:E,MATCH($C1172,'Policy Characteristics'!$C:$C,0))),"",INDEX('Policy Characteristics'!E:E,MATCH($C1172,'Policy Characteristics'!$C:$C,0)))</f>
        <v>RnD industry capital cost reduction</v>
      </c>
      <c r="L1172" s="237">
        <f>IF(ISBLANK(INDEX('Policy Characteristics'!F:F,MATCH($C1172,'Policy Characteristics'!$C:$C,0))),"",INDEX('Policy Characteristics'!F:F,MATCH($C1172,'Policy Characteristics'!$C:$C,0)))</f>
        <v>0</v>
      </c>
      <c r="M1172" s="237">
        <f>IF(ISBLANK(INDEX('Policy Characteristics'!G:G,MATCH($C1172,'Policy Characteristics'!$C:$C,0))),"",INDEX('Policy Characteristics'!G:G,MATCH($C1172,'Policy Characteristics'!$C:$C,0)))</f>
        <v>0.4</v>
      </c>
      <c r="N1172" s="237">
        <f>IF(ISBLANK(INDEX('Policy Characteristics'!H:H,MATCH($C1172,'Policy Characteristics'!$C:$C,0))),"",INDEX('Policy Characteristics'!H:H,MATCH($C1172,'Policy Characteristics'!$C:$C,0)))</f>
        <v>0.01</v>
      </c>
      <c r="O1172" s="293" t="str">
        <f>IF(ISBLANK(INDEX('Policy Characteristics'!I:I,MATCH($C1172,'Policy Characteristics'!$C:$C,0))),"",INDEX('Policy Characteristics'!I:I,MATCH($C1172,'Policy Characteristics'!$C:$C,0)))</f>
        <v>% reduction in cost</v>
      </c>
      <c r="P1172" s="293"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93" t="str">
        <f>IF(ISBLANK(INDEX('Policy Characteristics'!K:K,MATCH($C1172,'Policy Characteristics'!$C:$C,0))),"",INDEX('Policy Characteristics'!K:K,MATCH($C1172,'Policy Characteristics'!$C:$C,0)))</f>
        <v>architectural-design.html#rnd</v>
      </c>
      <c r="R1172" s="293" t="str">
        <f>IF(ISBLANK(INDEX('Policy Characteristics'!L:L,MATCH($C1172,'Policy Characteristics'!$C:$C,0))),"",INDEX('Policy Characteristics'!L:L,MATCH($C1172,'Policy Characteristics'!$C:$C,0)))</f>
        <v>research-and-development.html</v>
      </c>
    </row>
    <row r="1173" spans="1:18" x14ac:dyDescent="0.25">
      <c r="A1173" s="293" t="str">
        <f>IF(ISBLANK(INDEX('Policy Characteristics'!A:A,MATCH($C1173,'Policy Characteristics'!$C:$C,0))),"",INDEX('Policy Characteristics'!A:A,MATCH($C1173,'Policy Characteristics'!$C:$C,0)))</f>
        <v>Research and Development</v>
      </c>
      <c r="B1173" s="294" t="str">
        <f>IF(ISBLANK(INDEX('Policy Characteristics'!B:B,MATCH($C1173,'Policy Characteristics'!$C:$C,0))),"",INDEX('Policy Characteristics'!B:B,MATCH($C1173,'Policy Characteristics'!$C:$C,0)))</f>
        <v>Capital Cost Reduction</v>
      </c>
      <c r="C1173" s="293" t="str">
        <f t="shared" si="61"/>
        <v>RnD Industry Capital Cost Perc Reduction</v>
      </c>
      <c r="D1173" t="s">
        <v>760</v>
      </c>
      <c r="E1173" s="298"/>
      <c r="F1173" s="299" t="s">
        <v>884</v>
      </c>
      <c r="G1173" s="298"/>
      <c r="H1173" s="20">
        <v>1484</v>
      </c>
      <c r="I1173" s="295" t="s">
        <v>624</v>
      </c>
      <c r="J1173" s="296" t="str">
        <f>IF(ISBLANK(INDEX('Policy Characteristics'!D:D,MATCH($C1173,'Policy Characteristics'!$C:$C,0))),"",INDEX('Policy Characteristics'!D:D,MATCH($C1173,'Policy Characteristics'!$C:$C,0)))</f>
        <v>R&amp;D Capital Cost Reductions</v>
      </c>
      <c r="K1173" s="293" t="str">
        <f>IF(ISBLANK(INDEX('Policy Characteristics'!E:E,MATCH($C1173,'Policy Characteristics'!$C:$C,0))),"",INDEX('Policy Characteristics'!E:E,MATCH($C1173,'Policy Characteristics'!$C:$C,0)))</f>
        <v>RnD industry capital cost reduction</v>
      </c>
      <c r="L1173" s="237">
        <f>IF(ISBLANK(INDEX('Policy Characteristics'!F:F,MATCH($C1173,'Policy Characteristics'!$C:$C,0))),"",INDEX('Policy Characteristics'!F:F,MATCH($C1173,'Policy Characteristics'!$C:$C,0)))</f>
        <v>0</v>
      </c>
      <c r="M1173" s="237">
        <f>IF(ISBLANK(INDEX('Policy Characteristics'!G:G,MATCH($C1173,'Policy Characteristics'!$C:$C,0))),"",INDEX('Policy Characteristics'!G:G,MATCH($C1173,'Policy Characteristics'!$C:$C,0)))</f>
        <v>0.4</v>
      </c>
      <c r="N1173" s="237">
        <f>IF(ISBLANK(INDEX('Policy Characteristics'!H:H,MATCH($C1173,'Policy Characteristics'!$C:$C,0))),"",INDEX('Policy Characteristics'!H:H,MATCH($C1173,'Policy Characteristics'!$C:$C,0)))</f>
        <v>0.01</v>
      </c>
      <c r="O1173" s="293" t="str">
        <f>IF(ISBLANK(INDEX('Policy Characteristics'!I:I,MATCH($C1173,'Policy Characteristics'!$C:$C,0))),"",INDEX('Policy Characteristics'!I:I,MATCH($C1173,'Policy Characteristics'!$C:$C,0)))</f>
        <v>% reduction in cost</v>
      </c>
      <c r="P1173" s="293"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93" t="str">
        <f>IF(ISBLANK(INDEX('Policy Characteristics'!K:K,MATCH($C1173,'Policy Characteristics'!$C:$C,0))),"",INDEX('Policy Characteristics'!K:K,MATCH($C1173,'Policy Characteristics'!$C:$C,0)))</f>
        <v>architectural-design.html#rnd</v>
      </c>
      <c r="R1173" s="293" t="str">
        <f>IF(ISBLANK(INDEX('Policy Characteristics'!L:L,MATCH($C1173,'Policy Characteristics'!$C:$C,0))),"",INDEX('Policy Characteristics'!L:L,MATCH($C1173,'Policy Characteristics'!$C:$C,0)))</f>
        <v>research-and-development.html</v>
      </c>
    </row>
    <row r="1174" spans="1:18" x14ac:dyDescent="0.25">
      <c r="A1174" s="293" t="str">
        <f>IF(ISBLANK(INDEX('Policy Characteristics'!A:A,MATCH($C1174,'Policy Characteristics'!$C:$C,0))),"",INDEX('Policy Characteristics'!A:A,MATCH($C1174,'Policy Characteristics'!$C:$C,0)))</f>
        <v>Research and Development</v>
      </c>
      <c r="B1174" s="294" t="str">
        <f>IF(ISBLANK(INDEX('Policy Characteristics'!B:B,MATCH($C1174,'Policy Characteristics'!$C:$C,0))),"",INDEX('Policy Characteristics'!B:B,MATCH($C1174,'Policy Characteristics'!$C:$C,0)))</f>
        <v>Capital Cost Reduction</v>
      </c>
      <c r="C1174" s="293" t="str">
        <f t="shared" si="61"/>
        <v>RnD Industry Capital Cost Perc Reduction</v>
      </c>
      <c r="D1174" t="s">
        <v>762</v>
      </c>
      <c r="E1174" s="298"/>
      <c r="F1174" s="299" t="s">
        <v>885</v>
      </c>
      <c r="G1174" s="298"/>
      <c r="H1174" s="20">
        <v>1485</v>
      </c>
      <c r="I1174" s="295" t="s">
        <v>624</v>
      </c>
      <c r="J1174" s="296" t="str">
        <f>IF(ISBLANK(INDEX('Policy Characteristics'!D:D,MATCH($C1174,'Policy Characteristics'!$C:$C,0))),"",INDEX('Policy Characteristics'!D:D,MATCH($C1174,'Policy Characteristics'!$C:$C,0)))</f>
        <v>R&amp;D Capital Cost Reductions</v>
      </c>
      <c r="K1174" s="293" t="str">
        <f>IF(ISBLANK(INDEX('Policy Characteristics'!E:E,MATCH($C1174,'Policy Characteristics'!$C:$C,0))),"",INDEX('Policy Characteristics'!E:E,MATCH($C1174,'Policy Characteristics'!$C:$C,0)))</f>
        <v>RnD industry capital cost reduction</v>
      </c>
      <c r="L1174" s="237">
        <f>IF(ISBLANK(INDEX('Policy Characteristics'!F:F,MATCH($C1174,'Policy Characteristics'!$C:$C,0))),"",INDEX('Policy Characteristics'!F:F,MATCH($C1174,'Policy Characteristics'!$C:$C,0)))</f>
        <v>0</v>
      </c>
      <c r="M1174" s="237">
        <f>IF(ISBLANK(INDEX('Policy Characteristics'!G:G,MATCH($C1174,'Policy Characteristics'!$C:$C,0))),"",INDEX('Policy Characteristics'!G:G,MATCH($C1174,'Policy Characteristics'!$C:$C,0)))</f>
        <v>0.4</v>
      </c>
      <c r="N1174" s="237">
        <f>IF(ISBLANK(INDEX('Policy Characteristics'!H:H,MATCH($C1174,'Policy Characteristics'!$C:$C,0))),"",INDEX('Policy Characteristics'!H:H,MATCH($C1174,'Policy Characteristics'!$C:$C,0)))</f>
        <v>0.01</v>
      </c>
      <c r="O1174" s="293" t="str">
        <f>IF(ISBLANK(INDEX('Policy Characteristics'!I:I,MATCH($C1174,'Policy Characteristics'!$C:$C,0))),"",INDEX('Policy Characteristics'!I:I,MATCH($C1174,'Policy Characteristics'!$C:$C,0)))</f>
        <v>% reduction in cost</v>
      </c>
      <c r="P1174" s="293"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93" t="str">
        <f>IF(ISBLANK(INDEX('Policy Characteristics'!K:K,MATCH($C1174,'Policy Characteristics'!$C:$C,0))),"",INDEX('Policy Characteristics'!K:K,MATCH($C1174,'Policy Characteristics'!$C:$C,0)))</f>
        <v>architectural-design.html#rnd</v>
      </c>
      <c r="R1174" s="293" t="str">
        <f>IF(ISBLANK(INDEX('Policy Characteristics'!L:L,MATCH($C1174,'Policy Characteristics'!$C:$C,0))),"",INDEX('Policy Characteristics'!L:L,MATCH($C1174,'Policy Characteristics'!$C:$C,0)))</f>
        <v>research-and-development.html</v>
      </c>
    </row>
    <row r="1175" spans="1:18" x14ac:dyDescent="0.25">
      <c r="A1175" s="293" t="str">
        <f>IF(ISBLANK(INDEX('Policy Characteristics'!A:A,MATCH($C1175,'Policy Characteristics'!$C:$C,0))),"",INDEX('Policy Characteristics'!A:A,MATCH($C1175,'Policy Characteristics'!$C:$C,0)))</f>
        <v>Research and Development</v>
      </c>
      <c r="B1175" s="294" t="str">
        <f>IF(ISBLANK(INDEX('Policy Characteristics'!B:B,MATCH($C1175,'Policy Characteristics'!$C:$C,0))),"",INDEX('Policy Characteristics'!B:B,MATCH($C1175,'Policy Characteristics'!$C:$C,0)))</f>
        <v>Capital Cost Reduction</v>
      </c>
      <c r="C1175" s="293" t="str">
        <f t="shared" si="61"/>
        <v>RnD Industry Capital Cost Perc Reduction</v>
      </c>
      <c r="D1175" t="s">
        <v>764</v>
      </c>
      <c r="E1175" s="298"/>
      <c r="F1175" s="299" t="s">
        <v>886</v>
      </c>
      <c r="G1175" s="298"/>
      <c r="H1175" s="20">
        <v>1486</v>
      </c>
      <c r="I1175" s="295" t="s">
        <v>624</v>
      </c>
      <c r="J1175" s="296" t="str">
        <f>IF(ISBLANK(INDEX('Policy Characteristics'!D:D,MATCH($C1175,'Policy Characteristics'!$C:$C,0))),"",INDEX('Policy Characteristics'!D:D,MATCH($C1175,'Policy Characteristics'!$C:$C,0)))</f>
        <v>R&amp;D Capital Cost Reductions</v>
      </c>
      <c r="K1175" s="293" t="str">
        <f>IF(ISBLANK(INDEX('Policy Characteristics'!E:E,MATCH($C1175,'Policy Characteristics'!$C:$C,0))),"",INDEX('Policy Characteristics'!E:E,MATCH($C1175,'Policy Characteristics'!$C:$C,0)))</f>
        <v>RnD industry capital cost reduction</v>
      </c>
      <c r="L1175" s="237">
        <f>IF(ISBLANK(INDEX('Policy Characteristics'!F:F,MATCH($C1175,'Policy Characteristics'!$C:$C,0))),"",INDEX('Policy Characteristics'!F:F,MATCH($C1175,'Policy Characteristics'!$C:$C,0)))</f>
        <v>0</v>
      </c>
      <c r="M1175" s="237">
        <f>IF(ISBLANK(INDEX('Policy Characteristics'!G:G,MATCH($C1175,'Policy Characteristics'!$C:$C,0))),"",INDEX('Policy Characteristics'!G:G,MATCH($C1175,'Policy Characteristics'!$C:$C,0)))</f>
        <v>0.4</v>
      </c>
      <c r="N1175" s="237">
        <f>IF(ISBLANK(INDEX('Policy Characteristics'!H:H,MATCH($C1175,'Policy Characteristics'!$C:$C,0))),"",INDEX('Policy Characteristics'!H:H,MATCH($C1175,'Policy Characteristics'!$C:$C,0)))</f>
        <v>0.01</v>
      </c>
      <c r="O1175" s="293" t="str">
        <f>IF(ISBLANK(INDEX('Policy Characteristics'!I:I,MATCH($C1175,'Policy Characteristics'!$C:$C,0))),"",INDEX('Policy Characteristics'!I:I,MATCH($C1175,'Policy Characteristics'!$C:$C,0)))</f>
        <v>% reduction in cost</v>
      </c>
      <c r="P1175" s="293"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93" t="str">
        <f>IF(ISBLANK(INDEX('Policy Characteristics'!K:K,MATCH($C1175,'Policy Characteristics'!$C:$C,0))),"",INDEX('Policy Characteristics'!K:K,MATCH($C1175,'Policy Characteristics'!$C:$C,0)))</f>
        <v>architectural-design.html#rnd</v>
      </c>
      <c r="R1175" s="293" t="str">
        <f>IF(ISBLANK(INDEX('Policy Characteristics'!L:L,MATCH($C1175,'Policy Characteristics'!$C:$C,0))),"",INDEX('Policy Characteristics'!L:L,MATCH($C1175,'Policy Characteristics'!$C:$C,0)))</f>
        <v>research-and-development.html</v>
      </c>
    </row>
    <row r="1176" spans="1:18" x14ac:dyDescent="0.25">
      <c r="A1176" s="293" t="str">
        <f>IF(ISBLANK(INDEX('Policy Characteristics'!A:A,MATCH($C1176,'Policy Characteristics'!$C:$C,0))),"",INDEX('Policy Characteristics'!A:A,MATCH($C1176,'Policy Characteristics'!$C:$C,0)))</f>
        <v>Research and Development</v>
      </c>
      <c r="B1176" s="294" t="str">
        <f>IF(ISBLANK(INDEX('Policy Characteristics'!B:B,MATCH($C1176,'Policy Characteristics'!$C:$C,0))),"",INDEX('Policy Characteristics'!B:B,MATCH($C1176,'Policy Characteristics'!$C:$C,0)))</f>
        <v>Capital Cost Reduction</v>
      </c>
      <c r="C1176" s="275" t="s">
        <v>556</v>
      </c>
      <c r="D1176" s="298" t="s">
        <v>887</v>
      </c>
      <c r="E1176" s="298"/>
      <c r="F1176" s="298" t="s">
        <v>888</v>
      </c>
      <c r="G1176" s="298"/>
      <c r="H1176" s="20">
        <v>108</v>
      </c>
      <c r="I1176" s="295" t="s">
        <v>624</v>
      </c>
      <c r="J1176" s="296" t="str">
        <f>IF(ISBLANK(INDEX('Policy Characteristics'!D:D,MATCH($C1176,'Policy Characteristics'!$C:$C,0))),"",INDEX('Policy Characteristics'!D:D,MATCH($C1176,'Policy Characteristics'!$C:$C,0)))</f>
        <v>R&amp;D Capital Cost Reductions</v>
      </c>
      <c r="K1176" s="293" t="str">
        <f>IF(ISBLANK(INDEX('Policy Characteristics'!E:E,MATCH($C1176,'Policy Characteristics'!$C:$C,0))),"",INDEX('Policy Characteristics'!E:E,MATCH($C1176,'Policy Characteristics'!$C:$C,0)))</f>
        <v>RnD transportation capital cost reduction</v>
      </c>
      <c r="L1176" s="237">
        <f>IF(ISBLANK(INDEX('Policy Characteristics'!F:F,MATCH($C1176,'Policy Characteristics'!$C:$C,0))),"",INDEX('Policy Characteristics'!F:F,MATCH($C1176,'Policy Characteristics'!$C:$C,0)))</f>
        <v>0</v>
      </c>
      <c r="M1176" s="237">
        <f>IF(ISBLANK(INDEX('Policy Characteristics'!G:G,MATCH($C1176,'Policy Characteristics'!$C:$C,0))),"",INDEX('Policy Characteristics'!G:G,MATCH($C1176,'Policy Characteristics'!$C:$C,0)))</f>
        <v>0.4</v>
      </c>
      <c r="N1176" s="237">
        <f>IF(ISBLANK(INDEX('Policy Characteristics'!H:H,MATCH($C1176,'Policy Characteristics'!$C:$C,0))),"",INDEX('Policy Characteristics'!H:H,MATCH($C1176,'Policy Characteristics'!$C:$C,0)))</f>
        <v>0.01</v>
      </c>
      <c r="O1176" s="293" t="str">
        <f>IF(ISBLANK(INDEX('Policy Characteristics'!I:I,MATCH($C1176,'Policy Characteristics'!$C:$C,0))),"",INDEX('Policy Characteristics'!I:I,MATCH($C1176,'Policy Characteristics'!$C:$C,0)))</f>
        <v>% reduction in cost</v>
      </c>
      <c r="P1176" s="293"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93" t="str">
        <f>IF(ISBLANK(INDEX('Policy Characteristics'!K:K,MATCH($C1176,'Policy Characteristics'!$C:$C,0))),"",INDEX('Policy Characteristics'!K:K,MATCH($C1176,'Policy Characteristics'!$C:$C,0)))</f>
        <v>architectural-design.html#rnd</v>
      </c>
      <c r="R1176" s="293" t="str">
        <f>IF(ISBLANK(INDEX('Policy Characteristics'!L:L,MATCH($C1176,'Policy Characteristics'!$C:$C,0))),"",INDEX('Policy Characteristics'!L:L,MATCH($C1176,'Policy Characteristics'!$C:$C,0)))</f>
        <v>research-and-development.html</v>
      </c>
    </row>
    <row r="1177" spans="1:18" x14ac:dyDescent="0.25">
      <c r="A1177" s="293" t="str">
        <f>IF(ISBLANK(INDEX('Policy Characteristics'!A:A,MATCH($C1177,'Policy Characteristics'!$C:$C,0))),"",INDEX('Policy Characteristics'!A:A,MATCH($C1177,'Policy Characteristics'!$C:$C,0)))</f>
        <v>Research and Development</v>
      </c>
      <c r="B1177" s="294" t="str">
        <f>IF(ISBLANK(INDEX('Policy Characteristics'!B:B,MATCH($C1177,'Policy Characteristics'!$C:$C,0))),"",INDEX('Policy Characteristics'!B:B,MATCH($C1177,'Policy Characteristics'!$C:$C,0)))</f>
        <v>Capital Cost Reduction</v>
      </c>
      <c r="C1177" s="293" t="str">
        <f t="shared" ref="C1177:C1182" si="62">C$1176</f>
        <v>RnD Transportation Capital Cost Perc Reduction</v>
      </c>
      <c r="D1177" s="298" t="s">
        <v>889</v>
      </c>
      <c r="E1177" s="298"/>
      <c r="F1177" s="298" t="s">
        <v>890</v>
      </c>
      <c r="G1177" s="298"/>
      <c r="H1177" s="20">
        <v>109</v>
      </c>
      <c r="I1177" s="295" t="s">
        <v>624</v>
      </c>
      <c r="J1177" s="296" t="str">
        <f>IF(ISBLANK(INDEX('Policy Characteristics'!D:D,MATCH($C1177,'Policy Characteristics'!$C:$C,0))),"",INDEX('Policy Characteristics'!D:D,MATCH($C1177,'Policy Characteristics'!$C:$C,0)))</f>
        <v>R&amp;D Capital Cost Reductions</v>
      </c>
      <c r="K1177" s="293" t="str">
        <f>IF(ISBLANK(INDEX('Policy Characteristics'!E:E,MATCH($C1177,'Policy Characteristics'!$C:$C,0))),"",INDEX('Policy Characteristics'!E:E,MATCH($C1177,'Policy Characteristics'!$C:$C,0)))</f>
        <v>RnD transportation capital cost reduction</v>
      </c>
      <c r="L1177" s="237">
        <f>IF(ISBLANK(INDEX('Policy Characteristics'!F:F,MATCH($C1177,'Policy Characteristics'!$C:$C,0))),"",INDEX('Policy Characteristics'!F:F,MATCH($C1177,'Policy Characteristics'!$C:$C,0)))</f>
        <v>0</v>
      </c>
      <c r="M1177" s="237">
        <f>IF(ISBLANK(INDEX('Policy Characteristics'!G:G,MATCH($C1177,'Policy Characteristics'!$C:$C,0))),"",INDEX('Policy Characteristics'!G:G,MATCH($C1177,'Policy Characteristics'!$C:$C,0)))</f>
        <v>0.4</v>
      </c>
      <c r="N1177" s="237">
        <f>IF(ISBLANK(INDEX('Policy Characteristics'!H:H,MATCH($C1177,'Policy Characteristics'!$C:$C,0))),"",INDEX('Policy Characteristics'!H:H,MATCH($C1177,'Policy Characteristics'!$C:$C,0)))</f>
        <v>0.01</v>
      </c>
      <c r="O1177" s="293" t="str">
        <f>IF(ISBLANK(INDEX('Policy Characteristics'!I:I,MATCH($C1177,'Policy Characteristics'!$C:$C,0))),"",INDEX('Policy Characteristics'!I:I,MATCH($C1177,'Policy Characteristics'!$C:$C,0)))</f>
        <v>% reduction in cost</v>
      </c>
      <c r="P1177" s="293"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93" t="str">
        <f>IF(ISBLANK(INDEX('Policy Characteristics'!K:K,MATCH($C1177,'Policy Characteristics'!$C:$C,0))),"",INDEX('Policy Characteristics'!K:K,MATCH($C1177,'Policy Characteristics'!$C:$C,0)))</f>
        <v>architectural-design.html#rnd</v>
      </c>
      <c r="R1177" s="293" t="str">
        <f>IF(ISBLANK(INDEX('Policy Characteristics'!L:L,MATCH($C1177,'Policy Characteristics'!$C:$C,0))),"",INDEX('Policy Characteristics'!L:L,MATCH($C1177,'Policy Characteristics'!$C:$C,0)))</f>
        <v>research-and-development.html</v>
      </c>
    </row>
    <row r="1178" spans="1:18" x14ac:dyDescent="0.25">
      <c r="A1178" s="293" t="str">
        <f>IF(ISBLANK(INDEX('Policy Characteristics'!A:A,MATCH($C1178,'Policy Characteristics'!$C:$C,0))),"",INDEX('Policy Characteristics'!A:A,MATCH($C1178,'Policy Characteristics'!$C:$C,0)))</f>
        <v>Research and Development</v>
      </c>
      <c r="B1178" s="294" t="str">
        <f>IF(ISBLANK(INDEX('Policy Characteristics'!B:B,MATCH($C1178,'Policy Characteristics'!$C:$C,0))),"",INDEX('Policy Characteristics'!B:B,MATCH($C1178,'Policy Characteristics'!$C:$C,0)))</f>
        <v>Capital Cost Reduction</v>
      </c>
      <c r="C1178" s="293" t="str">
        <f t="shared" si="62"/>
        <v>RnD Transportation Capital Cost Perc Reduction</v>
      </c>
      <c r="D1178" s="298" t="s">
        <v>891</v>
      </c>
      <c r="E1178" s="298"/>
      <c r="F1178" s="298" t="s">
        <v>892</v>
      </c>
      <c r="G1178" s="298"/>
      <c r="H1178" s="20">
        <v>110</v>
      </c>
      <c r="I1178" s="295" t="s">
        <v>624</v>
      </c>
      <c r="J1178" s="296" t="str">
        <f>IF(ISBLANK(INDEX('Policy Characteristics'!D:D,MATCH($C1178,'Policy Characteristics'!$C:$C,0))),"",INDEX('Policy Characteristics'!D:D,MATCH($C1178,'Policy Characteristics'!$C:$C,0)))</f>
        <v>R&amp;D Capital Cost Reductions</v>
      </c>
      <c r="K1178" s="293" t="str">
        <f>IF(ISBLANK(INDEX('Policy Characteristics'!E:E,MATCH($C1178,'Policy Characteristics'!$C:$C,0))),"",INDEX('Policy Characteristics'!E:E,MATCH($C1178,'Policy Characteristics'!$C:$C,0)))</f>
        <v>RnD transportation capital cost reduction</v>
      </c>
      <c r="L1178" s="237">
        <f>IF(ISBLANK(INDEX('Policy Characteristics'!F:F,MATCH($C1178,'Policy Characteristics'!$C:$C,0))),"",INDEX('Policy Characteristics'!F:F,MATCH($C1178,'Policy Characteristics'!$C:$C,0)))</f>
        <v>0</v>
      </c>
      <c r="M1178" s="237">
        <f>IF(ISBLANK(INDEX('Policy Characteristics'!G:G,MATCH($C1178,'Policy Characteristics'!$C:$C,0))),"",INDEX('Policy Characteristics'!G:G,MATCH($C1178,'Policy Characteristics'!$C:$C,0)))</f>
        <v>0.4</v>
      </c>
      <c r="N1178" s="237">
        <f>IF(ISBLANK(INDEX('Policy Characteristics'!H:H,MATCH($C1178,'Policy Characteristics'!$C:$C,0))),"",INDEX('Policy Characteristics'!H:H,MATCH($C1178,'Policy Characteristics'!$C:$C,0)))</f>
        <v>0.01</v>
      </c>
      <c r="O1178" s="293" t="str">
        <f>IF(ISBLANK(INDEX('Policy Characteristics'!I:I,MATCH($C1178,'Policy Characteristics'!$C:$C,0))),"",INDEX('Policy Characteristics'!I:I,MATCH($C1178,'Policy Characteristics'!$C:$C,0)))</f>
        <v>% reduction in cost</v>
      </c>
      <c r="P1178" s="293"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93" t="str">
        <f>IF(ISBLANK(INDEX('Policy Characteristics'!K:K,MATCH($C1178,'Policy Characteristics'!$C:$C,0))),"",INDEX('Policy Characteristics'!K:K,MATCH($C1178,'Policy Characteristics'!$C:$C,0)))</f>
        <v>architectural-design.html#rnd</v>
      </c>
      <c r="R1178" s="293" t="str">
        <f>IF(ISBLANK(INDEX('Policy Characteristics'!L:L,MATCH($C1178,'Policy Characteristics'!$C:$C,0))),"",INDEX('Policy Characteristics'!L:L,MATCH($C1178,'Policy Characteristics'!$C:$C,0)))</f>
        <v>research-and-development.html</v>
      </c>
    </row>
    <row r="1179" spans="1:18" x14ac:dyDescent="0.25">
      <c r="A1179" s="293" t="str">
        <f>IF(ISBLANK(INDEX('Policy Characteristics'!A:A,MATCH($C1179,'Policy Characteristics'!$C:$C,0))),"",INDEX('Policy Characteristics'!A:A,MATCH($C1179,'Policy Characteristics'!$C:$C,0)))</f>
        <v>Research and Development</v>
      </c>
      <c r="B1179" s="294" t="str">
        <f>IF(ISBLANK(INDEX('Policy Characteristics'!B:B,MATCH($C1179,'Policy Characteristics'!$C:$C,0))),"",INDEX('Policy Characteristics'!B:B,MATCH($C1179,'Policy Characteristics'!$C:$C,0)))</f>
        <v>Capital Cost Reduction</v>
      </c>
      <c r="C1179" s="293" t="str">
        <f t="shared" si="62"/>
        <v>RnD Transportation Capital Cost Perc Reduction</v>
      </c>
      <c r="D1179" s="298" t="s">
        <v>893</v>
      </c>
      <c r="E1179" s="298"/>
      <c r="F1179" s="298" t="s">
        <v>894</v>
      </c>
      <c r="G1179" s="298"/>
      <c r="H1179" s="20">
        <v>111</v>
      </c>
      <c r="I1179" s="295" t="s">
        <v>624</v>
      </c>
      <c r="J1179" s="296" t="str">
        <f>IF(ISBLANK(INDEX('Policy Characteristics'!D:D,MATCH($C1179,'Policy Characteristics'!$C:$C,0))),"",INDEX('Policy Characteristics'!D:D,MATCH($C1179,'Policy Characteristics'!$C:$C,0)))</f>
        <v>R&amp;D Capital Cost Reductions</v>
      </c>
      <c r="K1179" s="293" t="str">
        <f>IF(ISBLANK(INDEX('Policy Characteristics'!E:E,MATCH($C1179,'Policy Characteristics'!$C:$C,0))),"",INDEX('Policy Characteristics'!E:E,MATCH($C1179,'Policy Characteristics'!$C:$C,0)))</f>
        <v>RnD transportation capital cost reduction</v>
      </c>
      <c r="L1179" s="237">
        <f>IF(ISBLANK(INDEX('Policy Characteristics'!F:F,MATCH($C1179,'Policy Characteristics'!$C:$C,0))),"",INDEX('Policy Characteristics'!F:F,MATCH($C1179,'Policy Characteristics'!$C:$C,0)))</f>
        <v>0</v>
      </c>
      <c r="M1179" s="237">
        <f>IF(ISBLANK(INDEX('Policy Characteristics'!G:G,MATCH($C1179,'Policy Characteristics'!$C:$C,0))),"",INDEX('Policy Characteristics'!G:G,MATCH($C1179,'Policy Characteristics'!$C:$C,0)))</f>
        <v>0.4</v>
      </c>
      <c r="N1179" s="237">
        <f>IF(ISBLANK(INDEX('Policy Characteristics'!H:H,MATCH($C1179,'Policy Characteristics'!$C:$C,0))),"",INDEX('Policy Characteristics'!H:H,MATCH($C1179,'Policy Characteristics'!$C:$C,0)))</f>
        <v>0.01</v>
      </c>
      <c r="O1179" s="293" t="str">
        <f>IF(ISBLANK(INDEX('Policy Characteristics'!I:I,MATCH($C1179,'Policy Characteristics'!$C:$C,0))),"",INDEX('Policy Characteristics'!I:I,MATCH($C1179,'Policy Characteristics'!$C:$C,0)))</f>
        <v>% reduction in cost</v>
      </c>
      <c r="P1179" s="293"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93" t="str">
        <f>IF(ISBLANK(INDEX('Policy Characteristics'!K:K,MATCH($C1179,'Policy Characteristics'!$C:$C,0))),"",INDEX('Policy Characteristics'!K:K,MATCH($C1179,'Policy Characteristics'!$C:$C,0)))</f>
        <v>architectural-design.html#rnd</v>
      </c>
      <c r="R1179" s="293" t="str">
        <f>IF(ISBLANK(INDEX('Policy Characteristics'!L:L,MATCH($C1179,'Policy Characteristics'!$C:$C,0))),"",INDEX('Policy Characteristics'!L:L,MATCH($C1179,'Policy Characteristics'!$C:$C,0)))</f>
        <v>research-and-development.html</v>
      </c>
    </row>
    <row r="1180" spans="1:18" x14ac:dyDescent="0.25">
      <c r="A1180" s="293" t="str">
        <f>IF(ISBLANK(INDEX('Policy Characteristics'!A:A,MATCH($C1180,'Policy Characteristics'!$C:$C,0))),"",INDEX('Policy Characteristics'!A:A,MATCH($C1180,'Policy Characteristics'!$C:$C,0)))</f>
        <v>Research and Development</v>
      </c>
      <c r="B1180" s="294" t="str">
        <f>IF(ISBLANK(INDEX('Policy Characteristics'!B:B,MATCH($C1180,'Policy Characteristics'!$C:$C,0))),"",INDEX('Policy Characteristics'!B:B,MATCH($C1180,'Policy Characteristics'!$C:$C,0)))</f>
        <v>Capital Cost Reduction</v>
      </c>
      <c r="C1180" s="293" t="str">
        <f t="shared" si="62"/>
        <v>RnD Transportation Capital Cost Perc Reduction</v>
      </c>
      <c r="D1180" s="298" t="s">
        <v>895</v>
      </c>
      <c r="E1180" s="298"/>
      <c r="F1180" s="298" t="s">
        <v>896</v>
      </c>
      <c r="G1180" s="298"/>
      <c r="H1180" s="20">
        <v>112</v>
      </c>
      <c r="I1180" s="295" t="s">
        <v>624</v>
      </c>
      <c r="J1180" s="296" t="str">
        <f>IF(ISBLANK(INDEX('Policy Characteristics'!D:D,MATCH($C1180,'Policy Characteristics'!$C:$C,0))),"",INDEX('Policy Characteristics'!D:D,MATCH($C1180,'Policy Characteristics'!$C:$C,0)))</f>
        <v>R&amp;D Capital Cost Reductions</v>
      </c>
      <c r="K1180" s="293" t="str">
        <f>IF(ISBLANK(INDEX('Policy Characteristics'!E:E,MATCH($C1180,'Policy Characteristics'!$C:$C,0))),"",INDEX('Policy Characteristics'!E:E,MATCH($C1180,'Policy Characteristics'!$C:$C,0)))</f>
        <v>RnD transportation capital cost reduction</v>
      </c>
      <c r="L1180" s="237">
        <f>IF(ISBLANK(INDEX('Policy Characteristics'!F:F,MATCH($C1180,'Policy Characteristics'!$C:$C,0))),"",INDEX('Policy Characteristics'!F:F,MATCH($C1180,'Policy Characteristics'!$C:$C,0)))</f>
        <v>0</v>
      </c>
      <c r="M1180" s="237">
        <f>IF(ISBLANK(INDEX('Policy Characteristics'!G:G,MATCH($C1180,'Policy Characteristics'!$C:$C,0))),"",INDEX('Policy Characteristics'!G:G,MATCH($C1180,'Policy Characteristics'!$C:$C,0)))</f>
        <v>0.4</v>
      </c>
      <c r="N1180" s="237">
        <f>IF(ISBLANK(INDEX('Policy Characteristics'!H:H,MATCH($C1180,'Policy Characteristics'!$C:$C,0))),"",INDEX('Policy Characteristics'!H:H,MATCH($C1180,'Policy Characteristics'!$C:$C,0)))</f>
        <v>0.01</v>
      </c>
      <c r="O1180" s="293" t="str">
        <f>IF(ISBLANK(INDEX('Policy Characteristics'!I:I,MATCH($C1180,'Policy Characteristics'!$C:$C,0))),"",INDEX('Policy Characteristics'!I:I,MATCH($C1180,'Policy Characteristics'!$C:$C,0)))</f>
        <v>% reduction in cost</v>
      </c>
      <c r="P1180" s="293"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93" t="str">
        <f>IF(ISBLANK(INDEX('Policy Characteristics'!K:K,MATCH($C1180,'Policy Characteristics'!$C:$C,0))),"",INDEX('Policy Characteristics'!K:K,MATCH($C1180,'Policy Characteristics'!$C:$C,0)))</f>
        <v>architectural-design.html#rnd</v>
      </c>
      <c r="R1180" s="293" t="str">
        <f>IF(ISBLANK(INDEX('Policy Characteristics'!L:L,MATCH($C1180,'Policy Characteristics'!$C:$C,0))),"",INDEX('Policy Characteristics'!L:L,MATCH($C1180,'Policy Characteristics'!$C:$C,0)))</f>
        <v>research-and-development.html</v>
      </c>
    </row>
    <row r="1181" spans="1:18" x14ac:dyDescent="0.25">
      <c r="A1181" s="293" t="str">
        <f>IF(ISBLANK(INDEX('Policy Characteristics'!A:A,MATCH($C1181,'Policy Characteristics'!$C:$C,0))),"",INDEX('Policy Characteristics'!A:A,MATCH($C1181,'Policy Characteristics'!$C:$C,0)))</f>
        <v>Research and Development</v>
      </c>
      <c r="B1181" s="294" t="str">
        <f>IF(ISBLANK(INDEX('Policy Characteristics'!B:B,MATCH($C1181,'Policy Characteristics'!$C:$C,0))),"",INDEX('Policy Characteristics'!B:B,MATCH($C1181,'Policy Characteristics'!$C:$C,0)))</f>
        <v>Capital Cost Reduction</v>
      </c>
      <c r="C1181" s="293" t="str">
        <f t="shared" si="62"/>
        <v>RnD Transportation Capital Cost Perc Reduction</v>
      </c>
      <c r="D1181" s="298" t="s">
        <v>897</v>
      </c>
      <c r="E1181" s="298"/>
      <c r="F1181" s="298" t="s">
        <v>898</v>
      </c>
      <c r="G1181" s="298"/>
      <c r="H1181" s="20">
        <v>113</v>
      </c>
      <c r="I1181" s="295" t="s">
        <v>624</v>
      </c>
      <c r="J1181" s="296" t="str">
        <f>IF(ISBLANK(INDEX('Policy Characteristics'!D:D,MATCH($C1181,'Policy Characteristics'!$C:$C,0))),"",INDEX('Policy Characteristics'!D:D,MATCH($C1181,'Policy Characteristics'!$C:$C,0)))</f>
        <v>R&amp;D Capital Cost Reductions</v>
      </c>
      <c r="K1181" s="293" t="str">
        <f>IF(ISBLANK(INDEX('Policy Characteristics'!E:E,MATCH($C1181,'Policy Characteristics'!$C:$C,0))),"",INDEX('Policy Characteristics'!E:E,MATCH($C1181,'Policy Characteristics'!$C:$C,0)))</f>
        <v>RnD transportation capital cost reduction</v>
      </c>
      <c r="L1181" s="237">
        <f>IF(ISBLANK(INDEX('Policy Characteristics'!F:F,MATCH($C1181,'Policy Characteristics'!$C:$C,0))),"",INDEX('Policy Characteristics'!F:F,MATCH($C1181,'Policy Characteristics'!$C:$C,0)))</f>
        <v>0</v>
      </c>
      <c r="M1181" s="237">
        <f>IF(ISBLANK(INDEX('Policy Characteristics'!G:G,MATCH($C1181,'Policy Characteristics'!$C:$C,0))),"",INDEX('Policy Characteristics'!G:G,MATCH($C1181,'Policy Characteristics'!$C:$C,0)))</f>
        <v>0.4</v>
      </c>
      <c r="N1181" s="237">
        <f>IF(ISBLANK(INDEX('Policy Characteristics'!H:H,MATCH($C1181,'Policy Characteristics'!$C:$C,0))),"",INDEX('Policy Characteristics'!H:H,MATCH($C1181,'Policy Characteristics'!$C:$C,0)))</f>
        <v>0.01</v>
      </c>
      <c r="O1181" s="293" t="str">
        <f>IF(ISBLANK(INDEX('Policy Characteristics'!I:I,MATCH($C1181,'Policy Characteristics'!$C:$C,0))),"",INDEX('Policy Characteristics'!I:I,MATCH($C1181,'Policy Characteristics'!$C:$C,0)))</f>
        <v>% reduction in cost</v>
      </c>
      <c r="P1181" s="293"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93" t="str">
        <f>IF(ISBLANK(INDEX('Policy Characteristics'!K:K,MATCH($C1181,'Policy Characteristics'!$C:$C,0))),"",INDEX('Policy Characteristics'!K:K,MATCH($C1181,'Policy Characteristics'!$C:$C,0)))</f>
        <v>architectural-design.html#rnd</v>
      </c>
      <c r="R1181" s="293" t="str">
        <f>IF(ISBLANK(INDEX('Policy Characteristics'!L:L,MATCH($C1181,'Policy Characteristics'!$C:$C,0))),"",INDEX('Policy Characteristics'!L:L,MATCH($C1181,'Policy Characteristics'!$C:$C,0)))</f>
        <v>research-and-development.html</v>
      </c>
    </row>
    <row r="1182" spans="1:18" x14ac:dyDescent="0.25">
      <c r="A1182" s="293" t="str">
        <f>IF(ISBLANK(INDEX('Policy Characteristics'!A:A,MATCH($C1182,'Policy Characteristics'!$C:$C,0))),"",INDEX('Policy Characteristics'!A:A,MATCH($C1182,'Policy Characteristics'!$C:$C,0)))</f>
        <v>Research and Development</v>
      </c>
      <c r="B1182" s="294" t="str">
        <f>IF(ISBLANK(INDEX('Policy Characteristics'!B:B,MATCH($C1182,'Policy Characteristics'!$C:$C,0))),"",INDEX('Policy Characteristics'!B:B,MATCH($C1182,'Policy Characteristics'!$C:$C,0)))</f>
        <v>Capital Cost Reduction</v>
      </c>
      <c r="C1182" s="293" t="str">
        <f t="shared" si="62"/>
        <v>RnD Transportation Capital Cost Perc Reduction</v>
      </c>
      <c r="D1182" s="298" t="s">
        <v>899</v>
      </c>
      <c r="E1182" s="298"/>
      <c r="F1182" s="298" t="s">
        <v>900</v>
      </c>
      <c r="G1182" s="298"/>
      <c r="H1182" s="20">
        <v>523</v>
      </c>
      <c r="I1182" s="295" t="s">
        <v>624</v>
      </c>
      <c r="J1182" s="296" t="str">
        <f>IF(ISBLANK(INDEX('Policy Characteristics'!D:D,MATCH($C1182,'Policy Characteristics'!$C:$C,0))),"",INDEX('Policy Characteristics'!D:D,MATCH($C1182,'Policy Characteristics'!$C:$C,0)))</f>
        <v>R&amp;D Capital Cost Reductions</v>
      </c>
      <c r="K1182" s="293" t="str">
        <f>IF(ISBLANK(INDEX('Policy Characteristics'!E:E,MATCH($C1182,'Policy Characteristics'!$C:$C,0))),"",INDEX('Policy Characteristics'!E:E,MATCH($C1182,'Policy Characteristics'!$C:$C,0)))</f>
        <v>RnD transportation capital cost reduction</v>
      </c>
      <c r="L1182" s="237">
        <f>IF(ISBLANK(INDEX('Policy Characteristics'!F:F,MATCH($C1182,'Policy Characteristics'!$C:$C,0))),"",INDEX('Policy Characteristics'!F:F,MATCH($C1182,'Policy Characteristics'!$C:$C,0)))</f>
        <v>0</v>
      </c>
      <c r="M1182" s="237">
        <f>IF(ISBLANK(INDEX('Policy Characteristics'!G:G,MATCH($C1182,'Policy Characteristics'!$C:$C,0))),"",INDEX('Policy Characteristics'!G:G,MATCH($C1182,'Policy Characteristics'!$C:$C,0)))</f>
        <v>0.4</v>
      </c>
      <c r="N1182" s="237">
        <f>IF(ISBLANK(INDEX('Policy Characteristics'!H:H,MATCH($C1182,'Policy Characteristics'!$C:$C,0))),"",INDEX('Policy Characteristics'!H:H,MATCH($C1182,'Policy Characteristics'!$C:$C,0)))</f>
        <v>0.01</v>
      </c>
      <c r="O1182" s="293" t="str">
        <f>IF(ISBLANK(INDEX('Policy Characteristics'!I:I,MATCH($C1182,'Policy Characteristics'!$C:$C,0))),"",INDEX('Policy Characteristics'!I:I,MATCH($C1182,'Policy Characteristics'!$C:$C,0)))</f>
        <v>% reduction in cost</v>
      </c>
      <c r="P1182" s="293"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93" t="str">
        <f>IF(ISBLANK(INDEX('Policy Characteristics'!K:K,MATCH($C1182,'Policy Characteristics'!$C:$C,0))),"",INDEX('Policy Characteristics'!K:K,MATCH($C1182,'Policy Characteristics'!$C:$C,0)))</f>
        <v>architectural-design.html#rnd</v>
      </c>
      <c r="R1182" s="293" t="str">
        <f>IF(ISBLANK(INDEX('Policy Characteristics'!L:L,MATCH($C1182,'Policy Characteristics'!$C:$C,0))),"",INDEX('Policy Characteristics'!L:L,MATCH($C1182,'Policy Characteristics'!$C:$C,0)))</f>
        <v>research-and-development.html</v>
      </c>
    </row>
    <row r="1183" spans="1:18" s="275" customFormat="1" x14ac:dyDescent="0.25">
      <c r="A1183" s="293" t="str">
        <f>IF(ISBLANK(INDEX('Policy Characteristics'!A:A,MATCH($C1183,'Policy Characteristics'!$C:$C,0))),"",INDEX('Policy Characteristics'!A:A,MATCH($C1183,'Policy Characteristics'!$C:$C,0)))</f>
        <v>Research and Development</v>
      </c>
      <c r="B1183" s="294" t="str">
        <f>IF(ISBLANK(INDEX('Policy Characteristics'!B:B,MATCH($C1183,'Policy Characteristics'!$C:$C,0))),"",INDEX('Policy Characteristics'!B:B,MATCH($C1183,'Policy Characteristics'!$C:$C,0)))</f>
        <v>Direct Air Capture</v>
      </c>
      <c r="C1183" s="275" t="s">
        <v>559</v>
      </c>
      <c r="D1183" s="299"/>
      <c r="E1183" s="299"/>
      <c r="F1183" s="299"/>
      <c r="G1183" s="299"/>
      <c r="H1183" s="255">
        <v>525</v>
      </c>
      <c r="I1183" s="297" t="s">
        <v>624</v>
      </c>
      <c r="J1183" s="296" t="str">
        <f>IF(ISBLANK(INDEX('Policy Characteristics'!D:D,MATCH($C1183,'Policy Characteristics'!$C:$C,0))),"",INDEX('Policy Characteristics'!D:D,MATCH($C1183,'Policy Characteristics'!$C:$C,0)))</f>
        <v>Direct Air Capture</v>
      </c>
      <c r="K1183" s="293" t="str">
        <f>IF(ISBLANK(INDEX('Policy Characteristics'!E:E,MATCH($C1183,'Policy Characteristics'!$C:$C,0))),"",INDEX('Policy Characteristics'!E:E,MATCH($C1183,'Policy Characteristics'!$C:$C,0)))</f>
        <v>geoeng direct air capture</v>
      </c>
      <c r="L1183" s="237">
        <f>IF(ISBLANK(INDEX('Policy Characteristics'!F:F,MATCH($C1183,'Policy Characteristics'!$C:$C,0))),"",INDEX('Policy Characteristics'!F:F,MATCH($C1183,'Policy Characteristics'!$C:$C,0)))</f>
        <v>0</v>
      </c>
      <c r="M1183" s="237">
        <f>IF(ISBLANK(INDEX('Policy Characteristics'!G:G,MATCH($C1183,'Policy Characteristics'!$C:$C,0))),"",INDEX('Policy Characteristics'!G:G,MATCH($C1183,'Policy Characteristics'!$C:$C,0)))</f>
        <v>1</v>
      </c>
      <c r="N1183" s="237">
        <f>IF(ISBLANK(INDEX('Policy Characteristics'!H:H,MATCH($C1183,'Policy Characteristics'!$C:$C,0))),"",INDEX('Policy Characteristics'!H:H,MATCH($C1183,'Policy Characteristics'!$C:$C,0)))</f>
        <v>0.01</v>
      </c>
      <c r="O1183" s="293" t="str">
        <f>IF(ISBLANK(INDEX('Policy Characteristics'!I:I,MATCH($C1183,'Policy Characteristics'!$C:$C,0))),"",INDEX('Policy Characteristics'!I:I,MATCH($C1183,'Policy Characteristics'!$C:$C,0)))</f>
        <v>% of potential achieved</v>
      </c>
      <c r="P1183" s="293"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The global 1.5-degree-compatible trajectory from a 2019 Nature paper from Realmonte et al is used in the Canada EPS model and, with DAC deployment beginning in 2045, however the vast majority of DAC deployment will occur after 2050.</v>
      </c>
      <c r="Q1183" s="293" t="str">
        <f>IF(ISBLANK(INDEX('Policy Characteristics'!K:K,MATCH($C1183,'Policy Characteristics'!$C:$C,0))),"",INDEX('Policy Characteristics'!K:K,MATCH($C1183,'Policy Characteristics'!$C:$C,0)))</f>
        <v>direct-air-capture.html#dac</v>
      </c>
      <c r="R1183" s="293" t="str">
        <f>IF(ISBLANK(INDEX('Policy Characteristics'!L:L,MATCH($C1183,'Policy Characteristics'!$C:$C,0))),"",INDEX('Policy Characteristics'!L:L,MATCH($C1183,'Policy Characteristics'!$C:$C,0)))</f>
        <v>direct-air-capture.html</v>
      </c>
    </row>
    <row r="1184" spans="1:18" x14ac:dyDescent="0.25">
      <c r="A1184" s="293" t="str">
        <f>IF(ISBLANK(INDEX('Policy Characteristics'!A:A,MATCH($C1184,'Policy Characteristics'!$C:$C,0))),"",INDEX('Policy Characteristics'!A:A,MATCH($C1184,'Policy Characteristics'!$C:$C,0)))</f>
        <v>Research and Development</v>
      </c>
      <c r="B1184" s="294" t="str">
        <f>IF(ISBLANK(INDEX('Policy Characteristics'!B:B,MATCH($C1184,'Policy Characteristics'!$C:$C,0))),"",INDEX('Policy Characteristics'!B:B,MATCH($C1184,'Policy Characteristics'!$C:$C,0)))</f>
        <v>Fuel Use Reduction</v>
      </c>
      <c r="C1184" t="s">
        <v>565</v>
      </c>
      <c r="D1184" s="298" t="s">
        <v>660</v>
      </c>
      <c r="E1184" s="298"/>
      <c r="F1184" s="298" t="s">
        <v>845</v>
      </c>
      <c r="G1184" s="298"/>
      <c r="H1184" s="20">
        <v>114</v>
      </c>
      <c r="I1184" s="295" t="s">
        <v>624</v>
      </c>
      <c r="J1184" s="296" t="str">
        <f>IF(ISBLANK(INDEX('Policy Characteristics'!D:D,MATCH($C1184,'Policy Characteristics'!$C:$C,0))),"",INDEX('Policy Characteristics'!D:D,MATCH($C1184,'Policy Characteristics'!$C:$C,0)))</f>
        <v>R&amp;D Fuel Use Reductions</v>
      </c>
      <c r="K1184" s="293" t="str">
        <f>IF(ISBLANK(INDEX('Policy Characteristics'!E:E,MATCH($C1184,'Policy Characteristics'!$C:$C,0))),"",INDEX('Policy Characteristics'!E:E,MATCH($C1184,'Policy Characteristics'!$C:$C,0)))</f>
        <v>RnD building fuel use reduction</v>
      </c>
      <c r="L1184" s="237">
        <f>IF(ISBLANK(INDEX('Policy Characteristics'!F:F,MATCH($C1184,'Policy Characteristics'!$C:$C,0))),"",INDEX('Policy Characteristics'!F:F,MATCH($C1184,'Policy Characteristics'!$C:$C,0)))</f>
        <v>0</v>
      </c>
      <c r="M1184" s="237">
        <f>IF(ISBLANK(INDEX('Policy Characteristics'!G:G,MATCH($C1184,'Policy Characteristics'!$C:$C,0))),"",INDEX('Policy Characteristics'!G:G,MATCH($C1184,'Policy Characteristics'!$C:$C,0)))</f>
        <v>0.4</v>
      </c>
      <c r="N1184" s="237">
        <f>IF(ISBLANK(INDEX('Policy Characteristics'!H:H,MATCH($C1184,'Policy Characteristics'!$C:$C,0))),"",INDEX('Policy Characteristics'!H:H,MATCH($C1184,'Policy Characteristics'!$C:$C,0)))</f>
        <v>0.01</v>
      </c>
      <c r="O1184" s="293" t="str">
        <f>IF(ISBLANK(INDEX('Policy Characteristics'!I:I,MATCH($C1184,'Policy Characteristics'!$C:$C,0))),"",INDEX('Policy Characteristics'!I:I,MATCH($C1184,'Policy Characteristics'!$C:$C,0)))</f>
        <v>% reduction in fuel use</v>
      </c>
      <c r="P1184" s="293"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93" t="str">
        <f>IF(ISBLANK(INDEX('Policy Characteristics'!K:K,MATCH($C1184,'Policy Characteristics'!$C:$C,0))),"",INDEX('Policy Characteristics'!K:K,MATCH($C1184,'Policy Characteristics'!$C:$C,0)))</f>
        <v>architectural-design.html#rnd</v>
      </c>
      <c r="R1184" s="293" t="str">
        <f>IF(ISBLANK(INDEX('Policy Characteristics'!L:L,MATCH($C1184,'Policy Characteristics'!$C:$C,0))),"",INDEX('Policy Characteristics'!L:L,MATCH($C1184,'Policy Characteristics'!$C:$C,0)))</f>
        <v>research-and-development.html</v>
      </c>
    </row>
    <row r="1185" spans="1:18" x14ac:dyDescent="0.25">
      <c r="A1185" s="293" t="str">
        <f>IF(ISBLANK(INDEX('Policy Characteristics'!A:A,MATCH($C1185,'Policy Characteristics'!$C:$C,0))),"",INDEX('Policy Characteristics'!A:A,MATCH($C1185,'Policy Characteristics'!$C:$C,0)))</f>
        <v>Research and Development</v>
      </c>
      <c r="B1185" s="294" t="str">
        <f>IF(ISBLANK(INDEX('Policy Characteristics'!B:B,MATCH($C1185,'Policy Characteristics'!$C:$C,0))),"",INDEX('Policy Characteristics'!B:B,MATCH($C1185,'Policy Characteristics'!$C:$C,0)))</f>
        <v>Fuel Use Reduction</v>
      </c>
      <c r="C1185" s="293" t="str">
        <f t="shared" ref="C1185:C1189" si="63">C$1184</f>
        <v>RnD Building Fuel Use Perc Reduction</v>
      </c>
      <c r="D1185" s="298" t="s">
        <v>664</v>
      </c>
      <c r="E1185" s="298"/>
      <c r="F1185" s="298" t="s">
        <v>846</v>
      </c>
      <c r="G1185" s="298"/>
      <c r="H1185" s="20">
        <v>115</v>
      </c>
      <c r="I1185" s="295" t="s">
        <v>624</v>
      </c>
      <c r="J1185" s="296" t="str">
        <f>IF(ISBLANK(INDEX('Policy Characteristics'!D:D,MATCH($C1185,'Policy Characteristics'!$C:$C,0))),"",INDEX('Policy Characteristics'!D:D,MATCH($C1185,'Policy Characteristics'!$C:$C,0)))</f>
        <v>R&amp;D Fuel Use Reductions</v>
      </c>
      <c r="K1185" s="293" t="str">
        <f>IF(ISBLANK(INDEX('Policy Characteristics'!E:E,MATCH($C1185,'Policy Characteristics'!$C:$C,0))),"",INDEX('Policy Characteristics'!E:E,MATCH($C1185,'Policy Characteristics'!$C:$C,0)))</f>
        <v>RnD building fuel use reduction</v>
      </c>
      <c r="L1185" s="237">
        <f>IF(ISBLANK(INDEX('Policy Characteristics'!F:F,MATCH($C1185,'Policy Characteristics'!$C:$C,0))),"",INDEX('Policy Characteristics'!F:F,MATCH($C1185,'Policy Characteristics'!$C:$C,0)))</f>
        <v>0</v>
      </c>
      <c r="M1185" s="237">
        <f>IF(ISBLANK(INDEX('Policy Characteristics'!G:G,MATCH($C1185,'Policy Characteristics'!$C:$C,0))),"",INDEX('Policy Characteristics'!G:G,MATCH($C1185,'Policy Characteristics'!$C:$C,0)))</f>
        <v>0.4</v>
      </c>
      <c r="N1185" s="237">
        <f>IF(ISBLANK(INDEX('Policy Characteristics'!H:H,MATCH($C1185,'Policy Characteristics'!$C:$C,0))),"",INDEX('Policy Characteristics'!H:H,MATCH($C1185,'Policy Characteristics'!$C:$C,0)))</f>
        <v>0.01</v>
      </c>
      <c r="O1185" s="293" t="str">
        <f>IF(ISBLANK(INDEX('Policy Characteristics'!I:I,MATCH($C1185,'Policy Characteristics'!$C:$C,0))),"",INDEX('Policy Characteristics'!I:I,MATCH($C1185,'Policy Characteristics'!$C:$C,0)))</f>
        <v>% reduction in fuel use</v>
      </c>
      <c r="P1185" s="293"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93" t="str">
        <f>IF(ISBLANK(INDEX('Policy Characteristics'!K:K,MATCH($C1185,'Policy Characteristics'!$C:$C,0))),"",INDEX('Policy Characteristics'!K:K,MATCH($C1185,'Policy Characteristics'!$C:$C,0)))</f>
        <v>architectural-design.html#rnd</v>
      </c>
      <c r="R1185" s="293" t="str">
        <f>IF(ISBLANK(INDEX('Policy Characteristics'!L:L,MATCH($C1185,'Policy Characteristics'!$C:$C,0))),"",INDEX('Policy Characteristics'!L:L,MATCH($C1185,'Policy Characteristics'!$C:$C,0)))</f>
        <v>research-and-development.html</v>
      </c>
    </row>
    <row r="1186" spans="1:18" x14ac:dyDescent="0.25">
      <c r="A1186" s="293" t="str">
        <f>IF(ISBLANK(INDEX('Policy Characteristics'!A:A,MATCH($C1186,'Policy Characteristics'!$C:$C,0))),"",INDEX('Policy Characteristics'!A:A,MATCH($C1186,'Policy Characteristics'!$C:$C,0)))</f>
        <v>Research and Development</v>
      </c>
      <c r="B1186" s="294" t="str">
        <f>IF(ISBLANK(INDEX('Policy Characteristics'!B:B,MATCH($C1186,'Policy Characteristics'!$C:$C,0))),"",INDEX('Policy Characteristics'!B:B,MATCH($C1186,'Policy Characteristics'!$C:$C,0)))</f>
        <v>Fuel Use Reduction</v>
      </c>
      <c r="C1186" s="293" t="str">
        <f t="shared" si="63"/>
        <v>RnD Building Fuel Use Perc Reduction</v>
      </c>
      <c r="D1186" s="298" t="s">
        <v>676</v>
      </c>
      <c r="E1186" s="298"/>
      <c r="F1186" s="298" t="s">
        <v>847</v>
      </c>
      <c r="G1186" s="298"/>
      <c r="H1186" s="20">
        <v>750</v>
      </c>
      <c r="I1186" s="295" t="s">
        <v>634</v>
      </c>
      <c r="J1186" s="296" t="str">
        <f>IF(ISBLANK(INDEX('Policy Characteristics'!D:D,MATCH($C1186,'Policy Characteristics'!$C:$C,0))),"",INDEX('Policy Characteristics'!D:D,MATCH($C1186,'Policy Characteristics'!$C:$C,0)))</f>
        <v>R&amp;D Fuel Use Reductions</v>
      </c>
      <c r="K1186" s="293" t="str">
        <f>IF(ISBLANK(INDEX('Policy Characteristics'!E:E,MATCH($C1186,'Policy Characteristics'!$C:$C,0))),"",INDEX('Policy Characteristics'!E:E,MATCH($C1186,'Policy Characteristics'!$C:$C,0)))</f>
        <v>RnD building fuel use reduction</v>
      </c>
      <c r="L1186" s="237">
        <f>IF(ISBLANK(INDEX('Policy Characteristics'!F:F,MATCH($C1186,'Policy Characteristics'!$C:$C,0))),"",INDEX('Policy Characteristics'!F:F,MATCH($C1186,'Policy Characteristics'!$C:$C,0)))</f>
        <v>0</v>
      </c>
      <c r="M1186" s="237">
        <f>IF(ISBLANK(INDEX('Policy Characteristics'!G:G,MATCH($C1186,'Policy Characteristics'!$C:$C,0))),"",INDEX('Policy Characteristics'!G:G,MATCH($C1186,'Policy Characteristics'!$C:$C,0)))</f>
        <v>0.4</v>
      </c>
      <c r="N1186" s="237">
        <f>IF(ISBLANK(INDEX('Policy Characteristics'!H:H,MATCH($C1186,'Policy Characteristics'!$C:$C,0))),"",INDEX('Policy Characteristics'!H:H,MATCH($C1186,'Policy Characteristics'!$C:$C,0)))</f>
        <v>0.01</v>
      </c>
      <c r="O1186" s="293" t="str">
        <f>IF(ISBLANK(INDEX('Policy Characteristics'!I:I,MATCH($C1186,'Policy Characteristics'!$C:$C,0))),"",INDEX('Policy Characteristics'!I:I,MATCH($C1186,'Policy Characteristics'!$C:$C,0)))</f>
        <v>% reduction in fuel use</v>
      </c>
      <c r="P1186" s="293"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93" t="str">
        <f>IF(ISBLANK(INDEX('Policy Characteristics'!K:K,MATCH($C1186,'Policy Characteristics'!$C:$C,0))),"",INDEX('Policy Characteristics'!K:K,MATCH($C1186,'Policy Characteristics'!$C:$C,0)))</f>
        <v>architectural-design.html#rnd</v>
      </c>
      <c r="R1186" s="293" t="str">
        <f>IF(ISBLANK(INDEX('Policy Characteristics'!L:L,MATCH($C1186,'Policy Characteristics'!$C:$C,0))),"",INDEX('Policy Characteristics'!L:L,MATCH($C1186,'Policy Characteristics'!$C:$C,0)))</f>
        <v>research-and-development.html</v>
      </c>
    </row>
    <row r="1187" spans="1:18" x14ac:dyDescent="0.25">
      <c r="A1187" s="293" t="str">
        <f>IF(ISBLANK(INDEX('Policy Characteristics'!A:A,MATCH($C1187,'Policy Characteristics'!$C:$C,0))),"",INDEX('Policy Characteristics'!A:A,MATCH($C1187,'Policy Characteristics'!$C:$C,0)))</f>
        <v>Research and Development</v>
      </c>
      <c r="B1187" s="294" t="str">
        <f>IF(ISBLANK(INDEX('Policy Characteristics'!B:B,MATCH($C1187,'Policy Characteristics'!$C:$C,0))),"",INDEX('Policy Characteristics'!B:B,MATCH($C1187,'Policy Characteristics'!$C:$C,0)))</f>
        <v>Fuel Use Reduction</v>
      </c>
      <c r="C1187" s="293" t="str">
        <f t="shared" si="63"/>
        <v>RnD Building Fuel Use Perc Reduction</v>
      </c>
      <c r="D1187" s="298" t="s">
        <v>666</v>
      </c>
      <c r="E1187" s="298"/>
      <c r="F1187" s="298" t="s">
        <v>848</v>
      </c>
      <c r="G1187" s="298"/>
      <c r="H1187" s="20">
        <v>117</v>
      </c>
      <c r="I1187" s="295" t="s">
        <v>624</v>
      </c>
      <c r="J1187" s="296" t="str">
        <f>IF(ISBLANK(INDEX('Policy Characteristics'!D:D,MATCH($C1187,'Policy Characteristics'!$C:$C,0))),"",INDEX('Policy Characteristics'!D:D,MATCH($C1187,'Policy Characteristics'!$C:$C,0)))</f>
        <v>R&amp;D Fuel Use Reductions</v>
      </c>
      <c r="K1187" s="293" t="str">
        <f>IF(ISBLANK(INDEX('Policy Characteristics'!E:E,MATCH($C1187,'Policy Characteristics'!$C:$C,0))),"",INDEX('Policy Characteristics'!E:E,MATCH($C1187,'Policy Characteristics'!$C:$C,0)))</f>
        <v>RnD building fuel use reduction</v>
      </c>
      <c r="L1187" s="237">
        <f>IF(ISBLANK(INDEX('Policy Characteristics'!F:F,MATCH($C1187,'Policy Characteristics'!$C:$C,0))),"",INDEX('Policy Characteristics'!F:F,MATCH($C1187,'Policy Characteristics'!$C:$C,0)))</f>
        <v>0</v>
      </c>
      <c r="M1187" s="237">
        <f>IF(ISBLANK(INDEX('Policy Characteristics'!G:G,MATCH($C1187,'Policy Characteristics'!$C:$C,0))),"",INDEX('Policy Characteristics'!G:G,MATCH($C1187,'Policy Characteristics'!$C:$C,0)))</f>
        <v>0.4</v>
      </c>
      <c r="N1187" s="237">
        <f>IF(ISBLANK(INDEX('Policy Characteristics'!H:H,MATCH($C1187,'Policy Characteristics'!$C:$C,0))),"",INDEX('Policy Characteristics'!H:H,MATCH($C1187,'Policy Characteristics'!$C:$C,0)))</f>
        <v>0.01</v>
      </c>
      <c r="O1187" s="293" t="str">
        <f>IF(ISBLANK(INDEX('Policy Characteristics'!I:I,MATCH($C1187,'Policy Characteristics'!$C:$C,0))),"",INDEX('Policy Characteristics'!I:I,MATCH($C1187,'Policy Characteristics'!$C:$C,0)))</f>
        <v>% reduction in fuel use</v>
      </c>
      <c r="P1187" s="293"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93" t="str">
        <f>IF(ISBLANK(INDEX('Policy Characteristics'!K:K,MATCH($C1187,'Policy Characteristics'!$C:$C,0))),"",INDEX('Policy Characteristics'!K:K,MATCH($C1187,'Policy Characteristics'!$C:$C,0)))</f>
        <v>architectural-design.html#rnd</v>
      </c>
      <c r="R1187" s="293" t="str">
        <f>IF(ISBLANK(INDEX('Policy Characteristics'!L:L,MATCH($C1187,'Policy Characteristics'!$C:$C,0))),"",INDEX('Policy Characteristics'!L:L,MATCH($C1187,'Policy Characteristics'!$C:$C,0)))</f>
        <v>research-and-development.html</v>
      </c>
    </row>
    <row r="1188" spans="1:18" x14ac:dyDescent="0.25">
      <c r="A1188" s="293" t="str">
        <f>IF(ISBLANK(INDEX('Policy Characteristics'!A:A,MATCH($C1188,'Policy Characteristics'!$C:$C,0))),"",INDEX('Policy Characteristics'!A:A,MATCH($C1188,'Policy Characteristics'!$C:$C,0)))</f>
        <v>Research and Development</v>
      </c>
      <c r="B1188" s="294" t="str">
        <f>IF(ISBLANK(INDEX('Policy Characteristics'!B:B,MATCH($C1188,'Policy Characteristics'!$C:$C,0))),"",INDEX('Policy Characteristics'!B:B,MATCH($C1188,'Policy Characteristics'!$C:$C,0)))</f>
        <v>Fuel Use Reduction</v>
      </c>
      <c r="C1188" s="293" t="str">
        <f t="shared" si="63"/>
        <v>RnD Building Fuel Use Perc Reduction</v>
      </c>
      <c r="D1188" s="298" t="s">
        <v>668</v>
      </c>
      <c r="E1188" s="298"/>
      <c r="F1188" s="298" t="s">
        <v>849</v>
      </c>
      <c r="G1188" s="298"/>
      <c r="H1188" s="20">
        <v>118</v>
      </c>
      <c r="I1188" s="295" t="s">
        <v>624</v>
      </c>
      <c r="J1188" s="296" t="str">
        <f>IF(ISBLANK(INDEX('Policy Characteristics'!D:D,MATCH($C1188,'Policy Characteristics'!$C:$C,0))),"",INDEX('Policy Characteristics'!D:D,MATCH($C1188,'Policy Characteristics'!$C:$C,0)))</f>
        <v>R&amp;D Fuel Use Reductions</v>
      </c>
      <c r="K1188" s="293" t="str">
        <f>IF(ISBLANK(INDEX('Policy Characteristics'!E:E,MATCH($C1188,'Policy Characteristics'!$C:$C,0))),"",INDEX('Policy Characteristics'!E:E,MATCH($C1188,'Policy Characteristics'!$C:$C,0)))</f>
        <v>RnD building fuel use reduction</v>
      </c>
      <c r="L1188" s="237">
        <f>IF(ISBLANK(INDEX('Policy Characteristics'!F:F,MATCH($C1188,'Policy Characteristics'!$C:$C,0))),"",INDEX('Policy Characteristics'!F:F,MATCH($C1188,'Policy Characteristics'!$C:$C,0)))</f>
        <v>0</v>
      </c>
      <c r="M1188" s="237">
        <f>IF(ISBLANK(INDEX('Policy Characteristics'!G:G,MATCH($C1188,'Policy Characteristics'!$C:$C,0))),"",INDEX('Policy Characteristics'!G:G,MATCH($C1188,'Policy Characteristics'!$C:$C,0)))</f>
        <v>0.4</v>
      </c>
      <c r="N1188" s="237">
        <f>IF(ISBLANK(INDEX('Policy Characteristics'!H:H,MATCH($C1188,'Policy Characteristics'!$C:$C,0))),"",INDEX('Policy Characteristics'!H:H,MATCH($C1188,'Policy Characteristics'!$C:$C,0)))</f>
        <v>0.01</v>
      </c>
      <c r="O1188" s="293" t="str">
        <f>IF(ISBLANK(INDEX('Policy Characteristics'!I:I,MATCH($C1188,'Policy Characteristics'!$C:$C,0))),"",INDEX('Policy Characteristics'!I:I,MATCH($C1188,'Policy Characteristics'!$C:$C,0)))</f>
        <v>% reduction in fuel use</v>
      </c>
      <c r="P1188" s="293"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93" t="str">
        <f>IF(ISBLANK(INDEX('Policy Characteristics'!K:K,MATCH($C1188,'Policy Characteristics'!$C:$C,0))),"",INDEX('Policy Characteristics'!K:K,MATCH($C1188,'Policy Characteristics'!$C:$C,0)))</f>
        <v>architectural-design.html#rnd</v>
      </c>
      <c r="R1188" s="293" t="str">
        <f>IF(ISBLANK(INDEX('Policy Characteristics'!L:L,MATCH($C1188,'Policy Characteristics'!$C:$C,0))),"",INDEX('Policy Characteristics'!L:L,MATCH($C1188,'Policy Characteristics'!$C:$C,0)))</f>
        <v>research-and-development.html</v>
      </c>
    </row>
    <row r="1189" spans="1:18" x14ac:dyDescent="0.25">
      <c r="A1189" s="293" t="str">
        <f>IF(ISBLANK(INDEX('Policy Characteristics'!A:A,MATCH($C1189,'Policy Characteristics'!$C:$C,0))),"",INDEX('Policy Characteristics'!A:A,MATCH($C1189,'Policy Characteristics'!$C:$C,0)))</f>
        <v>Research and Development</v>
      </c>
      <c r="B1189" s="294" t="str">
        <f>IF(ISBLANK(INDEX('Policy Characteristics'!B:B,MATCH($C1189,'Policy Characteristics'!$C:$C,0))),"",INDEX('Policy Characteristics'!B:B,MATCH($C1189,'Policy Characteristics'!$C:$C,0)))</f>
        <v>Fuel Use Reduction</v>
      </c>
      <c r="C1189" s="293" t="str">
        <f t="shared" si="63"/>
        <v>RnD Building Fuel Use Perc Reduction</v>
      </c>
      <c r="D1189" s="298" t="s">
        <v>670</v>
      </c>
      <c r="E1189" s="298"/>
      <c r="F1189" s="298" t="s">
        <v>850</v>
      </c>
      <c r="G1189" s="298"/>
      <c r="H1189" s="20">
        <v>119</v>
      </c>
      <c r="I1189" s="295" t="s">
        <v>624</v>
      </c>
      <c r="J1189" s="296" t="str">
        <f>IF(ISBLANK(INDEX('Policy Characteristics'!D:D,MATCH($C1189,'Policy Characteristics'!$C:$C,0))),"",INDEX('Policy Characteristics'!D:D,MATCH($C1189,'Policy Characteristics'!$C:$C,0)))</f>
        <v>R&amp;D Fuel Use Reductions</v>
      </c>
      <c r="K1189" s="293" t="str">
        <f>IF(ISBLANK(INDEX('Policy Characteristics'!E:E,MATCH($C1189,'Policy Characteristics'!$C:$C,0))),"",INDEX('Policy Characteristics'!E:E,MATCH($C1189,'Policy Characteristics'!$C:$C,0)))</f>
        <v>RnD building fuel use reduction</v>
      </c>
      <c r="L1189" s="237">
        <f>IF(ISBLANK(INDEX('Policy Characteristics'!F:F,MATCH($C1189,'Policy Characteristics'!$C:$C,0))),"",INDEX('Policy Characteristics'!F:F,MATCH($C1189,'Policy Characteristics'!$C:$C,0)))</f>
        <v>0</v>
      </c>
      <c r="M1189" s="237">
        <f>IF(ISBLANK(INDEX('Policy Characteristics'!G:G,MATCH($C1189,'Policy Characteristics'!$C:$C,0))),"",INDEX('Policy Characteristics'!G:G,MATCH($C1189,'Policy Characteristics'!$C:$C,0)))</f>
        <v>0.4</v>
      </c>
      <c r="N1189" s="237">
        <f>IF(ISBLANK(INDEX('Policy Characteristics'!H:H,MATCH($C1189,'Policy Characteristics'!$C:$C,0))),"",INDEX('Policy Characteristics'!H:H,MATCH($C1189,'Policy Characteristics'!$C:$C,0)))</f>
        <v>0.01</v>
      </c>
      <c r="O1189" s="293" t="str">
        <f>IF(ISBLANK(INDEX('Policy Characteristics'!I:I,MATCH($C1189,'Policy Characteristics'!$C:$C,0))),"",INDEX('Policy Characteristics'!I:I,MATCH($C1189,'Policy Characteristics'!$C:$C,0)))</f>
        <v>% reduction in fuel use</v>
      </c>
      <c r="P1189" s="293"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93" t="str">
        <f>IF(ISBLANK(INDEX('Policy Characteristics'!K:K,MATCH($C1189,'Policy Characteristics'!$C:$C,0))),"",INDEX('Policy Characteristics'!K:K,MATCH($C1189,'Policy Characteristics'!$C:$C,0)))</f>
        <v>architectural-design.html#rnd</v>
      </c>
      <c r="R1189" s="293" t="str">
        <f>IF(ISBLANK(INDEX('Policy Characteristics'!L:L,MATCH($C1189,'Policy Characteristics'!$C:$C,0))),"",INDEX('Policy Characteristics'!L:L,MATCH($C1189,'Policy Characteristics'!$C:$C,0)))</f>
        <v>research-and-development.html</v>
      </c>
    </row>
    <row r="1190" spans="1:18" x14ac:dyDescent="0.25">
      <c r="A1190" s="293" t="str">
        <f>IF(ISBLANK(INDEX('Policy Characteristics'!A:A,MATCH($C1190,'Policy Characteristics'!$C:$C,0))),"",INDEX('Policy Characteristics'!A:A,MATCH($C1190,'Policy Characteristics'!$C:$C,0)))</f>
        <v>Research and Development</v>
      </c>
      <c r="B1190" s="294" t="str">
        <f>IF(ISBLANK(INDEX('Policy Characteristics'!B:B,MATCH($C1190,'Policy Characteristics'!$C:$C,0))),"",INDEX('Policy Characteristics'!B:B,MATCH($C1190,'Policy Characteristics'!$C:$C,0)))</f>
        <v>Fuel Use Reduction</v>
      </c>
      <c r="C1190" t="s">
        <v>570</v>
      </c>
      <c r="D1190" s="298"/>
      <c r="E1190" s="298"/>
      <c r="F1190" s="298" t="s">
        <v>208</v>
      </c>
      <c r="G1190" s="298"/>
      <c r="H1190" s="20">
        <v>120</v>
      </c>
      <c r="I1190" s="295" t="s">
        <v>624</v>
      </c>
      <c r="J1190" s="296" t="str">
        <f>IF(ISBLANK(INDEX('Policy Characteristics'!D:D,MATCH($C1190,'Policy Characteristics'!$C:$C,0))),"",INDEX('Policy Characteristics'!D:D,MATCH($C1190,'Policy Characteristics'!$C:$C,0)))</f>
        <v>R&amp;D Fuel Use Reductions</v>
      </c>
      <c r="K1190" s="293" t="str">
        <f>IF(ISBLANK(INDEX('Policy Characteristics'!E:E,MATCH($C1190,'Policy Characteristics'!$C:$C,0))),"",INDEX('Policy Characteristics'!E:E,MATCH($C1190,'Policy Characteristics'!$C:$C,0)))</f>
        <v>RnD CCS fuel use reduction</v>
      </c>
      <c r="L1190" s="237">
        <f>IF(ISBLANK(INDEX('Policy Characteristics'!F:F,MATCH($C1190,'Policy Characteristics'!$C:$C,0))),"",INDEX('Policy Characteristics'!F:F,MATCH($C1190,'Policy Characteristics'!$C:$C,0)))</f>
        <v>0</v>
      </c>
      <c r="M1190" s="237">
        <f>IF(ISBLANK(INDEX('Policy Characteristics'!G:G,MATCH($C1190,'Policy Characteristics'!$C:$C,0))),"",INDEX('Policy Characteristics'!G:G,MATCH($C1190,'Policy Characteristics'!$C:$C,0)))</f>
        <v>0.4</v>
      </c>
      <c r="N1190" s="237">
        <f>IF(ISBLANK(INDEX('Policy Characteristics'!H:H,MATCH($C1190,'Policy Characteristics'!$C:$C,0))),"",INDEX('Policy Characteristics'!H:H,MATCH($C1190,'Policy Characteristics'!$C:$C,0)))</f>
        <v>0.01</v>
      </c>
      <c r="O1190" s="293" t="str">
        <f>IF(ISBLANK(INDEX('Policy Characteristics'!I:I,MATCH($C1190,'Policy Characteristics'!$C:$C,0))),"",INDEX('Policy Characteristics'!I:I,MATCH($C1190,'Policy Characteristics'!$C:$C,0)))</f>
        <v>% reduction in fuel use</v>
      </c>
      <c r="P1190" s="293"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93" t="str">
        <f>IF(ISBLANK(INDEX('Policy Characteristics'!K:K,MATCH($C1190,'Policy Characteristics'!$C:$C,0))),"",INDEX('Policy Characteristics'!K:K,MATCH($C1190,'Policy Characteristics'!$C:$C,0)))</f>
        <v>architectural-design.html#rnd</v>
      </c>
      <c r="R1190" s="293" t="str">
        <f>IF(ISBLANK(INDEX('Policy Characteristics'!L:L,MATCH($C1190,'Policy Characteristics'!$C:$C,0))),"",INDEX('Policy Characteristics'!L:L,MATCH($C1190,'Policy Characteristics'!$C:$C,0)))</f>
        <v>research-and-development.html</v>
      </c>
    </row>
    <row r="1191" spans="1:18" x14ac:dyDescent="0.25">
      <c r="A1191" s="293" t="str">
        <f>IF(ISBLANK(INDEX('Policy Characteristics'!A:A,MATCH($C1191,'Policy Characteristics'!$C:$C,0))),"",INDEX('Policy Characteristics'!A:A,MATCH($C1191,'Policy Characteristics'!$C:$C,0)))</f>
        <v>Research and Development</v>
      </c>
      <c r="B1191" s="294" t="str">
        <f>IF(ISBLANK(INDEX('Policy Characteristics'!B:B,MATCH($C1191,'Policy Characteristics'!$C:$C,0))),"",INDEX('Policy Characteristics'!B:B,MATCH($C1191,'Policy Characteristics'!$C:$C,0)))</f>
        <v>Fuel Use Reduction</v>
      </c>
      <c r="C1191" t="s">
        <v>572</v>
      </c>
      <c r="D1191" s="298" t="s">
        <v>678</v>
      </c>
      <c r="E1191" s="298"/>
      <c r="F1191" s="299" t="s">
        <v>851</v>
      </c>
      <c r="G1191" s="298"/>
      <c r="H1191" s="20">
        <v>121</v>
      </c>
      <c r="I1191" s="295" t="s">
        <v>624</v>
      </c>
      <c r="J1191" s="296" t="str">
        <f>IF(ISBLANK(INDEX('Policy Characteristics'!D:D,MATCH($C1191,'Policy Characteristics'!$C:$C,0))),"",INDEX('Policy Characteristics'!D:D,MATCH($C1191,'Policy Characteristics'!$C:$C,0)))</f>
        <v>R&amp;D Fuel Use Reductions</v>
      </c>
      <c r="K1191" s="293" t="str">
        <f>IF(ISBLANK(INDEX('Policy Characteristics'!E:E,MATCH($C1191,'Policy Characteristics'!$C:$C,0))),"",INDEX('Policy Characteristics'!E:E,MATCH($C1191,'Policy Characteristics'!$C:$C,0)))</f>
        <v>RnD electricity fuel use reduction</v>
      </c>
      <c r="L1191" s="237">
        <f>IF(ISBLANK(INDEX('Policy Characteristics'!F:F,MATCH($C1191,'Policy Characteristics'!$C:$C,0))),"",INDEX('Policy Characteristics'!F:F,MATCH($C1191,'Policy Characteristics'!$C:$C,0)))</f>
        <v>0</v>
      </c>
      <c r="M1191" s="237">
        <f>IF(ISBLANK(INDEX('Policy Characteristics'!G:G,MATCH($C1191,'Policy Characteristics'!$C:$C,0))),"",INDEX('Policy Characteristics'!G:G,MATCH($C1191,'Policy Characteristics'!$C:$C,0)))</f>
        <v>0.4</v>
      </c>
      <c r="N1191" s="237">
        <f>IF(ISBLANK(INDEX('Policy Characteristics'!H:H,MATCH($C1191,'Policy Characteristics'!$C:$C,0))),"",INDEX('Policy Characteristics'!H:H,MATCH($C1191,'Policy Characteristics'!$C:$C,0)))</f>
        <v>0.01</v>
      </c>
      <c r="O1191" s="293" t="str">
        <f>IF(ISBLANK(INDEX('Policy Characteristics'!I:I,MATCH($C1191,'Policy Characteristics'!$C:$C,0))),"",INDEX('Policy Characteristics'!I:I,MATCH($C1191,'Policy Characteristics'!$C:$C,0)))</f>
        <v>% reduction in fuel use</v>
      </c>
      <c r="P1191" s="293"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93" t="str">
        <f>IF(ISBLANK(INDEX('Policy Characteristics'!K:K,MATCH($C1191,'Policy Characteristics'!$C:$C,0))),"",INDEX('Policy Characteristics'!K:K,MATCH($C1191,'Policy Characteristics'!$C:$C,0)))</f>
        <v>architectural-design.html#rnd</v>
      </c>
      <c r="R1191" s="293" t="str">
        <f>IF(ISBLANK(INDEX('Policy Characteristics'!L:L,MATCH($C1191,'Policy Characteristics'!$C:$C,0))),"",INDEX('Policy Characteristics'!L:L,MATCH($C1191,'Policy Characteristics'!$C:$C,0)))</f>
        <v>research-and-development.html</v>
      </c>
    </row>
    <row r="1192" spans="1:18" x14ac:dyDescent="0.25">
      <c r="A1192" s="293" t="str">
        <f>IF(ISBLANK(INDEX('Policy Characteristics'!A:A,MATCH($C1192,'Policy Characteristics'!$C:$C,0))),"",INDEX('Policy Characteristics'!A:A,MATCH($C1192,'Policy Characteristics'!$C:$C,0)))</f>
        <v>Research and Development</v>
      </c>
      <c r="B1192" s="294" t="str">
        <f>IF(ISBLANK(INDEX('Policy Characteristics'!B:B,MATCH($C1192,'Policy Characteristics'!$C:$C,0))),"",INDEX('Policy Characteristics'!B:B,MATCH($C1192,'Policy Characteristics'!$C:$C,0)))</f>
        <v>Fuel Use Reduction</v>
      </c>
      <c r="C1192" s="293" t="str">
        <f t="shared" ref="C1192:C1199" si="64">C$1191</f>
        <v>RnD Electricity Fuel Use Perc Reduction</v>
      </c>
      <c r="D1192" s="299" t="s">
        <v>680</v>
      </c>
      <c r="E1192" s="300"/>
      <c r="F1192" s="299" t="s">
        <v>852</v>
      </c>
      <c r="G1192" s="298"/>
      <c r="H1192" s="20">
        <v>122</v>
      </c>
      <c r="I1192" s="295" t="s">
        <v>624</v>
      </c>
      <c r="J1192" s="296" t="str">
        <f>IF(ISBLANK(INDEX('Policy Characteristics'!D:D,MATCH($C1192,'Policy Characteristics'!$C:$C,0))),"",INDEX('Policy Characteristics'!D:D,MATCH($C1192,'Policy Characteristics'!$C:$C,0)))</f>
        <v>R&amp;D Fuel Use Reductions</v>
      </c>
      <c r="K1192" s="293" t="str">
        <f>IF(ISBLANK(INDEX('Policy Characteristics'!E:E,MATCH($C1192,'Policy Characteristics'!$C:$C,0))),"",INDEX('Policy Characteristics'!E:E,MATCH($C1192,'Policy Characteristics'!$C:$C,0)))</f>
        <v>RnD electricity fuel use reduction</v>
      </c>
      <c r="L1192" s="237">
        <f>IF(ISBLANK(INDEX('Policy Characteristics'!F:F,MATCH($C1192,'Policy Characteristics'!$C:$C,0))),"",INDEX('Policy Characteristics'!F:F,MATCH($C1192,'Policy Characteristics'!$C:$C,0)))</f>
        <v>0</v>
      </c>
      <c r="M1192" s="237">
        <f>IF(ISBLANK(INDEX('Policy Characteristics'!G:G,MATCH($C1192,'Policy Characteristics'!$C:$C,0))),"",INDEX('Policy Characteristics'!G:G,MATCH($C1192,'Policy Characteristics'!$C:$C,0)))</f>
        <v>0.4</v>
      </c>
      <c r="N1192" s="237">
        <f>IF(ISBLANK(INDEX('Policy Characteristics'!H:H,MATCH($C1192,'Policy Characteristics'!$C:$C,0))),"",INDEX('Policy Characteristics'!H:H,MATCH($C1192,'Policy Characteristics'!$C:$C,0)))</f>
        <v>0.01</v>
      </c>
      <c r="O1192" s="293" t="str">
        <f>IF(ISBLANK(INDEX('Policy Characteristics'!I:I,MATCH($C1192,'Policy Characteristics'!$C:$C,0))),"",INDEX('Policy Characteristics'!I:I,MATCH($C1192,'Policy Characteristics'!$C:$C,0)))</f>
        <v>% reduction in fuel use</v>
      </c>
      <c r="P1192" s="293"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93" t="str">
        <f>IF(ISBLANK(INDEX('Policy Characteristics'!K:K,MATCH($C1192,'Policy Characteristics'!$C:$C,0))),"",INDEX('Policy Characteristics'!K:K,MATCH($C1192,'Policy Characteristics'!$C:$C,0)))</f>
        <v>architectural-design.html#rnd</v>
      </c>
      <c r="R1192" s="293" t="str">
        <f>IF(ISBLANK(INDEX('Policy Characteristics'!L:L,MATCH($C1192,'Policy Characteristics'!$C:$C,0))),"",INDEX('Policy Characteristics'!L:L,MATCH($C1192,'Policy Characteristics'!$C:$C,0)))</f>
        <v>research-and-development.html</v>
      </c>
    </row>
    <row r="1193" spans="1:18" x14ac:dyDescent="0.25">
      <c r="A1193" s="293" t="str">
        <f>IF(ISBLANK(INDEX('Policy Characteristics'!A:A,MATCH($C1193,'Policy Characteristics'!$C:$C,0))),"",INDEX('Policy Characteristics'!A:A,MATCH($C1193,'Policy Characteristics'!$C:$C,0)))</f>
        <v>Research and Development</v>
      </c>
      <c r="B1193" s="294" t="str">
        <f>IF(ISBLANK(INDEX('Policy Characteristics'!B:B,MATCH($C1193,'Policy Characteristics'!$C:$C,0))),"",INDEX('Policy Characteristics'!B:B,MATCH($C1193,'Policy Characteristics'!$C:$C,0)))</f>
        <v>Fuel Use Reduction</v>
      </c>
      <c r="C1193" s="293" t="str">
        <f t="shared" si="64"/>
        <v>RnD Electricity Fuel Use Perc Reduction</v>
      </c>
      <c r="D1193" s="299" t="s">
        <v>682</v>
      </c>
      <c r="E1193" s="300"/>
      <c r="F1193" s="299" t="s">
        <v>853</v>
      </c>
      <c r="G1193" s="298"/>
      <c r="H1193" s="20">
        <v>123</v>
      </c>
      <c r="I1193" s="295" t="s">
        <v>624</v>
      </c>
      <c r="J1193" s="296" t="str">
        <f>IF(ISBLANK(INDEX('Policy Characteristics'!D:D,MATCH($C1193,'Policy Characteristics'!$C:$C,0))),"",INDEX('Policy Characteristics'!D:D,MATCH($C1193,'Policy Characteristics'!$C:$C,0)))</f>
        <v>R&amp;D Fuel Use Reductions</v>
      </c>
      <c r="K1193" s="293" t="str">
        <f>IF(ISBLANK(INDEX('Policy Characteristics'!E:E,MATCH($C1193,'Policy Characteristics'!$C:$C,0))),"",INDEX('Policy Characteristics'!E:E,MATCH($C1193,'Policy Characteristics'!$C:$C,0)))</f>
        <v>RnD electricity fuel use reduction</v>
      </c>
      <c r="L1193" s="237">
        <f>IF(ISBLANK(INDEX('Policy Characteristics'!F:F,MATCH($C1193,'Policy Characteristics'!$C:$C,0))),"",INDEX('Policy Characteristics'!F:F,MATCH($C1193,'Policy Characteristics'!$C:$C,0)))</f>
        <v>0</v>
      </c>
      <c r="M1193" s="237">
        <f>IF(ISBLANK(INDEX('Policy Characteristics'!G:G,MATCH($C1193,'Policy Characteristics'!$C:$C,0))),"",INDEX('Policy Characteristics'!G:G,MATCH($C1193,'Policy Characteristics'!$C:$C,0)))</f>
        <v>0.4</v>
      </c>
      <c r="N1193" s="237">
        <f>IF(ISBLANK(INDEX('Policy Characteristics'!H:H,MATCH($C1193,'Policy Characteristics'!$C:$C,0))),"",INDEX('Policy Characteristics'!H:H,MATCH($C1193,'Policy Characteristics'!$C:$C,0)))</f>
        <v>0.01</v>
      </c>
      <c r="O1193" s="293" t="str">
        <f>IF(ISBLANK(INDEX('Policy Characteristics'!I:I,MATCH($C1193,'Policy Characteristics'!$C:$C,0))),"",INDEX('Policy Characteristics'!I:I,MATCH($C1193,'Policy Characteristics'!$C:$C,0)))</f>
        <v>% reduction in fuel use</v>
      </c>
      <c r="P1193" s="293"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93" t="str">
        <f>IF(ISBLANK(INDEX('Policy Characteristics'!K:K,MATCH($C1193,'Policy Characteristics'!$C:$C,0))),"",INDEX('Policy Characteristics'!K:K,MATCH($C1193,'Policy Characteristics'!$C:$C,0)))</f>
        <v>architectural-design.html#rnd</v>
      </c>
      <c r="R1193" s="293" t="str">
        <f>IF(ISBLANK(INDEX('Policy Characteristics'!L:L,MATCH($C1193,'Policy Characteristics'!$C:$C,0))),"",INDEX('Policy Characteristics'!L:L,MATCH($C1193,'Policy Characteristics'!$C:$C,0)))</f>
        <v>research-and-development.html</v>
      </c>
    </row>
    <row r="1194" spans="1:18" x14ac:dyDescent="0.25">
      <c r="A1194" s="293" t="str">
        <f>IF(ISBLANK(INDEX('Policy Characteristics'!A:A,MATCH($C1194,'Policy Characteristics'!$C:$C,0))),"",INDEX('Policy Characteristics'!A:A,MATCH($C1194,'Policy Characteristics'!$C:$C,0)))</f>
        <v>Research and Development</v>
      </c>
      <c r="B1194" s="294" t="str">
        <f>IF(ISBLANK(INDEX('Policy Characteristics'!B:B,MATCH($C1194,'Policy Characteristics'!$C:$C,0))),"",INDEX('Policy Characteristics'!B:B,MATCH($C1194,'Policy Characteristics'!$C:$C,0)))</f>
        <v>Fuel Use Reduction</v>
      </c>
      <c r="C1194" s="293" t="str">
        <f t="shared" si="64"/>
        <v>RnD Electricity Fuel Use Perc Reduction</v>
      </c>
      <c r="D1194" s="299" t="s">
        <v>684</v>
      </c>
      <c r="E1194" s="300"/>
      <c r="F1194" s="299" t="s">
        <v>854</v>
      </c>
      <c r="G1194" s="298"/>
      <c r="H1194" s="20">
        <v>751</v>
      </c>
      <c r="I1194" s="295" t="s">
        <v>634</v>
      </c>
      <c r="J1194" s="296" t="str">
        <f>IF(ISBLANK(INDEX('Policy Characteristics'!D:D,MATCH($C1194,'Policy Characteristics'!$C:$C,0))),"",INDEX('Policy Characteristics'!D:D,MATCH($C1194,'Policy Characteristics'!$C:$C,0)))</f>
        <v>R&amp;D Fuel Use Reductions</v>
      </c>
      <c r="K1194" s="293" t="str">
        <f>IF(ISBLANK(INDEX('Policy Characteristics'!E:E,MATCH($C1194,'Policy Characteristics'!$C:$C,0))),"",INDEX('Policy Characteristics'!E:E,MATCH($C1194,'Policy Characteristics'!$C:$C,0)))</f>
        <v>RnD electricity fuel use reduction</v>
      </c>
      <c r="L1194" s="237">
        <f>IF(ISBLANK(INDEX('Policy Characteristics'!F:F,MATCH($C1194,'Policy Characteristics'!$C:$C,0))),"",INDEX('Policy Characteristics'!F:F,MATCH($C1194,'Policy Characteristics'!$C:$C,0)))</f>
        <v>0</v>
      </c>
      <c r="M1194" s="237">
        <f>IF(ISBLANK(INDEX('Policy Characteristics'!G:G,MATCH($C1194,'Policy Characteristics'!$C:$C,0))),"",INDEX('Policy Characteristics'!G:G,MATCH($C1194,'Policy Characteristics'!$C:$C,0)))</f>
        <v>0.4</v>
      </c>
      <c r="N1194" s="237">
        <f>IF(ISBLANK(INDEX('Policy Characteristics'!H:H,MATCH($C1194,'Policy Characteristics'!$C:$C,0))),"",INDEX('Policy Characteristics'!H:H,MATCH($C1194,'Policy Characteristics'!$C:$C,0)))</f>
        <v>0.01</v>
      </c>
      <c r="O1194" s="293" t="str">
        <f>IF(ISBLANK(INDEX('Policy Characteristics'!I:I,MATCH($C1194,'Policy Characteristics'!$C:$C,0))),"",INDEX('Policy Characteristics'!I:I,MATCH($C1194,'Policy Characteristics'!$C:$C,0)))</f>
        <v>% reduction in fuel use</v>
      </c>
      <c r="P1194" s="293"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93" t="str">
        <f>IF(ISBLANK(INDEX('Policy Characteristics'!K:K,MATCH($C1194,'Policy Characteristics'!$C:$C,0))),"",INDEX('Policy Characteristics'!K:K,MATCH($C1194,'Policy Characteristics'!$C:$C,0)))</f>
        <v>architectural-design.html#rnd</v>
      </c>
      <c r="R1194" s="293" t="str">
        <f>IF(ISBLANK(INDEX('Policy Characteristics'!L:L,MATCH($C1194,'Policy Characteristics'!$C:$C,0))),"",INDEX('Policy Characteristics'!L:L,MATCH($C1194,'Policy Characteristics'!$C:$C,0)))</f>
        <v>research-and-development.html</v>
      </c>
    </row>
    <row r="1195" spans="1:18" x14ac:dyDescent="0.25">
      <c r="A1195" s="293" t="str">
        <f>IF(ISBLANK(INDEX('Policy Characteristics'!A:A,MATCH($C1195,'Policy Characteristics'!$C:$C,0))),"",INDEX('Policy Characteristics'!A:A,MATCH($C1195,'Policy Characteristics'!$C:$C,0)))</f>
        <v>Research and Development</v>
      </c>
      <c r="B1195" s="294" t="str">
        <f>IF(ISBLANK(INDEX('Policy Characteristics'!B:B,MATCH($C1195,'Policy Characteristics'!$C:$C,0))),"",INDEX('Policy Characteristics'!B:B,MATCH($C1195,'Policy Characteristics'!$C:$C,0)))</f>
        <v>Fuel Use Reduction</v>
      </c>
      <c r="C1195" s="293" t="str">
        <f t="shared" si="64"/>
        <v>RnD Electricity Fuel Use Perc Reduction</v>
      </c>
      <c r="D1195" s="299" t="s">
        <v>686</v>
      </c>
      <c r="E1195" s="300"/>
      <c r="F1195" s="299" t="s">
        <v>855</v>
      </c>
      <c r="G1195" s="298"/>
      <c r="H1195" s="20">
        <v>752</v>
      </c>
      <c r="I1195" s="295" t="s">
        <v>634</v>
      </c>
      <c r="J1195" s="296" t="str">
        <f>IF(ISBLANK(INDEX('Policy Characteristics'!D:D,MATCH($C1195,'Policy Characteristics'!$C:$C,0))),"",INDEX('Policy Characteristics'!D:D,MATCH($C1195,'Policy Characteristics'!$C:$C,0)))</f>
        <v>R&amp;D Fuel Use Reductions</v>
      </c>
      <c r="K1195" s="293" t="str">
        <f>IF(ISBLANK(INDEX('Policy Characteristics'!E:E,MATCH($C1195,'Policy Characteristics'!$C:$C,0))),"",INDEX('Policy Characteristics'!E:E,MATCH($C1195,'Policy Characteristics'!$C:$C,0)))</f>
        <v>RnD electricity fuel use reduction</v>
      </c>
      <c r="L1195" s="237">
        <f>IF(ISBLANK(INDEX('Policy Characteristics'!F:F,MATCH($C1195,'Policy Characteristics'!$C:$C,0))),"",INDEX('Policy Characteristics'!F:F,MATCH($C1195,'Policy Characteristics'!$C:$C,0)))</f>
        <v>0</v>
      </c>
      <c r="M1195" s="237">
        <f>IF(ISBLANK(INDEX('Policy Characteristics'!G:G,MATCH($C1195,'Policy Characteristics'!$C:$C,0))),"",INDEX('Policy Characteristics'!G:G,MATCH($C1195,'Policy Characteristics'!$C:$C,0)))</f>
        <v>0.4</v>
      </c>
      <c r="N1195" s="237">
        <f>IF(ISBLANK(INDEX('Policy Characteristics'!H:H,MATCH($C1195,'Policy Characteristics'!$C:$C,0))),"",INDEX('Policy Characteristics'!H:H,MATCH($C1195,'Policy Characteristics'!$C:$C,0)))</f>
        <v>0.01</v>
      </c>
      <c r="O1195" s="293" t="str">
        <f>IF(ISBLANK(INDEX('Policy Characteristics'!I:I,MATCH($C1195,'Policy Characteristics'!$C:$C,0))),"",INDEX('Policy Characteristics'!I:I,MATCH($C1195,'Policy Characteristics'!$C:$C,0)))</f>
        <v>% reduction in fuel use</v>
      </c>
      <c r="P1195" s="293"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93" t="str">
        <f>IF(ISBLANK(INDEX('Policy Characteristics'!K:K,MATCH($C1195,'Policy Characteristics'!$C:$C,0))),"",INDEX('Policy Characteristics'!K:K,MATCH($C1195,'Policy Characteristics'!$C:$C,0)))</f>
        <v>architectural-design.html#rnd</v>
      </c>
      <c r="R1195" s="293" t="str">
        <f>IF(ISBLANK(INDEX('Policy Characteristics'!L:L,MATCH($C1195,'Policy Characteristics'!$C:$C,0))),"",INDEX('Policy Characteristics'!L:L,MATCH($C1195,'Policy Characteristics'!$C:$C,0)))</f>
        <v>research-and-development.html</v>
      </c>
    </row>
    <row r="1196" spans="1:18" x14ac:dyDescent="0.25">
      <c r="A1196" s="293" t="str">
        <f>IF(ISBLANK(INDEX('Policy Characteristics'!A:A,MATCH($C1196,'Policy Characteristics'!$C:$C,0))),"",INDEX('Policy Characteristics'!A:A,MATCH($C1196,'Policy Characteristics'!$C:$C,0)))</f>
        <v>Research and Development</v>
      </c>
      <c r="B1196" s="294" t="str">
        <f>IF(ISBLANK(INDEX('Policy Characteristics'!B:B,MATCH($C1196,'Policy Characteristics'!$C:$C,0))),"",INDEX('Policy Characteristics'!B:B,MATCH($C1196,'Policy Characteristics'!$C:$C,0)))</f>
        <v>Fuel Use Reduction</v>
      </c>
      <c r="C1196" s="293" t="str">
        <f t="shared" si="64"/>
        <v>RnD Electricity Fuel Use Perc Reduction</v>
      </c>
      <c r="D1196" s="299" t="s">
        <v>688</v>
      </c>
      <c r="E1196" s="300"/>
      <c r="F1196" s="299" t="s">
        <v>856</v>
      </c>
      <c r="G1196" s="298"/>
      <c r="H1196" s="20">
        <v>753</v>
      </c>
      <c r="I1196" s="295" t="s">
        <v>634</v>
      </c>
      <c r="J1196" s="296" t="str">
        <f>IF(ISBLANK(INDEX('Policy Characteristics'!D:D,MATCH($C1196,'Policy Characteristics'!$C:$C,0))),"",INDEX('Policy Characteristics'!D:D,MATCH($C1196,'Policy Characteristics'!$C:$C,0)))</f>
        <v>R&amp;D Fuel Use Reductions</v>
      </c>
      <c r="K1196" s="293" t="str">
        <f>IF(ISBLANK(INDEX('Policy Characteristics'!E:E,MATCH($C1196,'Policy Characteristics'!$C:$C,0))),"",INDEX('Policy Characteristics'!E:E,MATCH($C1196,'Policy Characteristics'!$C:$C,0)))</f>
        <v>RnD electricity fuel use reduction</v>
      </c>
      <c r="L1196" s="237">
        <f>IF(ISBLANK(INDEX('Policy Characteristics'!F:F,MATCH($C1196,'Policy Characteristics'!$C:$C,0))),"",INDEX('Policy Characteristics'!F:F,MATCH($C1196,'Policy Characteristics'!$C:$C,0)))</f>
        <v>0</v>
      </c>
      <c r="M1196" s="237">
        <f>IF(ISBLANK(INDEX('Policy Characteristics'!G:G,MATCH($C1196,'Policy Characteristics'!$C:$C,0))),"",INDEX('Policy Characteristics'!G:G,MATCH($C1196,'Policy Characteristics'!$C:$C,0)))</f>
        <v>0.4</v>
      </c>
      <c r="N1196" s="237">
        <f>IF(ISBLANK(INDEX('Policy Characteristics'!H:H,MATCH($C1196,'Policy Characteristics'!$C:$C,0))),"",INDEX('Policy Characteristics'!H:H,MATCH($C1196,'Policy Characteristics'!$C:$C,0)))</f>
        <v>0.01</v>
      </c>
      <c r="O1196" s="293" t="str">
        <f>IF(ISBLANK(INDEX('Policy Characteristics'!I:I,MATCH($C1196,'Policy Characteristics'!$C:$C,0))),"",INDEX('Policy Characteristics'!I:I,MATCH($C1196,'Policy Characteristics'!$C:$C,0)))</f>
        <v>% reduction in fuel use</v>
      </c>
      <c r="P1196" s="293"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93" t="str">
        <f>IF(ISBLANK(INDEX('Policy Characteristics'!K:K,MATCH($C1196,'Policy Characteristics'!$C:$C,0))),"",INDEX('Policy Characteristics'!K:K,MATCH($C1196,'Policy Characteristics'!$C:$C,0)))</f>
        <v>architectural-design.html#rnd</v>
      </c>
      <c r="R1196" s="293" t="str">
        <f>IF(ISBLANK(INDEX('Policy Characteristics'!L:L,MATCH($C1196,'Policy Characteristics'!$C:$C,0))),"",INDEX('Policy Characteristics'!L:L,MATCH($C1196,'Policy Characteristics'!$C:$C,0)))</f>
        <v>research-and-development.html</v>
      </c>
    </row>
    <row r="1197" spans="1:18" x14ac:dyDescent="0.25">
      <c r="A1197" s="293" t="str">
        <f>IF(ISBLANK(INDEX('Policy Characteristics'!A:A,MATCH($C1197,'Policy Characteristics'!$C:$C,0))),"",INDEX('Policy Characteristics'!A:A,MATCH($C1197,'Policy Characteristics'!$C:$C,0)))</f>
        <v>Research and Development</v>
      </c>
      <c r="B1197" s="294" t="str">
        <f>IF(ISBLANK(INDEX('Policy Characteristics'!B:B,MATCH($C1197,'Policy Characteristics'!$C:$C,0))),"",INDEX('Policy Characteristics'!B:B,MATCH($C1197,'Policy Characteristics'!$C:$C,0)))</f>
        <v>Fuel Use Reduction</v>
      </c>
      <c r="C1197" s="293" t="str">
        <f t="shared" si="64"/>
        <v>RnD Electricity Fuel Use Perc Reduction</v>
      </c>
      <c r="D1197" s="299" t="s">
        <v>690</v>
      </c>
      <c r="E1197" s="300"/>
      <c r="F1197" s="299" t="s">
        <v>857</v>
      </c>
      <c r="G1197" s="298"/>
      <c r="H1197" s="20">
        <v>754</v>
      </c>
      <c r="I1197" s="295" t="s">
        <v>634</v>
      </c>
      <c r="J1197" s="296" t="str">
        <f>IF(ISBLANK(INDEX('Policy Characteristics'!D:D,MATCH($C1197,'Policy Characteristics'!$C:$C,0))),"",INDEX('Policy Characteristics'!D:D,MATCH($C1197,'Policy Characteristics'!$C:$C,0)))</f>
        <v>R&amp;D Fuel Use Reductions</v>
      </c>
      <c r="K1197" s="293" t="str">
        <f>IF(ISBLANK(INDEX('Policy Characteristics'!E:E,MATCH($C1197,'Policy Characteristics'!$C:$C,0))),"",INDEX('Policy Characteristics'!E:E,MATCH($C1197,'Policy Characteristics'!$C:$C,0)))</f>
        <v>RnD electricity fuel use reduction</v>
      </c>
      <c r="L1197" s="237">
        <f>IF(ISBLANK(INDEX('Policy Characteristics'!F:F,MATCH($C1197,'Policy Characteristics'!$C:$C,0))),"",INDEX('Policy Characteristics'!F:F,MATCH($C1197,'Policy Characteristics'!$C:$C,0)))</f>
        <v>0</v>
      </c>
      <c r="M1197" s="237">
        <f>IF(ISBLANK(INDEX('Policy Characteristics'!G:G,MATCH($C1197,'Policy Characteristics'!$C:$C,0))),"",INDEX('Policy Characteristics'!G:G,MATCH($C1197,'Policy Characteristics'!$C:$C,0)))</f>
        <v>0.4</v>
      </c>
      <c r="N1197" s="237">
        <f>IF(ISBLANK(INDEX('Policy Characteristics'!H:H,MATCH($C1197,'Policy Characteristics'!$C:$C,0))),"",INDEX('Policy Characteristics'!H:H,MATCH($C1197,'Policy Characteristics'!$C:$C,0)))</f>
        <v>0.01</v>
      </c>
      <c r="O1197" s="293" t="str">
        <f>IF(ISBLANK(INDEX('Policy Characteristics'!I:I,MATCH($C1197,'Policy Characteristics'!$C:$C,0))),"",INDEX('Policy Characteristics'!I:I,MATCH($C1197,'Policy Characteristics'!$C:$C,0)))</f>
        <v>% reduction in fuel use</v>
      </c>
      <c r="P1197" s="293"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93" t="str">
        <f>IF(ISBLANK(INDEX('Policy Characteristics'!K:K,MATCH($C1197,'Policy Characteristics'!$C:$C,0))),"",INDEX('Policy Characteristics'!K:K,MATCH($C1197,'Policy Characteristics'!$C:$C,0)))</f>
        <v>architectural-design.html#rnd</v>
      </c>
      <c r="R1197" s="293" t="str">
        <f>IF(ISBLANK(INDEX('Policy Characteristics'!L:L,MATCH($C1197,'Policy Characteristics'!$C:$C,0))),"",INDEX('Policy Characteristics'!L:L,MATCH($C1197,'Policy Characteristics'!$C:$C,0)))</f>
        <v>research-and-development.html</v>
      </c>
    </row>
    <row r="1198" spans="1:18" x14ac:dyDescent="0.25">
      <c r="A1198" s="293" t="str">
        <f>IF(ISBLANK(INDEX('Policy Characteristics'!A:A,MATCH($C1198,'Policy Characteristics'!$C:$C,0))),"",INDEX('Policy Characteristics'!A:A,MATCH($C1198,'Policy Characteristics'!$C:$C,0)))</f>
        <v>Research and Development</v>
      </c>
      <c r="B1198" s="294" t="str">
        <f>IF(ISBLANK(INDEX('Policy Characteristics'!B:B,MATCH($C1198,'Policy Characteristics'!$C:$C,0))),"",INDEX('Policy Characteristics'!B:B,MATCH($C1198,'Policy Characteristics'!$C:$C,0)))</f>
        <v>Fuel Use Reduction</v>
      </c>
      <c r="C1198" s="293" t="str">
        <f t="shared" si="64"/>
        <v>RnD Electricity Fuel Use Perc Reduction</v>
      </c>
      <c r="D1198" s="299" t="s">
        <v>692</v>
      </c>
      <c r="E1198" s="300"/>
      <c r="F1198" s="299" t="s">
        <v>858</v>
      </c>
      <c r="G1198" s="298"/>
      <c r="H1198" s="20">
        <v>124</v>
      </c>
      <c r="I1198" s="295" t="s">
        <v>624</v>
      </c>
      <c r="J1198" s="296" t="str">
        <f>IF(ISBLANK(INDEX('Policy Characteristics'!D:D,MATCH($C1198,'Policy Characteristics'!$C:$C,0))),"",INDEX('Policy Characteristics'!D:D,MATCH($C1198,'Policy Characteristics'!$C:$C,0)))</f>
        <v>R&amp;D Fuel Use Reductions</v>
      </c>
      <c r="K1198" s="293" t="str">
        <f>IF(ISBLANK(INDEX('Policy Characteristics'!E:E,MATCH($C1198,'Policy Characteristics'!$C:$C,0))),"",INDEX('Policy Characteristics'!E:E,MATCH($C1198,'Policy Characteristics'!$C:$C,0)))</f>
        <v>RnD electricity fuel use reduction</v>
      </c>
      <c r="L1198" s="237">
        <f>IF(ISBLANK(INDEX('Policy Characteristics'!F:F,MATCH($C1198,'Policy Characteristics'!$C:$C,0))),"",INDEX('Policy Characteristics'!F:F,MATCH($C1198,'Policy Characteristics'!$C:$C,0)))</f>
        <v>0</v>
      </c>
      <c r="M1198" s="237">
        <f>IF(ISBLANK(INDEX('Policy Characteristics'!G:G,MATCH($C1198,'Policy Characteristics'!$C:$C,0))),"",INDEX('Policy Characteristics'!G:G,MATCH($C1198,'Policy Characteristics'!$C:$C,0)))</f>
        <v>0.4</v>
      </c>
      <c r="N1198" s="237">
        <f>IF(ISBLANK(INDEX('Policy Characteristics'!H:H,MATCH($C1198,'Policy Characteristics'!$C:$C,0))),"",INDEX('Policy Characteristics'!H:H,MATCH($C1198,'Policy Characteristics'!$C:$C,0)))</f>
        <v>0.01</v>
      </c>
      <c r="O1198" s="293" t="str">
        <f>IF(ISBLANK(INDEX('Policy Characteristics'!I:I,MATCH($C1198,'Policy Characteristics'!$C:$C,0))),"",INDEX('Policy Characteristics'!I:I,MATCH($C1198,'Policy Characteristics'!$C:$C,0)))</f>
        <v>% reduction in fuel use</v>
      </c>
      <c r="P1198" s="293"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93" t="str">
        <f>IF(ISBLANK(INDEX('Policy Characteristics'!K:K,MATCH($C1198,'Policy Characteristics'!$C:$C,0))),"",INDEX('Policy Characteristics'!K:K,MATCH($C1198,'Policy Characteristics'!$C:$C,0)))</f>
        <v>architectural-design.html#rnd</v>
      </c>
      <c r="R1198" s="293" t="str">
        <f>IF(ISBLANK(INDEX('Policy Characteristics'!L:L,MATCH($C1198,'Policy Characteristics'!$C:$C,0))),"",INDEX('Policy Characteristics'!L:L,MATCH($C1198,'Policy Characteristics'!$C:$C,0)))</f>
        <v>research-and-development.html</v>
      </c>
    </row>
    <row r="1199" spans="1:18" x14ac:dyDescent="0.25">
      <c r="A1199" s="293" t="str">
        <f>IF(ISBLANK(INDEX('Policy Characteristics'!A:A,MATCH($C1199,'Policy Characteristics'!$C:$C,0))),"",INDEX('Policy Characteristics'!A:A,MATCH($C1199,'Policy Characteristics'!$C:$C,0)))</f>
        <v>Research and Development</v>
      </c>
      <c r="B1199" s="294" t="str">
        <f>IF(ISBLANK(INDEX('Policy Characteristics'!B:B,MATCH($C1199,'Policy Characteristics'!$C:$C,0))),"",INDEX('Policy Characteristics'!B:B,MATCH($C1199,'Policy Characteristics'!$C:$C,0)))</f>
        <v>Fuel Use Reduction</v>
      </c>
      <c r="C1199" s="293" t="str">
        <f t="shared" si="64"/>
        <v>RnD Electricity Fuel Use Perc Reduction</v>
      </c>
      <c r="D1199" s="299" t="s">
        <v>698</v>
      </c>
      <c r="E1199" s="300"/>
      <c r="F1199" s="299" t="s">
        <v>859</v>
      </c>
      <c r="G1199" s="298"/>
      <c r="H1199" s="20">
        <v>193</v>
      </c>
      <c r="I1199" s="295" t="s">
        <v>624</v>
      </c>
      <c r="J1199" s="296" t="str">
        <f>IF(ISBLANK(INDEX('Policy Characteristics'!D:D,MATCH($C1199,'Policy Characteristics'!$C:$C,0))),"",INDEX('Policy Characteristics'!D:D,MATCH($C1199,'Policy Characteristics'!$C:$C,0)))</f>
        <v>R&amp;D Fuel Use Reductions</v>
      </c>
      <c r="K1199" s="293" t="str">
        <f>IF(ISBLANK(INDEX('Policy Characteristics'!E:E,MATCH($C1199,'Policy Characteristics'!$C:$C,0))),"",INDEX('Policy Characteristics'!E:E,MATCH($C1199,'Policy Characteristics'!$C:$C,0)))</f>
        <v>RnD electricity fuel use reduction</v>
      </c>
      <c r="L1199" s="237">
        <f>IF(ISBLANK(INDEX('Policy Characteristics'!F:F,MATCH($C1199,'Policy Characteristics'!$C:$C,0))),"",INDEX('Policy Characteristics'!F:F,MATCH($C1199,'Policy Characteristics'!$C:$C,0)))</f>
        <v>0</v>
      </c>
      <c r="M1199" s="237">
        <f>IF(ISBLANK(INDEX('Policy Characteristics'!G:G,MATCH($C1199,'Policy Characteristics'!$C:$C,0))),"",INDEX('Policy Characteristics'!G:G,MATCH($C1199,'Policy Characteristics'!$C:$C,0)))</f>
        <v>0.4</v>
      </c>
      <c r="N1199" s="237">
        <f>IF(ISBLANK(INDEX('Policy Characteristics'!H:H,MATCH($C1199,'Policy Characteristics'!$C:$C,0))),"",INDEX('Policy Characteristics'!H:H,MATCH($C1199,'Policy Characteristics'!$C:$C,0)))</f>
        <v>0.01</v>
      </c>
      <c r="O1199" s="293" t="str">
        <f>IF(ISBLANK(INDEX('Policy Characteristics'!I:I,MATCH($C1199,'Policy Characteristics'!$C:$C,0))),"",INDEX('Policy Characteristics'!I:I,MATCH($C1199,'Policy Characteristics'!$C:$C,0)))</f>
        <v>% reduction in fuel use</v>
      </c>
      <c r="P1199" s="293"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93" t="str">
        <f>IF(ISBLANK(INDEX('Policy Characteristics'!K:K,MATCH($C1199,'Policy Characteristics'!$C:$C,0))),"",INDEX('Policy Characteristics'!K:K,MATCH($C1199,'Policy Characteristics'!$C:$C,0)))</f>
        <v>architectural-design.html#rnd</v>
      </c>
      <c r="R1199" s="293" t="str">
        <f>IF(ISBLANK(INDEX('Policy Characteristics'!L:L,MATCH($C1199,'Policy Characteristics'!$C:$C,0))),"",INDEX('Policy Characteristics'!L:L,MATCH($C1199,'Policy Characteristics'!$C:$C,0)))</f>
        <v>research-and-development.html</v>
      </c>
    </row>
    <row r="1200" spans="1:18" x14ac:dyDescent="0.25">
      <c r="A1200" s="293" t="str">
        <f>IF(ISBLANK(INDEX('Policy Characteristics'!A:A,MATCH($C1200,'Policy Characteristics'!$C:$C,0))),"",INDEX('Policy Characteristics'!A:A,MATCH($C1200,'Policy Characteristics'!$C:$C,0)))</f>
        <v>Research and Development</v>
      </c>
      <c r="B1200" s="294" t="str">
        <f>IF(ISBLANK(INDEX('Policy Characteristics'!B:B,MATCH($C1200,'Policy Characteristics'!$C:$C,0))),"",INDEX('Policy Characteristics'!B:B,MATCH($C1200,'Policy Characteristics'!$C:$C,0)))</f>
        <v>Fuel Use Reduction</v>
      </c>
      <c r="C1200" s="293" t="str">
        <f t="shared" ref="C1200:C1201" si="65">C$1191</f>
        <v>RnD Electricity Fuel Use Perc Reduction</v>
      </c>
      <c r="D1200" s="299" t="s">
        <v>700</v>
      </c>
      <c r="E1200" s="300"/>
      <c r="F1200" s="299" t="s">
        <v>860</v>
      </c>
      <c r="G1200" s="298"/>
      <c r="H1200" s="20">
        <v>181</v>
      </c>
      <c r="I1200" s="295" t="s">
        <v>702</v>
      </c>
      <c r="J1200" s="296" t="str">
        <f>IF(ISBLANK(INDEX('Policy Characteristics'!D:D,MATCH($C1200,'Policy Characteristics'!$C:$C,0))),"",INDEX('Policy Characteristics'!D:D,MATCH($C1200,'Policy Characteristics'!$C:$C,0)))</f>
        <v>R&amp;D Fuel Use Reductions</v>
      </c>
      <c r="K1200" s="293" t="str">
        <f>IF(ISBLANK(INDEX('Policy Characteristics'!E:E,MATCH($C1200,'Policy Characteristics'!$C:$C,0))),"",INDEX('Policy Characteristics'!E:E,MATCH($C1200,'Policy Characteristics'!$C:$C,0)))</f>
        <v>RnD electricity fuel use reduction</v>
      </c>
      <c r="L1200" s="237">
        <f>IF(ISBLANK(INDEX('Policy Characteristics'!F:F,MATCH($C1200,'Policy Characteristics'!$C:$C,0))),"",INDEX('Policy Characteristics'!F:F,MATCH($C1200,'Policy Characteristics'!$C:$C,0)))</f>
        <v>0</v>
      </c>
      <c r="M1200" s="237">
        <f>IF(ISBLANK(INDEX('Policy Characteristics'!G:G,MATCH($C1200,'Policy Characteristics'!$C:$C,0))),"",INDEX('Policy Characteristics'!G:G,MATCH($C1200,'Policy Characteristics'!$C:$C,0)))</f>
        <v>0.4</v>
      </c>
      <c r="N1200" s="237">
        <f>IF(ISBLANK(INDEX('Policy Characteristics'!H:H,MATCH($C1200,'Policy Characteristics'!$C:$C,0))),"",INDEX('Policy Characteristics'!H:H,MATCH($C1200,'Policy Characteristics'!$C:$C,0)))</f>
        <v>0.01</v>
      </c>
      <c r="O1200" s="293" t="str">
        <f>IF(ISBLANK(INDEX('Policy Characteristics'!I:I,MATCH($C1200,'Policy Characteristics'!$C:$C,0))),"",INDEX('Policy Characteristics'!I:I,MATCH($C1200,'Policy Characteristics'!$C:$C,0)))</f>
        <v>% reduction in fuel use</v>
      </c>
      <c r="P1200" s="293"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93" t="str">
        <f>IF(ISBLANK(INDEX('Policy Characteristics'!K:K,MATCH($C1200,'Policy Characteristics'!$C:$C,0))),"",INDEX('Policy Characteristics'!K:K,MATCH($C1200,'Policy Characteristics'!$C:$C,0)))</f>
        <v>architectural-design.html#rnd</v>
      </c>
      <c r="R1200" s="293" t="str">
        <f>IF(ISBLANK(INDEX('Policy Characteristics'!L:L,MATCH($C1200,'Policy Characteristics'!$C:$C,0))),"",INDEX('Policy Characteristics'!L:L,MATCH($C1200,'Policy Characteristics'!$C:$C,0)))</f>
        <v>research-and-development.html</v>
      </c>
    </row>
    <row r="1201" spans="1:18" x14ac:dyDescent="0.25">
      <c r="A1201" s="293" t="str">
        <f>IF(ISBLANK(INDEX('Policy Characteristics'!A:A,MATCH($C1201,'Policy Characteristics'!$C:$C,0))),"",INDEX('Policy Characteristics'!A:A,MATCH($C1201,'Policy Characteristics'!$C:$C,0)))</f>
        <v>Research and Development</v>
      </c>
      <c r="B1201" s="294" t="str">
        <f>IF(ISBLANK(INDEX('Policy Characteristics'!B:B,MATCH($C1201,'Policy Characteristics'!$C:$C,0))),"",INDEX('Policy Characteristics'!B:B,MATCH($C1201,'Policy Characteristics'!$C:$C,0)))</f>
        <v>Fuel Use Reduction</v>
      </c>
      <c r="C1201" s="293" t="str">
        <f t="shared" si="65"/>
        <v>RnD Electricity Fuel Use Perc Reduction</v>
      </c>
      <c r="D1201" s="299" t="s">
        <v>703</v>
      </c>
      <c r="E1201" s="300"/>
      <c r="F1201" s="299" t="s">
        <v>861</v>
      </c>
      <c r="G1201" s="298"/>
      <c r="H1201" s="20">
        <v>755</v>
      </c>
      <c r="I1201" s="295" t="s">
        <v>634</v>
      </c>
      <c r="J1201" s="296" t="str">
        <f>IF(ISBLANK(INDEX('Policy Characteristics'!D:D,MATCH($C1201,'Policy Characteristics'!$C:$C,0))),"",INDEX('Policy Characteristics'!D:D,MATCH($C1201,'Policy Characteristics'!$C:$C,0)))</f>
        <v>R&amp;D Fuel Use Reductions</v>
      </c>
      <c r="K1201" s="293" t="str">
        <f>IF(ISBLANK(INDEX('Policy Characteristics'!E:E,MATCH($C1201,'Policy Characteristics'!$C:$C,0))),"",INDEX('Policy Characteristics'!E:E,MATCH($C1201,'Policy Characteristics'!$C:$C,0)))</f>
        <v>RnD electricity fuel use reduction</v>
      </c>
      <c r="L1201" s="237">
        <f>IF(ISBLANK(INDEX('Policy Characteristics'!F:F,MATCH($C1201,'Policy Characteristics'!$C:$C,0))),"",INDEX('Policy Characteristics'!F:F,MATCH($C1201,'Policy Characteristics'!$C:$C,0)))</f>
        <v>0</v>
      </c>
      <c r="M1201" s="237">
        <f>IF(ISBLANK(INDEX('Policy Characteristics'!G:G,MATCH($C1201,'Policy Characteristics'!$C:$C,0))),"",INDEX('Policy Characteristics'!G:G,MATCH($C1201,'Policy Characteristics'!$C:$C,0)))</f>
        <v>0.4</v>
      </c>
      <c r="N1201" s="237">
        <f>IF(ISBLANK(INDEX('Policy Characteristics'!H:H,MATCH($C1201,'Policy Characteristics'!$C:$C,0))),"",INDEX('Policy Characteristics'!H:H,MATCH($C1201,'Policy Characteristics'!$C:$C,0)))</f>
        <v>0.01</v>
      </c>
      <c r="O1201" s="293" t="str">
        <f>IF(ISBLANK(INDEX('Policy Characteristics'!I:I,MATCH($C1201,'Policy Characteristics'!$C:$C,0))),"",INDEX('Policy Characteristics'!I:I,MATCH($C1201,'Policy Characteristics'!$C:$C,0)))</f>
        <v>% reduction in fuel use</v>
      </c>
      <c r="P1201" s="293"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93" t="str">
        <f>IF(ISBLANK(INDEX('Policy Characteristics'!K:K,MATCH($C1201,'Policy Characteristics'!$C:$C,0))),"",INDEX('Policy Characteristics'!K:K,MATCH($C1201,'Policy Characteristics'!$C:$C,0)))</f>
        <v>architectural-design.html#rnd</v>
      </c>
      <c r="R1201" s="293" t="str">
        <f>IF(ISBLANK(INDEX('Policy Characteristics'!L:L,MATCH($C1201,'Policy Characteristics'!$C:$C,0))),"",INDEX('Policy Characteristics'!L:L,MATCH($C1201,'Policy Characteristics'!$C:$C,0)))</f>
        <v>research-and-development.html</v>
      </c>
    </row>
    <row r="1202" spans="1:18" x14ac:dyDescent="0.25">
      <c r="A1202" s="293" t="str">
        <f>IF(ISBLANK(INDEX('Policy Characteristics'!A:A,MATCH($C1202,'Policy Characteristics'!$C:$C,0))),"",INDEX('Policy Characteristics'!A:A,MATCH($C1202,'Policy Characteristics'!$C:$C,0)))</f>
        <v>Research and Development</v>
      </c>
      <c r="B1202" s="294" t="str">
        <f>IF(ISBLANK(INDEX('Policy Characteristics'!B:B,MATCH($C1202,'Policy Characteristics'!$C:$C,0))),"",INDEX('Policy Characteristics'!B:B,MATCH($C1202,'Policy Characteristics'!$C:$C,0)))</f>
        <v>Fuel Use Reduction</v>
      </c>
      <c r="C1202" t="s">
        <v>574</v>
      </c>
      <c r="D1202" t="s">
        <v>716</v>
      </c>
      <c r="E1202" s="298"/>
      <c r="F1202" s="299" t="s">
        <v>862</v>
      </c>
      <c r="G1202" s="298"/>
      <c r="H1202" s="20">
        <v>1487</v>
      </c>
      <c r="I1202" s="295" t="s">
        <v>624</v>
      </c>
      <c r="J1202" s="296" t="str">
        <f>IF(ISBLANK(INDEX('Policy Characteristics'!D:D,MATCH($C1202,'Policy Characteristics'!$C:$C,0))),"",INDEX('Policy Characteristics'!D:D,MATCH($C1202,'Policy Characteristics'!$C:$C,0)))</f>
        <v>R&amp;D Fuel Use Reductions</v>
      </c>
      <c r="K1202" s="293" t="str">
        <f>IF(ISBLANK(INDEX('Policy Characteristics'!E:E,MATCH($C1202,'Policy Characteristics'!$C:$C,0))),"",INDEX('Policy Characteristics'!E:E,MATCH($C1202,'Policy Characteristics'!$C:$C,0)))</f>
        <v>RnD industry fuel use reduction</v>
      </c>
      <c r="L1202" s="237">
        <f>IF(ISBLANK(INDEX('Policy Characteristics'!F:F,MATCH($C1202,'Policy Characteristics'!$C:$C,0))),"",INDEX('Policy Characteristics'!F:F,MATCH($C1202,'Policy Characteristics'!$C:$C,0)))</f>
        <v>0</v>
      </c>
      <c r="M1202" s="237">
        <f>IF(ISBLANK(INDEX('Policy Characteristics'!G:G,MATCH($C1202,'Policy Characteristics'!$C:$C,0))),"",INDEX('Policy Characteristics'!G:G,MATCH($C1202,'Policy Characteristics'!$C:$C,0)))</f>
        <v>0.4</v>
      </c>
      <c r="N1202" s="237">
        <f>IF(ISBLANK(INDEX('Policy Characteristics'!H:H,MATCH($C1202,'Policy Characteristics'!$C:$C,0))),"",INDEX('Policy Characteristics'!H:H,MATCH($C1202,'Policy Characteristics'!$C:$C,0)))</f>
        <v>0.01</v>
      </c>
      <c r="O1202" s="293" t="str">
        <f>IF(ISBLANK(INDEX('Policy Characteristics'!I:I,MATCH($C1202,'Policy Characteristics'!$C:$C,0))),"",INDEX('Policy Characteristics'!I:I,MATCH($C1202,'Policy Characteristics'!$C:$C,0)))</f>
        <v>% reduction in fuel use</v>
      </c>
      <c r="P1202" s="293"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93" t="str">
        <f>IF(ISBLANK(INDEX('Policy Characteristics'!K:K,MATCH($C1202,'Policy Characteristics'!$C:$C,0))),"",INDEX('Policy Characteristics'!K:K,MATCH($C1202,'Policy Characteristics'!$C:$C,0)))</f>
        <v>architectural-design.html#rnd</v>
      </c>
      <c r="R1202" s="293" t="str">
        <f>IF(ISBLANK(INDEX('Policy Characteristics'!L:L,MATCH($C1202,'Policy Characteristics'!$C:$C,0))),"",INDEX('Policy Characteristics'!L:L,MATCH($C1202,'Policy Characteristics'!$C:$C,0)))</f>
        <v>research-and-development.html</v>
      </c>
    </row>
    <row r="1203" spans="1:18" x14ac:dyDescent="0.25">
      <c r="A1203" s="293" t="str">
        <f>IF(ISBLANK(INDEX('Policy Characteristics'!A:A,MATCH($C1203,'Policy Characteristics'!$C:$C,0))),"",INDEX('Policy Characteristics'!A:A,MATCH($C1203,'Policy Characteristics'!$C:$C,0)))</f>
        <v>Research and Development</v>
      </c>
      <c r="B1203" s="294" t="str">
        <f>IF(ISBLANK(INDEX('Policy Characteristics'!B:B,MATCH($C1203,'Policy Characteristics'!$C:$C,0))),"",INDEX('Policy Characteristics'!B:B,MATCH($C1203,'Policy Characteristics'!$C:$C,0)))</f>
        <v>Fuel Use Reduction</v>
      </c>
      <c r="C1203" s="293" t="str">
        <f t="shared" ref="C1203:C1226" si="66">C$1202</f>
        <v>RnD Industry Fuel Use Perc Reduction</v>
      </c>
      <c r="D1203" t="s">
        <v>718</v>
      </c>
      <c r="E1203" s="298"/>
      <c r="F1203" s="299" t="s">
        <v>863</v>
      </c>
      <c r="G1203" s="298"/>
      <c r="H1203" s="20">
        <v>1488</v>
      </c>
      <c r="I1203" s="295" t="s">
        <v>624</v>
      </c>
      <c r="J1203" s="296" t="str">
        <f>IF(ISBLANK(INDEX('Policy Characteristics'!D:D,MATCH($C1203,'Policy Characteristics'!$C:$C,0))),"",INDEX('Policy Characteristics'!D:D,MATCH($C1203,'Policy Characteristics'!$C:$C,0)))</f>
        <v>R&amp;D Fuel Use Reductions</v>
      </c>
      <c r="K1203" s="293" t="str">
        <f>IF(ISBLANK(INDEX('Policy Characteristics'!E:E,MATCH($C1203,'Policy Characteristics'!$C:$C,0))),"",INDEX('Policy Characteristics'!E:E,MATCH($C1203,'Policy Characteristics'!$C:$C,0)))</f>
        <v>RnD industry fuel use reduction</v>
      </c>
      <c r="L1203" s="237">
        <f>IF(ISBLANK(INDEX('Policy Characteristics'!F:F,MATCH($C1203,'Policy Characteristics'!$C:$C,0))),"",INDEX('Policy Characteristics'!F:F,MATCH($C1203,'Policy Characteristics'!$C:$C,0)))</f>
        <v>0</v>
      </c>
      <c r="M1203" s="237">
        <f>IF(ISBLANK(INDEX('Policy Characteristics'!G:G,MATCH($C1203,'Policy Characteristics'!$C:$C,0))),"",INDEX('Policy Characteristics'!G:G,MATCH($C1203,'Policy Characteristics'!$C:$C,0)))</f>
        <v>0.4</v>
      </c>
      <c r="N1203" s="237">
        <f>IF(ISBLANK(INDEX('Policy Characteristics'!H:H,MATCH($C1203,'Policy Characteristics'!$C:$C,0))),"",INDEX('Policy Characteristics'!H:H,MATCH($C1203,'Policy Characteristics'!$C:$C,0)))</f>
        <v>0.01</v>
      </c>
      <c r="O1203" s="293" t="str">
        <f>IF(ISBLANK(INDEX('Policy Characteristics'!I:I,MATCH($C1203,'Policy Characteristics'!$C:$C,0))),"",INDEX('Policy Characteristics'!I:I,MATCH($C1203,'Policy Characteristics'!$C:$C,0)))</f>
        <v>% reduction in fuel use</v>
      </c>
      <c r="P1203" s="293"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93" t="str">
        <f>IF(ISBLANK(INDEX('Policy Characteristics'!K:K,MATCH($C1203,'Policy Characteristics'!$C:$C,0))),"",INDEX('Policy Characteristics'!K:K,MATCH($C1203,'Policy Characteristics'!$C:$C,0)))</f>
        <v>architectural-design.html#rnd</v>
      </c>
      <c r="R1203" s="293" t="str">
        <f>IF(ISBLANK(INDEX('Policy Characteristics'!L:L,MATCH($C1203,'Policy Characteristics'!$C:$C,0))),"",INDEX('Policy Characteristics'!L:L,MATCH($C1203,'Policy Characteristics'!$C:$C,0)))</f>
        <v>research-and-development.html</v>
      </c>
    </row>
    <row r="1204" spans="1:18" x14ac:dyDescent="0.25">
      <c r="A1204" s="293" t="str">
        <f>IF(ISBLANK(INDEX('Policy Characteristics'!A:A,MATCH($C1204,'Policy Characteristics'!$C:$C,0))),"",INDEX('Policy Characteristics'!A:A,MATCH($C1204,'Policy Characteristics'!$C:$C,0)))</f>
        <v>Research and Development</v>
      </c>
      <c r="B1204" s="294" t="str">
        <f>IF(ISBLANK(INDEX('Policy Characteristics'!B:B,MATCH($C1204,'Policy Characteristics'!$C:$C,0))),"",INDEX('Policy Characteristics'!B:B,MATCH($C1204,'Policy Characteristics'!$C:$C,0)))</f>
        <v>Fuel Use Reduction</v>
      </c>
      <c r="C1204" s="293" t="str">
        <f t="shared" si="66"/>
        <v>RnD Industry Fuel Use Perc Reduction</v>
      </c>
      <c r="D1204" t="s">
        <v>720</v>
      </c>
      <c r="E1204" s="298"/>
      <c r="F1204" s="299" t="s">
        <v>864</v>
      </c>
      <c r="G1204" s="298"/>
      <c r="H1204" s="20">
        <v>1489</v>
      </c>
      <c r="I1204" s="295" t="s">
        <v>624</v>
      </c>
      <c r="J1204" s="296" t="str">
        <f>IF(ISBLANK(INDEX('Policy Characteristics'!D:D,MATCH($C1204,'Policy Characteristics'!$C:$C,0))),"",INDEX('Policy Characteristics'!D:D,MATCH($C1204,'Policy Characteristics'!$C:$C,0)))</f>
        <v>R&amp;D Fuel Use Reductions</v>
      </c>
      <c r="K1204" s="293" t="str">
        <f>IF(ISBLANK(INDEX('Policy Characteristics'!E:E,MATCH($C1204,'Policy Characteristics'!$C:$C,0))),"",INDEX('Policy Characteristics'!E:E,MATCH($C1204,'Policy Characteristics'!$C:$C,0)))</f>
        <v>RnD industry fuel use reduction</v>
      </c>
      <c r="L1204" s="237">
        <f>IF(ISBLANK(INDEX('Policy Characteristics'!F:F,MATCH($C1204,'Policy Characteristics'!$C:$C,0))),"",INDEX('Policy Characteristics'!F:F,MATCH($C1204,'Policy Characteristics'!$C:$C,0)))</f>
        <v>0</v>
      </c>
      <c r="M1204" s="237">
        <f>IF(ISBLANK(INDEX('Policy Characteristics'!G:G,MATCH($C1204,'Policy Characteristics'!$C:$C,0))),"",INDEX('Policy Characteristics'!G:G,MATCH($C1204,'Policy Characteristics'!$C:$C,0)))</f>
        <v>0.4</v>
      </c>
      <c r="N1204" s="237">
        <f>IF(ISBLANK(INDEX('Policy Characteristics'!H:H,MATCH($C1204,'Policy Characteristics'!$C:$C,0))),"",INDEX('Policy Characteristics'!H:H,MATCH($C1204,'Policy Characteristics'!$C:$C,0)))</f>
        <v>0.01</v>
      </c>
      <c r="O1204" s="293" t="str">
        <f>IF(ISBLANK(INDEX('Policy Characteristics'!I:I,MATCH($C1204,'Policy Characteristics'!$C:$C,0))),"",INDEX('Policy Characteristics'!I:I,MATCH($C1204,'Policy Characteristics'!$C:$C,0)))</f>
        <v>% reduction in fuel use</v>
      </c>
      <c r="P1204" s="293"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93" t="str">
        <f>IF(ISBLANK(INDEX('Policy Characteristics'!K:K,MATCH($C1204,'Policy Characteristics'!$C:$C,0))),"",INDEX('Policy Characteristics'!K:K,MATCH($C1204,'Policy Characteristics'!$C:$C,0)))</f>
        <v>architectural-design.html#rnd</v>
      </c>
      <c r="R1204" s="293" t="str">
        <f>IF(ISBLANK(INDEX('Policy Characteristics'!L:L,MATCH($C1204,'Policy Characteristics'!$C:$C,0))),"",INDEX('Policy Characteristics'!L:L,MATCH($C1204,'Policy Characteristics'!$C:$C,0)))</f>
        <v>research-and-development.html</v>
      </c>
    </row>
    <row r="1205" spans="1:18" x14ac:dyDescent="0.25">
      <c r="A1205" s="293" t="str">
        <f>IF(ISBLANK(INDEX('Policy Characteristics'!A:A,MATCH($C1205,'Policy Characteristics'!$C:$C,0))),"",INDEX('Policy Characteristics'!A:A,MATCH($C1205,'Policy Characteristics'!$C:$C,0)))</f>
        <v>Research and Development</v>
      </c>
      <c r="B1205" s="294" t="str">
        <f>IF(ISBLANK(INDEX('Policy Characteristics'!B:B,MATCH($C1205,'Policy Characteristics'!$C:$C,0))),"",INDEX('Policy Characteristics'!B:B,MATCH($C1205,'Policy Characteristics'!$C:$C,0)))</f>
        <v>Fuel Use Reduction</v>
      </c>
      <c r="C1205" s="293" t="str">
        <f t="shared" si="66"/>
        <v>RnD Industry Fuel Use Perc Reduction</v>
      </c>
      <c r="D1205" t="s">
        <v>722</v>
      </c>
      <c r="E1205" s="298"/>
      <c r="F1205" s="299" t="s">
        <v>865</v>
      </c>
      <c r="G1205" s="298"/>
      <c r="H1205" s="20">
        <v>1490</v>
      </c>
      <c r="I1205" s="295" t="s">
        <v>624</v>
      </c>
      <c r="J1205" s="296" t="str">
        <f>IF(ISBLANK(INDEX('Policy Characteristics'!D:D,MATCH($C1205,'Policy Characteristics'!$C:$C,0))),"",INDEX('Policy Characteristics'!D:D,MATCH($C1205,'Policy Characteristics'!$C:$C,0)))</f>
        <v>R&amp;D Fuel Use Reductions</v>
      </c>
      <c r="K1205" s="293" t="str">
        <f>IF(ISBLANK(INDEX('Policy Characteristics'!E:E,MATCH($C1205,'Policy Characteristics'!$C:$C,0))),"",INDEX('Policy Characteristics'!E:E,MATCH($C1205,'Policy Characteristics'!$C:$C,0)))</f>
        <v>RnD industry fuel use reduction</v>
      </c>
      <c r="L1205" s="237">
        <f>IF(ISBLANK(INDEX('Policy Characteristics'!F:F,MATCH($C1205,'Policy Characteristics'!$C:$C,0))),"",INDEX('Policy Characteristics'!F:F,MATCH($C1205,'Policy Characteristics'!$C:$C,0)))</f>
        <v>0</v>
      </c>
      <c r="M1205" s="237">
        <f>IF(ISBLANK(INDEX('Policy Characteristics'!G:G,MATCH($C1205,'Policy Characteristics'!$C:$C,0))),"",INDEX('Policy Characteristics'!G:G,MATCH($C1205,'Policy Characteristics'!$C:$C,0)))</f>
        <v>0.4</v>
      </c>
      <c r="N1205" s="237">
        <f>IF(ISBLANK(INDEX('Policy Characteristics'!H:H,MATCH($C1205,'Policy Characteristics'!$C:$C,0))),"",INDEX('Policy Characteristics'!H:H,MATCH($C1205,'Policy Characteristics'!$C:$C,0)))</f>
        <v>0.01</v>
      </c>
      <c r="O1205" s="293" t="str">
        <f>IF(ISBLANK(INDEX('Policy Characteristics'!I:I,MATCH($C1205,'Policy Characteristics'!$C:$C,0))),"",INDEX('Policy Characteristics'!I:I,MATCH($C1205,'Policy Characteristics'!$C:$C,0)))</f>
        <v>% reduction in fuel use</v>
      </c>
      <c r="P1205" s="293"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93" t="str">
        <f>IF(ISBLANK(INDEX('Policy Characteristics'!K:K,MATCH($C1205,'Policy Characteristics'!$C:$C,0))),"",INDEX('Policy Characteristics'!K:K,MATCH($C1205,'Policy Characteristics'!$C:$C,0)))</f>
        <v>architectural-design.html#rnd</v>
      </c>
      <c r="R1205" s="293" t="str">
        <f>IF(ISBLANK(INDEX('Policy Characteristics'!L:L,MATCH($C1205,'Policy Characteristics'!$C:$C,0))),"",INDEX('Policy Characteristics'!L:L,MATCH($C1205,'Policy Characteristics'!$C:$C,0)))</f>
        <v>research-and-development.html</v>
      </c>
    </row>
    <row r="1206" spans="1:18" x14ac:dyDescent="0.25">
      <c r="A1206" s="293" t="str">
        <f>IF(ISBLANK(INDEX('Policy Characteristics'!A:A,MATCH($C1206,'Policy Characteristics'!$C:$C,0))),"",INDEX('Policy Characteristics'!A:A,MATCH($C1206,'Policy Characteristics'!$C:$C,0)))</f>
        <v>Research and Development</v>
      </c>
      <c r="B1206" s="294" t="str">
        <f>IF(ISBLANK(INDEX('Policy Characteristics'!B:B,MATCH($C1206,'Policy Characteristics'!$C:$C,0))),"",INDEX('Policy Characteristics'!B:B,MATCH($C1206,'Policy Characteristics'!$C:$C,0)))</f>
        <v>Fuel Use Reduction</v>
      </c>
      <c r="C1206" s="293" t="str">
        <f t="shared" si="66"/>
        <v>RnD Industry Fuel Use Perc Reduction</v>
      </c>
      <c r="D1206" t="s">
        <v>724</v>
      </c>
      <c r="E1206" s="298"/>
      <c r="F1206" s="299" t="s">
        <v>866</v>
      </c>
      <c r="G1206" s="298"/>
      <c r="H1206" s="20">
        <v>1491</v>
      </c>
      <c r="I1206" s="295" t="s">
        <v>624</v>
      </c>
      <c r="J1206" s="296" t="str">
        <f>IF(ISBLANK(INDEX('Policy Characteristics'!D:D,MATCH($C1206,'Policy Characteristics'!$C:$C,0))),"",INDEX('Policy Characteristics'!D:D,MATCH($C1206,'Policy Characteristics'!$C:$C,0)))</f>
        <v>R&amp;D Fuel Use Reductions</v>
      </c>
      <c r="K1206" s="293" t="str">
        <f>IF(ISBLANK(INDEX('Policy Characteristics'!E:E,MATCH($C1206,'Policy Characteristics'!$C:$C,0))),"",INDEX('Policy Characteristics'!E:E,MATCH($C1206,'Policy Characteristics'!$C:$C,0)))</f>
        <v>RnD industry fuel use reduction</v>
      </c>
      <c r="L1206" s="237">
        <f>IF(ISBLANK(INDEX('Policy Characteristics'!F:F,MATCH($C1206,'Policy Characteristics'!$C:$C,0))),"",INDEX('Policy Characteristics'!F:F,MATCH($C1206,'Policy Characteristics'!$C:$C,0)))</f>
        <v>0</v>
      </c>
      <c r="M1206" s="237">
        <f>IF(ISBLANK(INDEX('Policy Characteristics'!G:G,MATCH($C1206,'Policy Characteristics'!$C:$C,0))),"",INDEX('Policy Characteristics'!G:G,MATCH($C1206,'Policy Characteristics'!$C:$C,0)))</f>
        <v>0.4</v>
      </c>
      <c r="N1206" s="237">
        <f>IF(ISBLANK(INDEX('Policy Characteristics'!H:H,MATCH($C1206,'Policy Characteristics'!$C:$C,0))),"",INDEX('Policy Characteristics'!H:H,MATCH($C1206,'Policy Characteristics'!$C:$C,0)))</f>
        <v>0.01</v>
      </c>
      <c r="O1206" s="293" t="str">
        <f>IF(ISBLANK(INDEX('Policy Characteristics'!I:I,MATCH($C1206,'Policy Characteristics'!$C:$C,0))),"",INDEX('Policy Characteristics'!I:I,MATCH($C1206,'Policy Characteristics'!$C:$C,0)))</f>
        <v>% reduction in fuel use</v>
      </c>
      <c r="P1206" s="293"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93" t="str">
        <f>IF(ISBLANK(INDEX('Policy Characteristics'!K:K,MATCH($C1206,'Policy Characteristics'!$C:$C,0))),"",INDEX('Policy Characteristics'!K:K,MATCH($C1206,'Policy Characteristics'!$C:$C,0)))</f>
        <v>architectural-design.html#rnd</v>
      </c>
      <c r="R1206" s="293" t="str">
        <f>IF(ISBLANK(INDEX('Policy Characteristics'!L:L,MATCH($C1206,'Policy Characteristics'!$C:$C,0))),"",INDEX('Policy Characteristics'!L:L,MATCH($C1206,'Policy Characteristics'!$C:$C,0)))</f>
        <v>research-and-development.html</v>
      </c>
    </row>
    <row r="1207" spans="1:18" x14ac:dyDescent="0.25">
      <c r="A1207" s="293" t="str">
        <f>IF(ISBLANK(INDEX('Policy Characteristics'!A:A,MATCH($C1207,'Policy Characteristics'!$C:$C,0))),"",INDEX('Policy Characteristics'!A:A,MATCH($C1207,'Policy Characteristics'!$C:$C,0)))</f>
        <v>Research and Development</v>
      </c>
      <c r="B1207" s="294" t="str">
        <f>IF(ISBLANK(INDEX('Policy Characteristics'!B:B,MATCH($C1207,'Policy Characteristics'!$C:$C,0))),"",INDEX('Policy Characteristics'!B:B,MATCH($C1207,'Policy Characteristics'!$C:$C,0)))</f>
        <v>Fuel Use Reduction</v>
      </c>
      <c r="C1207" s="293" t="str">
        <f t="shared" si="66"/>
        <v>RnD Industry Fuel Use Perc Reduction</v>
      </c>
      <c r="D1207" t="s">
        <v>726</v>
      </c>
      <c r="E1207" s="298"/>
      <c r="F1207" s="299" t="s">
        <v>867</v>
      </c>
      <c r="G1207" s="298"/>
      <c r="H1207" s="20">
        <v>1492</v>
      </c>
      <c r="I1207" s="295" t="s">
        <v>624</v>
      </c>
      <c r="J1207" s="296" t="str">
        <f>IF(ISBLANK(INDEX('Policy Characteristics'!D:D,MATCH($C1207,'Policy Characteristics'!$C:$C,0))),"",INDEX('Policy Characteristics'!D:D,MATCH($C1207,'Policy Characteristics'!$C:$C,0)))</f>
        <v>R&amp;D Fuel Use Reductions</v>
      </c>
      <c r="K1207" s="293" t="str">
        <f>IF(ISBLANK(INDEX('Policy Characteristics'!E:E,MATCH($C1207,'Policy Characteristics'!$C:$C,0))),"",INDEX('Policy Characteristics'!E:E,MATCH($C1207,'Policy Characteristics'!$C:$C,0)))</f>
        <v>RnD industry fuel use reduction</v>
      </c>
      <c r="L1207" s="237">
        <f>IF(ISBLANK(INDEX('Policy Characteristics'!F:F,MATCH($C1207,'Policy Characteristics'!$C:$C,0))),"",INDEX('Policy Characteristics'!F:F,MATCH($C1207,'Policy Characteristics'!$C:$C,0)))</f>
        <v>0</v>
      </c>
      <c r="M1207" s="237">
        <f>IF(ISBLANK(INDEX('Policy Characteristics'!G:G,MATCH($C1207,'Policy Characteristics'!$C:$C,0))),"",INDEX('Policy Characteristics'!G:G,MATCH($C1207,'Policy Characteristics'!$C:$C,0)))</f>
        <v>0.4</v>
      </c>
      <c r="N1207" s="237">
        <f>IF(ISBLANK(INDEX('Policy Characteristics'!H:H,MATCH($C1207,'Policy Characteristics'!$C:$C,0))),"",INDEX('Policy Characteristics'!H:H,MATCH($C1207,'Policy Characteristics'!$C:$C,0)))</f>
        <v>0.01</v>
      </c>
      <c r="O1207" s="293" t="str">
        <f>IF(ISBLANK(INDEX('Policy Characteristics'!I:I,MATCH($C1207,'Policy Characteristics'!$C:$C,0))),"",INDEX('Policy Characteristics'!I:I,MATCH($C1207,'Policy Characteristics'!$C:$C,0)))</f>
        <v>% reduction in fuel use</v>
      </c>
      <c r="P1207" s="293"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93" t="str">
        <f>IF(ISBLANK(INDEX('Policy Characteristics'!K:K,MATCH($C1207,'Policy Characteristics'!$C:$C,0))),"",INDEX('Policy Characteristics'!K:K,MATCH($C1207,'Policy Characteristics'!$C:$C,0)))</f>
        <v>architectural-design.html#rnd</v>
      </c>
      <c r="R1207" s="293" t="str">
        <f>IF(ISBLANK(INDEX('Policy Characteristics'!L:L,MATCH($C1207,'Policy Characteristics'!$C:$C,0))),"",INDEX('Policy Characteristics'!L:L,MATCH($C1207,'Policy Characteristics'!$C:$C,0)))</f>
        <v>research-and-development.html</v>
      </c>
    </row>
    <row r="1208" spans="1:18" x14ac:dyDescent="0.25">
      <c r="A1208" s="293" t="str">
        <f>IF(ISBLANK(INDEX('Policy Characteristics'!A:A,MATCH($C1208,'Policy Characteristics'!$C:$C,0))),"",INDEX('Policy Characteristics'!A:A,MATCH($C1208,'Policy Characteristics'!$C:$C,0)))</f>
        <v>Research and Development</v>
      </c>
      <c r="B1208" s="294" t="str">
        <f>IF(ISBLANK(INDEX('Policy Characteristics'!B:B,MATCH($C1208,'Policy Characteristics'!$C:$C,0))),"",INDEX('Policy Characteristics'!B:B,MATCH($C1208,'Policy Characteristics'!$C:$C,0)))</f>
        <v>Fuel Use Reduction</v>
      </c>
      <c r="C1208" s="293" t="str">
        <f t="shared" si="66"/>
        <v>RnD Industry Fuel Use Perc Reduction</v>
      </c>
      <c r="D1208" t="s">
        <v>728</v>
      </c>
      <c r="E1208" s="298"/>
      <c r="F1208" s="299" t="s">
        <v>868</v>
      </c>
      <c r="G1208" s="298"/>
      <c r="H1208" s="20">
        <v>1493</v>
      </c>
      <c r="I1208" s="295" t="s">
        <v>624</v>
      </c>
      <c r="J1208" s="296" t="str">
        <f>IF(ISBLANK(INDEX('Policy Characteristics'!D:D,MATCH($C1208,'Policy Characteristics'!$C:$C,0))),"",INDEX('Policy Characteristics'!D:D,MATCH($C1208,'Policy Characteristics'!$C:$C,0)))</f>
        <v>R&amp;D Fuel Use Reductions</v>
      </c>
      <c r="K1208" s="293" t="str">
        <f>IF(ISBLANK(INDEX('Policy Characteristics'!E:E,MATCH($C1208,'Policy Characteristics'!$C:$C,0))),"",INDEX('Policy Characteristics'!E:E,MATCH($C1208,'Policy Characteristics'!$C:$C,0)))</f>
        <v>RnD industry fuel use reduction</v>
      </c>
      <c r="L1208" s="237">
        <f>IF(ISBLANK(INDEX('Policy Characteristics'!F:F,MATCH($C1208,'Policy Characteristics'!$C:$C,0))),"",INDEX('Policy Characteristics'!F:F,MATCH($C1208,'Policy Characteristics'!$C:$C,0)))</f>
        <v>0</v>
      </c>
      <c r="M1208" s="237">
        <f>IF(ISBLANK(INDEX('Policy Characteristics'!G:G,MATCH($C1208,'Policy Characteristics'!$C:$C,0))),"",INDEX('Policy Characteristics'!G:G,MATCH($C1208,'Policy Characteristics'!$C:$C,0)))</f>
        <v>0.4</v>
      </c>
      <c r="N1208" s="237">
        <f>IF(ISBLANK(INDEX('Policy Characteristics'!H:H,MATCH($C1208,'Policy Characteristics'!$C:$C,0))),"",INDEX('Policy Characteristics'!H:H,MATCH($C1208,'Policy Characteristics'!$C:$C,0)))</f>
        <v>0.01</v>
      </c>
      <c r="O1208" s="293" t="str">
        <f>IF(ISBLANK(INDEX('Policy Characteristics'!I:I,MATCH($C1208,'Policy Characteristics'!$C:$C,0))),"",INDEX('Policy Characteristics'!I:I,MATCH($C1208,'Policy Characteristics'!$C:$C,0)))</f>
        <v>% reduction in fuel use</v>
      </c>
      <c r="P1208" s="293"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93" t="str">
        <f>IF(ISBLANK(INDEX('Policy Characteristics'!K:K,MATCH($C1208,'Policy Characteristics'!$C:$C,0))),"",INDEX('Policy Characteristics'!K:K,MATCH($C1208,'Policy Characteristics'!$C:$C,0)))</f>
        <v>architectural-design.html#rnd</v>
      </c>
      <c r="R1208" s="293" t="str">
        <f>IF(ISBLANK(INDEX('Policy Characteristics'!L:L,MATCH($C1208,'Policy Characteristics'!$C:$C,0))),"",INDEX('Policy Characteristics'!L:L,MATCH($C1208,'Policy Characteristics'!$C:$C,0)))</f>
        <v>research-and-development.html</v>
      </c>
    </row>
    <row r="1209" spans="1:18" x14ac:dyDescent="0.25">
      <c r="A1209" s="293" t="str">
        <f>IF(ISBLANK(INDEX('Policy Characteristics'!A:A,MATCH($C1209,'Policy Characteristics'!$C:$C,0))),"",INDEX('Policy Characteristics'!A:A,MATCH($C1209,'Policy Characteristics'!$C:$C,0)))</f>
        <v>Research and Development</v>
      </c>
      <c r="B1209" s="294" t="str">
        <f>IF(ISBLANK(INDEX('Policy Characteristics'!B:B,MATCH($C1209,'Policy Characteristics'!$C:$C,0))),"",INDEX('Policy Characteristics'!B:B,MATCH($C1209,'Policy Characteristics'!$C:$C,0)))</f>
        <v>Fuel Use Reduction</v>
      </c>
      <c r="C1209" s="293" t="str">
        <f t="shared" si="66"/>
        <v>RnD Industry Fuel Use Perc Reduction</v>
      </c>
      <c r="D1209" t="s">
        <v>730</v>
      </c>
      <c r="E1209" s="298"/>
      <c r="F1209" s="299" t="s">
        <v>869</v>
      </c>
      <c r="G1209" s="298"/>
      <c r="H1209" s="20">
        <v>1494</v>
      </c>
      <c r="I1209" s="295" t="s">
        <v>624</v>
      </c>
      <c r="J1209" s="296" t="str">
        <f>IF(ISBLANK(INDEX('Policy Characteristics'!D:D,MATCH($C1209,'Policy Characteristics'!$C:$C,0))),"",INDEX('Policy Characteristics'!D:D,MATCH($C1209,'Policy Characteristics'!$C:$C,0)))</f>
        <v>R&amp;D Fuel Use Reductions</v>
      </c>
      <c r="K1209" s="293" t="str">
        <f>IF(ISBLANK(INDEX('Policy Characteristics'!E:E,MATCH($C1209,'Policy Characteristics'!$C:$C,0))),"",INDEX('Policy Characteristics'!E:E,MATCH($C1209,'Policy Characteristics'!$C:$C,0)))</f>
        <v>RnD industry fuel use reduction</v>
      </c>
      <c r="L1209" s="237">
        <f>IF(ISBLANK(INDEX('Policy Characteristics'!F:F,MATCH($C1209,'Policy Characteristics'!$C:$C,0))),"",INDEX('Policy Characteristics'!F:F,MATCH($C1209,'Policy Characteristics'!$C:$C,0)))</f>
        <v>0</v>
      </c>
      <c r="M1209" s="237">
        <f>IF(ISBLANK(INDEX('Policy Characteristics'!G:G,MATCH($C1209,'Policy Characteristics'!$C:$C,0))),"",INDEX('Policy Characteristics'!G:G,MATCH($C1209,'Policy Characteristics'!$C:$C,0)))</f>
        <v>0.4</v>
      </c>
      <c r="N1209" s="237">
        <f>IF(ISBLANK(INDEX('Policy Characteristics'!H:H,MATCH($C1209,'Policy Characteristics'!$C:$C,0))),"",INDEX('Policy Characteristics'!H:H,MATCH($C1209,'Policy Characteristics'!$C:$C,0)))</f>
        <v>0.01</v>
      </c>
      <c r="O1209" s="293" t="str">
        <f>IF(ISBLANK(INDEX('Policy Characteristics'!I:I,MATCH($C1209,'Policy Characteristics'!$C:$C,0))),"",INDEX('Policy Characteristics'!I:I,MATCH($C1209,'Policy Characteristics'!$C:$C,0)))</f>
        <v>% reduction in fuel use</v>
      </c>
      <c r="P1209" s="293"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93" t="str">
        <f>IF(ISBLANK(INDEX('Policy Characteristics'!K:K,MATCH($C1209,'Policy Characteristics'!$C:$C,0))),"",INDEX('Policy Characteristics'!K:K,MATCH($C1209,'Policy Characteristics'!$C:$C,0)))</f>
        <v>architectural-design.html#rnd</v>
      </c>
      <c r="R1209" s="293" t="str">
        <f>IF(ISBLANK(INDEX('Policy Characteristics'!L:L,MATCH($C1209,'Policy Characteristics'!$C:$C,0))),"",INDEX('Policy Characteristics'!L:L,MATCH($C1209,'Policy Characteristics'!$C:$C,0)))</f>
        <v>research-and-development.html</v>
      </c>
    </row>
    <row r="1210" spans="1:18" x14ac:dyDescent="0.25">
      <c r="A1210" s="293" t="str">
        <f>IF(ISBLANK(INDEX('Policy Characteristics'!A:A,MATCH($C1210,'Policy Characteristics'!$C:$C,0))),"",INDEX('Policy Characteristics'!A:A,MATCH($C1210,'Policy Characteristics'!$C:$C,0)))</f>
        <v>Research and Development</v>
      </c>
      <c r="B1210" s="294" t="str">
        <f>IF(ISBLANK(INDEX('Policy Characteristics'!B:B,MATCH($C1210,'Policy Characteristics'!$C:$C,0))),"",INDEX('Policy Characteristics'!B:B,MATCH($C1210,'Policy Characteristics'!$C:$C,0)))</f>
        <v>Fuel Use Reduction</v>
      </c>
      <c r="C1210" s="293" t="str">
        <f t="shared" si="66"/>
        <v>RnD Industry Fuel Use Perc Reduction</v>
      </c>
      <c r="D1210" t="s">
        <v>732</v>
      </c>
      <c r="E1210" s="298"/>
      <c r="F1210" s="299" t="s">
        <v>870</v>
      </c>
      <c r="G1210" s="298"/>
      <c r="H1210" s="20">
        <v>1495</v>
      </c>
      <c r="I1210" s="295" t="s">
        <v>624</v>
      </c>
      <c r="J1210" s="296" t="str">
        <f>IF(ISBLANK(INDEX('Policy Characteristics'!D:D,MATCH($C1210,'Policy Characteristics'!$C:$C,0))),"",INDEX('Policy Characteristics'!D:D,MATCH($C1210,'Policy Characteristics'!$C:$C,0)))</f>
        <v>R&amp;D Fuel Use Reductions</v>
      </c>
      <c r="K1210" s="293" t="str">
        <f>IF(ISBLANK(INDEX('Policy Characteristics'!E:E,MATCH($C1210,'Policy Characteristics'!$C:$C,0))),"",INDEX('Policy Characteristics'!E:E,MATCH($C1210,'Policy Characteristics'!$C:$C,0)))</f>
        <v>RnD industry fuel use reduction</v>
      </c>
      <c r="L1210" s="237">
        <f>IF(ISBLANK(INDEX('Policy Characteristics'!F:F,MATCH($C1210,'Policy Characteristics'!$C:$C,0))),"",INDEX('Policy Characteristics'!F:F,MATCH($C1210,'Policy Characteristics'!$C:$C,0)))</f>
        <v>0</v>
      </c>
      <c r="M1210" s="237">
        <f>IF(ISBLANK(INDEX('Policy Characteristics'!G:G,MATCH($C1210,'Policy Characteristics'!$C:$C,0))),"",INDEX('Policy Characteristics'!G:G,MATCH($C1210,'Policy Characteristics'!$C:$C,0)))</f>
        <v>0.4</v>
      </c>
      <c r="N1210" s="237">
        <f>IF(ISBLANK(INDEX('Policy Characteristics'!H:H,MATCH($C1210,'Policy Characteristics'!$C:$C,0))),"",INDEX('Policy Characteristics'!H:H,MATCH($C1210,'Policy Characteristics'!$C:$C,0)))</f>
        <v>0.01</v>
      </c>
      <c r="O1210" s="293" t="str">
        <f>IF(ISBLANK(INDEX('Policy Characteristics'!I:I,MATCH($C1210,'Policy Characteristics'!$C:$C,0))),"",INDEX('Policy Characteristics'!I:I,MATCH($C1210,'Policy Characteristics'!$C:$C,0)))</f>
        <v>% reduction in fuel use</v>
      </c>
      <c r="P1210" s="293"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93" t="str">
        <f>IF(ISBLANK(INDEX('Policy Characteristics'!K:K,MATCH($C1210,'Policy Characteristics'!$C:$C,0))),"",INDEX('Policy Characteristics'!K:K,MATCH($C1210,'Policy Characteristics'!$C:$C,0)))</f>
        <v>architectural-design.html#rnd</v>
      </c>
      <c r="R1210" s="293" t="str">
        <f>IF(ISBLANK(INDEX('Policy Characteristics'!L:L,MATCH($C1210,'Policy Characteristics'!$C:$C,0))),"",INDEX('Policy Characteristics'!L:L,MATCH($C1210,'Policy Characteristics'!$C:$C,0)))</f>
        <v>research-and-development.html</v>
      </c>
    </row>
    <row r="1211" spans="1:18" x14ac:dyDescent="0.25">
      <c r="A1211" s="293" t="str">
        <f>IF(ISBLANK(INDEX('Policy Characteristics'!A:A,MATCH($C1211,'Policy Characteristics'!$C:$C,0))),"",INDEX('Policy Characteristics'!A:A,MATCH($C1211,'Policy Characteristics'!$C:$C,0)))</f>
        <v>Research and Development</v>
      </c>
      <c r="B1211" s="294" t="str">
        <f>IF(ISBLANK(INDEX('Policy Characteristics'!B:B,MATCH($C1211,'Policy Characteristics'!$C:$C,0))),"",INDEX('Policy Characteristics'!B:B,MATCH($C1211,'Policy Characteristics'!$C:$C,0)))</f>
        <v>Fuel Use Reduction</v>
      </c>
      <c r="C1211" s="293" t="str">
        <f t="shared" si="66"/>
        <v>RnD Industry Fuel Use Perc Reduction</v>
      </c>
      <c r="D1211" t="s">
        <v>734</v>
      </c>
      <c r="E1211" s="298"/>
      <c r="F1211" s="299" t="s">
        <v>871</v>
      </c>
      <c r="G1211" s="298"/>
      <c r="H1211" s="20">
        <v>1496</v>
      </c>
      <c r="I1211" s="295" t="s">
        <v>624</v>
      </c>
      <c r="J1211" s="296" t="str">
        <f>IF(ISBLANK(INDEX('Policy Characteristics'!D:D,MATCH($C1211,'Policy Characteristics'!$C:$C,0))),"",INDEX('Policy Characteristics'!D:D,MATCH($C1211,'Policy Characteristics'!$C:$C,0)))</f>
        <v>R&amp;D Fuel Use Reductions</v>
      </c>
      <c r="K1211" s="293" t="str">
        <f>IF(ISBLANK(INDEX('Policy Characteristics'!E:E,MATCH($C1211,'Policy Characteristics'!$C:$C,0))),"",INDEX('Policy Characteristics'!E:E,MATCH($C1211,'Policy Characteristics'!$C:$C,0)))</f>
        <v>RnD industry fuel use reduction</v>
      </c>
      <c r="L1211" s="237">
        <f>IF(ISBLANK(INDEX('Policy Characteristics'!F:F,MATCH($C1211,'Policy Characteristics'!$C:$C,0))),"",INDEX('Policy Characteristics'!F:F,MATCH($C1211,'Policy Characteristics'!$C:$C,0)))</f>
        <v>0</v>
      </c>
      <c r="M1211" s="237">
        <f>IF(ISBLANK(INDEX('Policy Characteristics'!G:G,MATCH($C1211,'Policy Characteristics'!$C:$C,0))),"",INDEX('Policy Characteristics'!G:G,MATCH($C1211,'Policy Characteristics'!$C:$C,0)))</f>
        <v>0.4</v>
      </c>
      <c r="N1211" s="237">
        <f>IF(ISBLANK(INDEX('Policy Characteristics'!H:H,MATCH($C1211,'Policy Characteristics'!$C:$C,0))),"",INDEX('Policy Characteristics'!H:H,MATCH($C1211,'Policy Characteristics'!$C:$C,0)))</f>
        <v>0.01</v>
      </c>
      <c r="O1211" s="293" t="str">
        <f>IF(ISBLANK(INDEX('Policy Characteristics'!I:I,MATCH($C1211,'Policy Characteristics'!$C:$C,0))),"",INDEX('Policy Characteristics'!I:I,MATCH($C1211,'Policy Characteristics'!$C:$C,0)))</f>
        <v>% reduction in fuel use</v>
      </c>
      <c r="P1211" s="293"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93" t="str">
        <f>IF(ISBLANK(INDEX('Policy Characteristics'!K:K,MATCH($C1211,'Policy Characteristics'!$C:$C,0))),"",INDEX('Policy Characteristics'!K:K,MATCH($C1211,'Policy Characteristics'!$C:$C,0)))</f>
        <v>architectural-design.html#rnd</v>
      </c>
      <c r="R1211" s="293" t="str">
        <f>IF(ISBLANK(INDEX('Policy Characteristics'!L:L,MATCH($C1211,'Policy Characteristics'!$C:$C,0))),"",INDEX('Policy Characteristics'!L:L,MATCH($C1211,'Policy Characteristics'!$C:$C,0)))</f>
        <v>research-and-development.html</v>
      </c>
    </row>
    <row r="1212" spans="1:18" x14ac:dyDescent="0.25">
      <c r="A1212" s="293" t="str">
        <f>IF(ISBLANK(INDEX('Policy Characteristics'!A:A,MATCH($C1212,'Policy Characteristics'!$C:$C,0))),"",INDEX('Policy Characteristics'!A:A,MATCH($C1212,'Policy Characteristics'!$C:$C,0)))</f>
        <v>Research and Development</v>
      </c>
      <c r="B1212" s="294" t="str">
        <f>IF(ISBLANK(INDEX('Policy Characteristics'!B:B,MATCH($C1212,'Policy Characteristics'!$C:$C,0))),"",INDEX('Policy Characteristics'!B:B,MATCH($C1212,'Policy Characteristics'!$C:$C,0)))</f>
        <v>Fuel Use Reduction</v>
      </c>
      <c r="C1212" s="293" t="str">
        <f t="shared" si="66"/>
        <v>RnD Industry Fuel Use Perc Reduction</v>
      </c>
      <c r="D1212" t="s">
        <v>736</v>
      </c>
      <c r="E1212" s="298"/>
      <c r="F1212" s="299" t="s">
        <v>872</v>
      </c>
      <c r="G1212" s="298"/>
      <c r="H1212" s="20">
        <v>1497</v>
      </c>
      <c r="I1212" s="295" t="s">
        <v>624</v>
      </c>
      <c r="J1212" s="296" t="str">
        <f>IF(ISBLANK(INDEX('Policy Characteristics'!D:D,MATCH($C1212,'Policy Characteristics'!$C:$C,0))),"",INDEX('Policy Characteristics'!D:D,MATCH($C1212,'Policy Characteristics'!$C:$C,0)))</f>
        <v>R&amp;D Fuel Use Reductions</v>
      </c>
      <c r="K1212" s="293" t="str">
        <f>IF(ISBLANK(INDEX('Policy Characteristics'!E:E,MATCH($C1212,'Policy Characteristics'!$C:$C,0))),"",INDEX('Policy Characteristics'!E:E,MATCH($C1212,'Policy Characteristics'!$C:$C,0)))</f>
        <v>RnD industry fuel use reduction</v>
      </c>
      <c r="L1212" s="237">
        <f>IF(ISBLANK(INDEX('Policy Characteristics'!F:F,MATCH($C1212,'Policy Characteristics'!$C:$C,0))),"",INDEX('Policy Characteristics'!F:F,MATCH($C1212,'Policy Characteristics'!$C:$C,0)))</f>
        <v>0</v>
      </c>
      <c r="M1212" s="237">
        <f>IF(ISBLANK(INDEX('Policy Characteristics'!G:G,MATCH($C1212,'Policy Characteristics'!$C:$C,0))),"",INDEX('Policy Characteristics'!G:G,MATCH($C1212,'Policy Characteristics'!$C:$C,0)))</f>
        <v>0.4</v>
      </c>
      <c r="N1212" s="237">
        <f>IF(ISBLANK(INDEX('Policy Characteristics'!H:H,MATCH($C1212,'Policy Characteristics'!$C:$C,0))),"",INDEX('Policy Characteristics'!H:H,MATCH($C1212,'Policy Characteristics'!$C:$C,0)))</f>
        <v>0.01</v>
      </c>
      <c r="O1212" s="293" t="str">
        <f>IF(ISBLANK(INDEX('Policy Characteristics'!I:I,MATCH($C1212,'Policy Characteristics'!$C:$C,0))),"",INDEX('Policy Characteristics'!I:I,MATCH($C1212,'Policy Characteristics'!$C:$C,0)))</f>
        <v>% reduction in fuel use</v>
      </c>
      <c r="P1212" s="293"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93" t="str">
        <f>IF(ISBLANK(INDEX('Policy Characteristics'!K:K,MATCH($C1212,'Policy Characteristics'!$C:$C,0))),"",INDEX('Policy Characteristics'!K:K,MATCH($C1212,'Policy Characteristics'!$C:$C,0)))</f>
        <v>architectural-design.html#rnd</v>
      </c>
      <c r="R1212" s="293" t="str">
        <f>IF(ISBLANK(INDEX('Policy Characteristics'!L:L,MATCH($C1212,'Policy Characteristics'!$C:$C,0))),"",INDEX('Policy Characteristics'!L:L,MATCH($C1212,'Policy Characteristics'!$C:$C,0)))</f>
        <v>research-and-development.html</v>
      </c>
    </row>
    <row r="1213" spans="1:18" x14ac:dyDescent="0.25">
      <c r="A1213" s="293" t="str">
        <f>IF(ISBLANK(INDEX('Policy Characteristics'!A:A,MATCH($C1213,'Policy Characteristics'!$C:$C,0))),"",INDEX('Policy Characteristics'!A:A,MATCH($C1213,'Policy Characteristics'!$C:$C,0)))</f>
        <v>Research and Development</v>
      </c>
      <c r="B1213" s="294" t="str">
        <f>IF(ISBLANK(INDEX('Policy Characteristics'!B:B,MATCH($C1213,'Policy Characteristics'!$C:$C,0))),"",INDEX('Policy Characteristics'!B:B,MATCH($C1213,'Policy Characteristics'!$C:$C,0)))</f>
        <v>Fuel Use Reduction</v>
      </c>
      <c r="C1213" s="293" t="str">
        <f t="shared" si="66"/>
        <v>RnD Industry Fuel Use Perc Reduction</v>
      </c>
      <c r="D1213" t="s">
        <v>738</v>
      </c>
      <c r="E1213" s="298"/>
      <c r="F1213" s="299" t="s">
        <v>873</v>
      </c>
      <c r="G1213" s="298"/>
      <c r="H1213" s="20">
        <v>1498</v>
      </c>
      <c r="I1213" s="295" t="s">
        <v>624</v>
      </c>
      <c r="J1213" s="296" t="str">
        <f>IF(ISBLANK(INDEX('Policy Characteristics'!D:D,MATCH($C1213,'Policy Characteristics'!$C:$C,0))),"",INDEX('Policy Characteristics'!D:D,MATCH($C1213,'Policy Characteristics'!$C:$C,0)))</f>
        <v>R&amp;D Fuel Use Reductions</v>
      </c>
      <c r="K1213" s="293" t="str">
        <f>IF(ISBLANK(INDEX('Policy Characteristics'!E:E,MATCH($C1213,'Policy Characteristics'!$C:$C,0))),"",INDEX('Policy Characteristics'!E:E,MATCH($C1213,'Policy Characteristics'!$C:$C,0)))</f>
        <v>RnD industry fuel use reduction</v>
      </c>
      <c r="L1213" s="237">
        <f>IF(ISBLANK(INDEX('Policy Characteristics'!F:F,MATCH($C1213,'Policy Characteristics'!$C:$C,0))),"",INDEX('Policy Characteristics'!F:F,MATCH($C1213,'Policy Characteristics'!$C:$C,0)))</f>
        <v>0</v>
      </c>
      <c r="M1213" s="237">
        <f>IF(ISBLANK(INDEX('Policy Characteristics'!G:G,MATCH($C1213,'Policy Characteristics'!$C:$C,0))),"",INDEX('Policy Characteristics'!G:G,MATCH($C1213,'Policy Characteristics'!$C:$C,0)))</f>
        <v>0.4</v>
      </c>
      <c r="N1213" s="237">
        <f>IF(ISBLANK(INDEX('Policy Characteristics'!H:H,MATCH($C1213,'Policy Characteristics'!$C:$C,0))),"",INDEX('Policy Characteristics'!H:H,MATCH($C1213,'Policy Characteristics'!$C:$C,0)))</f>
        <v>0.01</v>
      </c>
      <c r="O1213" s="293" t="str">
        <f>IF(ISBLANK(INDEX('Policy Characteristics'!I:I,MATCH($C1213,'Policy Characteristics'!$C:$C,0))),"",INDEX('Policy Characteristics'!I:I,MATCH($C1213,'Policy Characteristics'!$C:$C,0)))</f>
        <v>% reduction in fuel use</v>
      </c>
      <c r="P1213" s="293"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93" t="str">
        <f>IF(ISBLANK(INDEX('Policy Characteristics'!K:K,MATCH($C1213,'Policy Characteristics'!$C:$C,0))),"",INDEX('Policy Characteristics'!K:K,MATCH($C1213,'Policy Characteristics'!$C:$C,0)))</f>
        <v>architectural-design.html#rnd</v>
      </c>
      <c r="R1213" s="293" t="str">
        <f>IF(ISBLANK(INDEX('Policy Characteristics'!L:L,MATCH($C1213,'Policy Characteristics'!$C:$C,0))),"",INDEX('Policy Characteristics'!L:L,MATCH($C1213,'Policy Characteristics'!$C:$C,0)))</f>
        <v>research-and-development.html</v>
      </c>
    </row>
    <row r="1214" spans="1:18" x14ac:dyDescent="0.25">
      <c r="A1214" s="293" t="str">
        <f>IF(ISBLANK(INDEX('Policy Characteristics'!A:A,MATCH($C1214,'Policy Characteristics'!$C:$C,0))),"",INDEX('Policy Characteristics'!A:A,MATCH($C1214,'Policy Characteristics'!$C:$C,0)))</f>
        <v>Research and Development</v>
      </c>
      <c r="B1214" s="294" t="str">
        <f>IF(ISBLANK(INDEX('Policy Characteristics'!B:B,MATCH($C1214,'Policy Characteristics'!$C:$C,0))),"",INDEX('Policy Characteristics'!B:B,MATCH($C1214,'Policy Characteristics'!$C:$C,0)))</f>
        <v>Fuel Use Reduction</v>
      </c>
      <c r="C1214" s="293" t="str">
        <f t="shared" si="66"/>
        <v>RnD Industry Fuel Use Perc Reduction</v>
      </c>
      <c r="D1214" t="s">
        <v>740</v>
      </c>
      <c r="E1214" s="298"/>
      <c r="F1214" s="299" t="s">
        <v>874</v>
      </c>
      <c r="G1214" s="298"/>
      <c r="H1214" s="20">
        <v>1499</v>
      </c>
      <c r="I1214" s="295" t="s">
        <v>624</v>
      </c>
      <c r="J1214" s="296" t="str">
        <f>IF(ISBLANK(INDEX('Policy Characteristics'!D:D,MATCH($C1214,'Policy Characteristics'!$C:$C,0))),"",INDEX('Policy Characteristics'!D:D,MATCH($C1214,'Policy Characteristics'!$C:$C,0)))</f>
        <v>R&amp;D Fuel Use Reductions</v>
      </c>
      <c r="K1214" s="293" t="str">
        <f>IF(ISBLANK(INDEX('Policy Characteristics'!E:E,MATCH($C1214,'Policy Characteristics'!$C:$C,0))),"",INDEX('Policy Characteristics'!E:E,MATCH($C1214,'Policy Characteristics'!$C:$C,0)))</f>
        <v>RnD industry fuel use reduction</v>
      </c>
      <c r="L1214" s="237">
        <f>IF(ISBLANK(INDEX('Policy Characteristics'!F:F,MATCH($C1214,'Policy Characteristics'!$C:$C,0))),"",INDEX('Policy Characteristics'!F:F,MATCH($C1214,'Policy Characteristics'!$C:$C,0)))</f>
        <v>0</v>
      </c>
      <c r="M1214" s="237">
        <f>IF(ISBLANK(INDEX('Policy Characteristics'!G:G,MATCH($C1214,'Policy Characteristics'!$C:$C,0))),"",INDEX('Policy Characteristics'!G:G,MATCH($C1214,'Policy Characteristics'!$C:$C,0)))</f>
        <v>0.4</v>
      </c>
      <c r="N1214" s="237">
        <f>IF(ISBLANK(INDEX('Policy Characteristics'!H:H,MATCH($C1214,'Policy Characteristics'!$C:$C,0))),"",INDEX('Policy Characteristics'!H:H,MATCH($C1214,'Policy Characteristics'!$C:$C,0)))</f>
        <v>0.01</v>
      </c>
      <c r="O1214" s="293" t="str">
        <f>IF(ISBLANK(INDEX('Policy Characteristics'!I:I,MATCH($C1214,'Policy Characteristics'!$C:$C,0))),"",INDEX('Policy Characteristics'!I:I,MATCH($C1214,'Policy Characteristics'!$C:$C,0)))</f>
        <v>% reduction in fuel use</v>
      </c>
      <c r="P1214" s="293"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93" t="str">
        <f>IF(ISBLANK(INDEX('Policy Characteristics'!K:K,MATCH($C1214,'Policy Characteristics'!$C:$C,0))),"",INDEX('Policy Characteristics'!K:K,MATCH($C1214,'Policy Characteristics'!$C:$C,0)))</f>
        <v>architectural-design.html#rnd</v>
      </c>
      <c r="R1214" s="293" t="str">
        <f>IF(ISBLANK(INDEX('Policy Characteristics'!L:L,MATCH($C1214,'Policy Characteristics'!$C:$C,0))),"",INDEX('Policy Characteristics'!L:L,MATCH($C1214,'Policy Characteristics'!$C:$C,0)))</f>
        <v>research-and-development.html</v>
      </c>
    </row>
    <row r="1215" spans="1:18" x14ac:dyDescent="0.25">
      <c r="A1215" s="293" t="str">
        <f>IF(ISBLANK(INDEX('Policy Characteristics'!A:A,MATCH($C1215,'Policy Characteristics'!$C:$C,0))),"",INDEX('Policy Characteristics'!A:A,MATCH($C1215,'Policy Characteristics'!$C:$C,0)))</f>
        <v>Research and Development</v>
      </c>
      <c r="B1215" s="294" t="str">
        <f>IF(ISBLANK(INDEX('Policy Characteristics'!B:B,MATCH($C1215,'Policy Characteristics'!$C:$C,0))),"",INDEX('Policy Characteristics'!B:B,MATCH($C1215,'Policy Characteristics'!$C:$C,0)))</f>
        <v>Fuel Use Reduction</v>
      </c>
      <c r="C1215" s="293" t="str">
        <f t="shared" si="66"/>
        <v>RnD Industry Fuel Use Perc Reduction</v>
      </c>
      <c r="D1215" t="s">
        <v>742</v>
      </c>
      <c r="E1215" s="298"/>
      <c r="F1215" s="299" t="s">
        <v>875</v>
      </c>
      <c r="G1215" s="298"/>
      <c r="H1215" s="20">
        <v>1500</v>
      </c>
      <c r="I1215" s="295" t="s">
        <v>624</v>
      </c>
      <c r="J1215" s="296" t="str">
        <f>IF(ISBLANK(INDEX('Policy Characteristics'!D:D,MATCH($C1215,'Policy Characteristics'!$C:$C,0))),"",INDEX('Policy Characteristics'!D:D,MATCH($C1215,'Policy Characteristics'!$C:$C,0)))</f>
        <v>R&amp;D Fuel Use Reductions</v>
      </c>
      <c r="K1215" s="293" t="str">
        <f>IF(ISBLANK(INDEX('Policy Characteristics'!E:E,MATCH($C1215,'Policy Characteristics'!$C:$C,0))),"",INDEX('Policy Characteristics'!E:E,MATCH($C1215,'Policy Characteristics'!$C:$C,0)))</f>
        <v>RnD industry fuel use reduction</v>
      </c>
      <c r="L1215" s="237">
        <f>IF(ISBLANK(INDEX('Policy Characteristics'!F:F,MATCH($C1215,'Policy Characteristics'!$C:$C,0))),"",INDEX('Policy Characteristics'!F:F,MATCH($C1215,'Policy Characteristics'!$C:$C,0)))</f>
        <v>0</v>
      </c>
      <c r="M1215" s="237">
        <f>IF(ISBLANK(INDEX('Policy Characteristics'!G:G,MATCH($C1215,'Policy Characteristics'!$C:$C,0))),"",INDEX('Policy Characteristics'!G:G,MATCH($C1215,'Policy Characteristics'!$C:$C,0)))</f>
        <v>0.4</v>
      </c>
      <c r="N1215" s="237">
        <f>IF(ISBLANK(INDEX('Policy Characteristics'!H:H,MATCH($C1215,'Policy Characteristics'!$C:$C,0))),"",INDEX('Policy Characteristics'!H:H,MATCH($C1215,'Policy Characteristics'!$C:$C,0)))</f>
        <v>0.01</v>
      </c>
      <c r="O1215" s="293" t="str">
        <f>IF(ISBLANK(INDEX('Policy Characteristics'!I:I,MATCH($C1215,'Policy Characteristics'!$C:$C,0))),"",INDEX('Policy Characteristics'!I:I,MATCH($C1215,'Policy Characteristics'!$C:$C,0)))</f>
        <v>% reduction in fuel use</v>
      </c>
      <c r="P1215" s="293"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93" t="str">
        <f>IF(ISBLANK(INDEX('Policy Characteristics'!K:K,MATCH($C1215,'Policy Characteristics'!$C:$C,0))),"",INDEX('Policy Characteristics'!K:K,MATCH($C1215,'Policy Characteristics'!$C:$C,0)))</f>
        <v>architectural-design.html#rnd</v>
      </c>
      <c r="R1215" s="293" t="str">
        <f>IF(ISBLANK(INDEX('Policy Characteristics'!L:L,MATCH($C1215,'Policy Characteristics'!$C:$C,0))),"",INDEX('Policy Characteristics'!L:L,MATCH($C1215,'Policy Characteristics'!$C:$C,0)))</f>
        <v>research-and-development.html</v>
      </c>
    </row>
    <row r="1216" spans="1:18" x14ac:dyDescent="0.25">
      <c r="A1216" s="293" t="str">
        <f>IF(ISBLANK(INDEX('Policy Characteristics'!A:A,MATCH($C1216,'Policy Characteristics'!$C:$C,0))),"",INDEX('Policy Characteristics'!A:A,MATCH($C1216,'Policy Characteristics'!$C:$C,0)))</f>
        <v>Research and Development</v>
      </c>
      <c r="B1216" s="294" t="str">
        <f>IF(ISBLANK(INDEX('Policy Characteristics'!B:B,MATCH($C1216,'Policy Characteristics'!$C:$C,0))),"",INDEX('Policy Characteristics'!B:B,MATCH($C1216,'Policy Characteristics'!$C:$C,0)))</f>
        <v>Fuel Use Reduction</v>
      </c>
      <c r="C1216" s="293" t="str">
        <f t="shared" si="66"/>
        <v>RnD Industry Fuel Use Perc Reduction</v>
      </c>
      <c r="D1216" t="s">
        <v>744</v>
      </c>
      <c r="E1216" s="298"/>
      <c r="F1216" s="299" t="s">
        <v>876</v>
      </c>
      <c r="G1216" s="298"/>
      <c r="H1216" s="20">
        <v>1501</v>
      </c>
      <c r="I1216" s="295" t="s">
        <v>624</v>
      </c>
      <c r="J1216" s="296" t="str">
        <f>IF(ISBLANK(INDEX('Policy Characteristics'!D:D,MATCH($C1216,'Policy Characteristics'!$C:$C,0))),"",INDEX('Policy Characteristics'!D:D,MATCH($C1216,'Policy Characteristics'!$C:$C,0)))</f>
        <v>R&amp;D Fuel Use Reductions</v>
      </c>
      <c r="K1216" s="293" t="str">
        <f>IF(ISBLANK(INDEX('Policy Characteristics'!E:E,MATCH($C1216,'Policy Characteristics'!$C:$C,0))),"",INDEX('Policy Characteristics'!E:E,MATCH($C1216,'Policy Characteristics'!$C:$C,0)))</f>
        <v>RnD industry fuel use reduction</v>
      </c>
      <c r="L1216" s="237">
        <f>IF(ISBLANK(INDEX('Policy Characteristics'!F:F,MATCH($C1216,'Policy Characteristics'!$C:$C,0))),"",INDEX('Policy Characteristics'!F:F,MATCH($C1216,'Policy Characteristics'!$C:$C,0)))</f>
        <v>0</v>
      </c>
      <c r="M1216" s="237">
        <f>IF(ISBLANK(INDEX('Policy Characteristics'!G:G,MATCH($C1216,'Policy Characteristics'!$C:$C,0))),"",INDEX('Policy Characteristics'!G:G,MATCH($C1216,'Policy Characteristics'!$C:$C,0)))</f>
        <v>0.4</v>
      </c>
      <c r="N1216" s="237">
        <f>IF(ISBLANK(INDEX('Policy Characteristics'!H:H,MATCH($C1216,'Policy Characteristics'!$C:$C,0))),"",INDEX('Policy Characteristics'!H:H,MATCH($C1216,'Policy Characteristics'!$C:$C,0)))</f>
        <v>0.01</v>
      </c>
      <c r="O1216" s="293" t="str">
        <f>IF(ISBLANK(INDEX('Policy Characteristics'!I:I,MATCH($C1216,'Policy Characteristics'!$C:$C,0))),"",INDEX('Policy Characteristics'!I:I,MATCH($C1216,'Policy Characteristics'!$C:$C,0)))</f>
        <v>% reduction in fuel use</v>
      </c>
      <c r="P1216" s="293"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93" t="str">
        <f>IF(ISBLANK(INDEX('Policy Characteristics'!K:K,MATCH($C1216,'Policy Characteristics'!$C:$C,0))),"",INDEX('Policy Characteristics'!K:K,MATCH($C1216,'Policy Characteristics'!$C:$C,0)))</f>
        <v>architectural-design.html#rnd</v>
      </c>
      <c r="R1216" s="293" t="str">
        <f>IF(ISBLANK(INDEX('Policy Characteristics'!L:L,MATCH($C1216,'Policy Characteristics'!$C:$C,0))),"",INDEX('Policy Characteristics'!L:L,MATCH($C1216,'Policy Characteristics'!$C:$C,0)))</f>
        <v>research-and-development.html</v>
      </c>
    </row>
    <row r="1217" spans="1:18" x14ac:dyDescent="0.25">
      <c r="A1217" s="293" t="str">
        <f>IF(ISBLANK(INDEX('Policy Characteristics'!A:A,MATCH($C1217,'Policy Characteristics'!$C:$C,0))),"",INDEX('Policy Characteristics'!A:A,MATCH($C1217,'Policy Characteristics'!$C:$C,0)))</f>
        <v>Research and Development</v>
      </c>
      <c r="B1217" s="294" t="str">
        <f>IF(ISBLANK(INDEX('Policy Characteristics'!B:B,MATCH($C1217,'Policy Characteristics'!$C:$C,0))),"",INDEX('Policy Characteristics'!B:B,MATCH($C1217,'Policy Characteristics'!$C:$C,0)))</f>
        <v>Fuel Use Reduction</v>
      </c>
      <c r="C1217" s="293" t="str">
        <f t="shared" si="66"/>
        <v>RnD Industry Fuel Use Perc Reduction</v>
      </c>
      <c r="D1217" t="s">
        <v>746</v>
      </c>
      <c r="E1217" s="298"/>
      <c r="F1217" s="299" t="s">
        <v>877</v>
      </c>
      <c r="G1217" s="298"/>
      <c r="H1217" s="20">
        <v>1502</v>
      </c>
      <c r="I1217" s="295" t="s">
        <v>624</v>
      </c>
      <c r="J1217" s="296" t="str">
        <f>IF(ISBLANK(INDEX('Policy Characteristics'!D:D,MATCH($C1217,'Policy Characteristics'!$C:$C,0))),"",INDEX('Policy Characteristics'!D:D,MATCH($C1217,'Policy Characteristics'!$C:$C,0)))</f>
        <v>R&amp;D Fuel Use Reductions</v>
      </c>
      <c r="K1217" s="293" t="str">
        <f>IF(ISBLANK(INDEX('Policy Characteristics'!E:E,MATCH($C1217,'Policy Characteristics'!$C:$C,0))),"",INDEX('Policy Characteristics'!E:E,MATCH($C1217,'Policy Characteristics'!$C:$C,0)))</f>
        <v>RnD industry fuel use reduction</v>
      </c>
      <c r="L1217" s="237">
        <f>IF(ISBLANK(INDEX('Policy Characteristics'!F:F,MATCH($C1217,'Policy Characteristics'!$C:$C,0))),"",INDEX('Policy Characteristics'!F:F,MATCH($C1217,'Policy Characteristics'!$C:$C,0)))</f>
        <v>0</v>
      </c>
      <c r="M1217" s="237">
        <f>IF(ISBLANK(INDEX('Policy Characteristics'!G:G,MATCH($C1217,'Policy Characteristics'!$C:$C,0))),"",INDEX('Policy Characteristics'!G:G,MATCH($C1217,'Policy Characteristics'!$C:$C,0)))</f>
        <v>0.4</v>
      </c>
      <c r="N1217" s="237">
        <f>IF(ISBLANK(INDEX('Policy Characteristics'!H:H,MATCH($C1217,'Policy Characteristics'!$C:$C,0))),"",INDEX('Policy Characteristics'!H:H,MATCH($C1217,'Policy Characteristics'!$C:$C,0)))</f>
        <v>0.01</v>
      </c>
      <c r="O1217" s="293" t="str">
        <f>IF(ISBLANK(INDEX('Policy Characteristics'!I:I,MATCH($C1217,'Policy Characteristics'!$C:$C,0))),"",INDEX('Policy Characteristics'!I:I,MATCH($C1217,'Policy Characteristics'!$C:$C,0)))</f>
        <v>% reduction in fuel use</v>
      </c>
      <c r="P1217" s="293"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93" t="str">
        <f>IF(ISBLANK(INDEX('Policy Characteristics'!K:K,MATCH($C1217,'Policy Characteristics'!$C:$C,0))),"",INDEX('Policy Characteristics'!K:K,MATCH($C1217,'Policy Characteristics'!$C:$C,0)))</f>
        <v>architectural-design.html#rnd</v>
      </c>
      <c r="R1217" s="293" t="str">
        <f>IF(ISBLANK(INDEX('Policy Characteristics'!L:L,MATCH($C1217,'Policy Characteristics'!$C:$C,0))),"",INDEX('Policy Characteristics'!L:L,MATCH($C1217,'Policy Characteristics'!$C:$C,0)))</f>
        <v>research-and-development.html</v>
      </c>
    </row>
    <row r="1218" spans="1:18" x14ac:dyDescent="0.25">
      <c r="A1218" s="293" t="str">
        <f>IF(ISBLANK(INDEX('Policy Characteristics'!A:A,MATCH($C1218,'Policy Characteristics'!$C:$C,0))),"",INDEX('Policy Characteristics'!A:A,MATCH($C1218,'Policy Characteristics'!$C:$C,0)))</f>
        <v>Research and Development</v>
      </c>
      <c r="B1218" s="294" t="str">
        <f>IF(ISBLANK(INDEX('Policy Characteristics'!B:B,MATCH($C1218,'Policy Characteristics'!$C:$C,0))),"",INDEX('Policy Characteristics'!B:B,MATCH($C1218,'Policy Characteristics'!$C:$C,0)))</f>
        <v>Fuel Use Reduction</v>
      </c>
      <c r="C1218" s="293" t="str">
        <f t="shared" si="66"/>
        <v>RnD Industry Fuel Use Perc Reduction</v>
      </c>
      <c r="D1218" t="s">
        <v>748</v>
      </c>
      <c r="E1218" s="298"/>
      <c r="F1218" s="299" t="s">
        <v>878</v>
      </c>
      <c r="G1218" s="298"/>
      <c r="H1218" s="20">
        <v>1503</v>
      </c>
      <c r="I1218" s="295" t="s">
        <v>624</v>
      </c>
      <c r="J1218" s="296" t="str">
        <f>IF(ISBLANK(INDEX('Policy Characteristics'!D:D,MATCH($C1218,'Policy Characteristics'!$C:$C,0))),"",INDEX('Policy Characteristics'!D:D,MATCH($C1218,'Policy Characteristics'!$C:$C,0)))</f>
        <v>R&amp;D Fuel Use Reductions</v>
      </c>
      <c r="K1218" s="293" t="str">
        <f>IF(ISBLANK(INDEX('Policy Characteristics'!E:E,MATCH($C1218,'Policy Characteristics'!$C:$C,0))),"",INDEX('Policy Characteristics'!E:E,MATCH($C1218,'Policy Characteristics'!$C:$C,0)))</f>
        <v>RnD industry fuel use reduction</v>
      </c>
      <c r="L1218" s="237">
        <f>IF(ISBLANK(INDEX('Policy Characteristics'!F:F,MATCH($C1218,'Policy Characteristics'!$C:$C,0))),"",INDEX('Policy Characteristics'!F:F,MATCH($C1218,'Policy Characteristics'!$C:$C,0)))</f>
        <v>0</v>
      </c>
      <c r="M1218" s="237">
        <f>IF(ISBLANK(INDEX('Policy Characteristics'!G:G,MATCH($C1218,'Policy Characteristics'!$C:$C,0))),"",INDEX('Policy Characteristics'!G:G,MATCH($C1218,'Policy Characteristics'!$C:$C,0)))</f>
        <v>0.4</v>
      </c>
      <c r="N1218" s="237">
        <f>IF(ISBLANK(INDEX('Policy Characteristics'!H:H,MATCH($C1218,'Policy Characteristics'!$C:$C,0))),"",INDEX('Policy Characteristics'!H:H,MATCH($C1218,'Policy Characteristics'!$C:$C,0)))</f>
        <v>0.01</v>
      </c>
      <c r="O1218" s="293" t="str">
        <f>IF(ISBLANK(INDEX('Policy Characteristics'!I:I,MATCH($C1218,'Policy Characteristics'!$C:$C,0))),"",INDEX('Policy Characteristics'!I:I,MATCH($C1218,'Policy Characteristics'!$C:$C,0)))</f>
        <v>% reduction in fuel use</v>
      </c>
      <c r="P1218" s="293"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93" t="str">
        <f>IF(ISBLANK(INDEX('Policy Characteristics'!K:K,MATCH($C1218,'Policy Characteristics'!$C:$C,0))),"",INDEX('Policy Characteristics'!K:K,MATCH($C1218,'Policy Characteristics'!$C:$C,0)))</f>
        <v>architectural-design.html#rnd</v>
      </c>
      <c r="R1218" s="293" t="str">
        <f>IF(ISBLANK(INDEX('Policy Characteristics'!L:L,MATCH($C1218,'Policy Characteristics'!$C:$C,0))),"",INDEX('Policy Characteristics'!L:L,MATCH($C1218,'Policy Characteristics'!$C:$C,0)))</f>
        <v>research-and-development.html</v>
      </c>
    </row>
    <row r="1219" spans="1:18" x14ac:dyDescent="0.25">
      <c r="A1219" s="293" t="str">
        <f>IF(ISBLANK(INDEX('Policy Characteristics'!A:A,MATCH($C1219,'Policy Characteristics'!$C:$C,0))),"",INDEX('Policy Characteristics'!A:A,MATCH($C1219,'Policy Characteristics'!$C:$C,0)))</f>
        <v>Research and Development</v>
      </c>
      <c r="B1219" s="294" t="str">
        <f>IF(ISBLANK(INDEX('Policy Characteristics'!B:B,MATCH($C1219,'Policy Characteristics'!$C:$C,0))),"",INDEX('Policy Characteristics'!B:B,MATCH($C1219,'Policy Characteristics'!$C:$C,0)))</f>
        <v>Fuel Use Reduction</v>
      </c>
      <c r="C1219" s="293" t="str">
        <f t="shared" si="66"/>
        <v>RnD Industry Fuel Use Perc Reduction</v>
      </c>
      <c r="D1219" t="s">
        <v>750</v>
      </c>
      <c r="E1219" s="298"/>
      <c r="F1219" s="299" t="s">
        <v>879</v>
      </c>
      <c r="G1219" s="298"/>
      <c r="H1219" s="20">
        <v>1504</v>
      </c>
      <c r="I1219" s="295" t="s">
        <v>624</v>
      </c>
      <c r="J1219" s="296" t="str">
        <f>IF(ISBLANK(INDEX('Policy Characteristics'!D:D,MATCH($C1219,'Policy Characteristics'!$C:$C,0))),"",INDEX('Policy Characteristics'!D:D,MATCH($C1219,'Policy Characteristics'!$C:$C,0)))</f>
        <v>R&amp;D Fuel Use Reductions</v>
      </c>
      <c r="K1219" s="293" t="str">
        <f>IF(ISBLANK(INDEX('Policy Characteristics'!E:E,MATCH($C1219,'Policy Characteristics'!$C:$C,0))),"",INDEX('Policy Characteristics'!E:E,MATCH($C1219,'Policy Characteristics'!$C:$C,0)))</f>
        <v>RnD industry fuel use reduction</v>
      </c>
      <c r="L1219" s="237">
        <f>IF(ISBLANK(INDEX('Policy Characteristics'!F:F,MATCH($C1219,'Policy Characteristics'!$C:$C,0))),"",INDEX('Policy Characteristics'!F:F,MATCH($C1219,'Policy Characteristics'!$C:$C,0)))</f>
        <v>0</v>
      </c>
      <c r="M1219" s="237">
        <f>IF(ISBLANK(INDEX('Policy Characteristics'!G:G,MATCH($C1219,'Policy Characteristics'!$C:$C,0))),"",INDEX('Policy Characteristics'!G:G,MATCH($C1219,'Policy Characteristics'!$C:$C,0)))</f>
        <v>0.4</v>
      </c>
      <c r="N1219" s="237">
        <f>IF(ISBLANK(INDEX('Policy Characteristics'!H:H,MATCH($C1219,'Policy Characteristics'!$C:$C,0))),"",INDEX('Policy Characteristics'!H:H,MATCH($C1219,'Policy Characteristics'!$C:$C,0)))</f>
        <v>0.01</v>
      </c>
      <c r="O1219" s="293" t="str">
        <f>IF(ISBLANK(INDEX('Policy Characteristics'!I:I,MATCH($C1219,'Policy Characteristics'!$C:$C,0))),"",INDEX('Policy Characteristics'!I:I,MATCH($C1219,'Policy Characteristics'!$C:$C,0)))</f>
        <v>% reduction in fuel use</v>
      </c>
      <c r="P1219" s="293"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93" t="str">
        <f>IF(ISBLANK(INDEX('Policy Characteristics'!K:K,MATCH($C1219,'Policy Characteristics'!$C:$C,0))),"",INDEX('Policy Characteristics'!K:K,MATCH($C1219,'Policy Characteristics'!$C:$C,0)))</f>
        <v>architectural-design.html#rnd</v>
      </c>
      <c r="R1219" s="293" t="str">
        <f>IF(ISBLANK(INDEX('Policy Characteristics'!L:L,MATCH($C1219,'Policy Characteristics'!$C:$C,0))),"",INDEX('Policy Characteristics'!L:L,MATCH($C1219,'Policy Characteristics'!$C:$C,0)))</f>
        <v>research-and-development.html</v>
      </c>
    </row>
    <row r="1220" spans="1:18" x14ac:dyDescent="0.25">
      <c r="A1220" s="293" t="str">
        <f>IF(ISBLANK(INDEX('Policy Characteristics'!A:A,MATCH($C1220,'Policy Characteristics'!$C:$C,0))),"",INDEX('Policy Characteristics'!A:A,MATCH($C1220,'Policy Characteristics'!$C:$C,0)))</f>
        <v>Research and Development</v>
      </c>
      <c r="B1220" s="294" t="str">
        <f>IF(ISBLANK(INDEX('Policy Characteristics'!B:B,MATCH($C1220,'Policy Characteristics'!$C:$C,0))),"",INDEX('Policy Characteristics'!B:B,MATCH($C1220,'Policy Characteristics'!$C:$C,0)))</f>
        <v>Fuel Use Reduction</v>
      </c>
      <c r="C1220" s="293" t="str">
        <f t="shared" si="66"/>
        <v>RnD Industry Fuel Use Perc Reduction</v>
      </c>
      <c r="D1220" t="s">
        <v>752</v>
      </c>
      <c r="E1220" s="298"/>
      <c r="F1220" s="299" t="s">
        <v>880</v>
      </c>
      <c r="G1220" s="298"/>
      <c r="H1220" s="20">
        <v>1505</v>
      </c>
      <c r="I1220" s="295" t="s">
        <v>624</v>
      </c>
      <c r="J1220" s="296" t="str">
        <f>IF(ISBLANK(INDEX('Policy Characteristics'!D:D,MATCH($C1220,'Policy Characteristics'!$C:$C,0))),"",INDEX('Policy Characteristics'!D:D,MATCH($C1220,'Policy Characteristics'!$C:$C,0)))</f>
        <v>R&amp;D Fuel Use Reductions</v>
      </c>
      <c r="K1220" s="293" t="str">
        <f>IF(ISBLANK(INDEX('Policy Characteristics'!E:E,MATCH($C1220,'Policy Characteristics'!$C:$C,0))),"",INDEX('Policy Characteristics'!E:E,MATCH($C1220,'Policy Characteristics'!$C:$C,0)))</f>
        <v>RnD industry fuel use reduction</v>
      </c>
      <c r="L1220" s="237">
        <f>IF(ISBLANK(INDEX('Policy Characteristics'!F:F,MATCH($C1220,'Policy Characteristics'!$C:$C,0))),"",INDEX('Policy Characteristics'!F:F,MATCH($C1220,'Policy Characteristics'!$C:$C,0)))</f>
        <v>0</v>
      </c>
      <c r="M1220" s="237">
        <f>IF(ISBLANK(INDEX('Policy Characteristics'!G:G,MATCH($C1220,'Policy Characteristics'!$C:$C,0))),"",INDEX('Policy Characteristics'!G:G,MATCH($C1220,'Policy Characteristics'!$C:$C,0)))</f>
        <v>0.4</v>
      </c>
      <c r="N1220" s="237">
        <f>IF(ISBLANK(INDEX('Policy Characteristics'!H:H,MATCH($C1220,'Policy Characteristics'!$C:$C,0))),"",INDEX('Policy Characteristics'!H:H,MATCH($C1220,'Policy Characteristics'!$C:$C,0)))</f>
        <v>0.01</v>
      </c>
      <c r="O1220" s="293" t="str">
        <f>IF(ISBLANK(INDEX('Policy Characteristics'!I:I,MATCH($C1220,'Policy Characteristics'!$C:$C,0))),"",INDEX('Policy Characteristics'!I:I,MATCH($C1220,'Policy Characteristics'!$C:$C,0)))</f>
        <v>% reduction in fuel use</v>
      </c>
      <c r="P1220" s="293"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93" t="str">
        <f>IF(ISBLANK(INDEX('Policy Characteristics'!K:K,MATCH($C1220,'Policy Characteristics'!$C:$C,0))),"",INDEX('Policy Characteristics'!K:K,MATCH($C1220,'Policy Characteristics'!$C:$C,0)))</f>
        <v>architectural-design.html#rnd</v>
      </c>
      <c r="R1220" s="293" t="str">
        <f>IF(ISBLANK(INDEX('Policy Characteristics'!L:L,MATCH($C1220,'Policy Characteristics'!$C:$C,0))),"",INDEX('Policy Characteristics'!L:L,MATCH($C1220,'Policy Characteristics'!$C:$C,0)))</f>
        <v>research-and-development.html</v>
      </c>
    </row>
    <row r="1221" spans="1:18" x14ac:dyDescent="0.25">
      <c r="A1221" s="293" t="str">
        <f>IF(ISBLANK(INDEX('Policy Characteristics'!A:A,MATCH($C1221,'Policy Characteristics'!$C:$C,0))),"",INDEX('Policy Characteristics'!A:A,MATCH($C1221,'Policy Characteristics'!$C:$C,0)))</f>
        <v>Research and Development</v>
      </c>
      <c r="B1221" s="294" t="str">
        <f>IF(ISBLANK(INDEX('Policy Characteristics'!B:B,MATCH($C1221,'Policy Characteristics'!$C:$C,0))),"",INDEX('Policy Characteristics'!B:B,MATCH($C1221,'Policy Characteristics'!$C:$C,0)))</f>
        <v>Fuel Use Reduction</v>
      </c>
      <c r="C1221" s="293" t="str">
        <f t="shared" si="66"/>
        <v>RnD Industry Fuel Use Perc Reduction</v>
      </c>
      <c r="D1221" t="s">
        <v>754</v>
      </c>
      <c r="E1221" s="298"/>
      <c r="F1221" s="299" t="s">
        <v>881</v>
      </c>
      <c r="G1221" s="298"/>
      <c r="H1221" s="20">
        <v>1506</v>
      </c>
      <c r="I1221" s="295" t="s">
        <v>624</v>
      </c>
      <c r="J1221" s="296" t="str">
        <f>IF(ISBLANK(INDEX('Policy Characteristics'!D:D,MATCH($C1221,'Policy Characteristics'!$C:$C,0))),"",INDEX('Policy Characteristics'!D:D,MATCH($C1221,'Policy Characteristics'!$C:$C,0)))</f>
        <v>R&amp;D Fuel Use Reductions</v>
      </c>
      <c r="K1221" s="293" t="str">
        <f>IF(ISBLANK(INDEX('Policy Characteristics'!E:E,MATCH($C1221,'Policy Characteristics'!$C:$C,0))),"",INDEX('Policy Characteristics'!E:E,MATCH($C1221,'Policy Characteristics'!$C:$C,0)))</f>
        <v>RnD industry fuel use reduction</v>
      </c>
      <c r="L1221" s="237">
        <f>IF(ISBLANK(INDEX('Policy Characteristics'!F:F,MATCH($C1221,'Policy Characteristics'!$C:$C,0))),"",INDEX('Policy Characteristics'!F:F,MATCH($C1221,'Policy Characteristics'!$C:$C,0)))</f>
        <v>0</v>
      </c>
      <c r="M1221" s="237">
        <f>IF(ISBLANK(INDEX('Policy Characteristics'!G:G,MATCH($C1221,'Policy Characteristics'!$C:$C,0))),"",INDEX('Policy Characteristics'!G:G,MATCH($C1221,'Policy Characteristics'!$C:$C,0)))</f>
        <v>0.4</v>
      </c>
      <c r="N1221" s="237">
        <f>IF(ISBLANK(INDEX('Policy Characteristics'!H:H,MATCH($C1221,'Policy Characteristics'!$C:$C,0))),"",INDEX('Policy Characteristics'!H:H,MATCH($C1221,'Policy Characteristics'!$C:$C,0)))</f>
        <v>0.01</v>
      </c>
      <c r="O1221" s="293" t="str">
        <f>IF(ISBLANK(INDEX('Policy Characteristics'!I:I,MATCH($C1221,'Policy Characteristics'!$C:$C,0))),"",INDEX('Policy Characteristics'!I:I,MATCH($C1221,'Policy Characteristics'!$C:$C,0)))</f>
        <v>% reduction in fuel use</v>
      </c>
      <c r="P1221" s="293"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93" t="str">
        <f>IF(ISBLANK(INDEX('Policy Characteristics'!K:K,MATCH($C1221,'Policy Characteristics'!$C:$C,0))),"",INDEX('Policy Characteristics'!K:K,MATCH($C1221,'Policy Characteristics'!$C:$C,0)))</f>
        <v>architectural-design.html#rnd</v>
      </c>
      <c r="R1221" s="293" t="str">
        <f>IF(ISBLANK(INDEX('Policy Characteristics'!L:L,MATCH($C1221,'Policy Characteristics'!$C:$C,0))),"",INDEX('Policy Characteristics'!L:L,MATCH($C1221,'Policy Characteristics'!$C:$C,0)))</f>
        <v>research-and-development.html</v>
      </c>
    </row>
    <row r="1222" spans="1:18" x14ac:dyDescent="0.25">
      <c r="A1222" s="293" t="str">
        <f>IF(ISBLANK(INDEX('Policy Characteristics'!A:A,MATCH($C1222,'Policy Characteristics'!$C:$C,0))),"",INDEX('Policy Characteristics'!A:A,MATCH($C1222,'Policy Characteristics'!$C:$C,0)))</f>
        <v>Research and Development</v>
      </c>
      <c r="B1222" s="294" t="str">
        <f>IF(ISBLANK(INDEX('Policy Characteristics'!B:B,MATCH($C1222,'Policy Characteristics'!$C:$C,0))),"",INDEX('Policy Characteristics'!B:B,MATCH($C1222,'Policy Characteristics'!$C:$C,0)))</f>
        <v>Fuel Use Reduction</v>
      </c>
      <c r="C1222" s="293" t="str">
        <f t="shared" si="66"/>
        <v>RnD Industry Fuel Use Perc Reduction</v>
      </c>
      <c r="D1222" t="s">
        <v>756</v>
      </c>
      <c r="E1222" s="298"/>
      <c r="F1222" s="299" t="s">
        <v>882</v>
      </c>
      <c r="G1222" s="298"/>
      <c r="H1222" s="20">
        <v>1507</v>
      </c>
      <c r="I1222" s="295" t="s">
        <v>624</v>
      </c>
      <c r="J1222" s="296" t="str">
        <f>IF(ISBLANK(INDEX('Policy Characteristics'!D:D,MATCH($C1222,'Policy Characteristics'!$C:$C,0))),"",INDEX('Policy Characteristics'!D:D,MATCH($C1222,'Policy Characteristics'!$C:$C,0)))</f>
        <v>R&amp;D Fuel Use Reductions</v>
      </c>
      <c r="K1222" s="293" t="str">
        <f>IF(ISBLANK(INDEX('Policy Characteristics'!E:E,MATCH($C1222,'Policy Characteristics'!$C:$C,0))),"",INDEX('Policy Characteristics'!E:E,MATCH($C1222,'Policy Characteristics'!$C:$C,0)))</f>
        <v>RnD industry fuel use reduction</v>
      </c>
      <c r="L1222" s="237">
        <f>IF(ISBLANK(INDEX('Policy Characteristics'!F:F,MATCH($C1222,'Policy Characteristics'!$C:$C,0))),"",INDEX('Policy Characteristics'!F:F,MATCH($C1222,'Policy Characteristics'!$C:$C,0)))</f>
        <v>0</v>
      </c>
      <c r="M1222" s="237">
        <f>IF(ISBLANK(INDEX('Policy Characteristics'!G:G,MATCH($C1222,'Policy Characteristics'!$C:$C,0))),"",INDEX('Policy Characteristics'!G:G,MATCH($C1222,'Policy Characteristics'!$C:$C,0)))</f>
        <v>0.4</v>
      </c>
      <c r="N1222" s="237">
        <f>IF(ISBLANK(INDEX('Policy Characteristics'!H:H,MATCH($C1222,'Policy Characteristics'!$C:$C,0))),"",INDEX('Policy Characteristics'!H:H,MATCH($C1222,'Policy Characteristics'!$C:$C,0)))</f>
        <v>0.01</v>
      </c>
      <c r="O1222" s="293" t="str">
        <f>IF(ISBLANK(INDEX('Policy Characteristics'!I:I,MATCH($C1222,'Policy Characteristics'!$C:$C,0))),"",INDEX('Policy Characteristics'!I:I,MATCH($C1222,'Policy Characteristics'!$C:$C,0)))</f>
        <v>% reduction in fuel use</v>
      </c>
      <c r="P1222" s="293"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93" t="str">
        <f>IF(ISBLANK(INDEX('Policy Characteristics'!K:K,MATCH($C1222,'Policy Characteristics'!$C:$C,0))),"",INDEX('Policy Characteristics'!K:K,MATCH($C1222,'Policy Characteristics'!$C:$C,0)))</f>
        <v>architectural-design.html#rnd</v>
      </c>
      <c r="R1222" s="293" t="str">
        <f>IF(ISBLANK(INDEX('Policy Characteristics'!L:L,MATCH($C1222,'Policy Characteristics'!$C:$C,0))),"",INDEX('Policy Characteristics'!L:L,MATCH($C1222,'Policy Characteristics'!$C:$C,0)))</f>
        <v>research-and-development.html</v>
      </c>
    </row>
    <row r="1223" spans="1:18" x14ac:dyDescent="0.25">
      <c r="A1223" s="293" t="str">
        <f>IF(ISBLANK(INDEX('Policy Characteristics'!A:A,MATCH($C1223,'Policy Characteristics'!$C:$C,0))),"",INDEX('Policy Characteristics'!A:A,MATCH($C1223,'Policy Characteristics'!$C:$C,0)))</f>
        <v>Research and Development</v>
      </c>
      <c r="B1223" s="294" t="str">
        <f>IF(ISBLANK(INDEX('Policy Characteristics'!B:B,MATCH($C1223,'Policy Characteristics'!$C:$C,0))),"",INDEX('Policy Characteristics'!B:B,MATCH($C1223,'Policy Characteristics'!$C:$C,0)))</f>
        <v>Fuel Use Reduction</v>
      </c>
      <c r="C1223" s="293" t="str">
        <f t="shared" si="66"/>
        <v>RnD Industry Fuel Use Perc Reduction</v>
      </c>
      <c r="D1223" t="s">
        <v>758</v>
      </c>
      <c r="E1223" s="298"/>
      <c r="F1223" s="299" t="s">
        <v>883</v>
      </c>
      <c r="G1223" s="298"/>
      <c r="H1223" s="20">
        <v>1508</v>
      </c>
      <c r="I1223" s="295" t="s">
        <v>624</v>
      </c>
      <c r="J1223" s="296" t="str">
        <f>IF(ISBLANK(INDEX('Policy Characteristics'!D:D,MATCH($C1223,'Policy Characteristics'!$C:$C,0))),"",INDEX('Policy Characteristics'!D:D,MATCH($C1223,'Policy Characteristics'!$C:$C,0)))</f>
        <v>R&amp;D Fuel Use Reductions</v>
      </c>
      <c r="K1223" s="293" t="str">
        <f>IF(ISBLANK(INDEX('Policy Characteristics'!E:E,MATCH($C1223,'Policy Characteristics'!$C:$C,0))),"",INDEX('Policy Characteristics'!E:E,MATCH($C1223,'Policy Characteristics'!$C:$C,0)))</f>
        <v>RnD industry fuel use reduction</v>
      </c>
      <c r="L1223" s="237">
        <f>IF(ISBLANK(INDEX('Policy Characteristics'!F:F,MATCH($C1223,'Policy Characteristics'!$C:$C,0))),"",INDEX('Policy Characteristics'!F:F,MATCH($C1223,'Policy Characteristics'!$C:$C,0)))</f>
        <v>0</v>
      </c>
      <c r="M1223" s="237">
        <f>IF(ISBLANK(INDEX('Policy Characteristics'!G:G,MATCH($C1223,'Policy Characteristics'!$C:$C,0))),"",INDEX('Policy Characteristics'!G:G,MATCH($C1223,'Policy Characteristics'!$C:$C,0)))</f>
        <v>0.4</v>
      </c>
      <c r="N1223" s="237">
        <f>IF(ISBLANK(INDEX('Policy Characteristics'!H:H,MATCH($C1223,'Policy Characteristics'!$C:$C,0))),"",INDEX('Policy Characteristics'!H:H,MATCH($C1223,'Policy Characteristics'!$C:$C,0)))</f>
        <v>0.01</v>
      </c>
      <c r="O1223" s="293" t="str">
        <f>IF(ISBLANK(INDEX('Policy Characteristics'!I:I,MATCH($C1223,'Policy Characteristics'!$C:$C,0))),"",INDEX('Policy Characteristics'!I:I,MATCH($C1223,'Policy Characteristics'!$C:$C,0)))</f>
        <v>% reduction in fuel use</v>
      </c>
      <c r="P1223" s="293"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93" t="str">
        <f>IF(ISBLANK(INDEX('Policy Characteristics'!K:K,MATCH($C1223,'Policy Characteristics'!$C:$C,0))),"",INDEX('Policy Characteristics'!K:K,MATCH($C1223,'Policy Characteristics'!$C:$C,0)))</f>
        <v>architectural-design.html#rnd</v>
      </c>
      <c r="R1223" s="293" t="str">
        <f>IF(ISBLANK(INDEX('Policy Characteristics'!L:L,MATCH($C1223,'Policy Characteristics'!$C:$C,0))),"",INDEX('Policy Characteristics'!L:L,MATCH($C1223,'Policy Characteristics'!$C:$C,0)))</f>
        <v>research-and-development.html</v>
      </c>
    </row>
    <row r="1224" spans="1:18" x14ac:dyDescent="0.25">
      <c r="A1224" s="293" t="str">
        <f>IF(ISBLANK(INDEX('Policy Characteristics'!A:A,MATCH($C1224,'Policy Characteristics'!$C:$C,0))),"",INDEX('Policy Characteristics'!A:A,MATCH($C1224,'Policy Characteristics'!$C:$C,0)))</f>
        <v>Research and Development</v>
      </c>
      <c r="B1224" s="294" t="str">
        <f>IF(ISBLANK(INDEX('Policy Characteristics'!B:B,MATCH($C1224,'Policy Characteristics'!$C:$C,0))),"",INDEX('Policy Characteristics'!B:B,MATCH($C1224,'Policy Characteristics'!$C:$C,0)))</f>
        <v>Fuel Use Reduction</v>
      </c>
      <c r="C1224" s="293" t="str">
        <f t="shared" si="66"/>
        <v>RnD Industry Fuel Use Perc Reduction</v>
      </c>
      <c r="D1224" t="s">
        <v>760</v>
      </c>
      <c r="E1224" s="298"/>
      <c r="F1224" s="299" t="s">
        <v>884</v>
      </c>
      <c r="G1224" s="298"/>
      <c r="H1224" s="20">
        <v>1509</v>
      </c>
      <c r="I1224" s="295" t="s">
        <v>624</v>
      </c>
      <c r="J1224" s="296" t="str">
        <f>IF(ISBLANK(INDEX('Policy Characteristics'!D:D,MATCH($C1224,'Policy Characteristics'!$C:$C,0))),"",INDEX('Policy Characteristics'!D:D,MATCH($C1224,'Policy Characteristics'!$C:$C,0)))</f>
        <v>R&amp;D Fuel Use Reductions</v>
      </c>
      <c r="K1224" s="293" t="str">
        <f>IF(ISBLANK(INDEX('Policy Characteristics'!E:E,MATCH($C1224,'Policy Characteristics'!$C:$C,0))),"",INDEX('Policy Characteristics'!E:E,MATCH($C1224,'Policy Characteristics'!$C:$C,0)))</f>
        <v>RnD industry fuel use reduction</v>
      </c>
      <c r="L1224" s="237">
        <f>IF(ISBLANK(INDEX('Policy Characteristics'!F:F,MATCH($C1224,'Policy Characteristics'!$C:$C,0))),"",INDEX('Policy Characteristics'!F:F,MATCH($C1224,'Policy Characteristics'!$C:$C,0)))</f>
        <v>0</v>
      </c>
      <c r="M1224" s="237">
        <f>IF(ISBLANK(INDEX('Policy Characteristics'!G:G,MATCH($C1224,'Policy Characteristics'!$C:$C,0))),"",INDEX('Policy Characteristics'!G:G,MATCH($C1224,'Policy Characteristics'!$C:$C,0)))</f>
        <v>0.4</v>
      </c>
      <c r="N1224" s="237">
        <f>IF(ISBLANK(INDEX('Policy Characteristics'!H:H,MATCH($C1224,'Policy Characteristics'!$C:$C,0))),"",INDEX('Policy Characteristics'!H:H,MATCH($C1224,'Policy Characteristics'!$C:$C,0)))</f>
        <v>0.01</v>
      </c>
      <c r="O1224" s="293" t="str">
        <f>IF(ISBLANK(INDEX('Policy Characteristics'!I:I,MATCH($C1224,'Policy Characteristics'!$C:$C,0))),"",INDEX('Policy Characteristics'!I:I,MATCH($C1224,'Policy Characteristics'!$C:$C,0)))</f>
        <v>% reduction in fuel use</v>
      </c>
      <c r="P1224" s="293"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93" t="str">
        <f>IF(ISBLANK(INDEX('Policy Characteristics'!K:K,MATCH($C1224,'Policy Characteristics'!$C:$C,0))),"",INDEX('Policy Characteristics'!K:K,MATCH($C1224,'Policy Characteristics'!$C:$C,0)))</f>
        <v>architectural-design.html#rnd</v>
      </c>
      <c r="R1224" s="293" t="str">
        <f>IF(ISBLANK(INDEX('Policy Characteristics'!L:L,MATCH($C1224,'Policy Characteristics'!$C:$C,0))),"",INDEX('Policy Characteristics'!L:L,MATCH($C1224,'Policy Characteristics'!$C:$C,0)))</f>
        <v>research-and-development.html</v>
      </c>
    </row>
    <row r="1225" spans="1:18" x14ac:dyDescent="0.25">
      <c r="A1225" s="293" t="str">
        <f>IF(ISBLANK(INDEX('Policy Characteristics'!A:A,MATCH($C1225,'Policy Characteristics'!$C:$C,0))),"",INDEX('Policy Characteristics'!A:A,MATCH($C1225,'Policy Characteristics'!$C:$C,0)))</f>
        <v>Research and Development</v>
      </c>
      <c r="B1225" s="294" t="str">
        <f>IF(ISBLANK(INDEX('Policy Characteristics'!B:B,MATCH($C1225,'Policy Characteristics'!$C:$C,0))),"",INDEX('Policy Characteristics'!B:B,MATCH($C1225,'Policy Characteristics'!$C:$C,0)))</f>
        <v>Fuel Use Reduction</v>
      </c>
      <c r="C1225" s="293" t="str">
        <f t="shared" si="66"/>
        <v>RnD Industry Fuel Use Perc Reduction</v>
      </c>
      <c r="D1225" t="s">
        <v>762</v>
      </c>
      <c r="E1225" s="298"/>
      <c r="F1225" s="299" t="s">
        <v>885</v>
      </c>
      <c r="G1225" s="298"/>
      <c r="H1225" s="20">
        <v>1510</v>
      </c>
      <c r="I1225" s="295" t="s">
        <v>624</v>
      </c>
      <c r="J1225" s="296" t="str">
        <f>IF(ISBLANK(INDEX('Policy Characteristics'!D:D,MATCH($C1225,'Policy Characteristics'!$C:$C,0))),"",INDEX('Policy Characteristics'!D:D,MATCH($C1225,'Policy Characteristics'!$C:$C,0)))</f>
        <v>R&amp;D Fuel Use Reductions</v>
      </c>
      <c r="K1225" s="293" t="str">
        <f>IF(ISBLANK(INDEX('Policy Characteristics'!E:E,MATCH($C1225,'Policy Characteristics'!$C:$C,0))),"",INDEX('Policy Characteristics'!E:E,MATCH($C1225,'Policy Characteristics'!$C:$C,0)))</f>
        <v>RnD industry fuel use reduction</v>
      </c>
      <c r="L1225" s="237">
        <f>IF(ISBLANK(INDEX('Policy Characteristics'!F:F,MATCH($C1225,'Policy Characteristics'!$C:$C,0))),"",INDEX('Policy Characteristics'!F:F,MATCH($C1225,'Policy Characteristics'!$C:$C,0)))</f>
        <v>0</v>
      </c>
      <c r="M1225" s="237">
        <f>IF(ISBLANK(INDEX('Policy Characteristics'!G:G,MATCH($C1225,'Policy Characteristics'!$C:$C,0))),"",INDEX('Policy Characteristics'!G:G,MATCH($C1225,'Policy Characteristics'!$C:$C,0)))</f>
        <v>0.4</v>
      </c>
      <c r="N1225" s="237">
        <f>IF(ISBLANK(INDEX('Policy Characteristics'!H:H,MATCH($C1225,'Policy Characteristics'!$C:$C,0))),"",INDEX('Policy Characteristics'!H:H,MATCH($C1225,'Policy Characteristics'!$C:$C,0)))</f>
        <v>0.01</v>
      </c>
      <c r="O1225" s="293" t="str">
        <f>IF(ISBLANK(INDEX('Policy Characteristics'!I:I,MATCH($C1225,'Policy Characteristics'!$C:$C,0))),"",INDEX('Policy Characteristics'!I:I,MATCH($C1225,'Policy Characteristics'!$C:$C,0)))</f>
        <v>% reduction in fuel use</v>
      </c>
      <c r="P1225" s="293"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93" t="str">
        <f>IF(ISBLANK(INDEX('Policy Characteristics'!K:K,MATCH($C1225,'Policy Characteristics'!$C:$C,0))),"",INDEX('Policy Characteristics'!K:K,MATCH($C1225,'Policy Characteristics'!$C:$C,0)))</f>
        <v>architectural-design.html#rnd</v>
      </c>
      <c r="R1225" s="293" t="str">
        <f>IF(ISBLANK(INDEX('Policy Characteristics'!L:L,MATCH($C1225,'Policy Characteristics'!$C:$C,0))),"",INDEX('Policy Characteristics'!L:L,MATCH($C1225,'Policy Characteristics'!$C:$C,0)))</f>
        <v>research-and-development.html</v>
      </c>
    </row>
    <row r="1226" spans="1:18" x14ac:dyDescent="0.25">
      <c r="A1226" s="293" t="str">
        <f>IF(ISBLANK(INDEX('Policy Characteristics'!A:A,MATCH($C1226,'Policy Characteristics'!$C:$C,0))),"",INDEX('Policy Characteristics'!A:A,MATCH($C1226,'Policy Characteristics'!$C:$C,0)))</f>
        <v>Research and Development</v>
      </c>
      <c r="B1226" s="294" t="str">
        <f>IF(ISBLANK(INDEX('Policy Characteristics'!B:B,MATCH($C1226,'Policy Characteristics'!$C:$C,0))),"",INDEX('Policy Characteristics'!B:B,MATCH($C1226,'Policy Characteristics'!$C:$C,0)))</f>
        <v>Fuel Use Reduction</v>
      </c>
      <c r="C1226" s="293" t="str">
        <f t="shared" si="66"/>
        <v>RnD Industry Fuel Use Perc Reduction</v>
      </c>
      <c r="D1226" t="s">
        <v>764</v>
      </c>
      <c r="E1226" s="298"/>
      <c r="F1226" s="299" t="s">
        <v>886</v>
      </c>
      <c r="G1226" s="298"/>
      <c r="H1226" s="20">
        <v>1511</v>
      </c>
      <c r="I1226" s="295" t="s">
        <v>624</v>
      </c>
      <c r="J1226" s="296" t="str">
        <f>IF(ISBLANK(INDEX('Policy Characteristics'!D:D,MATCH($C1226,'Policy Characteristics'!$C:$C,0))),"",INDEX('Policy Characteristics'!D:D,MATCH($C1226,'Policy Characteristics'!$C:$C,0)))</f>
        <v>R&amp;D Fuel Use Reductions</v>
      </c>
      <c r="K1226" s="293" t="str">
        <f>IF(ISBLANK(INDEX('Policy Characteristics'!E:E,MATCH($C1226,'Policy Characteristics'!$C:$C,0))),"",INDEX('Policy Characteristics'!E:E,MATCH($C1226,'Policy Characteristics'!$C:$C,0)))</f>
        <v>RnD industry fuel use reduction</v>
      </c>
      <c r="L1226" s="237">
        <f>IF(ISBLANK(INDEX('Policy Characteristics'!F:F,MATCH($C1226,'Policy Characteristics'!$C:$C,0))),"",INDEX('Policy Characteristics'!F:F,MATCH($C1226,'Policy Characteristics'!$C:$C,0)))</f>
        <v>0</v>
      </c>
      <c r="M1226" s="237">
        <f>IF(ISBLANK(INDEX('Policy Characteristics'!G:G,MATCH($C1226,'Policy Characteristics'!$C:$C,0))),"",INDEX('Policy Characteristics'!G:G,MATCH($C1226,'Policy Characteristics'!$C:$C,0)))</f>
        <v>0.4</v>
      </c>
      <c r="N1226" s="237">
        <f>IF(ISBLANK(INDEX('Policy Characteristics'!H:H,MATCH($C1226,'Policy Characteristics'!$C:$C,0))),"",INDEX('Policy Characteristics'!H:H,MATCH($C1226,'Policy Characteristics'!$C:$C,0)))</f>
        <v>0.01</v>
      </c>
      <c r="O1226" s="293" t="str">
        <f>IF(ISBLANK(INDEX('Policy Characteristics'!I:I,MATCH($C1226,'Policy Characteristics'!$C:$C,0))),"",INDEX('Policy Characteristics'!I:I,MATCH($C1226,'Policy Characteristics'!$C:$C,0)))</f>
        <v>% reduction in fuel use</v>
      </c>
      <c r="P1226" s="293"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93" t="str">
        <f>IF(ISBLANK(INDEX('Policy Characteristics'!K:K,MATCH($C1226,'Policy Characteristics'!$C:$C,0))),"",INDEX('Policy Characteristics'!K:K,MATCH($C1226,'Policy Characteristics'!$C:$C,0)))</f>
        <v>architectural-design.html#rnd</v>
      </c>
      <c r="R1226" s="293" t="str">
        <f>IF(ISBLANK(INDEX('Policy Characteristics'!L:L,MATCH($C1226,'Policy Characteristics'!$C:$C,0))),"",INDEX('Policy Characteristics'!L:L,MATCH($C1226,'Policy Characteristics'!$C:$C,0)))</f>
        <v>research-and-development.html</v>
      </c>
    </row>
    <row r="1227" spans="1:18" x14ac:dyDescent="0.25">
      <c r="A1227" s="293" t="str">
        <f>IF(ISBLANK(INDEX('Policy Characteristics'!A:A,MATCH($C1227,'Policy Characteristics'!$C:$C,0))),"",INDEX('Policy Characteristics'!A:A,MATCH($C1227,'Policy Characteristics'!$C:$C,0)))</f>
        <v>Research and Development</v>
      </c>
      <c r="B1227" s="294" t="str">
        <f>IF(ISBLANK(INDEX('Policy Characteristics'!B:B,MATCH($C1227,'Policy Characteristics'!$C:$C,0))),"",INDEX('Policy Characteristics'!B:B,MATCH($C1227,'Policy Characteristics'!$C:$C,0)))</f>
        <v>Fuel Use Reduction</v>
      </c>
      <c r="C1227" t="s">
        <v>576</v>
      </c>
      <c r="D1227" s="298" t="s">
        <v>887</v>
      </c>
      <c r="E1227" s="298"/>
      <c r="F1227" s="298" t="s">
        <v>888</v>
      </c>
      <c r="G1227" s="298"/>
      <c r="H1227" s="20">
        <v>133</v>
      </c>
      <c r="I1227" s="295" t="s">
        <v>624</v>
      </c>
      <c r="J1227" s="296" t="str">
        <f>IF(ISBLANK(INDEX('Policy Characteristics'!D:D,MATCH($C1227,'Policy Characteristics'!$C:$C,0))),"",INDEX('Policy Characteristics'!D:D,MATCH($C1227,'Policy Characteristics'!$C:$C,0)))</f>
        <v>R&amp;D Fuel Use Reductions</v>
      </c>
      <c r="K1227" s="293" t="str">
        <f>IF(ISBLANK(INDEX('Policy Characteristics'!E:E,MATCH($C1227,'Policy Characteristics'!$C:$C,0))),"",INDEX('Policy Characteristics'!E:E,MATCH($C1227,'Policy Characteristics'!$C:$C,0)))</f>
        <v>RnD transportation fuel use reduction</v>
      </c>
      <c r="L1227" s="237">
        <f>IF(ISBLANK(INDEX('Policy Characteristics'!F:F,MATCH($C1227,'Policy Characteristics'!$C:$C,0))),"",INDEX('Policy Characteristics'!F:F,MATCH($C1227,'Policy Characteristics'!$C:$C,0)))</f>
        <v>0</v>
      </c>
      <c r="M1227" s="237">
        <f>IF(ISBLANK(INDEX('Policy Characteristics'!G:G,MATCH($C1227,'Policy Characteristics'!$C:$C,0))),"",INDEX('Policy Characteristics'!G:G,MATCH($C1227,'Policy Characteristics'!$C:$C,0)))</f>
        <v>0.4</v>
      </c>
      <c r="N1227" s="237">
        <f>IF(ISBLANK(INDEX('Policy Characteristics'!H:H,MATCH($C1227,'Policy Characteristics'!$C:$C,0))),"",INDEX('Policy Characteristics'!H:H,MATCH($C1227,'Policy Characteristics'!$C:$C,0)))</f>
        <v>0.01</v>
      </c>
      <c r="O1227" s="293" t="str">
        <f>IF(ISBLANK(INDEX('Policy Characteristics'!I:I,MATCH($C1227,'Policy Characteristics'!$C:$C,0))),"",INDEX('Policy Characteristics'!I:I,MATCH($C1227,'Policy Characteristics'!$C:$C,0)))</f>
        <v>% reduction in fuel use</v>
      </c>
      <c r="P1227" s="293"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93" t="str">
        <f>IF(ISBLANK(INDEX('Policy Characteristics'!K:K,MATCH($C1227,'Policy Characteristics'!$C:$C,0))),"",INDEX('Policy Characteristics'!K:K,MATCH($C1227,'Policy Characteristics'!$C:$C,0)))</f>
        <v>architectural-design.html#rnd</v>
      </c>
      <c r="R1227" s="293" t="str">
        <f>IF(ISBLANK(INDEX('Policy Characteristics'!L:L,MATCH($C1227,'Policy Characteristics'!$C:$C,0))),"",INDEX('Policy Characteristics'!L:L,MATCH($C1227,'Policy Characteristics'!$C:$C,0)))</f>
        <v>research-and-development.html</v>
      </c>
    </row>
    <row r="1228" spans="1:18" x14ac:dyDescent="0.25">
      <c r="A1228" s="293" t="str">
        <f>IF(ISBLANK(INDEX('Policy Characteristics'!A:A,MATCH($C1228,'Policy Characteristics'!$C:$C,0))),"",INDEX('Policy Characteristics'!A:A,MATCH($C1228,'Policy Characteristics'!$C:$C,0)))</f>
        <v>Research and Development</v>
      </c>
      <c r="B1228" s="294" t="str">
        <f>IF(ISBLANK(INDEX('Policy Characteristics'!B:B,MATCH($C1228,'Policy Characteristics'!$C:$C,0))),"",INDEX('Policy Characteristics'!B:B,MATCH($C1228,'Policy Characteristics'!$C:$C,0)))</f>
        <v>Fuel Use Reduction</v>
      </c>
      <c r="C1228" s="293" t="str">
        <f t="shared" ref="C1228:C1233" si="67">C$1227</f>
        <v>RnD Transportation Fuel Use Perc Reduction</v>
      </c>
      <c r="D1228" s="298" t="s">
        <v>889</v>
      </c>
      <c r="E1228" s="298"/>
      <c r="F1228" s="298" t="s">
        <v>890</v>
      </c>
      <c r="G1228" s="298"/>
      <c r="H1228" s="20">
        <v>134</v>
      </c>
      <c r="I1228" s="295" t="s">
        <v>624</v>
      </c>
      <c r="J1228" s="296" t="str">
        <f>IF(ISBLANK(INDEX('Policy Characteristics'!D:D,MATCH($C1228,'Policy Characteristics'!$C:$C,0))),"",INDEX('Policy Characteristics'!D:D,MATCH($C1228,'Policy Characteristics'!$C:$C,0)))</f>
        <v>R&amp;D Fuel Use Reductions</v>
      </c>
      <c r="K1228" s="293" t="str">
        <f>IF(ISBLANK(INDEX('Policy Characteristics'!E:E,MATCH($C1228,'Policy Characteristics'!$C:$C,0))),"",INDEX('Policy Characteristics'!E:E,MATCH($C1228,'Policy Characteristics'!$C:$C,0)))</f>
        <v>RnD transportation fuel use reduction</v>
      </c>
      <c r="L1228" s="237">
        <f>IF(ISBLANK(INDEX('Policy Characteristics'!F:F,MATCH($C1228,'Policy Characteristics'!$C:$C,0))),"",INDEX('Policy Characteristics'!F:F,MATCH($C1228,'Policy Characteristics'!$C:$C,0)))</f>
        <v>0</v>
      </c>
      <c r="M1228" s="237">
        <f>IF(ISBLANK(INDEX('Policy Characteristics'!G:G,MATCH($C1228,'Policy Characteristics'!$C:$C,0))),"",INDEX('Policy Characteristics'!G:G,MATCH($C1228,'Policy Characteristics'!$C:$C,0)))</f>
        <v>0.4</v>
      </c>
      <c r="N1228" s="237">
        <f>IF(ISBLANK(INDEX('Policy Characteristics'!H:H,MATCH($C1228,'Policy Characteristics'!$C:$C,0))),"",INDEX('Policy Characteristics'!H:H,MATCH($C1228,'Policy Characteristics'!$C:$C,0)))</f>
        <v>0.01</v>
      </c>
      <c r="O1228" s="293" t="str">
        <f>IF(ISBLANK(INDEX('Policy Characteristics'!I:I,MATCH($C1228,'Policy Characteristics'!$C:$C,0))),"",INDEX('Policy Characteristics'!I:I,MATCH($C1228,'Policy Characteristics'!$C:$C,0)))</f>
        <v>% reduction in fuel use</v>
      </c>
      <c r="P1228" s="293"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93" t="str">
        <f>IF(ISBLANK(INDEX('Policy Characteristics'!K:K,MATCH($C1228,'Policy Characteristics'!$C:$C,0))),"",INDEX('Policy Characteristics'!K:K,MATCH($C1228,'Policy Characteristics'!$C:$C,0)))</f>
        <v>architectural-design.html#rnd</v>
      </c>
      <c r="R1228" s="293" t="str">
        <f>IF(ISBLANK(INDEX('Policy Characteristics'!L:L,MATCH($C1228,'Policy Characteristics'!$C:$C,0))),"",INDEX('Policy Characteristics'!L:L,MATCH($C1228,'Policy Characteristics'!$C:$C,0)))</f>
        <v>research-and-development.html</v>
      </c>
    </row>
    <row r="1229" spans="1:18" x14ac:dyDescent="0.25">
      <c r="A1229" s="293" t="str">
        <f>IF(ISBLANK(INDEX('Policy Characteristics'!A:A,MATCH($C1229,'Policy Characteristics'!$C:$C,0))),"",INDEX('Policy Characteristics'!A:A,MATCH($C1229,'Policy Characteristics'!$C:$C,0)))</f>
        <v>Research and Development</v>
      </c>
      <c r="B1229" s="294" t="str">
        <f>IF(ISBLANK(INDEX('Policy Characteristics'!B:B,MATCH($C1229,'Policy Characteristics'!$C:$C,0))),"",INDEX('Policy Characteristics'!B:B,MATCH($C1229,'Policy Characteristics'!$C:$C,0)))</f>
        <v>Fuel Use Reduction</v>
      </c>
      <c r="C1229" s="293" t="str">
        <f t="shared" si="67"/>
        <v>RnD Transportation Fuel Use Perc Reduction</v>
      </c>
      <c r="D1229" s="298" t="s">
        <v>891</v>
      </c>
      <c r="E1229" s="298"/>
      <c r="F1229" s="298" t="s">
        <v>892</v>
      </c>
      <c r="G1229" s="298"/>
      <c r="H1229" s="20">
        <v>135</v>
      </c>
      <c r="I1229" s="295" t="s">
        <v>624</v>
      </c>
      <c r="J1229" s="296" t="str">
        <f>IF(ISBLANK(INDEX('Policy Characteristics'!D:D,MATCH($C1229,'Policy Characteristics'!$C:$C,0))),"",INDEX('Policy Characteristics'!D:D,MATCH($C1229,'Policy Characteristics'!$C:$C,0)))</f>
        <v>R&amp;D Fuel Use Reductions</v>
      </c>
      <c r="K1229" s="293" t="str">
        <f>IF(ISBLANK(INDEX('Policy Characteristics'!E:E,MATCH($C1229,'Policy Characteristics'!$C:$C,0))),"",INDEX('Policy Characteristics'!E:E,MATCH($C1229,'Policy Characteristics'!$C:$C,0)))</f>
        <v>RnD transportation fuel use reduction</v>
      </c>
      <c r="L1229" s="237">
        <f>IF(ISBLANK(INDEX('Policy Characteristics'!F:F,MATCH($C1229,'Policy Characteristics'!$C:$C,0))),"",INDEX('Policy Characteristics'!F:F,MATCH($C1229,'Policy Characteristics'!$C:$C,0)))</f>
        <v>0</v>
      </c>
      <c r="M1229" s="237">
        <f>IF(ISBLANK(INDEX('Policy Characteristics'!G:G,MATCH($C1229,'Policy Characteristics'!$C:$C,0))),"",INDEX('Policy Characteristics'!G:G,MATCH($C1229,'Policy Characteristics'!$C:$C,0)))</f>
        <v>0.4</v>
      </c>
      <c r="N1229" s="237">
        <f>IF(ISBLANK(INDEX('Policy Characteristics'!H:H,MATCH($C1229,'Policy Characteristics'!$C:$C,0))),"",INDEX('Policy Characteristics'!H:H,MATCH($C1229,'Policy Characteristics'!$C:$C,0)))</f>
        <v>0.01</v>
      </c>
      <c r="O1229" s="293" t="str">
        <f>IF(ISBLANK(INDEX('Policy Characteristics'!I:I,MATCH($C1229,'Policy Characteristics'!$C:$C,0))),"",INDEX('Policy Characteristics'!I:I,MATCH($C1229,'Policy Characteristics'!$C:$C,0)))</f>
        <v>% reduction in fuel use</v>
      </c>
      <c r="P1229" s="293"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93" t="str">
        <f>IF(ISBLANK(INDEX('Policy Characteristics'!K:K,MATCH($C1229,'Policy Characteristics'!$C:$C,0))),"",INDEX('Policy Characteristics'!K:K,MATCH($C1229,'Policy Characteristics'!$C:$C,0)))</f>
        <v>architectural-design.html#rnd</v>
      </c>
      <c r="R1229" s="293" t="str">
        <f>IF(ISBLANK(INDEX('Policy Characteristics'!L:L,MATCH($C1229,'Policy Characteristics'!$C:$C,0))),"",INDEX('Policy Characteristics'!L:L,MATCH($C1229,'Policy Characteristics'!$C:$C,0)))</f>
        <v>research-and-development.html</v>
      </c>
    </row>
    <row r="1230" spans="1:18" x14ac:dyDescent="0.25">
      <c r="A1230" s="293" t="str">
        <f>IF(ISBLANK(INDEX('Policy Characteristics'!A:A,MATCH($C1230,'Policy Characteristics'!$C:$C,0))),"",INDEX('Policy Characteristics'!A:A,MATCH($C1230,'Policy Characteristics'!$C:$C,0)))</f>
        <v>Research and Development</v>
      </c>
      <c r="B1230" s="294" t="str">
        <f>IF(ISBLANK(INDEX('Policy Characteristics'!B:B,MATCH($C1230,'Policy Characteristics'!$C:$C,0))),"",INDEX('Policy Characteristics'!B:B,MATCH($C1230,'Policy Characteristics'!$C:$C,0)))</f>
        <v>Fuel Use Reduction</v>
      </c>
      <c r="C1230" s="293" t="str">
        <f t="shared" si="67"/>
        <v>RnD Transportation Fuel Use Perc Reduction</v>
      </c>
      <c r="D1230" s="298" t="s">
        <v>893</v>
      </c>
      <c r="E1230" s="298"/>
      <c r="F1230" s="298" t="s">
        <v>894</v>
      </c>
      <c r="G1230" s="298"/>
      <c r="H1230" s="20">
        <v>136</v>
      </c>
      <c r="I1230" s="295" t="s">
        <v>624</v>
      </c>
      <c r="J1230" s="296" t="str">
        <f>IF(ISBLANK(INDEX('Policy Characteristics'!D:D,MATCH($C1230,'Policy Characteristics'!$C:$C,0))),"",INDEX('Policy Characteristics'!D:D,MATCH($C1230,'Policy Characteristics'!$C:$C,0)))</f>
        <v>R&amp;D Fuel Use Reductions</v>
      </c>
      <c r="K1230" s="293" t="str">
        <f>IF(ISBLANK(INDEX('Policy Characteristics'!E:E,MATCH($C1230,'Policy Characteristics'!$C:$C,0))),"",INDEX('Policy Characteristics'!E:E,MATCH($C1230,'Policy Characteristics'!$C:$C,0)))</f>
        <v>RnD transportation fuel use reduction</v>
      </c>
      <c r="L1230" s="237">
        <f>IF(ISBLANK(INDEX('Policy Characteristics'!F:F,MATCH($C1230,'Policy Characteristics'!$C:$C,0))),"",INDEX('Policy Characteristics'!F:F,MATCH($C1230,'Policy Characteristics'!$C:$C,0)))</f>
        <v>0</v>
      </c>
      <c r="M1230" s="237">
        <f>IF(ISBLANK(INDEX('Policy Characteristics'!G:G,MATCH($C1230,'Policy Characteristics'!$C:$C,0))),"",INDEX('Policy Characteristics'!G:G,MATCH($C1230,'Policy Characteristics'!$C:$C,0)))</f>
        <v>0.4</v>
      </c>
      <c r="N1230" s="237">
        <f>IF(ISBLANK(INDEX('Policy Characteristics'!H:H,MATCH($C1230,'Policy Characteristics'!$C:$C,0))),"",INDEX('Policy Characteristics'!H:H,MATCH($C1230,'Policy Characteristics'!$C:$C,0)))</f>
        <v>0.01</v>
      </c>
      <c r="O1230" s="293" t="str">
        <f>IF(ISBLANK(INDEX('Policy Characteristics'!I:I,MATCH($C1230,'Policy Characteristics'!$C:$C,0))),"",INDEX('Policy Characteristics'!I:I,MATCH($C1230,'Policy Characteristics'!$C:$C,0)))</f>
        <v>% reduction in fuel use</v>
      </c>
      <c r="P1230" s="293"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93" t="str">
        <f>IF(ISBLANK(INDEX('Policy Characteristics'!K:K,MATCH($C1230,'Policy Characteristics'!$C:$C,0))),"",INDEX('Policy Characteristics'!K:K,MATCH($C1230,'Policy Characteristics'!$C:$C,0)))</f>
        <v>architectural-design.html#rnd</v>
      </c>
      <c r="R1230" s="293" t="str">
        <f>IF(ISBLANK(INDEX('Policy Characteristics'!L:L,MATCH($C1230,'Policy Characteristics'!$C:$C,0))),"",INDEX('Policy Characteristics'!L:L,MATCH($C1230,'Policy Characteristics'!$C:$C,0)))</f>
        <v>research-and-development.html</v>
      </c>
    </row>
    <row r="1231" spans="1:18" x14ac:dyDescent="0.25">
      <c r="A1231" s="293" t="str">
        <f>IF(ISBLANK(INDEX('Policy Characteristics'!A:A,MATCH($C1231,'Policy Characteristics'!$C:$C,0))),"",INDEX('Policy Characteristics'!A:A,MATCH($C1231,'Policy Characteristics'!$C:$C,0)))</f>
        <v>Research and Development</v>
      </c>
      <c r="B1231" s="294" t="str">
        <f>IF(ISBLANK(INDEX('Policy Characteristics'!B:B,MATCH($C1231,'Policy Characteristics'!$C:$C,0))),"",INDEX('Policy Characteristics'!B:B,MATCH($C1231,'Policy Characteristics'!$C:$C,0)))</f>
        <v>Fuel Use Reduction</v>
      </c>
      <c r="C1231" s="293" t="str">
        <f t="shared" si="67"/>
        <v>RnD Transportation Fuel Use Perc Reduction</v>
      </c>
      <c r="D1231" s="298" t="s">
        <v>895</v>
      </c>
      <c r="E1231" s="298"/>
      <c r="F1231" s="298" t="s">
        <v>896</v>
      </c>
      <c r="G1231" s="298"/>
      <c r="H1231" s="20">
        <v>137</v>
      </c>
      <c r="I1231" s="295" t="s">
        <v>624</v>
      </c>
      <c r="J1231" s="296" t="str">
        <f>IF(ISBLANK(INDEX('Policy Characteristics'!D:D,MATCH($C1231,'Policy Characteristics'!$C:$C,0))),"",INDEX('Policy Characteristics'!D:D,MATCH($C1231,'Policy Characteristics'!$C:$C,0)))</f>
        <v>R&amp;D Fuel Use Reductions</v>
      </c>
      <c r="K1231" s="293" t="str">
        <f>IF(ISBLANK(INDEX('Policy Characteristics'!E:E,MATCH($C1231,'Policy Characteristics'!$C:$C,0))),"",INDEX('Policy Characteristics'!E:E,MATCH($C1231,'Policy Characteristics'!$C:$C,0)))</f>
        <v>RnD transportation fuel use reduction</v>
      </c>
      <c r="L1231" s="237">
        <f>IF(ISBLANK(INDEX('Policy Characteristics'!F:F,MATCH($C1231,'Policy Characteristics'!$C:$C,0))),"",INDEX('Policy Characteristics'!F:F,MATCH($C1231,'Policy Characteristics'!$C:$C,0)))</f>
        <v>0</v>
      </c>
      <c r="M1231" s="237">
        <f>IF(ISBLANK(INDEX('Policy Characteristics'!G:G,MATCH($C1231,'Policy Characteristics'!$C:$C,0))),"",INDEX('Policy Characteristics'!G:G,MATCH($C1231,'Policy Characteristics'!$C:$C,0)))</f>
        <v>0.4</v>
      </c>
      <c r="N1231" s="237">
        <f>IF(ISBLANK(INDEX('Policy Characteristics'!H:H,MATCH($C1231,'Policy Characteristics'!$C:$C,0))),"",INDEX('Policy Characteristics'!H:H,MATCH($C1231,'Policy Characteristics'!$C:$C,0)))</f>
        <v>0.01</v>
      </c>
      <c r="O1231" s="293" t="str">
        <f>IF(ISBLANK(INDEX('Policy Characteristics'!I:I,MATCH($C1231,'Policy Characteristics'!$C:$C,0))),"",INDEX('Policy Characteristics'!I:I,MATCH($C1231,'Policy Characteristics'!$C:$C,0)))</f>
        <v>% reduction in fuel use</v>
      </c>
      <c r="P1231" s="293"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93" t="str">
        <f>IF(ISBLANK(INDEX('Policy Characteristics'!K:K,MATCH($C1231,'Policy Characteristics'!$C:$C,0))),"",INDEX('Policy Characteristics'!K:K,MATCH($C1231,'Policy Characteristics'!$C:$C,0)))</f>
        <v>architectural-design.html#rnd</v>
      </c>
      <c r="R1231" s="293" t="str">
        <f>IF(ISBLANK(INDEX('Policy Characteristics'!L:L,MATCH($C1231,'Policy Characteristics'!$C:$C,0))),"",INDEX('Policy Characteristics'!L:L,MATCH($C1231,'Policy Characteristics'!$C:$C,0)))</f>
        <v>research-and-development.html</v>
      </c>
    </row>
    <row r="1232" spans="1:18" x14ac:dyDescent="0.25">
      <c r="A1232" s="293" t="str">
        <f>IF(ISBLANK(INDEX('Policy Characteristics'!A:A,MATCH($C1232,'Policy Characteristics'!$C:$C,0))),"",INDEX('Policy Characteristics'!A:A,MATCH($C1232,'Policy Characteristics'!$C:$C,0)))</f>
        <v>Research and Development</v>
      </c>
      <c r="B1232" s="294" t="str">
        <f>IF(ISBLANK(INDEX('Policy Characteristics'!B:B,MATCH($C1232,'Policy Characteristics'!$C:$C,0))),"",INDEX('Policy Characteristics'!B:B,MATCH($C1232,'Policy Characteristics'!$C:$C,0)))</f>
        <v>Fuel Use Reduction</v>
      </c>
      <c r="C1232" s="293" t="str">
        <f t="shared" si="67"/>
        <v>RnD Transportation Fuel Use Perc Reduction</v>
      </c>
      <c r="D1232" s="298" t="s">
        <v>897</v>
      </c>
      <c r="E1232" s="298"/>
      <c r="F1232" s="298" t="s">
        <v>898</v>
      </c>
      <c r="G1232" s="298"/>
      <c r="H1232" s="20">
        <v>138</v>
      </c>
      <c r="I1232" s="295" t="s">
        <v>624</v>
      </c>
      <c r="J1232" s="296" t="str">
        <f>IF(ISBLANK(INDEX('Policy Characteristics'!D:D,MATCH($C1232,'Policy Characteristics'!$C:$C,0))),"",INDEX('Policy Characteristics'!D:D,MATCH($C1232,'Policy Characteristics'!$C:$C,0)))</f>
        <v>R&amp;D Fuel Use Reductions</v>
      </c>
      <c r="K1232" s="293" t="str">
        <f>IF(ISBLANK(INDEX('Policy Characteristics'!E:E,MATCH($C1232,'Policy Characteristics'!$C:$C,0))),"",INDEX('Policy Characteristics'!E:E,MATCH($C1232,'Policy Characteristics'!$C:$C,0)))</f>
        <v>RnD transportation fuel use reduction</v>
      </c>
      <c r="L1232" s="237">
        <f>IF(ISBLANK(INDEX('Policy Characteristics'!F:F,MATCH($C1232,'Policy Characteristics'!$C:$C,0))),"",INDEX('Policy Characteristics'!F:F,MATCH($C1232,'Policy Characteristics'!$C:$C,0)))</f>
        <v>0</v>
      </c>
      <c r="M1232" s="237">
        <f>IF(ISBLANK(INDEX('Policy Characteristics'!G:G,MATCH($C1232,'Policy Characteristics'!$C:$C,0))),"",INDEX('Policy Characteristics'!G:G,MATCH($C1232,'Policy Characteristics'!$C:$C,0)))</f>
        <v>0.4</v>
      </c>
      <c r="N1232" s="237">
        <f>IF(ISBLANK(INDEX('Policy Characteristics'!H:H,MATCH($C1232,'Policy Characteristics'!$C:$C,0))),"",INDEX('Policy Characteristics'!H:H,MATCH($C1232,'Policy Characteristics'!$C:$C,0)))</f>
        <v>0.01</v>
      </c>
      <c r="O1232" s="293" t="str">
        <f>IF(ISBLANK(INDEX('Policy Characteristics'!I:I,MATCH($C1232,'Policy Characteristics'!$C:$C,0))),"",INDEX('Policy Characteristics'!I:I,MATCH($C1232,'Policy Characteristics'!$C:$C,0)))</f>
        <v>% reduction in fuel use</v>
      </c>
      <c r="P1232" s="293"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93" t="str">
        <f>IF(ISBLANK(INDEX('Policy Characteristics'!K:K,MATCH($C1232,'Policy Characteristics'!$C:$C,0))),"",INDEX('Policy Characteristics'!K:K,MATCH($C1232,'Policy Characteristics'!$C:$C,0)))</f>
        <v>architectural-design.html#rnd</v>
      </c>
      <c r="R1232" s="293" t="str">
        <f>IF(ISBLANK(INDEX('Policy Characteristics'!L:L,MATCH($C1232,'Policy Characteristics'!$C:$C,0))),"",INDEX('Policy Characteristics'!L:L,MATCH($C1232,'Policy Characteristics'!$C:$C,0)))</f>
        <v>research-and-development.html</v>
      </c>
    </row>
    <row r="1233" spans="1:18" x14ac:dyDescent="0.25">
      <c r="A1233" s="293" t="str">
        <f>IF(ISBLANK(INDEX('Policy Characteristics'!A:A,MATCH($C1233,'Policy Characteristics'!$C:$C,0))),"",INDEX('Policy Characteristics'!A:A,MATCH($C1233,'Policy Characteristics'!$C:$C,0)))</f>
        <v>Research and Development</v>
      </c>
      <c r="B1233" s="294" t="str">
        <f>IF(ISBLANK(INDEX('Policy Characteristics'!B:B,MATCH($C1233,'Policy Characteristics'!$C:$C,0))),"",INDEX('Policy Characteristics'!B:B,MATCH($C1233,'Policy Characteristics'!$C:$C,0)))</f>
        <v>Fuel Use Reduction</v>
      </c>
      <c r="C1233" s="293" t="str">
        <f t="shared" si="67"/>
        <v>RnD Transportation Fuel Use Perc Reduction</v>
      </c>
      <c r="D1233" s="298" t="s">
        <v>899</v>
      </c>
      <c r="E1233" s="298"/>
      <c r="F1233" s="298" t="s">
        <v>900</v>
      </c>
      <c r="G1233" s="298"/>
      <c r="H1233" s="20">
        <v>524</v>
      </c>
      <c r="I1233" s="295" t="s">
        <v>624</v>
      </c>
      <c r="J1233" s="296" t="str">
        <f>IF(ISBLANK(INDEX('Policy Characteristics'!D:D,MATCH($C1233,'Policy Characteristics'!$C:$C,0))),"",INDEX('Policy Characteristics'!D:D,MATCH($C1233,'Policy Characteristics'!$C:$C,0)))</f>
        <v>R&amp;D Fuel Use Reductions</v>
      </c>
      <c r="K1233" s="293" t="str">
        <f>IF(ISBLANK(INDEX('Policy Characteristics'!E:E,MATCH($C1233,'Policy Characteristics'!$C:$C,0))),"",INDEX('Policy Characteristics'!E:E,MATCH($C1233,'Policy Characteristics'!$C:$C,0)))</f>
        <v>RnD transportation fuel use reduction</v>
      </c>
      <c r="L1233" s="237">
        <f>IF(ISBLANK(INDEX('Policy Characteristics'!F:F,MATCH($C1233,'Policy Characteristics'!$C:$C,0))),"",INDEX('Policy Characteristics'!F:F,MATCH($C1233,'Policy Characteristics'!$C:$C,0)))</f>
        <v>0</v>
      </c>
      <c r="M1233" s="237">
        <f>IF(ISBLANK(INDEX('Policy Characteristics'!G:G,MATCH($C1233,'Policy Characteristics'!$C:$C,0))),"",INDEX('Policy Characteristics'!G:G,MATCH($C1233,'Policy Characteristics'!$C:$C,0)))</f>
        <v>0.4</v>
      </c>
      <c r="N1233" s="237">
        <f>IF(ISBLANK(INDEX('Policy Characteristics'!H:H,MATCH($C1233,'Policy Characteristics'!$C:$C,0))),"",INDEX('Policy Characteristics'!H:H,MATCH($C1233,'Policy Characteristics'!$C:$C,0)))</f>
        <v>0.01</v>
      </c>
      <c r="O1233" s="293" t="str">
        <f>IF(ISBLANK(INDEX('Policy Characteristics'!I:I,MATCH($C1233,'Policy Characteristics'!$C:$C,0))),"",INDEX('Policy Characteristics'!I:I,MATCH($C1233,'Policy Characteristics'!$C:$C,0)))</f>
        <v>% reduction in fuel use</v>
      </c>
      <c r="P1233" s="293"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93" t="str">
        <f>IF(ISBLANK(INDEX('Policy Characteristics'!K:K,MATCH($C1233,'Policy Characteristics'!$C:$C,0))),"",INDEX('Policy Characteristics'!K:K,MATCH($C1233,'Policy Characteristics'!$C:$C,0)))</f>
        <v>architectural-design.html#rnd</v>
      </c>
      <c r="R1233" s="293" t="str">
        <f>IF(ISBLANK(INDEX('Policy Characteristics'!L:L,MATCH($C1233,'Policy Characteristics'!$C:$C,0))),"",INDEX('Policy Characteristics'!L:L,MATCH($C1233,'Policy Characteristics'!$C:$C,0)))</f>
        <v>research-and-development.html</v>
      </c>
    </row>
    <row r="1234" spans="1:18" x14ac:dyDescent="0.25">
      <c r="A1234" s="293" t="str">
        <f>IF(ISBLANK(INDEX('Policy Characteristics'!A:A,MATCH($C1234,'Policy Characteristics'!$C:$C,0))),"",INDEX('Policy Characteristics'!A:A,MATCH($C1234,'Policy Characteristics'!$C:$C,0)))</f>
        <v>Government Revenue Accounting</v>
      </c>
      <c r="B1234" s="294" t="str">
        <f>IF(ISBLANK(INDEX('Policy Characteristics'!B:B,MATCH($C1234,'Policy Characteristics'!$C:$C,0))),"",INDEX('Policy Characteristics'!B:B,MATCH($C1234,'Policy Characteristics'!$C:$C,0)))</f>
        <v>Carbon Tax Revenue</v>
      </c>
      <c r="C1234" t="s">
        <v>580</v>
      </c>
      <c r="D1234" t="s">
        <v>901</v>
      </c>
      <c r="F1234" t="s">
        <v>902</v>
      </c>
      <c r="H1234" s="20">
        <v>545</v>
      </c>
      <c r="I1234" s="301" t="s">
        <v>624</v>
      </c>
      <c r="J1234" s="296" t="str">
        <f>IF(ISBLANK(INDEX('Policy Characteristics'!D:D,MATCH($C1234,'Policy Characteristics'!$C:$C,0))),"",INDEX('Policy Characteristics'!D:D,MATCH($C1234,'Policy Characteristics'!$C:$C,0)))</f>
        <v/>
      </c>
      <c r="K1234" s="293" t="str">
        <f>IF(ISBLANK(INDEX('Policy Characteristics'!E:E,MATCH($C1234,'Policy Characteristics'!$C:$C,0))),"",INDEX('Policy Characteristics'!E:E,MATCH($C1234,'Policy Characteristics'!$C:$C,0)))</f>
        <v>GRA carbon tax revenue</v>
      </c>
      <c r="L1234" s="293">
        <f>IF(ISBLANK(INDEX('Policy Characteristics'!F:F,MATCH($C1234,'Policy Characteristics'!$C:$C,0))),"",INDEX('Policy Characteristics'!F:F,MATCH($C1234,'Policy Characteristics'!$C:$C,0)))</f>
        <v>0</v>
      </c>
      <c r="M1234" s="293">
        <f>IF(ISBLANK(INDEX('Policy Characteristics'!G:G,MATCH($C1234,'Policy Characteristics'!$C:$C,0))),"",INDEX('Policy Characteristics'!G:G,MATCH($C1234,'Policy Characteristics'!$C:$C,0)))</f>
        <v>10</v>
      </c>
      <c r="N1234" s="293">
        <f>IF(ISBLANK(INDEX('Policy Characteristics'!H:H,MATCH($C1234,'Policy Characteristics'!$C:$C,0))),"",INDEX('Policy Characteristics'!H:H,MATCH($C1234,'Policy Characteristics'!$C:$C,0)))</f>
        <v>1</v>
      </c>
      <c r="O1234" s="293" t="str">
        <f>IF(ISBLANK(INDEX('Policy Characteristics'!I:I,MATCH($C1234,'Policy Characteristics'!$C:$C,0))),"",INDEX('Policy Characteristics'!I:I,MATCH($C1234,'Policy Characteristics'!$C:$C,0)))</f>
        <v>weight</v>
      </c>
      <c r="P1234" s="293"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4" s="293" t="str">
        <f>IF(ISBLANK(INDEX('Policy Characteristics'!K:K,MATCH($C1234,'Policy Characteristics'!$C:$C,0))),"",INDEX('Policy Characteristics'!K:K,MATCH($C1234,'Policy Characteristics'!$C:$C,0)))</f>
        <v>io-model.html</v>
      </c>
      <c r="R1234" s="293" t="str">
        <f>IF(ISBLANK(INDEX('Policy Characteristics'!L:L,MATCH($C1234,'Policy Characteristics'!$C:$C,0))),"",INDEX('Policy Characteristics'!L:L,MATCH($C1234,'Policy Characteristics'!$C:$C,0)))</f>
        <v/>
      </c>
    </row>
    <row r="1235" spans="1:18" x14ac:dyDescent="0.25">
      <c r="A1235" s="293" t="str">
        <f>IF(ISBLANK(INDEX('Policy Characteristics'!A:A,MATCH($C1235,'Policy Characteristics'!$C:$C,0))),"",INDEX('Policy Characteristics'!A:A,MATCH($C1235,'Policy Characteristics'!$C:$C,0)))</f>
        <v>Government Revenue Accounting</v>
      </c>
      <c r="B1235" s="294" t="str">
        <f>IF(ISBLANK(INDEX('Policy Characteristics'!B:B,MATCH($C1235,'Policy Characteristics'!$C:$C,0))),"",INDEX('Policy Characteristics'!B:B,MATCH($C1235,'Policy Characteristics'!$C:$C,0)))</f>
        <v>Carbon Tax Revenue</v>
      </c>
      <c r="C1235" s="293" t="str">
        <f t="shared" ref="C1235" si="68">C$1234</f>
        <v>GRA for Carbon Tax Revenue</v>
      </c>
      <c r="D1235" t="s">
        <v>903</v>
      </c>
      <c r="F1235" t="s">
        <v>904</v>
      </c>
      <c r="H1235" s="20">
        <v>546</v>
      </c>
      <c r="I1235" s="294" t="str">
        <f t="shared" ref="I1235:I1238" si="69">I$1234</f>
        <v>Yes</v>
      </c>
      <c r="J1235" s="296" t="str">
        <f>IF(ISBLANK(INDEX('Policy Characteristics'!D:D,MATCH($C1235,'Policy Characteristics'!$C:$C,0))),"",INDEX('Policy Characteristics'!D:D,MATCH($C1235,'Policy Characteristics'!$C:$C,0)))</f>
        <v/>
      </c>
      <c r="K1235" s="293" t="str">
        <f>IF(ISBLANK(INDEX('Policy Characteristics'!E:E,MATCH($C1235,'Policy Characteristics'!$C:$C,0))),"",INDEX('Policy Characteristics'!E:E,MATCH($C1235,'Policy Characteristics'!$C:$C,0)))</f>
        <v>GRA carbon tax revenue</v>
      </c>
      <c r="L1235" s="293">
        <f>IF(ISBLANK(INDEX('Policy Characteristics'!F:F,MATCH($C1235,'Policy Characteristics'!$C:$C,0))),"",INDEX('Policy Characteristics'!F:F,MATCH($C1235,'Policy Characteristics'!$C:$C,0)))</f>
        <v>0</v>
      </c>
      <c r="M1235" s="293">
        <f>IF(ISBLANK(INDEX('Policy Characteristics'!G:G,MATCH($C1235,'Policy Characteristics'!$C:$C,0))),"",INDEX('Policy Characteristics'!G:G,MATCH($C1235,'Policy Characteristics'!$C:$C,0)))</f>
        <v>10</v>
      </c>
      <c r="N1235" s="293">
        <f>IF(ISBLANK(INDEX('Policy Characteristics'!H:H,MATCH($C1235,'Policy Characteristics'!$C:$C,0))),"",INDEX('Policy Characteristics'!H:H,MATCH($C1235,'Policy Characteristics'!$C:$C,0)))</f>
        <v>1</v>
      </c>
      <c r="O1235" s="293" t="str">
        <f>IF(ISBLANK(INDEX('Policy Characteristics'!I:I,MATCH($C1235,'Policy Characteristics'!$C:$C,0))),"",INDEX('Policy Characteristics'!I:I,MATCH($C1235,'Policy Characteristics'!$C:$C,0)))</f>
        <v>weight</v>
      </c>
      <c r="P1235" s="293"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5" s="293" t="str">
        <f>IF(ISBLANK(INDEX('Policy Characteristics'!K:K,MATCH($C1235,'Policy Characteristics'!$C:$C,0))),"",INDEX('Policy Characteristics'!K:K,MATCH($C1235,'Policy Characteristics'!$C:$C,0)))</f>
        <v>io-model.html</v>
      </c>
      <c r="R1235" s="293" t="str">
        <f>IF(ISBLANK(INDEX('Policy Characteristics'!L:L,MATCH($C1235,'Policy Characteristics'!$C:$C,0))),"",INDEX('Policy Characteristics'!L:L,MATCH($C1235,'Policy Characteristics'!$C:$C,0)))</f>
        <v/>
      </c>
    </row>
    <row r="1236" spans="1:18" x14ac:dyDescent="0.25">
      <c r="A1236" s="293" t="str">
        <f>IF(ISBLANK(INDEX('Policy Characteristics'!A:A,MATCH($C1236,'Policy Characteristics'!$C:$C,0))),"",INDEX('Policy Characteristics'!A:A,MATCH($C1236,'Policy Characteristics'!$C:$C,0)))</f>
        <v>Government Revenue Accounting</v>
      </c>
      <c r="B1236" s="294" t="str">
        <f>IF(ISBLANK(INDEX('Policy Characteristics'!B:B,MATCH($C1236,'Policy Characteristics'!$C:$C,0))),"",INDEX('Policy Characteristics'!B:B,MATCH($C1236,'Policy Characteristics'!$C:$C,0)))</f>
        <v>Carbon Tax Revenue</v>
      </c>
      <c r="C1236" s="293" t="str">
        <f t="shared" ref="C1236:C1238" si="70">C$1234</f>
        <v>GRA for Carbon Tax Revenue</v>
      </c>
      <c r="D1236" t="s">
        <v>905</v>
      </c>
      <c r="F1236" t="s">
        <v>906</v>
      </c>
      <c r="H1236" s="20">
        <v>547</v>
      </c>
      <c r="I1236" s="294" t="str">
        <f t="shared" si="69"/>
        <v>Yes</v>
      </c>
      <c r="J1236" s="296" t="str">
        <f>IF(ISBLANK(INDEX('Policy Characteristics'!D:D,MATCH($C1236,'Policy Characteristics'!$C:$C,0))),"",INDEX('Policy Characteristics'!D:D,MATCH($C1236,'Policy Characteristics'!$C:$C,0)))</f>
        <v/>
      </c>
      <c r="K1236" s="293" t="str">
        <f>IF(ISBLANK(INDEX('Policy Characteristics'!E:E,MATCH($C1236,'Policy Characteristics'!$C:$C,0))),"",INDEX('Policy Characteristics'!E:E,MATCH($C1236,'Policy Characteristics'!$C:$C,0)))</f>
        <v>GRA carbon tax revenue</v>
      </c>
      <c r="L1236" s="293">
        <f>IF(ISBLANK(INDEX('Policy Characteristics'!F:F,MATCH($C1236,'Policy Characteristics'!$C:$C,0))),"",INDEX('Policy Characteristics'!F:F,MATCH($C1236,'Policy Characteristics'!$C:$C,0)))</f>
        <v>0</v>
      </c>
      <c r="M1236" s="293">
        <f>IF(ISBLANK(INDEX('Policy Characteristics'!G:G,MATCH($C1236,'Policy Characteristics'!$C:$C,0))),"",INDEX('Policy Characteristics'!G:G,MATCH($C1236,'Policy Characteristics'!$C:$C,0)))</f>
        <v>10</v>
      </c>
      <c r="N1236" s="293">
        <f>IF(ISBLANK(INDEX('Policy Characteristics'!H:H,MATCH($C1236,'Policy Characteristics'!$C:$C,0))),"",INDEX('Policy Characteristics'!H:H,MATCH($C1236,'Policy Characteristics'!$C:$C,0)))</f>
        <v>1</v>
      </c>
      <c r="O1236" s="293" t="str">
        <f>IF(ISBLANK(INDEX('Policy Characteristics'!I:I,MATCH($C1236,'Policy Characteristics'!$C:$C,0))),"",INDEX('Policy Characteristics'!I:I,MATCH($C1236,'Policy Characteristics'!$C:$C,0)))</f>
        <v>weight</v>
      </c>
      <c r="P1236" s="293"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6" s="293" t="str">
        <f>IF(ISBLANK(INDEX('Policy Characteristics'!K:K,MATCH($C1236,'Policy Characteristics'!$C:$C,0))),"",INDEX('Policy Characteristics'!K:K,MATCH($C1236,'Policy Characteristics'!$C:$C,0)))</f>
        <v>io-model.html</v>
      </c>
      <c r="R1236" s="293" t="str">
        <f>IF(ISBLANK(INDEX('Policy Characteristics'!L:L,MATCH($C1236,'Policy Characteristics'!$C:$C,0))),"",INDEX('Policy Characteristics'!L:L,MATCH($C1236,'Policy Characteristics'!$C:$C,0)))</f>
        <v/>
      </c>
    </row>
    <row r="1237" spans="1:18" x14ac:dyDescent="0.25">
      <c r="A1237" s="293" t="str">
        <f>IF(ISBLANK(INDEX('Policy Characteristics'!A:A,MATCH($C1237,'Policy Characteristics'!$C:$C,0))),"",INDEX('Policy Characteristics'!A:A,MATCH($C1237,'Policy Characteristics'!$C:$C,0)))</f>
        <v>Government Revenue Accounting</v>
      </c>
      <c r="B1237" s="294" t="str">
        <f>IF(ISBLANK(INDEX('Policy Characteristics'!B:B,MATCH($C1237,'Policy Characteristics'!$C:$C,0))),"",INDEX('Policy Characteristics'!B:B,MATCH($C1237,'Policy Characteristics'!$C:$C,0)))</f>
        <v>Carbon Tax Revenue</v>
      </c>
      <c r="C1237" s="293" t="str">
        <f t="shared" si="70"/>
        <v>GRA for Carbon Tax Revenue</v>
      </c>
      <c r="D1237" t="s">
        <v>907</v>
      </c>
      <c r="F1237" t="s">
        <v>908</v>
      </c>
      <c r="H1237" s="20">
        <v>548</v>
      </c>
      <c r="I1237" s="294" t="str">
        <f t="shared" si="69"/>
        <v>Yes</v>
      </c>
      <c r="J1237" s="296" t="str">
        <f>IF(ISBLANK(INDEX('Policy Characteristics'!D:D,MATCH($C1237,'Policy Characteristics'!$C:$C,0))),"",INDEX('Policy Characteristics'!D:D,MATCH($C1237,'Policy Characteristics'!$C:$C,0)))</f>
        <v/>
      </c>
      <c r="K1237" s="293" t="str">
        <f>IF(ISBLANK(INDEX('Policy Characteristics'!E:E,MATCH($C1237,'Policy Characteristics'!$C:$C,0))),"",INDEX('Policy Characteristics'!E:E,MATCH($C1237,'Policy Characteristics'!$C:$C,0)))</f>
        <v>GRA carbon tax revenue</v>
      </c>
      <c r="L1237" s="293">
        <f>IF(ISBLANK(INDEX('Policy Characteristics'!F:F,MATCH($C1237,'Policy Characteristics'!$C:$C,0))),"",INDEX('Policy Characteristics'!F:F,MATCH($C1237,'Policy Characteristics'!$C:$C,0)))</f>
        <v>0</v>
      </c>
      <c r="M1237" s="293">
        <f>IF(ISBLANK(INDEX('Policy Characteristics'!G:G,MATCH($C1237,'Policy Characteristics'!$C:$C,0))),"",INDEX('Policy Characteristics'!G:G,MATCH($C1237,'Policy Characteristics'!$C:$C,0)))</f>
        <v>10</v>
      </c>
      <c r="N1237" s="293">
        <f>IF(ISBLANK(INDEX('Policy Characteristics'!H:H,MATCH($C1237,'Policy Characteristics'!$C:$C,0))),"",INDEX('Policy Characteristics'!H:H,MATCH($C1237,'Policy Characteristics'!$C:$C,0)))</f>
        <v>1</v>
      </c>
      <c r="O1237" s="293" t="str">
        <f>IF(ISBLANK(INDEX('Policy Characteristics'!I:I,MATCH($C1237,'Policy Characteristics'!$C:$C,0))),"",INDEX('Policy Characteristics'!I:I,MATCH($C1237,'Policy Characteristics'!$C:$C,0)))</f>
        <v>weight</v>
      </c>
      <c r="P1237" s="293"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7" s="293" t="str">
        <f>IF(ISBLANK(INDEX('Policy Characteristics'!K:K,MATCH($C1237,'Policy Characteristics'!$C:$C,0))),"",INDEX('Policy Characteristics'!K:K,MATCH($C1237,'Policy Characteristics'!$C:$C,0)))</f>
        <v>io-model.html</v>
      </c>
      <c r="R1237" s="293" t="str">
        <f>IF(ISBLANK(INDEX('Policy Characteristics'!L:L,MATCH($C1237,'Policy Characteristics'!$C:$C,0))),"",INDEX('Policy Characteristics'!L:L,MATCH($C1237,'Policy Characteristics'!$C:$C,0)))</f>
        <v/>
      </c>
    </row>
    <row r="1238" spans="1:18" x14ac:dyDescent="0.25">
      <c r="A1238" s="293" t="str">
        <f>IF(ISBLANK(INDEX('Policy Characteristics'!A:A,MATCH($C1238,'Policy Characteristics'!$C:$C,0))),"",INDEX('Policy Characteristics'!A:A,MATCH($C1238,'Policy Characteristics'!$C:$C,0)))</f>
        <v>Government Revenue Accounting</v>
      </c>
      <c r="B1238" s="294" t="str">
        <f>IF(ISBLANK(INDEX('Policy Characteristics'!B:B,MATCH($C1238,'Policy Characteristics'!$C:$C,0))),"",INDEX('Policy Characteristics'!B:B,MATCH($C1238,'Policy Characteristics'!$C:$C,0)))</f>
        <v>Carbon Tax Revenue</v>
      </c>
      <c r="C1238" s="293" t="str">
        <f t="shared" si="70"/>
        <v>GRA for Carbon Tax Revenue</v>
      </c>
      <c r="D1238" t="s">
        <v>909</v>
      </c>
      <c r="F1238" t="s">
        <v>910</v>
      </c>
      <c r="H1238" s="20">
        <v>549</v>
      </c>
      <c r="I1238" s="294" t="str">
        <f t="shared" si="69"/>
        <v>Yes</v>
      </c>
      <c r="J1238" s="296" t="str">
        <f>IF(ISBLANK(INDEX('Policy Characteristics'!D:D,MATCH($C1238,'Policy Characteristics'!$C:$C,0))),"",INDEX('Policy Characteristics'!D:D,MATCH($C1238,'Policy Characteristics'!$C:$C,0)))</f>
        <v/>
      </c>
      <c r="K1238" s="293" t="str">
        <f>IF(ISBLANK(INDEX('Policy Characteristics'!E:E,MATCH($C1238,'Policy Characteristics'!$C:$C,0))),"",INDEX('Policy Characteristics'!E:E,MATCH($C1238,'Policy Characteristics'!$C:$C,0)))</f>
        <v>GRA carbon tax revenue</v>
      </c>
      <c r="L1238" s="293">
        <f>IF(ISBLANK(INDEX('Policy Characteristics'!F:F,MATCH($C1238,'Policy Characteristics'!$C:$C,0))),"",INDEX('Policy Characteristics'!F:F,MATCH($C1238,'Policy Characteristics'!$C:$C,0)))</f>
        <v>0</v>
      </c>
      <c r="M1238" s="293">
        <f>IF(ISBLANK(INDEX('Policy Characteristics'!G:G,MATCH($C1238,'Policy Characteristics'!$C:$C,0))),"",INDEX('Policy Characteristics'!G:G,MATCH($C1238,'Policy Characteristics'!$C:$C,0)))</f>
        <v>10</v>
      </c>
      <c r="N1238" s="293">
        <f>IF(ISBLANK(INDEX('Policy Characteristics'!H:H,MATCH($C1238,'Policy Characteristics'!$C:$C,0))),"",INDEX('Policy Characteristics'!H:H,MATCH($C1238,'Policy Characteristics'!$C:$C,0)))</f>
        <v>1</v>
      </c>
      <c r="O1238" s="293" t="str">
        <f>IF(ISBLANK(INDEX('Policy Characteristics'!I:I,MATCH($C1238,'Policy Characteristics'!$C:$C,0))),"",INDEX('Policy Characteristics'!I:I,MATCH($C1238,'Policy Characteristics'!$C:$C,0)))</f>
        <v>weight</v>
      </c>
      <c r="P1238" s="293"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8" s="293" t="str">
        <f>IF(ISBLANK(INDEX('Policy Characteristics'!K:K,MATCH($C1238,'Policy Characteristics'!$C:$C,0))),"",INDEX('Policy Characteristics'!K:K,MATCH($C1238,'Policy Characteristics'!$C:$C,0)))</f>
        <v>io-model.html</v>
      </c>
      <c r="R1238" s="293" t="str">
        <f>IF(ISBLANK(INDEX('Policy Characteristics'!L:L,MATCH($C1238,'Policy Characteristics'!$C:$C,0))),"",INDEX('Policy Characteristics'!L:L,MATCH($C1238,'Policy Characteristics'!$C:$C,0)))</f>
        <v/>
      </c>
    </row>
    <row r="1239" spans="1:18" x14ac:dyDescent="0.25">
      <c r="A1239" s="293" t="str">
        <f>IF(ISBLANK(INDEX('Policy Characteristics'!A:A,MATCH($C1239,'Policy Characteristics'!$C:$C,0))),"",INDEX('Policy Characteristics'!A:A,MATCH($C1239,'Policy Characteristics'!$C:$C,0)))</f>
        <v>Government Revenue Accounting</v>
      </c>
      <c r="B1239" s="294" t="str">
        <f>IF(ISBLANK(INDEX('Policy Characteristics'!B:B,MATCH($C1239,'Policy Characteristics'!$C:$C,0))),"",INDEX('Policy Characteristics'!B:B,MATCH($C1239,'Policy Characteristics'!$C:$C,0)))</f>
        <v>Fuel Tax Revenue</v>
      </c>
      <c r="C1239" t="s">
        <v>585</v>
      </c>
      <c r="D1239" t="s">
        <v>901</v>
      </c>
      <c r="F1239" t="s">
        <v>902</v>
      </c>
      <c r="H1239" s="20">
        <v>550</v>
      </c>
      <c r="I1239" s="301" t="s">
        <v>624</v>
      </c>
      <c r="J1239" s="296" t="str">
        <f>IF(ISBLANK(INDEX('Policy Characteristics'!D:D,MATCH($C1239,'Policy Characteristics'!$C:$C,0))),"",INDEX('Policy Characteristics'!D:D,MATCH($C1239,'Policy Characteristics'!$C:$C,0)))</f>
        <v/>
      </c>
      <c r="K1239" s="293" t="str">
        <f>IF(ISBLANK(INDEX('Policy Characteristics'!E:E,MATCH($C1239,'Policy Characteristics'!$C:$C,0))),"",INDEX('Policy Characteristics'!E:E,MATCH($C1239,'Policy Characteristics'!$C:$C,0)))</f>
        <v>GRA fuel tax revenue</v>
      </c>
      <c r="L1239" s="293">
        <f>IF(ISBLANK(INDEX('Policy Characteristics'!F:F,MATCH($C1239,'Policy Characteristics'!$C:$C,0))),"",INDEX('Policy Characteristics'!F:F,MATCH($C1239,'Policy Characteristics'!$C:$C,0)))</f>
        <v>0</v>
      </c>
      <c r="M1239" s="293">
        <f>IF(ISBLANK(INDEX('Policy Characteristics'!G:G,MATCH($C1239,'Policy Characteristics'!$C:$C,0))),"",INDEX('Policy Characteristics'!G:G,MATCH($C1239,'Policy Characteristics'!$C:$C,0)))</f>
        <v>10</v>
      </c>
      <c r="N1239" s="293">
        <f>IF(ISBLANK(INDEX('Policy Characteristics'!H:H,MATCH($C1239,'Policy Characteristics'!$C:$C,0))),"",INDEX('Policy Characteristics'!H:H,MATCH($C1239,'Policy Characteristics'!$C:$C,0)))</f>
        <v>1</v>
      </c>
      <c r="O1239" s="293" t="str">
        <f>IF(ISBLANK(INDEX('Policy Characteristics'!I:I,MATCH($C1239,'Policy Characteristics'!$C:$C,0))),"",INDEX('Policy Characteristics'!I:I,MATCH($C1239,'Policy Characteristics'!$C:$C,0)))</f>
        <v>weight</v>
      </c>
      <c r="P1239" s="293"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9" s="293" t="str">
        <f>IF(ISBLANK(INDEX('Policy Characteristics'!K:K,MATCH($C1239,'Policy Characteristics'!$C:$C,0))),"",INDEX('Policy Characteristics'!K:K,MATCH($C1239,'Policy Characteristics'!$C:$C,0)))</f>
        <v>io-model.html</v>
      </c>
      <c r="R1239" s="293" t="str">
        <f>IF(ISBLANK(INDEX('Policy Characteristics'!L:L,MATCH($C1239,'Policy Characteristics'!$C:$C,0))),"",INDEX('Policy Characteristics'!L:L,MATCH($C1239,'Policy Characteristics'!$C:$C,0)))</f>
        <v/>
      </c>
    </row>
    <row r="1240" spans="1:18" x14ac:dyDescent="0.25">
      <c r="A1240" s="293" t="str">
        <f>IF(ISBLANK(INDEX('Policy Characteristics'!A:A,MATCH($C1240,'Policy Characteristics'!$C:$C,0))),"",INDEX('Policy Characteristics'!A:A,MATCH($C1240,'Policy Characteristics'!$C:$C,0)))</f>
        <v>Government Revenue Accounting</v>
      </c>
      <c r="B1240" s="294" t="str">
        <f>IF(ISBLANK(INDEX('Policy Characteristics'!B:B,MATCH($C1240,'Policy Characteristics'!$C:$C,0))),"",INDEX('Policy Characteristics'!B:B,MATCH($C1240,'Policy Characteristics'!$C:$C,0)))</f>
        <v>Fuel Tax Revenue</v>
      </c>
      <c r="C1240" s="293" t="str">
        <f t="shared" ref="C1240:C1243" si="71">C$1239</f>
        <v>GRA for Fuel Tax Revenue</v>
      </c>
      <c r="D1240" t="s">
        <v>903</v>
      </c>
      <c r="F1240" t="s">
        <v>904</v>
      </c>
      <c r="H1240" s="20">
        <v>551</v>
      </c>
      <c r="I1240" s="294" t="str">
        <f t="shared" ref="I1240:I1243" si="72">I$1239</f>
        <v>Yes</v>
      </c>
      <c r="J1240" s="296" t="str">
        <f>IF(ISBLANK(INDEX('Policy Characteristics'!D:D,MATCH($C1240,'Policy Characteristics'!$C:$C,0))),"",INDEX('Policy Characteristics'!D:D,MATCH($C1240,'Policy Characteristics'!$C:$C,0)))</f>
        <v/>
      </c>
      <c r="K1240" s="293" t="str">
        <f>IF(ISBLANK(INDEX('Policy Characteristics'!E:E,MATCH($C1240,'Policy Characteristics'!$C:$C,0))),"",INDEX('Policy Characteristics'!E:E,MATCH($C1240,'Policy Characteristics'!$C:$C,0)))</f>
        <v>GRA fuel tax revenue</v>
      </c>
      <c r="L1240" s="293">
        <f>IF(ISBLANK(INDEX('Policy Characteristics'!F:F,MATCH($C1240,'Policy Characteristics'!$C:$C,0))),"",INDEX('Policy Characteristics'!F:F,MATCH($C1240,'Policy Characteristics'!$C:$C,0)))</f>
        <v>0</v>
      </c>
      <c r="M1240" s="293">
        <f>IF(ISBLANK(INDEX('Policy Characteristics'!G:G,MATCH($C1240,'Policy Characteristics'!$C:$C,0))),"",INDEX('Policy Characteristics'!G:G,MATCH($C1240,'Policy Characteristics'!$C:$C,0)))</f>
        <v>10</v>
      </c>
      <c r="N1240" s="293">
        <f>IF(ISBLANK(INDEX('Policy Characteristics'!H:H,MATCH($C1240,'Policy Characteristics'!$C:$C,0))),"",INDEX('Policy Characteristics'!H:H,MATCH($C1240,'Policy Characteristics'!$C:$C,0)))</f>
        <v>1</v>
      </c>
      <c r="O1240" s="293" t="str">
        <f>IF(ISBLANK(INDEX('Policy Characteristics'!I:I,MATCH($C1240,'Policy Characteristics'!$C:$C,0))),"",INDEX('Policy Characteristics'!I:I,MATCH($C1240,'Policy Characteristics'!$C:$C,0)))</f>
        <v>weight</v>
      </c>
      <c r="P1240" s="293"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0" s="293" t="str">
        <f>IF(ISBLANK(INDEX('Policy Characteristics'!K:K,MATCH($C1240,'Policy Characteristics'!$C:$C,0))),"",INDEX('Policy Characteristics'!K:K,MATCH($C1240,'Policy Characteristics'!$C:$C,0)))</f>
        <v>io-model.html</v>
      </c>
      <c r="R1240" s="293" t="str">
        <f>IF(ISBLANK(INDEX('Policy Characteristics'!L:L,MATCH($C1240,'Policy Characteristics'!$C:$C,0))),"",INDEX('Policy Characteristics'!L:L,MATCH($C1240,'Policy Characteristics'!$C:$C,0)))</f>
        <v/>
      </c>
    </row>
    <row r="1241" spans="1:18" x14ac:dyDescent="0.25">
      <c r="A1241" s="293" t="str">
        <f>IF(ISBLANK(INDEX('Policy Characteristics'!A:A,MATCH($C1241,'Policy Characteristics'!$C:$C,0))),"",INDEX('Policy Characteristics'!A:A,MATCH($C1241,'Policy Characteristics'!$C:$C,0)))</f>
        <v>Government Revenue Accounting</v>
      </c>
      <c r="B1241" s="294" t="str">
        <f>IF(ISBLANK(INDEX('Policy Characteristics'!B:B,MATCH($C1241,'Policy Characteristics'!$C:$C,0))),"",INDEX('Policy Characteristics'!B:B,MATCH($C1241,'Policy Characteristics'!$C:$C,0)))</f>
        <v>Fuel Tax Revenue</v>
      </c>
      <c r="C1241" s="293" t="str">
        <f t="shared" si="71"/>
        <v>GRA for Fuel Tax Revenue</v>
      </c>
      <c r="D1241" t="s">
        <v>905</v>
      </c>
      <c r="F1241" t="s">
        <v>906</v>
      </c>
      <c r="H1241" s="20">
        <v>552</v>
      </c>
      <c r="I1241" s="294" t="str">
        <f t="shared" si="72"/>
        <v>Yes</v>
      </c>
      <c r="J1241" s="296" t="str">
        <f>IF(ISBLANK(INDEX('Policy Characteristics'!D:D,MATCH($C1241,'Policy Characteristics'!$C:$C,0))),"",INDEX('Policy Characteristics'!D:D,MATCH($C1241,'Policy Characteristics'!$C:$C,0)))</f>
        <v/>
      </c>
      <c r="K1241" s="293" t="str">
        <f>IF(ISBLANK(INDEX('Policy Characteristics'!E:E,MATCH($C1241,'Policy Characteristics'!$C:$C,0))),"",INDEX('Policy Characteristics'!E:E,MATCH($C1241,'Policy Characteristics'!$C:$C,0)))</f>
        <v>GRA fuel tax revenue</v>
      </c>
      <c r="L1241" s="293">
        <f>IF(ISBLANK(INDEX('Policy Characteristics'!F:F,MATCH($C1241,'Policy Characteristics'!$C:$C,0))),"",INDEX('Policy Characteristics'!F:F,MATCH($C1241,'Policy Characteristics'!$C:$C,0)))</f>
        <v>0</v>
      </c>
      <c r="M1241" s="293">
        <f>IF(ISBLANK(INDEX('Policy Characteristics'!G:G,MATCH($C1241,'Policy Characteristics'!$C:$C,0))),"",INDEX('Policy Characteristics'!G:G,MATCH($C1241,'Policy Characteristics'!$C:$C,0)))</f>
        <v>10</v>
      </c>
      <c r="N1241" s="293">
        <f>IF(ISBLANK(INDEX('Policy Characteristics'!H:H,MATCH($C1241,'Policy Characteristics'!$C:$C,0))),"",INDEX('Policy Characteristics'!H:H,MATCH($C1241,'Policy Characteristics'!$C:$C,0)))</f>
        <v>1</v>
      </c>
      <c r="O1241" s="293" t="str">
        <f>IF(ISBLANK(INDEX('Policy Characteristics'!I:I,MATCH($C1241,'Policy Characteristics'!$C:$C,0))),"",INDEX('Policy Characteristics'!I:I,MATCH($C1241,'Policy Characteristics'!$C:$C,0)))</f>
        <v>weight</v>
      </c>
      <c r="P1241" s="293"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1" s="293" t="str">
        <f>IF(ISBLANK(INDEX('Policy Characteristics'!K:K,MATCH($C1241,'Policy Characteristics'!$C:$C,0))),"",INDEX('Policy Characteristics'!K:K,MATCH($C1241,'Policy Characteristics'!$C:$C,0)))</f>
        <v>io-model.html</v>
      </c>
      <c r="R1241" s="293" t="str">
        <f>IF(ISBLANK(INDEX('Policy Characteristics'!L:L,MATCH($C1241,'Policy Characteristics'!$C:$C,0))),"",INDEX('Policy Characteristics'!L:L,MATCH($C1241,'Policy Characteristics'!$C:$C,0)))</f>
        <v/>
      </c>
    </row>
    <row r="1242" spans="1:18" x14ac:dyDescent="0.25">
      <c r="A1242" s="293" t="str">
        <f>IF(ISBLANK(INDEX('Policy Characteristics'!A:A,MATCH($C1242,'Policy Characteristics'!$C:$C,0))),"",INDEX('Policy Characteristics'!A:A,MATCH($C1242,'Policy Characteristics'!$C:$C,0)))</f>
        <v>Government Revenue Accounting</v>
      </c>
      <c r="B1242" s="294" t="str">
        <f>IF(ISBLANK(INDEX('Policy Characteristics'!B:B,MATCH($C1242,'Policy Characteristics'!$C:$C,0))),"",INDEX('Policy Characteristics'!B:B,MATCH($C1242,'Policy Characteristics'!$C:$C,0)))</f>
        <v>Fuel Tax Revenue</v>
      </c>
      <c r="C1242" s="293" t="str">
        <f t="shared" si="71"/>
        <v>GRA for Fuel Tax Revenue</v>
      </c>
      <c r="D1242" t="s">
        <v>907</v>
      </c>
      <c r="F1242" t="s">
        <v>908</v>
      </c>
      <c r="H1242" s="20">
        <v>553</v>
      </c>
      <c r="I1242" s="294" t="str">
        <f t="shared" si="72"/>
        <v>Yes</v>
      </c>
      <c r="J1242" s="296" t="str">
        <f>IF(ISBLANK(INDEX('Policy Characteristics'!D:D,MATCH($C1242,'Policy Characteristics'!$C:$C,0))),"",INDEX('Policy Characteristics'!D:D,MATCH($C1242,'Policy Characteristics'!$C:$C,0)))</f>
        <v/>
      </c>
      <c r="K1242" s="293" t="str">
        <f>IF(ISBLANK(INDEX('Policy Characteristics'!E:E,MATCH($C1242,'Policy Characteristics'!$C:$C,0))),"",INDEX('Policy Characteristics'!E:E,MATCH($C1242,'Policy Characteristics'!$C:$C,0)))</f>
        <v>GRA fuel tax revenue</v>
      </c>
      <c r="L1242" s="293">
        <f>IF(ISBLANK(INDEX('Policy Characteristics'!F:F,MATCH($C1242,'Policy Characteristics'!$C:$C,0))),"",INDEX('Policy Characteristics'!F:F,MATCH($C1242,'Policy Characteristics'!$C:$C,0)))</f>
        <v>0</v>
      </c>
      <c r="M1242" s="293">
        <f>IF(ISBLANK(INDEX('Policy Characteristics'!G:G,MATCH($C1242,'Policy Characteristics'!$C:$C,0))),"",INDEX('Policy Characteristics'!G:G,MATCH($C1242,'Policy Characteristics'!$C:$C,0)))</f>
        <v>10</v>
      </c>
      <c r="N1242" s="293">
        <f>IF(ISBLANK(INDEX('Policy Characteristics'!H:H,MATCH($C1242,'Policy Characteristics'!$C:$C,0))),"",INDEX('Policy Characteristics'!H:H,MATCH($C1242,'Policy Characteristics'!$C:$C,0)))</f>
        <v>1</v>
      </c>
      <c r="O1242" s="293" t="str">
        <f>IF(ISBLANK(INDEX('Policy Characteristics'!I:I,MATCH($C1242,'Policy Characteristics'!$C:$C,0))),"",INDEX('Policy Characteristics'!I:I,MATCH($C1242,'Policy Characteristics'!$C:$C,0)))</f>
        <v>weight</v>
      </c>
      <c r="P1242" s="293"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2" s="293" t="str">
        <f>IF(ISBLANK(INDEX('Policy Characteristics'!K:K,MATCH($C1242,'Policy Characteristics'!$C:$C,0))),"",INDEX('Policy Characteristics'!K:K,MATCH($C1242,'Policy Characteristics'!$C:$C,0)))</f>
        <v>io-model.html</v>
      </c>
      <c r="R1242" s="293" t="str">
        <f>IF(ISBLANK(INDEX('Policy Characteristics'!L:L,MATCH($C1242,'Policy Characteristics'!$C:$C,0))),"",INDEX('Policy Characteristics'!L:L,MATCH($C1242,'Policy Characteristics'!$C:$C,0)))</f>
        <v/>
      </c>
    </row>
    <row r="1243" spans="1:18" x14ac:dyDescent="0.25">
      <c r="A1243" s="293" t="str">
        <f>IF(ISBLANK(INDEX('Policy Characteristics'!A:A,MATCH($C1243,'Policy Characteristics'!$C:$C,0))),"",INDEX('Policy Characteristics'!A:A,MATCH($C1243,'Policy Characteristics'!$C:$C,0)))</f>
        <v>Government Revenue Accounting</v>
      </c>
      <c r="B1243" s="294" t="str">
        <f>IF(ISBLANK(INDEX('Policy Characteristics'!B:B,MATCH($C1243,'Policy Characteristics'!$C:$C,0))),"",INDEX('Policy Characteristics'!B:B,MATCH($C1243,'Policy Characteristics'!$C:$C,0)))</f>
        <v>Fuel Tax Revenue</v>
      </c>
      <c r="C1243" s="293" t="str">
        <f t="shared" si="71"/>
        <v>GRA for Fuel Tax Revenue</v>
      </c>
      <c r="D1243" t="s">
        <v>909</v>
      </c>
      <c r="F1243" t="s">
        <v>910</v>
      </c>
      <c r="H1243" s="20">
        <v>554</v>
      </c>
      <c r="I1243" s="294" t="str">
        <f t="shared" si="72"/>
        <v>Yes</v>
      </c>
      <c r="J1243" s="296" t="str">
        <f>IF(ISBLANK(INDEX('Policy Characteristics'!D:D,MATCH($C1243,'Policy Characteristics'!$C:$C,0))),"",INDEX('Policy Characteristics'!D:D,MATCH($C1243,'Policy Characteristics'!$C:$C,0)))</f>
        <v/>
      </c>
      <c r="K1243" s="293" t="str">
        <f>IF(ISBLANK(INDEX('Policy Characteristics'!E:E,MATCH($C1243,'Policy Characteristics'!$C:$C,0))),"",INDEX('Policy Characteristics'!E:E,MATCH($C1243,'Policy Characteristics'!$C:$C,0)))</f>
        <v>GRA fuel tax revenue</v>
      </c>
      <c r="L1243" s="293">
        <f>IF(ISBLANK(INDEX('Policy Characteristics'!F:F,MATCH($C1243,'Policy Characteristics'!$C:$C,0))),"",INDEX('Policy Characteristics'!F:F,MATCH($C1243,'Policy Characteristics'!$C:$C,0)))</f>
        <v>0</v>
      </c>
      <c r="M1243" s="293">
        <f>IF(ISBLANK(INDEX('Policy Characteristics'!G:G,MATCH($C1243,'Policy Characteristics'!$C:$C,0))),"",INDEX('Policy Characteristics'!G:G,MATCH($C1243,'Policy Characteristics'!$C:$C,0)))</f>
        <v>10</v>
      </c>
      <c r="N1243" s="293">
        <f>IF(ISBLANK(INDEX('Policy Characteristics'!H:H,MATCH($C1243,'Policy Characteristics'!$C:$C,0))),"",INDEX('Policy Characteristics'!H:H,MATCH($C1243,'Policy Characteristics'!$C:$C,0)))</f>
        <v>1</v>
      </c>
      <c r="O1243" s="293" t="str">
        <f>IF(ISBLANK(INDEX('Policy Characteristics'!I:I,MATCH($C1243,'Policy Characteristics'!$C:$C,0))),"",INDEX('Policy Characteristics'!I:I,MATCH($C1243,'Policy Characteristics'!$C:$C,0)))</f>
        <v>weight</v>
      </c>
      <c r="P1243" s="293"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3" s="293" t="str">
        <f>IF(ISBLANK(INDEX('Policy Characteristics'!K:K,MATCH($C1243,'Policy Characteristics'!$C:$C,0))),"",INDEX('Policy Characteristics'!K:K,MATCH($C1243,'Policy Characteristics'!$C:$C,0)))</f>
        <v>io-model.html</v>
      </c>
      <c r="R1243" s="293" t="str">
        <f>IF(ISBLANK(INDEX('Policy Characteristics'!L:L,MATCH($C1243,'Policy Characteristics'!$C:$C,0))),"",INDEX('Policy Characteristics'!L:L,MATCH($C1243,'Policy Characteristics'!$C:$C,0)))</f>
        <v/>
      </c>
    </row>
    <row r="1244" spans="1:18" x14ac:dyDescent="0.25">
      <c r="A1244" s="293" t="str">
        <f>IF(ISBLANK(INDEX('Policy Characteristics'!A:A,MATCH($C1244,'Policy Characteristics'!$C:$C,0))),"",INDEX('Policy Characteristics'!A:A,MATCH($C1244,'Policy Characteristics'!$C:$C,0)))</f>
        <v>Government Revenue Accounting</v>
      </c>
      <c r="B1244" s="294" t="str">
        <f>IF(ISBLANK(INDEX('Policy Characteristics'!B:B,MATCH($C1244,'Policy Characteristics'!$C:$C,0))),"",INDEX('Policy Characteristics'!B:B,MATCH($C1244,'Policy Characteristics'!$C:$C,0)))</f>
        <v>EV Subsidy</v>
      </c>
      <c r="C1244" t="s">
        <v>587</v>
      </c>
      <c r="D1244" t="s">
        <v>901</v>
      </c>
      <c r="F1244" t="s">
        <v>902</v>
      </c>
      <c r="H1244" s="20">
        <v>555</v>
      </c>
      <c r="I1244" s="301" t="s">
        <v>624</v>
      </c>
      <c r="J1244" s="296" t="str">
        <f>IF(ISBLANK(INDEX('Policy Characteristics'!D:D,MATCH($C1244,'Policy Characteristics'!$C:$C,0))),"",INDEX('Policy Characteristics'!D:D,MATCH($C1244,'Policy Characteristics'!$C:$C,0)))</f>
        <v/>
      </c>
      <c r="K1244" s="293" t="str">
        <f>IF(ISBLANK(INDEX('Policy Characteristics'!E:E,MATCH($C1244,'Policy Characteristics'!$C:$C,0))),"",INDEX('Policy Characteristics'!E:E,MATCH($C1244,'Policy Characteristics'!$C:$C,0)))</f>
        <v>GRA EV subsidy</v>
      </c>
      <c r="L1244" s="293">
        <f>IF(ISBLANK(INDEX('Policy Characteristics'!F:F,MATCH($C1244,'Policy Characteristics'!$C:$C,0))),"",INDEX('Policy Characteristics'!F:F,MATCH($C1244,'Policy Characteristics'!$C:$C,0)))</f>
        <v>0</v>
      </c>
      <c r="M1244" s="293">
        <f>IF(ISBLANK(INDEX('Policy Characteristics'!G:G,MATCH($C1244,'Policy Characteristics'!$C:$C,0))),"",INDEX('Policy Characteristics'!G:G,MATCH($C1244,'Policy Characteristics'!$C:$C,0)))</f>
        <v>10</v>
      </c>
      <c r="N1244" s="293">
        <f>IF(ISBLANK(INDEX('Policy Characteristics'!H:H,MATCH($C1244,'Policy Characteristics'!$C:$C,0))),"",INDEX('Policy Characteristics'!H:H,MATCH($C1244,'Policy Characteristics'!$C:$C,0)))</f>
        <v>1</v>
      </c>
      <c r="O1244" s="293" t="str">
        <f>IF(ISBLANK(INDEX('Policy Characteristics'!I:I,MATCH($C1244,'Policy Characteristics'!$C:$C,0))),"",INDEX('Policy Characteristics'!I:I,MATCH($C1244,'Policy Characteristics'!$C:$C,0)))</f>
        <v>weight</v>
      </c>
      <c r="P1244" s="293"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4" s="293" t="str">
        <f>IF(ISBLANK(INDEX('Policy Characteristics'!K:K,MATCH($C1244,'Policy Characteristics'!$C:$C,0))),"",INDEX('Policy Characteristics'!K:K,MATCH($C1244,'Policy Characteristics'!$C:$C,0)))</f>
        <v>io-model.html</v>
      </c>
      <c r="R1244" s="293" t="str">
        <f>IF(ISBLANK(INDEX('Policy Characteristics'!L:L,MATCH($C1244,'Policy Characteristics'!$C:$C,0))),"",INDEX('Policy Characteristics'!L:L,MATCH($C1244,'Policy Characteristics'!$C:$C,0)))</f>
        <v/>
      </c>
    </row>
    <row r="1245" spans="1:18" x14ac:dyDescent="0.25">
      <c r="A1245" s="293" t="str">
        <f>IF(ISBLANK(INDEX('Policy Characteristics'!A:A,MATCH($C1245,'Policy Characteristics'!$C:$C,0))),"",INDEX('Policy Characteristics'!A:A,MATCH($C1245,'Policy Characteristics'!$C:$C,0)))</f>
        <v>Government Revenue Accounting</v>
      </c>
      <c r="B1245" s="294" t="str">
        <f>IF(ISBLANK(INDEX('Policy Characteristics'!B:B,MATCH($C1245,'Policy Characteristics'!$C:$C,0))),"",INDEX('Policy Characteristics'!B:B,MATCH($C1245,'Policy Characteristics'!$C:$C,0)))</f>
        <v>EV Subsidy</v>
      </c>
      <c r="C1245" s="293" t="str">
        <f t="shared" ref="C1245:C1248" si="73">C$1244</f>
        <v>GRA for EV Subsidy</v>
      </c>
      <c r="D1245" t="s">
        <v>903</v>
      </c>
      <c r="F1245" t="s">
        <v>904</v>
      </c>
      <c r="H1245" s="20">
        <v>556</v>
      </c>
      <c r="I1245" s="294" t="str">
        <f t="shared" ref="I1245:I1248" si="74">I$1244</f>
        <v>Yes</v>
      </c>
      <c r="J1245" s="296" t="str">
        <f>IF(ISBLANK(INDEX('Policy Characteristics'!D:D,MATCH($C1245,'Policy Characteristics'!$C:$C,0))),"",INDEX('Policy Characteristics'!D:D,MATCH($C1245,'Policy Characteristics'!$C:$C,0)))</f>
        <v/>
      </c>
      <c r="K1245" s="293" t="str">
        <f>IF(ISBLANK(INDEX('Policy Characteristics'!E:E,MATCH($C1245,'Policy Characteristics'!$C:$C,0))),"",INDEX('Policy Characteristics'!E:E,MATCH($C1245,'Policy Characteristics'!$C:$C,0)))</f>
        <v>GRA EV subsidy</v>
      </c>
      <c r="L1245" s="293">
        <f>IF(ISBLANK(INDEX('Policy Characteristics'!F:F,MATCH($C1245,'Policy Characteristics'!$C:$C,0))),"",INDEX('Policy Characteristics'!F:F,MATCH($C1245,'Policy Characteristics'!$C:$C,0)))</f>
        <v>0</v>
      </c>
      <c r="M1245" s="293">
        <f>IF(ISBLANK(INDEX('Policy Characteristics'!G:G,MATCH($C1245,'Policy Characteristics'!$C:$C,0))),"",INDEX('Policy Characteristics'!G:G,MATCH($C1245,'Policy Characteristics'!$C:$C,0)))</f>
        <v>10</v>
      </c>
      <c r="N1245" s="293">
        <f>IF(ISBLANK(INDEX('Policy Characteristics'!H:H,MATCH($C1245,'Policy Characteristics'!$C:$C,0))),"",INDEX('Policy Characteristics'!H:H,MATCH($C1245,'Policy Characteristics'!$C:$C,0)))</f>
        <v>1</v>
      </c>
      <c r="O1245" s="293" t="str">
        <f>IF(ISBLANK(INDEX('Policy Characteristics'!I:I,MATCH($C1245,'Policy Characteristics'!$C:$C,0))),"",INDEX('Policy Characteristics'!I:I,MATCH($C1245,'Policy Characteristics'!$C:$C,0)))</f>
        <v>weight</v>
      </c>
      <c r="P1245" s="293"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5" s="293" t="str">
        <f>IF(ISBLANK(INDEX('Policy Characteristics'!K:K,MATCH($C1245,'Policy Characteristics'!$C:$C,0))),"",INDEX('Policy Characteristics'!K:K,MATCH($C1245,'Policy Characteristics'!$C:$C,0)))</f>
        <v>io-model.html</v>
      </c>
      <c r="R1245" s="293" t="str">
        <f>IF(ISBLANK(INDEX('Policy Characteristics'!L:L,MATCH($C1245,'Policy Characteristics'!$C:$C,0))),"",INDEX('Policy Characteristics'!L:L,MATCH($C1245,'Policy Characteristics'!$C:$C,0)))</f>
        <v/>
      </c>
    </row>
    <row r="1246" spans="1:18" x14ac:dyDescent="0.25">
      <c r="A1246" s="293" t="str">
        <f>IF(ISBLANK(INDEX('Policy Characteristics'!A:A,MATCH($C1246,'Policy Characteristics'!$C:$C,0))),"",INDEX('Policy Characteristics'!A:A,MATCH($C1246,'Policy Characteristics'!$C:$C,0)))</f>
        <v>Government Revenue Accounting</v>
      </c>
      <c r="B1246" s="294" t="str">
        <f>IF(ISBLANK(INDEX('Policy Characteristics'!B:B,MATCH($C1246,'Policy Characteristics'!$C:$C,0))),"",INDEX('Policy Characteristics'!B:B,MATCH($C1246,'Policy Characteristics'!$C:$C,0)))</f>
        <v>EV Subsidy</v>
      </c>
      <c r="C1246" s="293" t="str">
        <f t="shared" si="73"/>
        <v>GRA for EV Subsidy</v>
      </c>
      <c r="D1246" t="s">
        <v>905</v>
      </c>
      <c r="F1246" t="s">
        <v>906</v>
      </c>
      <c r="H1246" s="20">
        <v>557</v>
      </c>
      <c r="I1246" s="294" t="str">
        <f t="shared" si="74"/>
        <v>Yes</v>
      </c>
      <c r="J1246" s="296" t="str">
        <f>IF(ISBLANK(INDEX('Policy Characteristics'!D:D,MATCH($C1246,'Policy Characteristics'!$C:$C,0))),"",INDEX('Policy Characteristics'!D:D,MATCH($C1246,'Policy Characteristics'!$C:$C,0)))</f>
        <v/>
      </c>
      <c r="K1246" s="293" t="str">
        <f>IF(ISBLANK(INDEX('Policy Characteristics'!E:E,MATCH($C1246,'Policy Characteristics'!$C:$C,0))),"",INDEX('Policy Characteristics'!E:E,MATCH($C1246,'Policy Characteristics'!$C:$C,0)))</f>
        <v>GRA EV subsidy</v>
      </c>
      <c r="L1246" s="293">
        <f>IF(ISBLANK(INDEX('Policy Characteristics'!F:F,MATCH($C1246,'Policy Characteristics'!$C:$C,0))),"",INDEX('Policy Characteristics'!F:F,MATCH($C1246,'Policy Characteristics'!$C:$C,0)))</f>
        <v>0</v>
      </c>
      <c r="M1246" s="293">
        <f>IF(ISBLANK(INDEX('Policy Characteristics'!G:G,MATCH($C1246,'Policy Characteristics'!$C:$C,0))),"",INDEX('Policy Characteristics'!G:G,MATCH($C1246,'Policy Characteristics'!$C:$C,0)))</f>
        <v>10</v>
      </c>
      <c r="N1246" s="293">
        <f>IF(ISBLANK(INDEX('Policy Characteristics'!H:H,MATCH($C1246,'Policy Characteristics'!$C:$C,0))),"",INDEX('Policy Characteristics'!H:H,MATCH($C1246,'Policy Characteristics'!$C:$C,0)))</f>
        <v>1</v>
      </c>
      <c r="O1246" s="293" t="str">
        <f>IF(ISBLANK(INDEX('Policy Characteristics'!I:I,MATCH($C1246,'Policy Characteristics'!$C:$C,0))),"",INDEX('Policy Characteristics'!I:I,MATCH($C1246,'Policy Characteristics'!$C:$C,0)))</f>
        <v>weight</v>
      </c>
      <c r="P1246" s="293"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6" s="293" t="str">
        <f>IF(ISBLANK(INDEX('Policy Characteristics'!K:K,MATCH($C1246,'Policy Characteristics'!$C:$C,0))),"",INDEX('Policy Characteristics'!K:K,MATCH($C1246,'Policy Characteristics'!$C:$C,0)))</f>
        <v>io-model.html</v>
      </c>
      <c r="R1246" s="293" t="str">
        <f>IF(ISBLANK(INDEX('Policy Characteristics'!L:L,MATCH($C1246,'Policy Characteristics'!$C:$C,0))),"",INDEX('Policy Characteristics'!L:L,MATCH($C1246,'Policy Characteristics'!$C:$C,0)))</f>
        <v/>
      </c>
    </row>
    <row r="1247" spans="1:18" x14ac:dyDescent="0.25">
      <c r="A1247" s="293" t="str">
        <f>IF(ISBLANK(INDEX('Policy Characteristics'!A:A,MATCH($C1247,'Policy Characteristics'!$C:$C,0))),"",INDEX('Policy Characteristics'!A:A,MATCH($C1247,'Policy Characteristics'!$C:$C,0)))</f>
        <v>Government Revenue Accounting</v>
      </c>
      <c r="B1247" s="294" t="str">
        <f>IF(ISBLANK(INDEX('Policy Characteristics'!B:B,MATCH($C1247,'Policy Characteristics'!$C:$C,0))),"",INDEX('Policy Characteristics'!B:B,MATCH($C1247,'Policy Characteristics'!$C:$C,0)))</f>
        <v>EV Subsidy</v>
      </c>
      <c r="C1247" s="293" t="str">
        <f t="shared" si="73"/>
        <v>GRA for EV Subsidy</v>
      </c>
      <c r="D1247" t="s">
        <v>907</v>
      </c>
      <c r="F1247" t="s">
        <v>908</v>
      </c>
      <c r="H1247" s="20">
        <v>558</v>
      </c>
      <c r="I1247" s="294" t="str">
        <f t="shared" si="74"/>
        <v>Yes</v>
      </c>
      <c r="J1247" s="296" t="str">
        <f>IF(ISBLANK(INDEX('Policy Characteristics'!D:D,MATCH($C1247,'Policy Characteristics'!$C:$C,0))),"",INDEX('Policy Characteristics'!D:D,MATCH($C1247,'Policy Characteristics'!$C:$C,0)))</f>
        <v/>
      </c>
      <c r="K1247" s="293" t="str">
        <f>IF(ISBLANK(INDEX('Policy Characteristics'!E:E,MATCH($C1247,'Policy Characteristics'!$C:$C,0))),"",INDEX('Policy Characteristics'!E:E,MATCH($C1247,'Policy Characteristics'!$C:$C,0)))</f>
        <v>GRA EV subsidy</v>
      </c>
      <c r="L1247" s="293">
        <f>IF(ISBLANK(INDEX('Policy Characteristics'!F:F,MATCH($C1247,'Policy Characteristics'!$C:$C,0))),"",INDEX('Policy Characteristics'!F:F,MATCH($C1247,'Policy Characteristics'!$C:$C,0)))</f>
        <v>0</v>
      </c>
      <c r="M1247" s="293">
        <f>IF(ISBLANK(INDEX('Policy Characteristics'!G:G,MATCH($C1247,'Policy Characteristics'!$C:$C,0))),"",INDEX('Policy Characteristics'!G:G,MATCH($C1247,'Policy Characteristics'!$C:$C,0)))</f>
        <v>10</v>
      </c>
      <c r="N1247" s="293">
        <f>IF(ISBLANK(INDEX('Policy Characteristics'!H:H,MATCH($C1247,'Policy Characteristics'!$C:$C,0))),"",INDEX('Policy Characteristics'!H:H,MATCH($C1247,'Policy Characteristics'!$C:$C,0)))</f>
        <v>1</v>
      </c>
      <c r="O1247" s="293" t="str">
        <f>IF(ISBLANK(INDEX('Policy Characteristics'!I:I,MATCH($C1247,'Policy Characteristics'!$C:$C,0))),"",INDEX('Policy Characteristics'!I:I,MATCH($C1247,'Policy Characteristics'!$C:$C,0)))</f>
        <v>weight</v>
      </c>
      <c r="P1247" s="293"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7" s="293" t="str">
        <f>IF(ISBLANK(INDEX('Policy Characteristics'!K:K,MATCH($C1247,'Policy Characteristics'!$C:$C,0))),"",INDEX('Policy Characteristics'!K:K,MATCH($C1247,'Policy Characteristics'!$C:$C,0)))</f>
        <v>io-model.html</v>
      </c>
      <c r="R1247" s="293" t="str">
        <f>IF(ISBLANK(INDEX('Policy Characteristics'!L:L,MATCH($C1247,'Policy Characteristics'!$C:$C,0))),"",INDEX('Policy Characteristics'!L:L,MATCH($C1247,'Policy Characteristics'!$C:$C,0)))</f>
        <v/>
      </c>
    </row>
    <row r="1248" spans="1:18" x14ac:dyDescent="0.25">
      <c r="A1248" s="293" t="str">
        <f>IF(ISBLANK(INDEX('Policy Characteristics'!A:A,MATCH($C1248,'Policy Characteristics'!$C:$C,0))),"",INDEX('Policy Characteristics'!A:A,MATCH($C1248,'Policy Characteristics'!$C:$C,0)))</f>
        <v>Government Revenue Accounting</v>
      </c>
      <c r="B1248" s="294" t="str">
        <f>IF(ISBLANK(INDEX('Policy Characteristics'!B:B,MATCH($C1248,'Policy Characteristics'!$C:$C,0))),"",INDEX('Policy Characteristics'!B:B,MATCH($C1248,'Policy Characteristics'!$C:$C,0)))</f>
        <v>EV Subsidy</v>
      </c>
      <c r="C1248" s="293" t="str">
        <f t="shared" si="73"/>
        <v>GRA for EV Subsidy</v>
      </c>
      <c r="D1248" t="s">
        <v>909</v>
      </c>
      <c r="F1248" t="s">
        <v>910</v>
      </c>
      <c r="H1248" s="20">
        <v>559</v>
      </c>
      <c r="I1248" s="294" t="str">
        <f t="shared" si="74"/>
        <v>Yes</v>
      </c>
      <c r="J1248" s="296" t="str">
        <f>IF(ISBLANK(INDEX('Policy Characteristics'!D:D,MATCH($C1248,'Policy Characteristics'!$C:$C,0))),"",INDEX('Policy Characteristics'!D:D,MATCH($C1248,'Policy Characteristics'!$C:$C,0)))</f>
        <v/>
      </c>
      <c r="K1248" s="293" t="str">
        <f>IF(ISBLANK(INDEX('Policy Characteristics'!E:E,MATCH($C1248,'Policy Characteristics'!$C:$C,0))),"",INDEX('Policy Characteristics'!E:E,MATCH($C1248,'Policy Characteristics'!$C:$C,0)))</f>
        <v>GRA EV subsidy</v>
      </c>
      <c r="L1248" s="293">
        <f>IF(ISBLANK(INDEX('Policy Characteristics'!F:F,MATCH($C1248,'Policy Characteristics'!$C:$C,0))),"",INDEX('Policy Characteristics'!F:F,MATCH($C1248,'Policy Characteristics'!$C:$C,0)))</f>
        <v>0</v>
      </c>
      <c r="M1248" s="293">
        <f>IF(ISBLANK(INDEX('Policy Characteristics'!G:G,MATCH($C1248,'Policy Characteristics'!$C:$C,0))),"",INDEX('Policy Characteristics'!G:G,MATCH($C1248,'Policy Characteristics'!$C:$C,0)))</f>
        <v>10</v>
      </c>
      <c r="N1248" s="293">
        <f>IF(ISBLANK(INDEX('Policy Characteristics'!H:H,MATCH($C1248,'Policy Characteristics'!$C:$C,0))),"",INDEX('Policy Characteristics'!H:H,MATCH($C1248,'Policy Characteristics'!$C:$C,0)))</f>
        <v>1</v>
      </c>
      <c r="O1248" s="293" t="str">
        <f>IF(ISBLANK(INDEX('Policy Characteristics'!I:I,MATCH($C1248,'Policy Characteristics'!$C:$C,0))),"",INDEX('Policy Characteristics'!I:I,MATCH($C1248,'Policy Characteristics'!$C:$C,0)))</f>
        <v>weight</v>
      </c>
      <c r="P1248" s="293"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8" s="293" t="str">
        <f>IF(ISBLANK(INDEX('Policy Characteristics'!K:K,MATCH($C1248,'Policy Characteristics'!$C:$C,0))),"",INDEX('Policy Characteristics'!K:K,MATCH($C1248,'Policy Characteristics'!$C:$C,0)))</f>
        <v>io-model.html</v>
      </c>
      <c r="R1248" s="293" t="str">
        <f>IF(ISBLANK(INDEX('Policy Characteristics'!L:L,MATCH($C1248,'Policy Characteristics'!$C:$C,0))),"",INDEX('Policy Characteristics'!L:L,MATCH($C1248,'Policy Characteristics'!$C:$C,0)))</f>
        <v/>
      </c>
    </row>
    <row r="1249" spans="1:18" x14ac:dyDescent="0.25">
      <c r="A1249" s="293" t="str">
        <f>IF(ISBLANK(INDEX('Policy Characteristics'!A:A,MATCH($C1249,'Policy Characteristics'!$C:$C,0))),"",INDEX('Policy Characteristics'!A:A,MATCH($C1249,'Policy Characteristics'!$C:$C,0)))</f>
        <v>Government Revenue Accounting</v>
      </c>
      <c r="B1249" s="294" t="str">
        <f>IF(ISBLANK(INDEX('Policy Characteristics'!B:B,MATCH($C1249,'Policy Characteristics'!$C:$C,0))),"",INDEX('Policy Characteristics'!B:B,MATCH($C1249,'Policy Characteristics'!$C:$C,0)))</f>
        <v>Electricity Generation Subsidy</v>
      </c>
      <c r="C1249" t="s">
        <v>590</v>
      </c>
      <c r="D1249" t="s">
        <v>901</v>
      </c>
      <c r="F1249" t="s">
        <v>902</v>
      </c>
      <c r="H1249" s="20">
        <v>560</v>
      </c>
      <c r="I1249" s="301" t="s">
        <v>624</v>
      </c>
      <c r="J1249" s="296" t="str">
        <f>IF(ISBLANK(INDEX('Policy Characteristics'!D:D,MATCH($C1249,'Policy Characteristics'!$C:$C,0))),"",INDEX('Policy Characteristics'!D:D,MATCH($C1249,'Policy Characteristics'!$C:$C,0)))</f>
        <v/>
      </c>
      <c r="K1249" s="293" t="str">
        <f>IF(ISBLANK(INDEX('Policy Characteristics'!E:E,MATCH($C1249,'Policy Characteristics'!$C:$C,0))),"",INDEX('Policy Characteristics'!E:E,MATCH($C1249,'Policy Characteristics'!$C:$C,0)))</f>
        <v>GRA elec gen subsidy</v>
      </c>
      <c r="L1249" s="293">
        <f>IF(ISBLANK(INDEX('Policy Characteristics'!F:F,MATCH($C1249,'Policy Characteristics'!$C:$C,0))),"",INDEX('Policy Characteristics'!F:F,MATCH($C1249,'Policy Characteristics'!$C:$C,0)))</f>
        <v>0</v>
      </c>
      <c r="M1249" s="293">
        <f>IF(ISBLANK(INDEX('Policy Characteristics'!G:G,MATCH($C1249,'Policy Characteristics'!$C:$C,0))),"",INDEX('Policy Characteristics'!G:G,MATCH($C1249,'Policy Characteristics'!$C:$C,0)))</f>
        <v>10</v>
      </c>
      <c r="N1249" s="293">
        <f>IF(ISBLANK(INDEX('Policy Characteristics'!H:H,MATCH($C1249,'Policy Characteristics'!$C:$C,0))),"",INDEX('Policy Characteristics'!H:H,MATCH($C1249,'Policy Characteristics'!$C:$C,0)))</f>
        <v>1</v>
      </c>
      <c r="O1249" s="293" t="str">
        <f>IF(ISBLANK(INDEX('Policy Characteristics'!I:I,MATCH($C1249,'Policy Characteristics'!$C:$C,0))),"",INDEX('Policy Characteristics'!I:I,MATCH($C1249,'Policy Characteristics'!$C:$C,0)))</f>
        <v>weight</v>
      </c>
      <c r="P1249" s="293"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9" s="293" t="str">
        <f>IF(ISBLANK(INDEX('Policy Characteristics'!K:K,MATCH($C1249,'Policy Characteristics'!$C:$C,0))),"",INDEX('Policy Characteristics'!K:K,MATCH($C1249,'Policy Characteristics'!$C:$C,0)))</f>
        <v>io-model.html</v>
      </c>
      <c r="R1249" s="293" t="str">
        <f>IF(ISBLANK(INDEX('Policy Characteristics'!L:L,MATCH($C1249,'Policy Characteristics'!$C:$C,0))),"",INDEX('Policy Characteristics'!L:L,MATCH($C1249,'Policy Characteristics'!$C:$C,0)))</f>
        <v/>
      </c>
    </row>
    <row r="1250" spans="1:18" x14ac:dyDescent="0.25">
      <c r="A1250" s="293" t="str">
        <f>IF(ISBLANK(INDEX('Policy Characteristics'!A:A,MATCH($C1250,'Policy Characteristics'!$C:$C,0))),"",INDEX('Policy Characteristics'!A:A,MATCH($C1250,'Policy Characteristics'!$C:$C,0)))</f>
        <v>Government Revenue Accounting</v>
      </c>
      <c r="B1250" s="294" t="str">
        <f>IF(ISBLANK(INDEX('Policy Characteristics'!B:B,MATCH($C1250,'Policy Characteristics'!$C:$C,0))),"",INDEX('Policy Characteristics'!B:B,MATCH($C1250,'Policy Characteristics'!$C:$C,0)))</f>
        <v>Electricity Generation Subsidy</v>
      </c>
      <c r="C1250" s="293" t="str">
        <f t="shared" ref="C1250:C1253" si="75">C$1249</f>
        <v>GRA for Electricity Generation Subsidies</v>
      </c>
      <c r="D1250" t="s">
        <v>903</v>
      </c>
      <c r="F1250" t="s">
        <v>904</v>
      </c>
      <c r="H1250" s="20">
        <v>561</v>
      </c>
      <c r="I1250" s="294" t="str">
        <f t="shared" ref="I1250:I1253" si="76">I$1249</f>
        <v>Yes</v>
      </c>
      <c r="J1250" s="296" t="str">
        <f>IF(ISBLANK(INDEX('Policy Characteristics'!D:D,MATCH($C1250,'Policy Characteristics'!$C:$C,0))),"",INDEX('Policy Characteristics'!D:D,MATCH($C1250,'Policy Characteristics'!$C:$C,0)))</f>
        <v/>
      </c>
      <c r="K1250" s="293" t="str">
        <f>IF(ISBLANK(INDEX('Policy Characteristics'!E:E,MATCH($C1250,'Policy Characteristics'!$C:$C,0))),"",INDEX('Policy Characteristics'!E:E,MATCH($C1250,'Policy Characteristics'!$C:$C,0)))</f>
        <v>GRA elec gen subsidy</v>
      </c>
      <c r="L1250" s="293">
        <f>IF(ISBLANK(INDEX('Policy Characteristics'!F:F,MATCH($C1250,'Policy Characteristics'!$C:$C,0))),"",INDEX('Policy Characteristics'!F:F,MATCH($C1250,'Policy Characteristics'!$C:$C,0)))</f>
        <v>0</v>
      </c>
      <c r="M1250" s="293">
        <f>IF(ISBLANK(INDEX('Policy Characteristics'!G:G,MATCH($C1250,'Policy Characteristics'!$C:$C,0))),"",INDEX('Policy Characteristics'!G:G,MATCH($C1250,'Policy Characteristics'!$C:$C,0)))</f>
        <v>10</v>
      </c>
      <c r="N1250" s="293">
        <f>IF(ISBLANK(INDEX('Policy Characteristics'!H:H,MATCH($C1250,'Policy Characteristics'!$C:$C,0))),"",INDEX('Policy Characteristics'!H:H,MATCH($C1250,'Policy Characteristics'!$C:$C,0)))</f>
        <v>1</v>
      </c>
      <c r="O1250" s="293" t="str">
        <f>IF(ISBLANK(INDEX('Policy Characteristics'!I:I,MATCH($C1250,'Policy Characteristics'!$C:$C,0))),"",INDEX('Policy Characteristics'!I:I,MATCH($C1250,'Policy Characteristics'!$C:$C,0)))</f>
        <v>weight</v>
      </c>
      <c r="P1250" s="293"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0" s="293" t="str">
        <f>IF(ISBLANK(INDEX('Policy Characteristics'!K:K,MATCH($C1250,'Policy Characteristics'!$C:$C,0))),"",INDEX('Policy Characteristics'!K:K,MATCH($C1250,'Policy Characteristics'!$C:$C,0)))</f>
        <v>io-model.html</v>
      </c>
      <c r="R1250" s="293" t="str">
        <f>IF(ISBLANK(INDEX('Policy Characteristics'!L:L,MATCH($C1250,'Policy Characteristics'!$C:$C,0))),"",INDEX('Policy Characteristics'!L:L,MATCH($C1250,'Policy Characteristics'!$C:$C,0)))</f>
        <v/>
      </c>
    </row>
    <row r="1251" spans="1:18" x14ac:dyDescent="0.25">
      <c r="A1251" s="293" t="str">
        <f>IF(ISBLANK(INDEX('Policy Characteristics'!A:A,MATCH($C1251,'Policy Characteristics'!$C:$C,0))),"",INDEX('Policy Characteristics'!A:A,MATCH($C1251,'Policy Characteristics'!$C:$C,0)))</f>
        <v>Government Revenue Accounting</v>
      </c>
      <c r="B1251" s="294" t="str">
        <f>IF(ISBLANK(INDEX('Policy Characteristics'!B:B,MATCH($C1251,'Policy Characteristics'!$C:$C,0))),"",INDEX('Policy Characteristics'!B:B,MATCH($C1251,'Policy Characteristics'!$C:$C,0)))</f>
        <v>Electricity Generation Subsidy</v>
      </c>
      <c r="C1251" s="293" t="str">
        <f t="shared" si="75"/>
        <v>GRA for Electricity Generation Subsidies</v>
      </c>
      <c r="D1251" t="s">
        <v>905</v>
      </c>
      <c r="F1251" t="s">
        <v>906</v>
      </c>
      <c r="H1251" s="20">
        <v>562</v>
      </c>
      <c r="I1251" s="294" t="str">
        <f t="shared" si="76"/>
        <v>Yes</v>
      </c>
      <c r="J1251" s="296" t="str">
        <f>IF(ISBLANK(INDEX('Policy Characteristics'!D:D,MATCH($C1251,'Policy Characteristics'!$C:$C,0))),"",INDEX('Policy Characteristics'!D:D,MATCH($C1251,'Policy Characteristics'!$C:$C,0)))</f>
        <v/>
      </c>
      <c r="K1251" s="293" t="str">
        <f>IF(ISBLANK(INDEX('Policy Characteristics'!E:E,MATCH($C1251,'Policy Characteristics'!$C:$C,0))),"",INDEX('Policy Characteristics'!E:E,MATCH($C1251,'Policy Characteristics'!$C:$C,0)))</f>
        <v>GRA elec gen subsidy</v>
      </c>
      <c r="L1251" s="293">
        <f>IF(ISBLANK(INDEX('Policy Characteristics'!F:F,MATCH($C1251,'Policy Characteristics'!$C:$C,0))),"",INDEX('Policy Characteristics'!F:F,MATCH($C1251,'Policy Characteristics'!$C:$C,0)))</f>
        <v>0</v>
      </c>
      <c r="M1251" s="293">
        <f>IF(ISBLANK(INDEX('Policy Characteristics'!G:G,MATCH($C1251,'Policy Characteristics'!$C:$C,0))),"",INDEX('Policy Characteristics'!G:G,MATCH($C1251,'Policy Characteristics'!$C:$C,0)))</f>
        <v>10</v>
      </c>
      <c r="N1251" s="293">
        <f>IF(ISBLANK(INDEX('Policy Characteristics'!H:H,MATCH($C1251,'Policy Characteristics'!$C:$C,0))),"",INDEX('Policy Characteristics'!H:H,MATCH($C1251,'Policy Characteristics'!$C:$C,0)))</f>
        <v>1</v>
      </c>
      <c r="O1251" s="293" t="str">
        <f>IF(ISBLANK(INDEX('Policy Characteristics'!I:I,MATCH($C1251,'Policy Characteristics'!$C:$C,0))),"",INDEX('Policy Characteristics'!I:I,MATCH($C1251,'Policy Characteristics'!$C:$C,0)))</f>
        <v>weight</v>
      </c>
      <c r="P1251" s="293"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1" s="293" t="str">
        <f>IF(ISBLANK(INDEX('Policy Characteristics'!K:K,MATCH($C1251,'Policy Characteristics'!$C:$C,0))),"",INDEX('Policy Characteristics'!K:K,MATCH($C1251,'Policy Characteristics'!$C:$C,0)))</f>
        <v>io-model.html</v>
      </c>
      <c r="R1251" s="293" t="str">
        <f>IF(ISBLANK(INDEX('Policy Characteristics'!L:L,MATCH($C1251,'Policy Characteristics'!$C:$C,0))),"",INDEX('Policy Characteristics'!L:L,MATCH($C1251,'Policy Characteristics'!$C:$C,0)))</f>
        <v/>
      </c>
    </row>
    <row r="1252" spans="1:18" x14ac:dyDescent="0.25">
      <c r="A1252" s="293" t="str">
        <f>IF(ISBLANK(INDEX('Policy Characteristics'!A:A,MATCH($C1252,'Policy Characteristics'!$C:$C,0))),"",INDEX('Policy Characteristics'!A:A,MATCH($C1252,'Policy Characteristics'!$C:$C,0)))</f>
        <v>Government Revenue Accounting</v>
      </c>
      <c r="B1252" s="294" t="str">
        <f>IF(ISBLANK(INDEX('Policy Characteristics'!B:B,MATCH($C1252,'Policy Characteristics'!$C:$C,0))),"",INDEX('Policy Characteristics'!B:B,MATCH($C1252,'Policy Characteristics'!$C:$C,0)))</f>
        <v>Electricity Generation Subsidy</v>
      </c>
      <c r="C1252" s="293" t="str">
        <f t="shared" si="75"/>
        <v>GRA for Electricity Generation Subsidies</v>
      </c>
      <c r="D1252" t="s">
        <v>907</v>
      </c>
      <c r="F1252" t="s">
        <v>908</v>
      </c>
      <c r="H1252" s="20">
        <v>563</v>
      </c>
      <c r="I1252" s="294" t="str">
        <f t="shared" si="76"/>
        <v>Yes</v>
      </c>
      <c r="J1252" s="296" t="str">
        <f>IF(ISBLANK(INDEX('Policy Characteristics'!D:D,MATCH($C1252,'Policy Characteristics'!$C:$C,0))),"",INDEX('Policy Characteristics'!D:D,MATCH($C1252,'Policy Characteristics'!$C:$C,0)))</f>
        <v/>
      </c>
      <c r="K1252" s="293" t="str">
        <f>IF(ISBLANK(INDEX('Policy Characteristics'!E:E,MATCH($C1252,'Policy Characteristics'!$C:$C,0))),"",INDEX('Policy Characteristics'!E:E,MATCH($C1252,'Policy Characteristics'!$C:$C,0)))</f>
        <v>GRA elec gen subsidy</v>
      </c>
      <c r="L1252" s="293">
        <f>IF(ISBLANK(INDEX('Policy Characteristics'!F:F,MATCH($C1252,'Policy Characteristics'!$C:$C,0))),"",INDEX('Policy Characteristics'!F:F,MATCH($C1252,'Policy Characteristics'!$C:$C,0)))</f>
        <v>0</v>
      </c>
      <c r="M1252" s="293">
        <f>IF(ISBLANK(INDEX('Policy Characteristics'!G:G,MATCH($C1252,'Policy Characteristics'!$C:$C,0))),"",INDEX('Policy Characteristics'!G:G,MATCH($C1252,'Policy Characteristics'!$C:$C,0)))</f>
        <v>10</v>
      </c>
      <c r="N1252" s="293">
        <f>IF(ISBLANK(INDEX('Policy Characteristics'!H:H,MATCH($C1252,'Policy Characteristics'!$C:$C,0))),"",INDEX('Policy Characteristics'!H:H,MATCH($C1252,'Policy Characteristics'!$C:$C,0)))</f>
        <v>1</v>
      </c>
      <c r="O1252" s="293" t="str">
        <f>IF(ISBLANK(INDEX('Policy Characteristics'!I:I,MATCH($C1252,'Policy Characteristics'!$C:$C,0))),"",INDEX('Policy Characteristics'!I:I,MATCH($C1252,'Policy Characteristics'!$C:$C,0)))</f>
        <v>weight</v>
      </c>
      <c r="P1252" s="293"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2" s="293" t="str">
        <f>IF(ISBLANK(INDEX('Policy Characteristics'!K:K,MATCH($C1252,'Policy Characteristics'!$C:$C,0))),"",INDEX('Policy Characteristics'!K:K,MATCH($C1252,'Policy Characteristics'!$C:$C,0)))</f>
        <v>io-model.html</v>
      </c>
      <c r="R1252" s="293" t="str">
        <f>IF(ISBLANK(INDEX('Policy Characteristics'!L:L,MATCH($C1252,'Policy Characteristics'!$C:$C,0))),"",INDEX('Policy Characteristics'!L:L,MATCH($C1252,'Policy Characteristics'!$C:$C,0)))</f>
        <v/>
      </c>
    </row>
    <row r="1253" spans="1:18" x14ac:dyDescent="0.25">
      <c r="A1253" s="293" t="str">
        <f>IF(ISBLANK(INDEX('Policy Characteristics'!A:A,MATCH($C1253,'Policy Characteristics'!$C:$C,0))),"",INDEX('Policy Characteristics'!A:A,MATCH($C1253,'Policy Characteristics'!$C:$C,0)))</f>
        <v>Government Revenue Accounting</v>
      </c>
      <c r="B1253" s="294" t="str">
        <f>IF(ISBLANK(INDEX('Policy Characteristics'!B:B,MATCH($C1253,'Policy Characteristics'!$C:$C,0))),"",INDEX('Policy Characteristics'!B:B,MATCH($C1253,'Policy Characteristics'!$C:$C,0)))</f>
        <v>Electricity Generation Subsidy</v>
      </c>
      <c r="C1253" s="293" t="str">
        <f t="shared" si="75"/>
        <v>GRA for Electricity Generation Subsidies</v>
      </c>
      <c r="D1253" t="s">
        <v>909</v>
      </c>
      <c r="F1253" t="s">
        <v>910</v>
      </c>
      <c r="H1253" s="20">
        <v>564</v>
      </c>
      <c r="I1253" s="294" t="str">
        <f t="shared" si="76"/>
        <v>Yes</v>
      </c>
      <c r="J1253" s="296" t="str">
        <f>IF(ISBLANK(INDEX('Policy Characteristics'!D:D,MATCH($C1253,'Policy Characteristics'!$C:$C,0))),"",INDEX('Policy Characteristics'!D:D,MATCH($C1253,'Policy Characteristics'!$C:$C,0)))</f>
        <v/>
      </c>
      <c r="K1253" s="293" t="str">
        <f>IF(ISBLANK(INDEX('Policy Characteristics'!E:E,MATCH($C1253,'Policy Characteristics'!$C:$C,0))),"",INDEX('Policy Characteristics'!E:E,MATCH($C1253,'Policy Characteristics'!$C:$C,0)))</f>
        <v>GRA elec gen subsidy</v>
      </c>
      <c r="L1253" s="293">
        <f>IF(ISBLANK(INDEX('Policy Characteristics'!F:F,MATCH($C1253,'Policy Characteristics'!$C:$C,0))),"",INDEX('Policy Characteristics'!F:F,MATCH($C1253,'Policy Characteristics'!$C:$C,0)))</f>
        <v>0</v>
      </c>
      <c r="M1253" s="293">
        <f>IF(ISBLANK(INDEX('Policy Characteristics'!G:G,MATCH($C1253,'Policy Characteristics'!$C:$C,0))),"",INDEX('Policy Characteristics'!G:G,MATCH($C1253,'Policy Characteristics'!$C:$C,0)))</f>
        <v>10</v>
      </c>
      <c r="N1253" s="293">
        <f>IF(ISBLANK(INDEX('Policy Characteristics'!H:H,MATCH($C1253,'Policy Characteristics'!$C:$C,0))),"",INDEX('Policy Characteristics'!H:H,MATCH($C1253,'Policy Characteristics'!$C:$C,0)))</f>
        <v>1</v>
      </c>
      <c r="O1253" s="293" t="str">
        <f>IF(ISBLANK(INDEX('Policy Characteristics'!I:I,MATCH($C1253,'Policy Characteristics'!$C:$C,0))),"",INDEX('Policy Characteristics'!I:I,MATCH($C1253,'Policy Characteristics'!$C:$C,0)))</f>
        <v>weight</v>
      </c>
      <c r="P1253" s="293"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3" s="293" t="str">
        <f>IF(ISBLANK(INDEX('Policy Characteristics'!K:K,MATCH($C1253,'Policy Characteristics'!$C:$C,0))),"",INDEX('Policy Characteristics'!K:K,MATCH($C1253,'Policy Characteristics'!$C:$C,0)))</f>
        <v>io-model.html</v>
      </c>
      <c r="R1253" s="293" t="str">
        <f>IF(ISBLANK(INDEX('Policy Characteristics'!L:L,MATCH($C1253,'Policy Characteristics'!$C:$C,0))),"",INDEX('Policy Characteristics'!L:L,MATCH($C1253,'Policy Characteristics'!$C:$C,0)))</f>
        <v/>
      </c>
    </row>
    <row r="1254" spans="1:18" x14ac:dyDescent="0.25">
      <c r="A1254" s="293" t="str">
        <f>IF(ISBLANK(INDEX('Policy Characteristics'!A:A,MATCH($C1254,'Policy Characteristics'!$C:$C,0))),"",INDEX('Policy Characteristics'!A:A,MATCH($C1254,'Policy Characteristics'!$C:$C,0)))</f>
        <v>Government Revenue Accounting</v>
      </c>
      <c r="B1254" s="294" t="str">
        <f>IF(ISBLANK(INDEX('Policy Characteristics'!B:B,MATCH($C1254,'Policy Characteristics'!$C:$C,0))),"",INDEX('Policy Characteristics'!B:B,MATCH($C1254,'Policy Characteristics'!$C:$C,0)))</f>
        <v>Electricity Capacity Construction Subsidy</v>
      </c>
      <c r="C1254" t="s">
        <v>593</v>
      </c>
      <c r="D1254" t="s">
        <v>901</v>
      </c>
      <c r="F1254" t="s">
        <v>902</v>
      </c>
      <c r="H1254" s="20">
        <v>565</v>
      </c>
      <c r="I1254" s="301" t="s">
        <v>624</v>
      </c>
      <c r="J1254" s="296" t="str">
        <f>IF(ISBLANK(INDEX('Policy Characteristics'!D:D,MATCH($C1254,'Policy Characteristics'!$C:$C,0))),"",INDEX('Policy Characteristics'!D:D,MATCH($C1254,'Policy Characteristics'!$C:$C,0)))</f>
        <v/>
      </c>
      <c r="K1254" s="293" t="str">
        <f>IF(ISBLANK(INDEX('Policy Characteristics'!E:E,MATCH($C1254,'Policy Characteristics'!$C:$C,0))),"",INDEX('Policy Characteristics'!E:E,MATCH($C1254,'Policy Characteristics'!$C:$C,0)))</f>
        <v>GRA elec cap const subsidy</v>
      </c>
      <c r="L1254" s="293">
        <f>IF(ISBLANK(INDEX('Policy Characteristics'!F:F,MATCH($C1254,'Policy Characteristics'!$C:$C,0))),"",INDEX('Policy Characteristics'!F:F,MATCH($C1254,'Policy Characteristics'!$C:$C,0)))</f>
        <v>0</v>
      </c>
      <c r="M1254" s="293">
        <f>IF(ISBLANK(INDEX('Policy Characteristics'!G:G,MATCH($C1254,'Policy Characteristics'!$C:$C,0))),"",INDEX('Policy Characteristics'!G:G,MATCH($C1254,'Policy Characteristics'!$C:$C,0)))</f>
        <v>10</v>
      </c>
      <c r="N1254" s="293">
        <f>IF(ISBLANK(INDEX('Policy Characteristics'!H:H,MATCH($C1254,'Policy Characteristics'!$C:$C,0))),"",INDEX('Policy Characteristics'!H:H,MATCH($C1254,'Policy Characteristics'!$C:$C,0)))</f>
        <v>1</v>
      </c>
      <c r="O1254" s="293" t="str">
        <f>IF(ISBLANK(INDEX('Policy Characteristics'!I:I,MATCH($C1254,'Policy Characteristics'!$C:$C,0))),"",INDEX('Policy Characteristics'!I:I,MATCH($C1254,'Policy Characteristics'!$C:$C,0)))</f>
        <v>weight</v>
      </c>
      <c r="P1254" s="293"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4" s="293" t="str">
        <f>IF(ISBLANK(INDEX('Policy Characteristics'!K:K,MATCH($C1254,'Policy Characteristics'!$C:$C,0))),"",INDEX('Policy Characteristics'!K:K,MATCH($C1254,'Policy Characteristics'!$C:$C,0)))</f>
        <v>io-model.html</v>
      </c>
      <c r="R1254" s="293" t="str">
        <f>IF(ISBLANK(INDEX('Policy Characteristics'!L:L,MATCH($C1254,'Policy Characteristics'!$C:$C,0))),"",INDEX('Policy Characteristics'!L:L,MATCH($C1254,'Policy Characteristics'!$C:$C,0)))</f>
        <v/>
      </c>
    </row>
    <row r="1255" spans="1:18" x14ac:dyDescent="0.25">
      <c r="A1255" s="293" t="str">
        <f>IF(ISBLANK(INDEX('Policy Characteristics'!A:A,MATCH($C1255,'Policy Characteristics'!$C:$C,0))),"",INDEX('Policy Characteristics'!A:A,MATCH($C1255,'Policy Characteristics'!$C:$C,0)))</f>
        <v>Government Revenue Accounting</v>
      </c>
      <c r="B1255" s="294" t="str">
        <f>IF(ISBLANK(INDEX('Policy Characteristics'!B:B,MATCH($C1255,'Policy Characteristics'!$C:$C,0))),"",INDEX('Policy Characteristics'!B:B,MATCH($C1255,'Policy Characteristics'!$C:$C,0)))</f>
        <v>Electricity Capacity Construction Subsidy</v>
      </c>
      <c r="C1255" s="293" t="str">
        <f t="shared" ref="C1255:C1258" si="77">C$1254</f>
        <v>GRA for Electricity Capacity Construction Subsidies</v>
      </c>
      <c r="D1255" t="s">
        <v>903</v>
      </c>
      <c r="F1255" t="s">
        <v>904</v>
      </c>
      <c r="H1255" s="20">
        <v>566</v>
      </c>
      <c r="I1255" s="294" t="str">
        <f t="shared" ref="I1255:I1258" si="78">I$1254</f>
        <v>Yes</v>
      </c>
      <c r="J1255" s="296" t="str">
        <f>IF(ISBLANK(INDEX('Policy Characteristics'!D:D,MATCH($C1255,'Policy Characteristics'!$C:$C,0))),"",INDEX('Policy Characteristics'!D:D,MATCH($C1255,'Policy Characteristics'!$C:$C,0)))</f>
        <v/>
      </c>
      <c r="K1255" s="293" t="str">
        <f>IF(ISBLANK(INDEX('Policy Characteristics'!E:E,MATCH($C1255,'Policy Characteristics'!$C:$C,0))),"",INDEX('Policy Characteristics'!E:E,MATCH($C1255,'Policy Characteristics'!$C:$C,0)))</f>
        <v>GRA elec cap const subsidy</v>
      </c>
      <c r="L1255" s="293">
        <f>IF(ISBLANK(INDEX('Policy Characteristics'!F:F,MATCH($C1255,'Policy Characteristics'!$C:$C,0))),"",INDEX('Policy Characteristics'!F:F,MATCH($C1255,'Policy Characteristics'!$C:$C,0)))</f>
        <v>0</v>
      </c>
      <c r="M1255" s="293">
        <f>IF(ISBLANK(INDEX('Policy Characteristics'!G:G,MATCH($C1255,'Policy Characteristics'!$C:$C,0))),"",INDEX('Policy Characteristics'!G:G,MATCH($C1255,'Policy Characteristics'!$C:$C,0)))</f>
        <v>10</v>
      </c>
      <c r="N1255" s="293">
        <f>IF(ISBLANK(INDEX('Policy Characteristics'!H:H,MATCH($C1255,'Policy Characteristics'!$C:$C,0))),"",INDEX('Policy Characteristics'!H:H,MATCH($C1255,'Policy Characteristics'!$C:$C,0)))</f>
        <v>1</v>
      </c>
      <c r="O1255" s="293" t="str">
        <f>IF(ISBLANK(INDEX('Policy Characteristics'!I:I,MATCH($C1255,'Policy Characteristics'!$C:$C,0))),"",INDEX('Policy Characteristics'!I:I,MATCH($C1255,'Policy Characteristics'!$C:$C,0)))</f>
        <v>weight</v>
      </c>
      <c r="P1255" s="293"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5" s="293" t="str">
        <f>IF(ISBLANK(INDEX('Policy Characteristics'!K:K,MATCH($C1255,'Policy Characteristics'!$C:$C,0))),"",INDEX('Policy Characteristics'!K:K,MATCH($C1255,'Policy Characteristics'!$C:$C,0)))</f>
        <v>io-model.html</v>
      </c>
      <c r="R1255" s="293" t="str">
        <f>IF(ISBLANK(INDEX('Policy Characteristics'!L:L,MATCH($C1255,'Policy Characteristics'!$C:$C,0))),"",INDEX('Policy Characteristics'!L:L,MATCH($C1255,'Policy Characteristics'!$C:$C,0)))</f>
        <v/>
      </c>
    </row>
    <row r="1256" spans="1:18" x14ac:dyDescent="0.25">
      <c r="A1256" s="293" t="str">
        <f>IF(ISBLANK(INDEX('Policy Characteristics'!A:A,MATCH($C1256,'Policy Characteristics'!$C:$C,0))),"",INDEX('Policy Characteristics'!A:A,MATCH($C1256,'Policy Characteristics'!$C:$C,0)))</f>
        <v>Government Revenue Accounting</v>
      </c>
      <c r="B1256" s="294" t="str">
        <f>IF(ISBLANK(INDEX('Policy Characteristics'!B:B,MATCH($C1256,'Policy Characteristics'!$C:$C,0))),"",INDEX('Policy Characteristics'!B:B,MATCH($C1256,'Policy Characteristics'!$C:$C,0)))</f>
        <v>Electricity Capacity Construction Subsidy</v>
      </c>
      <c r="C1256" s="293" t="str">
        <f t="shared" si="77"/>
        <v>GRA for Electricity Capacity Construction Subsidies</v>
      </c>
      <c r="D1256" t="s">
        <v>905</v>
      </c>
      <c r="F1256" t="s">
        <v>906</v>
      </c>
      <c r="H1256" s="20">
        <v>567</v>
      </c>
      <c r="I1256" s="294" t="str">
        <f t="shared" si="78"/>
        <v>Yes</v>
      </c>
      <c r="J1256" s="296" t="str">
        <f>IF(ISBLANK(INDEX('Policy Characteristics'!D:D,MATCH($C1256,'Policy Characteristics'!$C:$C,0))),"",INDEX('Policy Characteristics'!D:D,MATCH($C1256,'Policy Characteristics'!$C:$C,0)))</f>
        <v/>
      </c>
      <c r="K1256" s="293" t="str">
        <f>IF(ISBLANK(INDEX('Policy Characteristics'!E:E,MATCH($C1256,'Policy Characteristics'!$C:$C,0))),"",INDEX('Policy Characteristics'!E:E,MATCH($C1256,'Policy Characteristics'!$C:$C,0)))</f>
        <v>GRA elec cap const subsidy</v>
      </c>
      <c r="L1256" s="293">
        <f>IF(ISBLANK(INDEX('Policy Characteristics'!F:F,MATCH($C1256,'Policy Characteristics'!$C:$C,0))),"",INDEX('Policy Characteristics'!F:F,MATCH($C1256,'Policy Characteristics'!$C:$C,0)))</f>
        <v>0</v>
      </c>
      <c r="M1256" s="293">
        <f>IF(ISBLANK(INDEX('Policy Characteristics'!G:G,MATCH($C1256,'Policy Characteristics'!$C:$C,0))),"",INDEX('Policy Characteristics'!G:G,MATCH($C1256,'Policy Characteristics'!$C:$C,0)))</f>
        <v>10</v>
      </c>
      <c r="N1256" s="293">
        <f>IF(ISBLANK(INDEX('Policy Characteristics'!H:H,MATCH($C1256,'Policy Characteristics'!$C:$C,0))),"",INDEX('Policy Characteristics'!H:H,MATCH($C1256,'Policy Characteristics'!$C:$C,0)))</f>
        <v>1</v>
      </c>
      <c r="O1256" s="293" t="str">
        <f>IF(ISBLANK(INDEX('Policy Characteristics'!I:I,MATCH($C1256,'Policy Characteristics'!$C:$C,0))),"",INDEX('Policy Characteristics'!I:I,MATCH($C1256,'Policy Characteristics'!$C:$C,0)))</f>
        <v>weight</v>
      </c>
      <c r="P1256" s="293"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6" s="293" t="str">
        <f>IF(ISBLANK(INDEX('Policy Characteristics'!K:K,MATCH($C1256,'Policy Characteristics'!$C:$C,0))),"",INDEX('Policy Characteristics'!K:K,MATCH($C1256,'Policy Characteristics'!$C:$C,0)))</f>
        <v>io-model.html</v>
      </c>
      <c r="R1256" s="293" t="str">
        <f>IF(ISBLANK(INDEX('Policy Characteristics'!L:L,MATCH($C1256,'Policy Characteristics'!$C:$C,0))),"",INDEX('Policy Characteristics'!L:L,MATCH($C1256,'Policy Characteristics'!$C:$C,0)))</f>
        <v/>
      </c>
    </row>
    <row r="1257" spans="1:18" x14ac:dyDescent="0.25">
      <c r="A1257" s="293" t="str">
        <f>IF(ISBLANK(INDEX('Policy Characteristics'!A:A,MATCH($C1257,'Policy Characteristics'!$C:$C,0))),"",INDEX('Policy Characteristics'!A:A,MATCH($C1257,'Policy Characteristics'!$C:$C,0)))</f>
        <v>Government Revenue Accounting</v>
      </c>
      <c r="B1257" s="294" t="str">
        <f>IF(ISBLANK(INDEX('Policy Characteristics'!B:B,MATCH($C1257,'Policy Characteristics'!$C:$C,0))),"",INDEX('Policy Characteristics'!B:B,MATCH($C1257,'Policy Characteristics'!$C:$C,0)))</f>
        <v>Electricity Capacity Construction Subsidy</v>
      </c>
      <c r="C1257" s="293" t="str">
        <f t="shared" si="77"/>
        <v>GRA for Electricity Capacity Construction Subsidies</v>
      </c>
      <c r="D1257" t="s">
        <v>907</v>
      </c>
      <c r="F1257" t="s">
        <v>908</v>
      </c>
      <c r="H1257" s="20">
        <v>568</v>
      </c>
      <c r="I1257" s="294" t="str">
        <f t="shared" si="78"/>
        <v>Yes</v>
      </c>
      <c r="J1257" s="296" t="str">
        <f>IF(ISBLANK(INDEX('Policy Characteristics'!D:D,MATCH($C1257,'Policy Characteristics'!$C:$C,0))),"",INDEX('Policy Characteristics'!D:D,MATCH($C1257,'Policy Characteristics'!$C:$C,0)))</f>
        <v/>
      </c>
      <c r="K1257" s="293" t="str">
        <f>IF(ISBLANK(INDEX('Policy Characteristics'!E:E,MATCH($C1257,'Policy Characteristics'!$C:$C,0))),"",INDEX('Policy Characteristics'!E:E,MATCH($C1257,'Policy Characteristics'!$C:$C,0)))</f>
        <v>GRA elec cap const subsidy</v>
      </c>
      <c r="L1257" s="293">
        <f>IF(ISBLANK(INDEX('Policy Characteristics'!F:F,MATCH($C1257,'Policy Characteristics'!$C:$C,0))),"",INDEX('Policy Characteristics'!F:F,MATCH($C1257,'Policy Characteristics'!$C:$C,0)))</f>
        <v>0</v>
      </c>
      <c r="M1257" s="293">
        <f>IF(ISBLANK(INDEX('Policy Characteristics'!G:G,MATCH($C1257,'Policy Characteristics'!$C:$C,0))),"",INDEX('Policy Characteristics'!G:G,MATCH($C1257,'Policy Characteristics'!$C:$C,0)))</f>
        <v>10</v>
      </c>
      <c r="N1257" s="293">
        <f>IF(ISBLANK(INDEX('Policy Characteristics'!H:H,MATCH($C1257,'Policy Characteristics'!$C:$C,0))),"",INDEX('Policy Characteristics'!H:H,MATCH($C1257,'Policy Characteristics'!$C:$C,0)))</f>
        <v>1</v>
      </c>
      <c r="O1257" s="293" t="str">
        <f>IF(ISBLANK(INDEX('Policy Characteristics'!I:I,MATCH($C1257,'Policy Characteristics'!$C:$C,0))),"",INDEX('Policy Characteristics'!I:I,MATCH($C1257,'Policy Characteristics'!$C:$C,0)))</f>
        <v>weight</v>
      </c>
      <c r="P1257" s="293"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7" s="293" t="str">
        <f>IF(ISBLANK(INDEX('Policy Characteristics'!K:K,MATCH($C1257,'Policy Characteristics'!$C:$C,0))),"",INDEX('Policy Characteristics'!K:K,MATCH($C1257,'Policy Characteristics'!$C:$C,0)))</f>
        <v>io-model.html</v>
      </c>
      <c r="R1257" s="293" t="str">
        <f>IF(ISBLANK(INDEX('Policy Characteristics'!L:L,MATCH($C1257,'Policy Characteristics'!$C:$C,0))),"",INDEX('Policy Characteristics'!L:L,MATCH($C1257,'Policy Characteristics'!$C:$C,0)))</f>
        <v/>
      </c>
    </row>
    <row r="1258" spans="1:18" x14ac:dyDescent="0.25">
      <c r="A1258" s="293" t="str">
        <f>IF(ISBLANK(INDEX('Policy Characteristics'!A:A,MATCH($C1258,'Policy Characteristics'!$C:$C,0))),"",INDEX('Policy Characteristics'!A:A,MATCH($C1258,'Policy Characteristics'!$C:$C,0)))</f>
        <v>Government Revenue Accounting</v>
      </c>
      <c r="B1258" s="294" t="str">
        <f>IF(ISBLANK(INDEX('Policy Characteristics'!B:B,MATCH($C1258,'Policy Characteristics'!$C:$C,0))),"",INDEX('Policy Characteristics'!B:B,MATCH($C1258,'Policy Characteristics'!$C:$C,0)))</f>
        <v>Electricity Capacity Construction Subsidy</v>
      </c>
      <c r="C1258" s="293" t="str">
        <f t="shared" si="77"/>
        <v>GRA for Electricity Capacity Construction Subsidies</v>
      </c>
      <c r="D1258" t="s">
        <v>909</v>
      </c>
      <c r="F1258" t="s">
        <v>910</v>
      </c>
      <c r="H1258" s="20">
        <v>569</v>
      </c>
      <c r="I1258" s="294" t="str">
        <f t="shared" si="78"/>
        <v>Yes</v>
      </c>
      <c r="J1258" s="296" t="str">
        <f>IF(ISBLANK(INDEX('Policy Characteristics'!D:D,MATCH($C1258,'Policy Characteristics'!$C:$C,0))),"",INDEX('Policy Characteristics'!D:D,MATCH($C1258,'Policy Characteristics'!$C:$C,0)))</f>
        <v/>
      </c>
      <c r="K1258" s="293" t="str">
        <f>IF(ISBLANK(INDEX('Policy Characteristics'!E:E,MATCH($C1258,'Policy Characteristics'!$C:$C,0))),"",INDEX('Policy Characteristics'!E:E,MATCH($C1258,'Policy Characteristics'!$C:$C,0)))</f>
        <v>GRA elec cap const subsidy</v>
      </c>
      <c r="L1258" s="293">
        <f>IF(ISBLANK(INDEX('Policy Characteristics'!F:F,MATCH($C1258,'Policy Characteristics'!$C:$C,0))),"",INDEX('Policy Characteristics'!F:F,MATCH($C1258,'Policy Characteristics'!$C:$C,0)))</f>
        <v>0</v>
      </c>
      <c r="M1258" s="293">
        <f>IF(ISBLANK(INDEX('Policy Characteristics'!G:G,MATCH($C1258,'Policy Characteristics'!$C:$C,0))),"",INDEX('Policy Characteristics'!G:G,MATCH($C1258,'Policy Characteristics'!$C:$C,0)))</f>
        <v>10</v>
      </c>
      <c r="N1258" s="293">
        <f>IF(ISBLANK(INDEX('Policy Characteristics'!H:H,MATCH($C1258,'Policy Characteristics'!$C:$C,0))),"",INDEX('Policy Characteristics'!H:H,MATCH($C1258,'Policy Characteristics'!$C:$C,0)))</f>
        <v>1</v>
      </c>
      <c r="O1258" s="293" t="str">
        <f>IF(ISBLANK(INDEX('Policy Characteristics'!I:I,MATCH($C1258,'Policy Characteristics'!$C:$C,0))),"",INDEX('Policy Characteristics'!I:I,MATCH($C1258,'Policy Characteristics'!$C:$C,0)))</f>
        <v>weight</v>
      </c>
      <c r="P1258" s="293"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8" s="293" t="str">
        <f>IF(ISBLANK(INDEX('Policy Characteristics'!K:K,MATCH($C1258,'Policy Characteristics'!$C:$C,0))),"",INDEX('Policy Characteristics'!K:K,MATCH($C1258,'Policy Characteristics'!$C:$C,0)))</f>
        <v>io-model.html</v>
      </c>
      <c r="R1258" s="293" t="str">
        <f>IF(ISBLANK(INDEX('Policy Characteristics'!L:L,MATCH($C1258,'Policy Characteristics'!$C:$C,0))),"",INDEX('Policy Characteristics'!L:L,MATCH($C1258,'Policy Characteristics'!$C:$C,0)))</f>
        <v/>
      </c>
    </row>
    <row r="1259" spans="1:18" x14ac:dyDescent="0.25">
      <c r="A1259" s="293" t="str">
        <f>IF(ISBLANK(INDEX('Policy Characteristics'!A:A,MATCH($C1259,'Policy Characteristics'!$C:$C,0))),"",INDEX('Policy Characteristics'!A:A,MATCH($C1259,'Policy Characteristics'!$C:$C,0)))</f>
        <v>Government Revenue Accounting</v>
      </c>
      <c r="B1259" s="294" t="str">
        <f>IF(ISBLANK(INDEX('Policy Characteristics'!B:B,MATCH($C1259,'Policy Characteristics'!$C:$C,0))),"",INDEX('Policy Characteristics'!B:B,MATCH($C1259,'Policy Characteristics'!$C:$C,0)))</f>
        <v>Distributed Solar Subsidy</v>
      </c>
      <c r="C1259" t="s">
        <v>595</v>
      </c>
      <c r="D1259" t="s">
        <v>901</v>
      </c>
      <c r="F1259" t="s">
        <v>902</v>
      </c>
      <c r="H1259" s="20">
        <v>570</v>
      </c>
      <c r="I1259" s="301" t="s">
        <v>624</v>
      </c>
      <c r="J1259" s="296" t="str">
        <f>IF(ISBLANK(INDEX('Policy Characteristics'!D:D,MATCH($C1259,'Policy Characteristics'!$C:$C,0))),"",INDEX('Policy Characteristics'!D:D,MATCH($C1259,'Policy Characteristics'!$C:$C,0)))</f>
        <v/>
      </c>
      <c r="K1259" s="293" t="str">
        <f>IF(ISBLANK(INDEX('Policy Characteristics'!E:E,MATCH($C1259,'Policy Characteristics'!$C:$C,0))),"",INDEX('Policy Characteristics'!E:E,MATCH($C1259,'Policy Characteristics'!$C:$C,0)))</f>
        <v>GRA dist solar subsidy</v>
      </c>
      <c r="L1259" s="293">
        <f>IF(ISBLANK(INDEX('Policy Characteristics'!F:F,MATCH($C1259,'Policy Characteristics'!$C:$C,0))),"",INDEX('Policy Characteristics'!F:F,MATCH($C1259,'Policy Characteristics'!$C:$C,0)))</f>
        <v>0</v>
      </c>
      <c r="M1259" s="293">
        <f>IF(ISBLANK(INDEX('Policy Characteristics'!G:G,MATCH($C1259,'Policy Characteristics'!$C:$C,0))),"",INDEX('Policy Characteristics'!G:G,MATCH($C1259,'Policy Characteristics'!$C:$C,0)))</f>
        <v>10</v>
      </c>
      <c r="N1259" s="293">
        <f>IF(ISBLANK(INDEX('Policy Characteristics'!H:H,MATCH($C1259,'Policy Characteristics'!$C:$C,0))),"",INDEX('Policy Characteristics'!H:H,MATCH($C1259,'Policy Characteristics'!$C:$C,0)))</f>
        <v>1</v>
      </c>
      <c r="O1259" s="293" t="str">
        <f>IF(ISBLANK(INDEX('Policy Characteristics'!I:I,MATCH($C1259,'Policy Characteristics'!$C:$C,0))),"",INDEX('Policy Characteristics'!I:I,MATCH($C1259,'Policy Characteristics'!$C:$C,0)))</f>
        <v>weight</v>
      </c>
      <c r="P1259" s="293"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9" s="293" t="str">
        <f>IF(ISBLANK(INDEX('Policy Characteristics'!K:K,MATCH($C1259,'Policy Characteristics'!$C:$C,0))),"",INDEX('Policy Characteristics'!K:K,MATCH($C1259,'Policy Characteristics'!$C:$C,0)))</f>
        <v>io-model.html</v>
      </c>
      <c r="R1259" s="293" t="str">
        <f>IF(ISBLANK(INDEX('Policy Characteristics'!L:L,MATCH($C1259,'Policy Characteristics'!$C:$C,0))),"",INDEX('Policy Characteristics'!L:L,MATCH($C1259,'Policy Characteristics'!$C:$C,0)))</f>
        <v/>
      </c>
    </row>
    <row r="1260" spans="1:18" x14ac:dyDescent="0.25">
      <c r="A1260" s="293" t="str">
        <f>IF(ISBLANK(INDEX('Policy Characteristics'!A:A,MATCH($C1260,'Policy Characteristics'!$C:$C,0))),"",INDEX('Policy Characteristics'!A:A,MATCH($C1260,'Policy Characteristics'!$C:$C,0)))</f>
        <v>Government Revenue Accounting</v>
      </c>
      <c r="B1260" s="294" t="str">
        <f>IF(ISBLANK(INDEX('Policy Characteristics'!B:B,MATCH($C1260,'Policy Characteristics'!$C:$C,0))),"",INDEX('Policy Characteristics'!B:B,MATCH($C1260,'Policy Characteristics'!$C:$C,0)))</f>
        <v>Distributed Solar Subsidy</v>
      </c>
      <c r="C1260" s="293" t="str">
        <f t="shared" ref="C1260:C1263" si="79">C$1259</f>
        <v>GRA for Distributed Solar Subsidy</v>
      </c>
      <c r="D1260" t="s">
        <v>903</v>
      </c>
      <c r="F1260" t="s">
        <v>904</v>
      </c>
      <c r="H1260" s="20">
        <v>571</v>
      </c>
      <c r="I1260" s="294" t="str">
        <f t="shared" ref="I1260:I1263" si="80">I$1259</f>
        <v>Yes</v>
      </c>
      <c r="J1260" s="296" t="str">
        <f>IF(ISBLANK(INDEX('Policy Characteristics'!D:D,MATCH($C1260,'Policy Characteristics'!$C:$C,0))),"",INDEX('Policy Characteristics'!D:D,MATCH($C1260,'Policy Characteristics'!$C:$C,0)))</f>
        <v/>
      </c>
      <c r="K1260" s="293" t="str">
        <f>IF(ISBLANK(INDEX('Policy Characteristics'!E:E,MATCH($C1260,'Policy Characteristics'!$C:$C,0))),"",INDEX('Policy Characteristics'!E:E,MATCH($C1260,'Policy Characteristics'!$C:$C,0)))</f>
        <v>GRA dist solar subsidy</v>
      </c>
      <c r="L1260" s="293">
        <f>IF(ISBLANK(INDEX('Policy Characteristics'!F:F,MATCH($C1260,'Policy Characteristics'!$C:$C,0))),"",INDEX('Policy Characteristics'!F:F,MATCH($C1260,'Policy Characteristics'!$C:$C,0)))</f>
        <v>0</v>
      </c>
      <c r="M1260" s="293">
        <f>IF(ISBLANK(INDEX('Policy Characteristics'!G:G,MATCH($C1260,'Policy Characteristics'!$C:$C,0))),"",INDEX('Policy Characteristics'!G:G,MATCH($C1260,'Policy Characteristics'!$C:$C,0)))</f>
        <v>10</v>
      </c>
      <c r="N1260" s="293">
        <f>IF(ISBLANK(INDEX('Policy Characteristics'!H:H,MATCH($C1260,'Policy Characteristics'!$C:$C,0))),"",INDEX('Policy Characteristics'!H:H,MATCH($C1260,'Policy Characteristics'!$C:$C,0)))</f>
        <v>1</v>
      </c>
      <c r="O1260" s="293" t="str">
        <f>IF(ISBLANK(INDEX('Policy Characteristics'!I:I,MATCH($C1260,'Policy Characteristics'!$C:$C,0))),"",INDEX('Policy Characteristics'!I:I,MATCH($C1260,'Policy Characteristics'!$C:$C,0)))</f>
        <v>weight</v>
      </c>
      <c r="P1260" s="293"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0" s="293" t="str">
        <f>IF(ISBLANK(INDEX('Policy Characteristics'!K:K,MATCH($C1260,'Policy Characteristics'!$C:$C,0))),"",INDEX('Policy Characteristics'!K:K,MATCH($C1260,'Policy Characteristics'!$C:$C,0)))</f>
        <v>io-model.html</v>
      </c>
      <c r="R1260" s="293" t="str">
        <f>IF(ISBLANK(INDEX('Policy Characteristics'!L:L,MATCH($C1260,'Policy Characteristics'!$C:$C,0))),"",INDEX('Policy Characteristics'!L:L,MATCH($C1260,'Policy Characteristics'!$C:$C,0)))</f>
        <v/>
      </c>
    </row>
    <row r="1261" spans="1:18" x14ac:dyDescent="0.25">
      <c r="A1261" s="293" t="str">
        <f>IF(ISBLANK(INDEX('Policy Characteristics'!A:A,MATCH($C1261,'Policy Characteristics'!$C:$C,0))),"",INDEX('Policy Characteristics'!A:A,MATCH($C1261,'Policy Characteristics'!$C:$C,0)))</f>
        <v>Government Revenue Accounting</v>
      </c>
      <c r="B1261" s="294" t="str">
        <f>IF(ISBLANK(INDEX('Policy Characteristics'!B:B,MATCH($C1261,'Policy Characteristics'!$C:$C,0))),"",INDEX('Policy Characteristics'!B:B,MATCH($C1261,'Policy Characteristics'!$C:$C,0)))</f>
        <v>Distributed Solar Subsidy</v>
      </c>
      <c r="C1261" s="293" t="str">
        <f t="shared" si="79"/>
        <v>GRA for Distributed Solar Subsidy</v>
      </c>
      <c r="D1261" t="s">
        <v>905</v>
      </c>
      <c r="F1261" t="s">
        <v>906</v>
      </c>
      <c r="H1261" s="20">
        <v>572</v>
      </c>
      <c r="I1261" s="294" t="str">
        <f t="shared" si="80"/>
        <v>Yes</v>
      </c>
      <c r="J1261" s="296" t="str">
        <f>IF(ISBLANK(INDEX('Policy Characteristics'!D:D,MATCH($C1261,'Policy Characteristics'!$C:$C,0))),"",INDEX('Policy Characteristics'!D:D,MATCH($C1261,'Policy Characteristics'!$C:$C,0)))</f>
        <v/>
      </c>
      <c r="K1261" s="293" t="str">
        <f>IF(ISBLANK(INDEX('Policy Characteristics'!E:E,MATCH($C1261,'Policy Characteristics'!$C:$C,0))),"",INDEX('Policy Characteristics'!E:E,MATCH($C1261,'Policy Characteristics'!$C:$C,0)))</f>
        <v>GRA dist solar subsidy</v>
      </c>
      <c r="L1261" s="293">
        <f>IF(ISBLANK(INDEX('Policy Characteristics'!F:F,MATCH($C1261,'Policy Characteristics'!$C:$C,0))),"",INDEX('Policy Characteristics'!F:F,MATCH($C1261,'Policy Characteristics'!$C:$C,0)))</f>
        <v>0</v>
      </c>
      <c r="M1261" s="293">
        <f>IF(ISBLANK(INDEX('Policy Characteristics'!G:G,MATCH($C1261,'Policy Characteristics'!$C:$C,0))),"",INDEX('Policy Characteristics'!G:G,MATCH($C1261,'Policy Characteristics'!$C:$C,0)))</f>
        <v>10</v>
      </c>
      <c r="N1261" s="293">
        <f>IF(ISBLANK(INDEX('Policy Characteristics'!H:H,MATCH($C1261,'Policy Characteristics'!$C:$C,0))),"",INDEX('Policy Characteristics'!H:H,MATCH($C1261,'Policy Characteristics'!$C:$C,0)))</f>
        <v>1</v>
      </c>
      <c r="O1261" s="293" t="str">
        <f>IF(ISBLANK(INDEX('Policy Characteristics'!I:I,MATCH($C1261,'Policy Characteristics'!$C:$C,0))),"",INDEX('Policy Characteristics'!I:I,MATCH($C1261,'Policy Characteristics'!$C:$C,0)))</f>
        <v>weight</v>
      </c>
      <c r="P1261" s="293"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1" s="293" t="str">
        <f>IF(ISBLANK(INDEX('Policy Characteristics'!K:K,MATCH($C1261,'Policy Characteristics'!$C:$C,0))),"",INDEX('Policy Characteristics'!K:K,MATCH($C1261,'Policy Characteristics'!$C:$C,0)))</f>
        <v>io-model.html</v>
      </c>
      <c r="R1261" s="293" t="str">
        <f>IF(ISBLANK(INDEX('Policy Characteristics'!L:L,MATCH($C1261,'Policy Characteristics'!$C:$C,0))),"",INDEX('Policy Characteristics'!L:L,MATCH($C1261,'Policy Characteristics'!$C:$C,0)))</f>
        <v/>
      </c>
    </row>
    <row r="1262" spans="1:18" x14ac:dyDescent="0.25">
      <c r="A1262" s="293" t="str">
        <f>IF(ISBLANK(INDEX('Policy Characteristics'!A:A,MATCH($C1262,'Policy Characteristics'!$C:$C,0))),"",INDEX('Policy Characteristics'!A:A,MATCH($C1262,'Policy Characteristics'!$C:$C,0)))</f>
        <v>Government Revenue Accounting</v>
      </c>
      <c r="B1262" s="294" t="str">
        <f>IF(ISBLANK(INDEX('Policy Characteristics'!B:B,MATCH($C1262,'Policy Characteristics'!$C:$C,0))),"",INDEX('Policy Characteristics'!B:B,MATCH($C1262,'Policy Characteristics'!$C:$C,0)))</f>
        <v>Distributed Solar Subsidy</v>
      </c>
      <c r="C1262" s="293" t="str">
        <f t="shared" si="79"/>
        <v>GRA for Distributed Solar Subsidy</v>
      </c>
      <c r="D1262" t="s">
        <v>907</v>
      </c>
      <c r="F1262" t="s">
        <v>908</v>
      </c>
      <c r="H1262" s="20">
        <v>573</v>
      </c>
      <c r="I1262" s="294" t="str">
        <f t="shared" si="80"/>
        <v>Yes</v>
      </c>
      <c r="J1262" s="296" t="str">
        <f>IF(ISBLANK(INDEX('Policy Characteristics'!D:D,MATCH($C1262,'Policy Characteristics'!$C:$C,0))),"",INDEX('Policy Characteristics'!D:D,MATCH($C1262,'Policy Characteristics'!$C:$C,0)))</f>
        <v/>
      </c>
      <c r="K1262" s="293" t="str">
        <f>IF(ISBLANK(INDEX('Policy Characteristics'!E:E,MATCH($C1262,'Policy Characteristics'!$C:$C,0))),"",INDEX('Policy Characteristics'!E:E,MATCH($C1262,'Policy Characteristics'!$C:$C,0)))</f>
        <v>GRA dist solar subsidy</v>
      </c>
      <c r="L1262" s="293">
        <f>IF(ISBLANK(INDEX('Policy Characteristics'!F:F,MATCH($C1262,'Policy Characteristics'!$C:$C,0))),"",INDEX('Policy Characteristics'!F:F,MATCH($C1262,'Policy Characteristics'!$C:$C,0)))</f>
        <v>0</v>
      </c>
      <c r="M1262" s="293">
        <f>IF(ISBLANK(INDEX('Policy Characteristics'!G:G,MATCH($C1262,'Policy Characteristics'!$C:$C,0))),"",INDEX('Policy Characteristics'!G:G,MATCH($C1262,'Policy Characteristics'!$C:$C,0)))</f>
        <v>10</v>
      </c>
      <c r="N1262" s="293">
        <f>IF(ISBLANK(INDEX('Policy Characteristics'!H:H,MATCH($C1262,'Policy Characteristics'!$C:$C,0))),"",INDEX('Policy Characteristics'!H:H,MATCH($C1262,'Policy Characteristics'!$C:$C,0)))</f>
        <v>1</v>
      </c>
      <c r="O1262" s="293" t="str">
        <f>IF(ISBLANK(INDEX('Policy Characteristics'!I:I,MATCH($C1262,'Policy Characteristics'!$C:$C,0))),"",INDEX('Policy Characteristics'!I:I,MATCH($C1262,'Policy Characteristics'!$C:$C,0)))</f>
        <v>weight</v>
      </c>
      <c r="P1262" s="293"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2" s="293" t="str">
        <f>IF(ISBLANK(INDEX('Policy Characteristics'!K:K,MATCH($C1262,'Policy Characteristics'!$C:$C,0))),"",INDEX('Policy Characteristics'!K:K,MATCH($C1262,'Policy Characteristics'!$C:$C,0)))</f>
        <v>io-model.html</v>
      </c>
      <c r="R1262" s="293" t="str">
        <f>IF(ISBLANK(INDEX('Policy Characteristics'!L:L,MATCH($C1262,'Policy Characteristics'!$C:$C,0))),"",INDEX('Policy Characteristics'!L:L,MATCH($C1262,'Policy Characteristics'!$C:$C,0)))</f>
        <v/>
      </c>
    </row>
    <row r="1263" spans="1:18" x14ac:dyDescent="0.25">
      <c r="A1263" s="293" t="str">
        <f>IF(ISBLANK(INDEX('Policy Characteristics'!A:A,MATCH($C1263,'Policy Characteristics'!$C:$C,0))),"",INDEX('Policy Characteristics'!A:A,MATCH($C1263,'Policy Characteristics'!$C:$C,0)))</f>
        <v>Government Revenue Accounting</v>
      </c>
      <c r="B1263" s="294" t="str">
        <f>IF(ISBLANK(INDEX('Policy Characteristics'!B:B,MATCH($C1263,'Policy Characteristics'!$C:$C,0))),"",INDEX('Policy Characteristics'!B:B,MATCH($C1263,'Policy Characteristics'!$C:$C,0)))</f>
        <v>Distributed Solar Subsidy</v>
      </c>
      <c r="C1263" s="293" t="str">
        <f t="shared" si="79"/>
        <v>GRA for Distributed Solar Subsidy</v>
      </c>
      <c r="D1263" t="s">
        <v>909</v>
      </c>
      <c r="F1263" t="s">
        <v>910</v>
      </c>
      <c r="H1263" s="20">
        <v>574</v>
      </c>
      <c r="I1263" s="294" t="str">
        <f t="shared" si="80"/>
        <v>Yes</v>
      </c>
      <c r="J1263" s="296" t="str">
        <f>IF(ISBLANK(INDEX('Policy Characteristics'!D:D,MATCH($C1263,'Policy Characteristics'!$C:$C,0))),"",INDEX('Policy Characteristics'!D:D,MATCH($C1263,'Policy Characteristics'!$C:$C,0)))</f>
        <v/>
      </c>
      <c r="K1263" s="293" t="str">
        <f>IF(ISBLANK(INDEX('Policy Characteristics'!E:E,MATCH($C1263,'Policy Characteristics'!$C:$C,0))),"",INDEX('Policy Characteristics'!E:E,MATCH($C1263,'Policy Characteristics'!$C:$C,0)))</f>
        <v>GRA dist solar subsidy</v>
      </c>
      <c r="L1263" s="293">
        <f>IF(ISBLANK(INDEX('Policy Characteristics'!F:F,MATCH($C1263,'Policy Characteristics'!$C:$C,0))),"",INDEX('Policy Characteristics'!F:F,MATCH($C1263,'Policy Characteristics'!$C:$C,0)))</f>
        <v>0</v>
      </c>
      <c r="M1263" s="293">
        <f>IF(ISBLANK(INDEX('Policy Characteristics'!G:G,MATCH($C1263,'Policy Characteristics'!$C:$C,0))),"",INDEX('Policy Characteristics'!G:G,MATCH($C1263,'Policy Characteristics'!$C:$C,0)))</f>
        <v>10</v>
      </c>
      <c r="N1263" s="293">
        <f>IF(ISBLANK(INDEX('Policy Characteristics'!H:H,MATCH($C1263,'Policy Characteristics'!$C:$C,0))),"",INDEX('Policy Characteristics'!H:H,MATCH($C1263,'Policy Characteristics'!$C:$C,0)))</f>
        <v>1</v>
      </c>
      <c r="O1263" s="293" t="str">
        <f>IF(ISBLANK(INDEX('Policy Characteristics'!I:I,MATCH($C1263,'Policy Characteristics'!$C:$C,0))),"",INDEX('Policy Characteristics'!I:I,MATCH($C1263,'Policy Characteristics'!$C:$C,0)))</f>
        <v>weight</v>
      </c>
      <c r="P1263" s="293"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3" s="293" t="str">
        <f>IF(ISBLANK(INDEX('Policy Characteristics'!K:K,MATCH($C1263,'Policy Characteristics'!$C:$C,0))),"",INDEX('Policy Characteristics'!K:K,MATCH($C1263,'Policy Characteristics'!$C:$C,0)))</f>
        <v>io-model.html</v>
      </c>
      <c r="R1263" s="293" t="str">
        <f>IF(ISBLANK(INDEX('Policy Characteristics'!L:L,MATCH($C1263,'Policy Characteristics'!$C:$C,0))),"",INDEX('Policy Characteristics'!L:L,MATCH($C1263,'Policy Characteristics'!$C:$C,0)))</f>
        <v/>
      </c>
    </row>
    <row r="1264" spans="1:18" x14ac:dyDescent="0.25">
      <c r="A1264" s="293" t="str">
        <f>IF(ISBLANK(INDEX('Policy Characteristics'!A:A,MATCH($C1264,'Policy Characteristics'!$C:$C,0))),"",INDEX('Policy Characteristics'!A:A,MATCH($C1264,'Policy Characteristics'!$C:$C,0)))</f>
        <v>Government Revenue Accounting</v>
      </c>
      <c r="B1264" s="294" t="str">
        <f>IF(ISBLANK(INDEX('Policy Characteristics'!B:B,MATCH($C1264,'Policy Characteristics'!$C:$C,0))),"",INDEX('Policy Characteristics'!B:B,MATCH($C1264,'Policy Characteristics'!$C:$C,0)))</f>
        <v>Fuel Subsidy</v>
      </c>
      <c r="C1264" t="s">
        <v>598</v>
      </c>
      <c r="D1264" t="s">
        <v>901</v>
      </c>
      <c r="F1264" t="s">
        <v>902</v>
      </c>
      <c r="H1264" s="20">
        <v>575</v>
      </c>
      <c r="I1264" s="301" t="s">
        <v>624</v>
      </c>
      <c r="J1264" s="296" t="str">
        <f>IF(ISBLANK(INDEX('Policy Characteristics'!D:D,MATCH($C1264,'Policy Characteristics'!$C:$C,0))),"",INDEX('Policy Characteristics'!D:D,MATCH($C1264,'Policy Characteristics'!$C:$C,0)))</f>
        <v/>
      </c>
      <c r="K1264" s="293" t="str">
        <f>IF(ISBLANK(INDEX('Policy Characteristics'!E:E,MATCH($C1264,'Policy Characteristics'!$C:$C,0))),"",INDEX('Policy Characteristics'!E:E,MATCH($C1264,'Policy Characteristics'!$C:$C,0)))</f>
        <v>GRA fuel subsidy</v>
      </c>
      <c r="L1264" s="293">
        <f>IF(ISBLANK(INDEX('Policy Characteristics'!F:F,MATCH($C1264,'Policy Characteristics'!$C:$C,0))),"",INDEX('Policy Characteristics'!F:F,MATCH($C1264,'Policy Characteristics'!$C:$C,0)))</f>
        <v>0</v>
      </c>
      <c r="M1264" s="293">
        <f>IF(ISBLANK(INDEX('Policy Characteristics'!G:G,MATCH($C1264,'Policy Characteristics'!$C:$C,0))),"",INDEX('Policy Characteristics'!G:G,MATCH($C1264,'Policy Characteristics'!$C:$C,0)))</f>
        <v>10</v>
      </c>
      <c r="N1264" s="293">
        <f>IF(ISBLANK(INDEX('Policy Characteristics'!H:H,MATCH($C1264,'Policy Characteristics'!$C:$C,0))),"",INDEX('Policy Characteristics'!H:H,MATCH($C1264,'Policy Characteristics'!$C:$C,0)))</f>
        <v>1</v>
      </c>
      <c r="O1264" s="293" t="str">
        <f>IF(ISBLANK(INDEX('Policy Characteristics'!I:I,MATCH($C1264,'Policy Characteristics'!$C:$C,0))),"",INDEX('Policy Characteristics'!I:I,MATCH($C1264,'Policy Characteristics'!$C:$C,0)))</f>
        <v>weight</v>
      </c>
      <c r="P1264" s="293"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4" s="293" t="str">
        <f>IF(ISBLANK(INDEX('Policy Characteristics'!K:K,MATCH($C1264,'Policy Characteristics'!$C:$C,0))),"",INDEX('Policy Characteristics'!K:K,MATCH($C1264,'Policy Characteristics'!$C:$C,0)))</f>
        <v>io-model.html</v>
      </c>
      <c r="R1264" s="293" t="str">
        <f>IF(ISBLANK(INDEX('Policy Characteristics'!L:L,MATCH($C1264,'Policy Characteristics'!$C:$C,0))),"",INDEX('Policy Characteristics'!L:L,MATCH($C1264,'Policy Characteristics'!$C:$C,0)))</f>
        <v/>
      </c>
    </row>
    <row r="1265" spans="1:18" x14ac:dyDescent="0.25">
      <c r="A1265" s="293" t="str">
        <f>IF(ISBLANK(INDEX('Policy Characteristics'!A:A,MATCH($C1265,'Policy Characteristics'!$C:$C,0))),"",INDEX('Policy Characteristics'!A:A,MATCH($C1265,'Policy Characteristics'!$C:$C,0)))</f>
        <v>Government Revenue Accounting</v>
      </c>
      <c r="B1265" s="294" t="str">
        <f>IF(ISBLANK(INDEX('Policy Characteristics'!B:B,MATCH($C1265,'Policy Characteristics'!$C:$C,0))),"",INDEX('Policy Characteristics'!B:B,MATCH($C1265,'Policy Characteristics'!$C:$C,0)))</f>
        <v>Fuel Subsidy</v>
      </c>
      <c r="C1265" s="293" t="str">
        <f t="shared" ref="C1265:C1268" si="81">C$1264</f>
        <v>GRA for Fuel Subsidies</v>
      </c>
      <c r="D1265" t="s">
        <v>903</v>
      </c>
      <c r="F1265" t="s">
        <v>904</v>
      </c>
      <c r="H1265" s="20">
        <v>576</v>
      </c>
      <c r="I1265" s="294" t="str">
        <f t="shared" ref="I1265:I1268" si="82">I$1264</f>
        <v>Yes</v>
      </c>
      <c r="J1265" s="296" t="str">
        <f>IF(ISBLANK(INDEX('Policy Characteristics'!D:D,MATCH($C1265,'Policy Characteristics'!$C:$C,0))),"",INDEX('Policy Characteristics'!D:D,MATCH($C1265,'Policy Characteristics'!$C:$C,0)))</f>
        <v/>
      </c>
      <c r="K1265" s="293" t="str">
        <f>IF(ISBLANK(INDEX('Policy Characteristics'!E:E,MATCH($C1265,'Policy Characteristics'!$C:$C,0))),"",INDEX('Policy Characteristics'!E:E,MATCH($C1265,'Policy Characteristics'!$C:$C,0)))</f>
        <v>GRA fuel subsidy</v>
      </c>
      <c r="L1265" s="293">
        <f>IF(ISBLANK(INDEX('Policy Characteristics'!F:F,MATCH($C1265,'Policy Characteristics'!$C:$C,0))),"",INDEX('Policy Characteristics'!F:F,MATCH($C1265,'Policy Characteristics'!$C:$C,0)))</f>
        <v>0</v>
      </c>
      <c r="M1265" s="293">
        <f>IF(ISBLANK(INDEX('Policy Characteristics'!G:G,MATCH($C1265,'Policy Characteristics'!$C:$C,0))),"",INDEX('Policy Characteristics'!G:G,MATCH($C1265,'Policy Characteristics'!$C:$C,0)))</f>
        <v>10</v>
      </c>
      <c r="N1265" s="293">
        <f>IF(ISBLANK(INDEX('Policy Characteristics'!H:H,MATCH($C1265,'Policy Characteristics'!$C:$C,0))),"",INDEX('Policy Characteristics'!H:H,MATCH($C1265,'Policy Characteristics'!$C:$C,0)))</f>
        <v>1</v>
      </c>
      <c r="O1265" s="293" t="str">
        <f>IF(ISBLANK(INDEX('Policy Characteristics'!I:I,MATCH($C1265,'Policy Characteristics'!$C:$C,0))),"",INDEX('Policy Characteristics'!I:I,MATCH($C1265,'Policy Characteristics'!$C:$C,0)))</f>
        <v>weight</v>
      </c>
      <c r="P1265" s="293"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5" s="293" t="str">
        <f>IF(ISBLANK(INDEX('Policy Characteristics'!K:K,MATCH($C1265,'Policy Characteristics'!$C:$C,0))),"",INDEX('Policy Characteristics'!K:K,MATCH($C1265,'Policy Characteristics'!$C:$C,0)))</f>
        <v>io-model.html</v>
      </c>
      <c r="R1265" s="293" t="str">
        <f>IF(ISBLANK(INDEX('Policy Characteristics'!L:L,MATCH($C1265,'Policy Characteristics'!$C:$C,0))),"",INDEX('Policy Characteristics'!L:L,MATCH($C1265,'Policy Characteristics'!$C:$C,0)))</f>
        <v/>
      </c>
    </row>
    <row r="1266" spans="1:18" x14ac:dyDescent="0.25">
      <c r="A1266" s="293" t="str">
        <f>IF(ISBLANK(INDEX('Policy Characteristics'!A:A,MATCH($C1266,'Policy Characteristics'!$C:$C,0))),"",INDEX('Policy Characteristics'!A:A,MATCH($C1266,'Policy Characteristics'!$C:$C,0)))</f>
        <v>Government Revenue Accounting</v>
      </c>
      <c r="B1266" s="294" t="str">
        <f>IF(ISBLANK(INDEX('Policy Characteristics'!B:B,MATCH($C1266,'Policy Characteristics'!$C:$C,0))),"",INDEX('Policy Characteristics'!B:B,MATCH($C1266,'Policy Characteristics'!$C:$C,0)))</f>
        <v>Fuel Subsidy</v>
      </c>
      <c r="C1266" s="293" t="str">
        <f t="shared" si="81"/>
        <v>GRA for Fuel Subsidies</v>
      </c>
      <c r="D1266" t="s">
        <v>905</v>
      </c>
      <c r="F1266" t="s">
        <v>906</v>
      </c>
      <c r="H1266" s="20">
        <v>577</v>
      </c>
      <c r="I1266" s="294" t="str">
        <f t="shared" si="82"/>
        <v>Yes</v>
      </c>
      <c r="J1266" s="296" t="str">
        <f>IF(ISBLANK(INDEX('Policy Characteristics'!D:D,MATCH($C1266,'Policy Characteristics'!$C:$C,0))),"",INDEX('Policy Characteristics'!D:D,MATCH($C1266,'Policy Characteristics'!$C:$C,0)))</f>
        <v/>
      </c>
      <c r="K1266" s="293" t="str">
        <f>IF(ISBLANK(INDEX('Policy Characteristics'!E:E,MATCH($C1266,'Policy Characteristics'!$C:$C,0))),"",INDEX('Policy Characteristics'!E:E,MATCH($C1266,'Policy Characteristics'!$C:$C,0)))</f>
        <v>GRA fuel subsidy</v>
      </c>
      <c r="L1266" s="293">
        <f>IF(ISBLANK(INDEX('Policy Characteristics'!F:F,MATCH($C1266,'Policy Characteristics'!$C:$C,0))),"",INDEX('Policy Characteristics'!F:F,MATCH($C1266,'Policy Characteristics'!$C:$C,0)))</f>
        <v>0</v>
      </c>
      <c r="M1266" s="293">
        <f>IF(ISBLANK(INDEX('Policy Characteristics'!G:G,MATCH($C1266,'Policy Characteristics'!$C:$C,0))),"",INDEX('Policy Characteristics'!G:G,MATCH($C1266,'Policy Characteristics'!$C:$C,0)))</f>
        <v>10</v>
      </c>
      <c r="N1266" s="293">
        <f>IF(ISBLANK(INDEX('Policy Characteristics'!H:H,MATCH($C1266,'Policy Characteristics'!$C:$C,0))),"",INDEX('Policy Characteristics'!H:H,MATCH($C1266,'Policy Characteristics'!$C:$C,0)))</f>
        <v>1</v>
      </c>
      <c r="O1266" s="293" t="str">
        <f>IF(ISBLANK(INDEX('Policy Characteristics'!I:I,MATCH($C1266,'Policy Characteristics'!$C:$C,0))),"",INDEX('Policy Characteristics'!I:I,MATCH($C1266,'Policy Characteristics'!$C:$C,0)))</f>
        <v>weight</v>
      </c>
      <c r="P1266" s="293"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6" s="293" t="str">
        <f>IF(ISBLANK(INDEX('Policy Characteristics'!K:K,MATCH($C1266,'Policy Characteristics'!$C:$C,0))),"",INDEX('Policy Characteristics'!K:K,MATCH($C1266,'Policy Characteristics'!$C:$C,0)))</f>
        <v>io-model.html</v>
      </c>
      <c r="R1266" s="293" t="str">
        <f>IF(ISBLANK(INDEX('Policy Characteristics'!L:L,MATCH($C1266,'Policy Characteristics'!$C:$C,0))),"",INDEX('Policy Characteristics'!L:L,MATCH($C1266,'Policy Characteristics'!$C:$C,0)))</f>
        <v/>
      </c>
    </row>
    <row r="1267" spans="1:18" x14ac:dyDescent="0.25">
      <c r="A1267" s="293" t="str">
        <f>IF(ISBLANK(INDEX('Policy Characteristics'!A:A,MATCH($C1267,'Policy Characteristics'!$C:$C,0))),"",INDEX('Policy Characteristics'!A:A,MATCH($C1267,'Policy Characteristics'!$C:$C,0)))</f>
        <v>Government Revenue Accounting</v>
      </c>
      <c r="B1267" s="294" t="str">
        <f>IF(ISBLANK(INDEX('Policy Characteristics'!B:B,MATCH($C1267,'Policy Characteristics'!$C:$C,0))),"",INDEX('Policy Characteristics'!B:B,MATCH($C1267,'Policy Characteristics'!$C:$C,0)))</f>
        <v>Fuel Subsidy</v>
      </c>
      <c r="C1267" s="293" t="str">
        <f t="shared" si="81"/>
        <v>GRA for Fuel Subsidies</v>
      </c>
      <c r="D1267" t="s">
        <v>907</v>
      </c>
      <c r="F1267" t="s">
        <v>908</v>
      </c>
      <c r="H1267" s="20">
        <v>578</v>
      </c>
      <c r="I1267" s="294" t="str">
        <f t="shared" si="82"/>
        <v>Yes</v>
      </c>
      <c r="J1267" s="296" t="str">
        <f>IF(ISBLANK(INDEX('Policy Characteristics'!D:D,MATCH($C1267,'Policy Characteristics'!$C:$C,0))),"",INDEX('Policy Characteristics'!D:D,MATCH($C1267,'Policy Characteristics'!$C:$C,0)))</f>
        <v/>
      </c>
      <c r="K1267" s="293" t="str">
        <f>IF(ISBLANK(INDEX('Policy Characteristics'!E:E,MATCH($C1267,'Policy Characteristics'!$C:$C,0))),"",INDEX('Policy Characteristics'!E:E,MATCH($C1267,'Policy Characteristics'!$C:$C,0)))</f>
        <v>GRA fuel subsidy</v>
      </c>
      <c r="L1267" s="293">
        <f>IF(ISBLANK(INDEX('Policy Characteristics'!F:F,MATCH($C1267,'Policy Characteristics'!$C:$C,0))),"",INDEX('Policy Characteristics'!F:F,MATCH($C1267,'Policy Characteristics'!$C:$C,0)))</f>
        <v>0</v>
      </c>
      <c r="M1267" s="293">
        <f>IF(ISBLANK(INDEX('Policy Characteristics'!G:G,MATCH($C1267,'Policy Characteristics'!$C:$C,0))),"",INDEX('Policy Characteristics'!G:G,MATCH($C1267,'Policy Characteristics'!$C:$C,0)))</f>
        <v>10</v>
      </c>
      <c r="N1267" s="293">
        <f>IF(ISBLANK(INDEX('Policy Characteristics'!H:H,MATCH($C1267,'Policy Characteristics'!$C:$C,0))),"",INDEX('Policy Characteristics'!H:H,MATCH($C1267,'Policy Characteristics'!$C:$C,0)))</f>
        <v>1</v>
      </c>
      <c r="O1267" s="293" t="str">
        <f>IF(ISBLANK(INDEX('Policy Characteristics'!I:I,MATCH($C1267,'Policy Characteristics'!$C:$C,0))),"",INDEX('Policy Characteristics'!I:I,MATCH($C1267,'Policy Characteristics'!$C:$C,0)))</f>
        <v>weight</v>
      </c>
      <c r="P1267" s="293"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7" s="293" t="str">
        <f>IF(ISBLANK(INDEX('Policy Characteristics'!K:K,MATCH($C1267,'Policy Characteristics'!$C:$C,0))),"",INDEX('Policy Characteristics'!K:K,MATCH($C1267,'Policy Characteristics'!$C:$C,0)))</f>
        <v>io-model.html</v>
      </c>
      <c r="R1267" s="293" t="str">
        <f>IF(ISBLANK(INDEX('Policy Characteristics'!L:L,MATCH($C1267,'Policy Characteristics'!$C:$C,0))),"",INDEX('Policy Characteristics'!L:L,MATCH($C1267,'Policy Characteristics'!$C:$C,0)))</f>
        <v/>
      </c>
    </row>
    <row r="1268" spans="1:18" x14ac:dyDescent="0.25">
      <c r="A1268" s="293" t="str">
        <f>IF(ISBLANK(INDEX('Policy Characteristics'!A:A,MATCH($C1268,'Policy Characteristics'!$C:$C,0))),"",INDEX('Policy Characteristics'!A:A,MATCH($C1268,'Policy Characteristics'!$C:$C,0)))</f>
        <v>Government Revenue Accounting</v>
      </c>
      <c r="B1268" s="294" t="str">
        <f>IF(ISBLANK(INDEX('Policy Characteristics'!B:B,MATCH($C1268,'Policy Characteristics'!$C:$C,0))),"",INDEX('Policy Characteristics'!B:B,MATCH($C1268,'Policy Characteristics'!$C:$C,0)))</f>
        <v>Fuel Subsidy</v>
      </c>
      <c r="C1268" s="293" t="str">
        <f t="shared" si="81"/>
        <v>GRA for Fuel Subsidies</v>
      </c>
      <c r="D1268" t="s">
        <v>909</v>
      </c>
      <c r="F1268" t="s">
        <v>910</v>
      </c>
      <c r="H1268" s="20">
        <v>579</v>
      </c>
      <c r="I1268" s="294" t="str">
        <f t="shared" si="82"/>
        <v>Yes</v>
      </c>
      <c r="J1268" s="296" t="str">
        <f>IF(ISBLANK(INDEX('Policy Characteristics'!D:D,MATCH($C1268,'Policy Characteristics'!$C:$C,0))),"",INDEX('Policy Characteristics'!D:D,MATCH($C1268,'Policy Characteristics'!$C:$C,0)))</f>
        <v/>
      </c>
      <c r="K1268" s="293" t="str">
        <f>IF(ISBLANK(INDEX('Policy Characteristics'!E:E,MATCH($C1268,'Policy Characteristics'!$C:$C,0))),"",INDEX('Policy Characteristics'!E:E,MATCH($C1268,'Policy Characteristics'!$C:$C,0)))</f>
        <v>GRA fuel subsidy</v>
      </c>
      <c r="L1268" s="293">
        <f>IF(ISBLANK(INDEX('Policy Characteristics'!F:F,MATCH($C1268,'Policy Characteristics'!$C:$C,0))),"",INDEX('Policy Characteristics'!F:F,MATCH($C1268,'Policy Characteristics'!$C:$C,0)))</f>
        <v>0</v>
      </c>
      <c r="M1268" s="293">
        <f>IF(ISBLANK(INDEX('Policy Characteristics'!G:G,MATCH($C1268,'Policy Characteristics'!$C:$C,0))),"",INDEX('Policy Characteristics'!G:G,MATCH($C1268,'Policy Characteristics'!$C:$C,0)))</f>
        <v>10</v>
      </c>
      <c r="N1268" s="293">
        <f>IF(ISBLANK(INDEX('Policy Characteristics'!H:H,MATCH($C1268,'Policy Characteristics'!$C:$C,0))),"",INDEX('Policy Characteristics'!H:H,MATCH($C1268,'Policy Characteristics'!$C:$C,0)))</f>
        <v>1</v>
      </c>
      <c r="O1268" s="293" t="str">
        <f>IF(ISBLANK(INDEX('Policy Characteristics'!I:I,MATCH($C1268,'Policy Characteristics'!$C:$C,0))),"",INDEX('Policy Characteristics'!I:I,MATCH($C1268,'Policy Characteristics'!$C:$C,0)))</f>
        <v>weight</v>
      </c>
      <c r="P1268" s="293"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8" s="293" t="str">
        <f>IF(ISBLANK(INDEX('Policy Characteristics'!K:K,MATCH($C1268,'Policy Characteristics'!$C:$C,0))),"",INDEX('Policy Characteristics'!K:K,MATCH($C1268,'Policy Characteristics'!$C:$C,0)))</f>
        <v>io-model.html</v>
      </c>
      <c r="R1268" s="293" t="str">
        <f>IF(ISBLANK(INDEX('Policy Characteristics'!L:L,MATCH($C1268,'Policy Characteristics'!$C:$C,0))),"",INDEX('Policy Characteristics'!L:L,MATCH($C1268,'Policy Characteristics'!$C:$C,0)))</f>
        <v/>
      </c>
    </row>
    <row r="1269" spans="1:18" x14ac:dyDescent="0.25">
      <c r="A1269" s="293" t="str">
        <f>IF(ISBLANK(INDEX('Policy Characteristics'!A:A,MATCH($C1269,'Policy Characteristics'!$C:$C,0))),"",INDEX('Policy Characteristics'!A:A,MATCH($C1269,'Policy Characteristics'!$C:$C,0)))</f>
        <v>Government Revenue Accounting</v>
      </c>
      <c r="B1269" s="294" t="str">
        <f>IF(ISBLANK(INDEX('Policy Characteristics'!B:B,MATCH($C1269,'Policy Characteristics'!$C:$C,0))),"",INDEX('Policy Characteristics'!B:B,MATCH($C1269,'Policy Characteristics'!$C:$C,0)))</f>
        <v>National Debt Interest</v>
      </c>
      <c r="C1269" t="s">
        <v>601</v>
      </c>
      <c r="D1269" t="s">
        <v>901</v>
      </c>
      <c r="F1269" t="s">
        <v>902</v>
      </c>
      <c r="H1269" s="20">
        <v>580</v>
      </c>
      <c r="I1269" s="301" t="s">
        <v>624</v>
      </c>
      <c r="J1269" s="296" t="str">
        <f>IF(ISBLANK(INDEX('Policy Characteristics'!D:D,MATCH($C1269,'Policy Characteristics'!$C:$C,0))),"",INDEX('Policy Characteristics'!D:D,MATCH($C1269,'Policy Characteristics'!$C:$C,0)))</f>
        <v/>
      </c>
      <c r="K1269" s="293" t="str">
        <f>IF(ISBLANK(INDEX('Policy Characteristics'!E:E,MATCH($C1269,'Policy Characteristics'!$C:$C,0))),"",INDEX('Policy Characteristics'!E:E,MATCH($C1269,'Policy Characteristics'!$C:$C,0)))</f>
        <v>GRA national debt interest</v>
      </c>
      <c r="L1269" s="293">
        <f>IF(ISBLANK(INDEX('Policy Characteristics'!F:F,MATCH($C1269,'Policy Characteristics'!$C:$C,0))),"",INDEX('Policy Characteristics'!F:F,MATCH($C1269,'Policy Characteristics'!$C:$C,0)))</f>
        <v>0</v>
      </c>
      <c r="M1269" s="293">
        <f>IF(ISBLANK(INDEX('Policy Characteristics'!G:G,MATCH($C1269,'Policy Characteristics'!$C:$C,0))),"",INDEX('Policy Characteristics'!G:G,MATCH($C1269,'Policy Characteristics'!$C:$C,0)))</f>
        <v>10</v>
      </c>
      <c r="N1269" s="293">
        <f>IF(ISBLANK(INDEX('Policy Characteristics'!H:H,MATCH($C1269,'Policy Characteristics'!$C:$C,0))),"",INDEX('Policy Characteristics'!H:H,MATCH($C1269,'Policy Characteristics'!$C:$C,0)))</f>
        <v>1</v>
      </c>
      <c r="O1269" s="293" t="str">
        <f>IF(ISBLANK(INDEX('Policy Characteristics'!I:I,MATCH($C1269,'Policy Characteristics'!$C:$C,0))),"",INDEX('Policy Characteristics'!I:I,MATCH($C1269,'Policy Characteristics'!$C:$C,0)))</f>
        <v>weight</v>
      </c>
      <c r="P1269" s="293"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9" s="293" t="str">
        <f>IF(ISBLANK(INDEX('Policy Characteristics'!K:K,MATCH($C1269,'Policy Characteristics'!$C:$C,0))),"",INDEX('Policy Characteristics'!K:K,MATCH($C1269,'Policy Characteristics'!$C:$C,0)))</f>
        <v>io-model.html</v>
      </c>
      <c r="R1269" s="293" t="str">
        <f>IF(ISBLANK(INDEX('Policy Characteristics'!L:L,MATCH($C1269,'Policy Characteristics'!$C:$C,0))),"",INDEX('Policy Characteristics'!L:L,MATCH($C1269,'Policy Characteristics'!$C:$C,0)))</f>
        <v/>
      </c>
    </row>
    <row r="1270" spans="1:18" x14ac:dyDescent="0.25">
      <c r="A1270" s="293" t="str">
        <f>IF(ISBLANK(INDEX('Policy Characteristics'!A:A,MATCH($C1270,'Policy Characteristics'!$C:$C,0))),"",INDEX('Policy Characteristics'!A:A,MATCH($C1270,'Policy Characteristics'!$C:$C,0)))</f>
        <v>Government Revenue Accounting</v>
      </c>
      <c r="B1270" s="294" t="str">
        <f>IF(ISBLANK(INDEX('Policy Characteristics'!B:B,MATCH($C1270,'Policy Characteristics'!$C:$C,0))),"",INDEX('Policy Characteristics'!B:B,MATCH($C1270,'Policy Characteristics'!$C:$C,0)))</f>
        <v>National Debt Interest</v>
      </c>
      <c r="C1270" s="293" t="str">
        <f t="shared" ref="C1270:C1273" si="83">C$1269</f>
        <v>GRA for National Debt Interest</v>
      </c>
      <c r="D1270" t="s">
        <v>903</v>
      </c>
      <c r="F1270" t="s">
        <v>904</v>
      </c>
      <c r="H1270" s="20">
        <v>581</v>
      </c>
      <c r="I1270" s="294" t="str">
        <f t="shared" ref="I1270:I1273" si="84">I$1269</f>
        <v>Yes</v>
      </c>
      <c r="J1270" s="296" t="str">
        <f>IF(ISBLANK(INDEX('Policy Characteristics'!D:D,MATCH($C1270,'Policy Characteristics'!$C:$C,0))),"",INDEX('Policy Characteristics'!D:D,MATCH($C1270,'Policy Characteristics'!$C:$C,0)))</f>
        <v/>
      </c>
      <c r="K1270" s="293" t="str">
        <f>IF(ISBLANK(INDEX('Policy Characteristics'!E:E,MATCH($C1270,'Policy Characteristics'!$C:$C,0))),"",INDEX('Policy Characteristics'!E:E,MATCH($C1270,'Policy Characteristics'!$C:$C,0)))</f>
        <v>GRA national debt interest</v>
      </c>
      <c r="L1270" s="293">
        <f>IF(ISBLANK(INDEX('Policy Characteristics'!F:F,MATCH($C1270,'Policy Characteristics'!$C:$C,0))),"",INDEX('Policy Characteristics'!F:F,MATCH($C1270,'Policy Characteristics'!$C:$C,0)))</f>
        <v>0</v>
      </c>
      <c r="M1270" s="293">
        <f>IF(ISBLANK(INDEX('Policy Characteristics'!G:G,MATCH($C1270,'Policy Characteristics'!$C:$C,0))),"",INDEX('Policy Characteristics'!G:G,MATCH($C1270,'Policy Characteristics'!$C:$C,0)))</f>
        <v>10</v>
      </c>
      <c r="N1270" s="293">
        <f>IF(ISBLANK(INDEX('Policy Characteristics'!H:H,MATCH($C1270,'Policy Characteristics'!$C:$C,0))),"",INDEX('Policy Characteristics'!H:H,MATCH($C1270,'Policy Characteristics'!$C:$C,0)))</f>
        <v>1</v>
      </c>
      <c r="O1270" s="293" t="str">
        <f>IF(ISBLANK(INDEX('Policy Characteristics'!I:I,MATCH($C1270,'Policy Characteristics'!$C:$C,0))),"",INDEX('Policy Characteristics'!I:I,MATCH($C1270,'Policy Characteristics'!$C:$C,0)))</f>
        <v>weight</v>
      </c>
      <c r="P1270" s="293"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0" s="293" t="str">
        <f>IF(ISBLANK(INDEX('Policy Characteristics'!K:K,MATCH($C1270,'Policy Characteristics'!$C:$C,0))),"",INDEX('Policy Characteristics'!K:K,MATCH($C1270,'Policy Characteristics'!$C:$C,0)))</f>
        <v>io-model.html</v>
      </c>
      <c r="R1270" s="293" t="str">
        <f>IF(ISBLANK(INDEX('Policy Characteristics'!L:L,MATCH($C1270,'Policy Characteristics'!$C:$C,0))),"",INDEX('Policy Characteristics'!L:L,MATCH($C1270,'Policy Characteristics'!$C:$C,0)))</f>
        <v/>
      </c>
    </row>
    <row r="1271" spans="1:18" x14ac:dyDescent="0.25">
      <c r="A1271" s="293" t="str">
        <f>IF(ISBLANK(INDEX('Policy Characteristics'!A:A,MATCH($C1271,'Policy Characteristics'!$C:$C,0))),"",INDEX('Policy Characteristics'!A:A,MATCH($C1271,'Policy Characteristics'!$C:$C,0)))</f>
        <v>Government Revenue Accounting</v>
      </c>
      <c r="B1271" s="294" t="str">
        <f>IF(ISBLANK(INDEX('Policy Characteristics'!B:B,MATCH($C1271,'Policy Characteristics'!$C:$C,0))),"",INDEX('Policy Characteristics'!B:B,MATCH($C1271,'Policy Characteristics'!$C:$C,0)))</f>
        <v>National Debt Interest</v>
      </c>
      <c r="C1271" s="293" t="str">
        <f t="shared" si="83"/>
        <v>GRA for National Debt Interest</v>
      </c>
      <c r="D1271" t="s">
        <v>905</v>
      </c>
      <c r="F1271" t="s">
        <v>906</v>
      </c>
      <c r="H1271" s="20">
        <v>582</v>
      </c>
      <c r="I1271" s="294" t="str">
        <f t="shared" si="84"/>
        <v>Yes</v>
      </c>
      <c r="J1271" s="296" t="str">
        <f>IF(ISBLANK(INDEX('Policy Characteristics'!D:D,MATCH($C1271,'Policy Characteristics'!$C:$C,0))),"",INDEX('Policy Characteristics'!D:D,MATCH($C1271,'Policy Characteristics'!$C:$C,0)))</f>
        <v/>
      </c>
      <c r="K1271" s="293" t="str">
        <f>IF(ISBLANK(INDEX('Policy Characteristics'!E:E,MATCH($C1271,'Policy Characteristics'!$C:$C,0))),"",INDEX('Policy Characteristics'!E:E,MATCH($C1271,'Policy Characteristics'!$C:$C,0)))</f>
        <v>GRA national debt interest</v>
      </c>
      <c r="L1271" s="293">
        <f>IF(ISBLANK(INDEX('Policy Characteristics'!F:F,MATCH($C1271,'Policy Characteristics'!$C:$C,0))),"",INDEX('Policy Characteristics'!F:F,MATCH($C1271,'Policy Characteristics'!$C:$C,0)))</f>
        <v>0</v>
      </c>
      <c r="M1271" s="293">
        <f>IF(ISBLANK(INDEX('Policy Characteristics'!G:G,MATCH($C1271,'Policy Characteristics'!$C:$C,0))),"",INDEX('Policy Characteristics'!G:G,MATCH($C1271,'Policy Characteristics'!$C:$C,0)))</f>
        <v>10</v>
      </c>
      <c r="N1271" s="293">
        <f>IF(ISBLANK(INDEX('Policy Characteristics'!H:H,MATCH($C1271,'Policy Characteristics'!$C:$C,0))),"",INDEX('Policy Characteristics'!H:H,MATCH($C1271,'Policy Characteristics'!$C:$C,0)))</f>
        <v>1</v>
      </c>
      <c r="O1271" s="293" t="str">
        <f>IF(ISBLANK(INDEX('Policy Characteristics'!I:I,MATCH($C1271,'Policy Characteristics'!$C:$C,0))),"",INDEX('Policy Characteristics'!I:I,MATCH($C1271,'Policy Characteristics'!$C:$C,0)))</f>
        <v>weight</v>
      </c>
      <c r="P1271" s="293"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1" s="293" t="str">
        <f>IF(ISBLANK(INDEX('Policy Characteristics'!K:K,MATCH($C1271,'Policy Characteristics'!$C:$C,0))),"",INDEX('Policy Characteristics'!K:K,MATCH($C1271,'Policy Characteristics'!$C:$C,0)))</f>
        <v>io-model.html</v>
      </c>
      <c r="R1271" s="293" t="str">
        <f>IF(ISBLANK(INDEX('Policy Characteristics'!L:L,MATCH($C1271,'Policy Characteristics'!$C:$C,0))),"",INDEX('Policy Characteristics'!L:L,MATCH($C1271,'Policy Characteristics'!$C:$C,0)))</f>
        <v/>
      </c>
    </row>
    <row r="1272" spans="1:18" x14ac:dyDescent="0.25">
      <c r="A1272" s="293" t="str">
        <f>IF(ISBLANK(INDEX('Policy Characteristics'!A:A,MATCH($C1272,'Policy Characteristics'!$C:$C,0))),"",INDEX('Policy Characteristics'!A:A,MATCH($C1272,'Policy Characteristics'!$C:$C,0)))</f>
        <v>Government Revenue Accounting</v>
      </c>
      <c r="B1272" s="294" t="str">
        <f>IF(ISBLANK(INDEX('Policy Characteristics'!B:B,MATCH($C1272,'Policy Characteristics'!$C:$C,0))),"",INDEX('Policy Characteristics'!B:B,MATCH($C1272,'Policy Characteristics'!$C:$C,0)))</f>
        <v>National Debt Interest</v>
      </c>
      <c r="C1272" s="293" t="str">
        <f t="shared" si="83"/>
        <v>GRA for National Debt Interest</v>
      </c>
      <c r="D1272" t="s">
        <v>907</v>
      </c>
      <c r="F1272" t="s">
        <v>908</v>
      </c>
      <c r="H1272" s="20">
        <v>583</v>
      </c>
      <c r="I1272" s="294" t="str">
        <f t="shared" si="84"/>
        <v>Yes</v>
      </c>
      <c r="J1272" s="296" t="str">
        <f>IF(ISBLANK(INDEX('Policy Characteristics'!D:D,MATCH($C1272,'Policy Characteristics'!$C:$C,0))),"",INDEX('Policy Characteristics'!D:D,MATCH($C1272,'Policy Characteristics'!$C:$C,0)))</f>
        <v/>
      </c>
      <c r="K1272" s="293" t="str">
        <f>IF(ISBLANK(INDEX('Policy Characteristics'!E:E,MATCH($C1272,'Policy Characteristics'!$C:$C,0))),"",INDEX('Policy Characteristics'!E:E,MATCH($C1272,'Policy Characteristics'!$C:$C,0)))</f>
        <v>GRA national debt interest</v>
      </c>
      <c r="L1272" s="293">
        <f>IF(ISBLANK(INDEX('Policy Characteristics'!F:F,MATCH($C1272,'Policy Characteristics'!$C:$C,0))),"",INDEX('Policy Characteristics'!F:F,MATCH($C1272,'Policy Characteristics'!$C:$C,0)))</f>
        <v>0</v>
      </c>
      <c r="M1272" s="293">
        <f>IF(ISBLANK(INDEX('Policy Characteristics'!G:G,MATCH($C1272,'Policy Characteristics'!$C:$C,0))),"",INDEX('Policy Characteristics'!G:G,MATCH($C1272,'Policy Characteristics'!$C:$C,0)))</f>
        <v>10</v>
      </c>
      <c r="N1272" s="293">
        <f>IF(ISBLANK(INDEX('Policy Characteristics'!H:H,MATCH($C1272,'Policy Characteristics'!$C:$C,0))),"",INDEX('Policy Characteristics'!H:H,MATCH($C1272,'Policy Characteristics'!$C:$C,0)))</f>
        <v>1</v>
      </c>
      <c r="O1272" s="293" t="str">
        <f>IF(ISBLANK(INDEX('Policy Characteristics'!I:I,MATCH($C1272,'Policy Characteristics'!$C:$C,0))),"",INDEX('Policy Characteristics'!I:I,MATCH($C1272,'Policy Characteristics'!$C:$C,0)))</f>
        <v>weight</v>
      </c>
      <c r="P1272" s="293"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2" s="293" t="str">
        <f>IF(ISBLANK(INDEX('Policy Characteristics'!K:K,MATCH($C1272,'Policy Characteristics'!$C:$C,0))),"",INDEX('Policy Characteristics'!K:K,MATCH($C1272,'Policy Characteristics'!$C:$C,0)))</f>
        <v>io-model.html</v>
      </c>
      <c r="R1272" s="293" t="str">
        <f>IF(ISBLANK(INDEX('Policy Characteristics'!L:L,MATCH($C1272,'Policy Characteristics'!$C:$C,0))),"",INDEX('Policy Characteristics'!L:L,MATCH($C1272,'Policy Characteristics'!$C:$C,0)))</f>
        <v/>
      </c>
    </row>
    <row r="1273" spans="1:18" x14ac:dyDescent="0.25">
      <c r="A1273" s="293" t="str">
        <f>IF(ISBLANK(INDEX('Policy Characteristics'!A:A,MATCH($C1273,'Policy Characteristics'!$C:$C,0))),"",INDEX('Policy Characteristics'!A:A,MATCH($C1273,'Policy Characteristics'!$C:$C,0)))</f>
        <v>Government Revenue Accounting</v>
      </c>
      <c r="B1273" s="294" t="str">
        <f>IF(ISBLANK(INDEX('Policy Characteristics'!B:B,MATCH($C1273,'Policy Characteristics'!$C:$C,0))),"",INDEX('Policy Characteristics'!B:B,MATCH($C1273,'Policy Characteristics'!$C:$C,0)))</f>
        <v>National Debt Interest</v>
      </c>
      <c r="C1273" s="293" t="str">
        <f t="shared" si="83"/>
        <v>GRA for National Debt Interest</v>
      </c>
      <c r="D1273" t="s">
        <v>909</v>
      </c>
      <c r="F1273" t="s">
        <v>910</v>
      </c>
      <c r="H1273" s="20">
        <v>584</v>
      </c>
      <c r="I1273" s="294" t="str">
        <f t="shared" si="84"/>
        <v>Yes</v>
      </c>
      <c r="J1273" s="296" t="str">
        <f>IF(ISBLANK(INDEX('Policy Characteristics'!D:D,MATCH($C1273,'Policy Characteristics'!$C:$C,0))),"",INDEX('Policy Characteristics'!D:D,MATCH($C1273,'Policy Characteristics'!$C:$C,0)))</f>
        <v/>
      </c>
      <c r="K1273" s="293" t="str">
        <f>IF(ISBLANK(INDEX('Policy Characteristics'!E:E,MATCH($C1273,'Policy Characteristics'!$C:$C,0))),"",INDEX('Policy Characteristics'!E:E,MATCH($C1273,'Policy Characteristics'!$C:$C,0)))</f>
        <v>GRA national debt interest</v>
      </c>
      <c r="L1273" s="293">
        <f>IF(ISBLANK(INDEX('Policy Characteristics'!F:F,MATCH($C1273,'Policy Characteristics'!$C:$C,0))),"",INDEX('Policy Characteristics'!F:F,MATCH($C1273,'Policy Characteristics'!$C:$C,0)))</f>
        <v>0</v>
      </c>
      <c r="M1273" s="293">
        <f>IF(ISBLANK(INDEX('Policy Characteristics'!G:G,MATCH($C1273,'Policy Characteristics'!$C:$C,0))),"",INDEX('Policy Characteristics'!G:G,MATCH($C1273,'Policy Characteristics'!$C:$C,0)))</f>
        <v>10</v>
      </c>
      <c r="N1273" s="293">
        <f>IF(ISBLANK(INDEX('Policy Characteristics'!H:H,MATCH($C1273,'Policy Characteristics'!$C:$C,0))),"",INDEX('Policy Characteristics'!H:H,MATCH($C1273,'Policy Characteristics'!$C:$C,0)))</f>
        <v>1</v>
      </c>
      <c r="O1273" s="293" t="str">
        <f>IF(ISBLANK(INDEX('Policy Characteristics'!I:I,MATCH($C1273,'Policy Characteristics'!$C:$C,0))),"",INDEX('Policy Characteristics'!I:I,MATCH($C1273,'Policy Characteristics'!$C:$C,0)))</f>
        <v>weight</v>
      </c>
      <c r="P1273" s="293"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3" s="293" t="str">
        <f>IF(ISBLANK(INDEX('Policy Characteristics'!K:K,MATCH($C1273,'Policy Characteristics'!$C:$C,0))),"",INDEX('Policy Characteristics'!K:K,MATCH($C1273,'Policy Characteristics'!$C:$C,0)))</f>
        <v>io-model.html</v>
      </c>
      <c r="R1273" s="293" t="str">
        <f>IF(ISBLANK(INDEX('Policy Characteristics'!L:L,MATCH($C1273,'Policy Characteristics'!$C:$C,0))),"",INDEX('Policy Characteristics'!L:L,MATCH($C1273,'Policy Characteristics'!$C:$C,0)))</f>
        <v/>
      </c>
    </row>
    <row r="1274" spans="1:18" x14ac:dyDescent="0.25">
      <c r="A1274" s="293" t="str">
        <f>IF(ISBLANK(INDEX('Policy Characteristics'!A:A,MATCH($C1274,'Policy Characteristics'!$C:$C,0))),"",INDEX('Policy Characteristics'!A:A,MATCH($C1274,'Policy Characteristics'!$C:$C,0)))</f>
        <v>Government Revenue Accounting</v>
      </c>
      <c r="B1274" s="294" t="str">
        <f>IF(ISBLANK(INDEX('Policy Characteristics'!B:B,MATCH($C1274,'Policy Characteristics'!$C:$C,0))),"",INDEX('Policy Characteristics'!B:B,MATCH($C1274,'Policy Characteristics'!$C:$C,0)))</f>
        <v>Remaining Government Cash Flows</v>
      </c>
      <c r="C1274" t="s">
        <v>604</v>
      </c>
      <c r="D1274" t="s">
        <v>901</v>
      </c>
      <c r="F1274" t="s">
        <v>902</v>
      </c>
      <c r="H1274" s="20">
        <v>585</v>
      </c>
      <c r="I1274" s="301" t="s">
        <v>624</v>
      </c>
      <c r="J1274" s="296" t="str">
        <f>IF(ISBLANK(INDEX('Policy Characteristics'!D:D,MATCH($C1274,'Policy Characteristics'!$C:$C,0))),"",INDEX('Policy Characteristics'!D:D,MATCH($C1274,'Policy Characteristics'!$C:$C,0)))</f>
        <v/>
      </c>
      <c r="K1274" s="293" t="str">
        <f>IF(ISBLANK(INDEX('Policy Characteristics'!E:E,MATCH($C1274,'Policy Characteristics'!$C:$C,0))),"",INDEX('Policy Characteristics'!E:E,MATCH($C1274,'Policy Characteristics'!$C:$C,0)))</f>
        <v>GRA remaining cash flow changes</v>
      </c>
      <c r="L1274" s="293">
        <f>IF(ISBLANK(INDEX('Policy Characteristics'!F:F,MATCH($C1274,'Policy Characteristics'!$C:$C,0))),"",INDEX('Policy Characteristics'!F:F,MATCH($C1274,'Policy Characteristics'!$C:$C,0)))</f>
        <v>0</v>
      </c>
      <c r="M1274" s="293">
        <f>IF(ISBLANK(INDEX('Policy Characteristics'!G:G,MATCH($C1274,'Policy Characteristics'!$C:$C,0))),"",INDEX('Policy Characteristics'!G:G,MATCH($C1274,'Policy Characteristics'!$C:$C,0)))</f>
        <v>10</v>
      </c>
      <c r="N1274" s="293">
        <f>IF(ISBLANK(INDEX('Policy Characteristics'!H:H,MATCH($C1274,'Policy Characteristics'!$C:$C,0))),"",INDEX('Policy Characteristics'!H:H,MATCH($C1274,'Policy Characteristics'!$C:$C,0)))</f>
        <v>1</v>
      </c>
      <c r="O1274" s="293" t="str">
        <f>IF(ISBLANK(INDEX('Policy Characteristics'!I:I,MATCH($C1274,'Policy Characteristics'!$C:$C,0))),"",INDEX('Policy Characteristics'!I:I,MATCH($C1274,'Policy Characteristics'!$C:$C,0)))</f>
        <v>weight</v>
      </c>
      <c r="P1274" s="293"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4" s="293" t="str">
        <f>IF(ISBLANK(INDEX('Policy Characteristics'!K:K,MATCH($C1274,'Policy Characteristics'!$C:$C,0))),"",INDEX('Policy Characteristics'!K:K,MATCH($C1274,'Policy Characteristics'!$C:$C,0)))</f>
        <v>io-model.html</v>
      </c>
      <c r="R1274" s="293" t="str">
        <f>IF(ISBLANK(INDEX('Policy Characteristics'!L:L,MATCH($C1274,'Policy Characteristics'!$C:$C,0))),"",INDEX('Policy Characteristics'!L:L,MATCH($C1274,'Policy Characteristics'!$C:$C,0)))</f>
        <v/>
      </c>
    </row>
    <row r="1275" spans="1:18" x14ac:dyDescent="0.25">
      <c r="A1275" s="293" t="str">
        <f>IF(ISBLANK(INDEX('Policy Characteristics'!A:A,MATCH($C1275,'Policy Characteristics'!$C:$C,0))),"",INDEX('Policy Characteristics'!A:A,MATCH($C1275,'Policy Characteristics'!$C:$C,0)))</f>
        <v>Government Revenue Accounting</v>
      </c>
      <c r="B1275" s="294" t="str">
        <f>IF(ISBLANK(INDEX('Policy Characteristics'!B:B,MATCH($C1275,'Policy Characteristics'!$C:$C,0))),"",INDEX('Policy Characteristics'!B:B,MATCH($C1275,'Policy Characteristics'!$C:$C,0)))</f>
        <v>Remaining Government Cash Flows</v>
      </c>
      <c r="C1275" s="293" t="str">
        <f t="shared" ref="C1275" si="85">C$1274</f>
        <v>GRA for Remaining Government Cash Flow Changes</v>
      </c>
      <c r="D1275" t="s">
        <v>903</v>
      </c>
      <c r="F1275" t="s">
        <v>904</v>
      </c>
      <c r="H1275" s="20">
        <v>586</v>
      </c>
      <c r="I1275" s="294" t="str">
        <f t="shared" ref="I1275:I1278" si="86">I$1274</f>
        <v>Yes</v>
      </c>
      <c r="J1275" s="296" t="str">
        <f>IF(ISBLANK(INDEX('Policy Characteristics'!D:D,MATCH($C1275,'Policy Characteristics'!$C:$C,0))),"",INDEX('Policy Characteristics'!D:D,MATCH($C1275,'Policy Characteristics'!$C:$C,0)))</f>
        <v/>
      </c>
      <c r="K1275" s="293" t="str">
        <f>IF(ISBLANK(INDEX('Policy Characteristics'!E:E,MATCH($C1275,'Policy Characteristics'!$C:$C,0))),"",INDEX('Policy Characteristics'!E:E,MATCH($C1275,'Policy Characteristics'!$C:$C,0)))</f>
        <v>GRA remaining cash flow changes</v>
      </c>
      <c r="L1275" s="293">
        <f>IF(ISBLANK(INDEX('Policy Characteristics'!F:F,MATCH($C1275,'Policy Characteristics'!$C:$C,0))),"",INDEX('Policy Characteristics'!F:F,MATCH($C1275,'Policy Characteristics'!$C:$C,0)))</f>
        <v>0</v>
      </c>
      <c r="M1275" s="293">
        <f>IF(ISBLANK(INDEX('Policy Characteristics'!G:G,MATCH($C1275,'Policy Characteristics'!$C:$C,0))),"",INDEX('Policy Characteristics'!G:G,MATCH($C1275,'Policy Characteristics'!$C:$C,0)))</f>
        <v>10</v>
      </c>
      <c r="N1275" s="293">
        <f>IF(ISBLANK(INDEX('Policy Characteristics'!H:H,MATCH($C1275,'Policy Characteristics'!$C:$C,0))),"",INDEX('Policy Characteristics'!H:H,MATCH($C1275,'Policy Characteristics'!$C:$C,0)))</f>
        <v>1</v>
      </c>
      <c r="O1275" s="293" t="str">
        <f>IF(ISBLANK(INDEX('Policy Characteristics'!I:I,MATCH($C1275,'Policy Characteristics'!$C:$C,0))),"",INDEX('Policy Characteristics'!I:I,MATCH($C1275,'Policy Characteristics'!$C:$C,0)))</f>
        <v>weight</v>
      </c>
      <c r="P1275" s="293"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5" s="293" t="str">
        <f>IF(ISBLANK(INDEX('Policy Characteristics'!K:K,MATCH($C1275,'Policy Characteristics'!$C:$C,0))),"",INDEX('Policy Characteristics'!K:K,MATCH($C1275,'Policy Characteristics'!$C:$C,0)))</f>
        <v>io-model.html</v>
      </c>
      <c r="R1275" s="293" t="str">
        <f>IF(ISBLANK(INDEX('Policy Characteristics'!L:L,MATCH($C1275,'Policy Characteristics'!$C:$C,0))),"",INDEX('Policy Characteristics'!L:L,MATCH($C1275,'Policy Characteristics'!$C:$C,0)))</f>
        <v/>
      </c>
    </row>
    <row r="1276" spans="1:18" x14ac:dyDescent="0.25">
      <c r="A1276" s="293" t="str">
        <f>IF(ISBLANK(INDEX('Policy Characteristics'!A:A,MATCH($C1276,'Policy Characteristics'!$C:$C,0))),"",INDEX('Policy Characteristics'!A:A,MATCH($C1276,'Policy Characteristics'!$C:$C,0)))</f>
        <v>Government Revenue Accounting</v>
      </c>
      <c r="B1276" s="294" t="str">
        <f>IF(ISBLANK(INDEX('Policy Characteristics'!B:B,MATCH($C1276,'Policy Characteristics'!$C:$C,0))),"",INDEX('Policy Characteristics'!B:B,MATCH($C1276,'Policy Characteristics'!$C:$C,0)))</f>
        <v>Remaining Government Cash Flows</v>
      </c>
      <c r="C1276" s="293" t="str">
        <f t="shared" ref="C1276:C1278" si="87">C$1274</f>
        <v>GRA for Remaining Government Cash Flow Changes</v>
      </c>
      <c r="D1276" t="s">
        <v>905</v>
      </c>
      <c r="F1276" t="s">
        <v>906</v>
      </c>
      <c r="H1276" s="20">
        <v>587</v>
      </c>
      <c r="I1276" s="294" t="str">
        <f t="shared" si="86"/>
        <v>Yes</v>
      </c>
      <c r="J1276" s="296" t="str">
        <f>IF(ISBLANK(INDEX('Policy Characteristics'!D:D,MATCH($C1276,'Policy Characteristics'!$C:$C,0))),"",INDEX('Policy Characteristics'!D:D,MATCH($C1276,'Policy Characteristics'!$C:$C,0)))</f>
        <v/>
      </c>
      <c r="K1276" s="293" t="str">
        <f>IF(ISBLANK(INDEX('Policy Characteristics'!E:E,MATCH($C1276,'Policy Characteristics'!$C:$C,0))),"",INDEX('Policy Characteristics'!E:E,MATCH($C1276,'Policy Characteristics'!$C:$C,0)))</f>
        <v>GRA remaining cash flow changes</v>
      </c>
      <c r="L1276" s="293">
        <f>IF(ISBLANK(INDEX('Policy Characteristics'!F:F,MATCH($C1276,'Policy Characteristics'!$C:$C,0))),"",INDEX('Policy Characteristics'!F:F,MATCH($C1276,'Policy Characteristics'!$C:$C,0)))</f>
        <v>0</v>
      </c>
      <c r="M1276" s="293">
        <f>IF(ISBLANK(INDEX('Policy Characteristics'!G:G,MATCH($C1276,'Policy Characteristics'!$C:$C,0))),"",INDEX('Policy Characteristics'!G:G,MATCH($C1276,'Policy Characteristics'!$C:$C,0)))</f>
        <v>10</v>
      </c>
      <c r="N1276" s="293">
        <f>IF(ISBLANK(INDEX('Policy Characteristics'!H:H,MATCH($C1276,'Policy Characteristics'!$C:$C,0))),"",INDEX('Policy Characteristics'!H:H,MATCH($C1276,'Policy Characteristics'!$C:$C,0)))</f>
        <v>1</v>
      </c>
      <c r="O1276" s="293" t="str">
        <f>IF(ISBLANK(INDEX('Policy Characteristics'!I:I,MATCH($C1276,'Policy Characteristics'!$C:$C,0))),"",INDEX('Policy Characteristics'!I:I,MATCH($C1276,'Policy Characteristics'!$C:$C,0)))</f>
        <v>weight</v>
      </c>
      <c r="P1276" s="293"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6" s="293" t="str">
        <f>IF(ISBLANK(INDEX('Policy Characteristics'!K:K,MATCH($C1276,'Policy Characteristics'!$C:$C,0))),"",INDEX('Policy Characteristics'!K:K,MATCH($C1276,'Policy Characteristics'!$C:$C,0)))</f>
        <v>io-model.html</v>
      </c>
      <c r="R1276" s="293" t="str">
        <f>IF(ISBLANK(INDEX('Policy Characteristics'!L:L,MATCH($C1276,'Policy Characteristics'!$C:$C,0))),"",INDEX('Policy Characteristics'!L:L,MATCH($C1276,'Policy Characteristics'!$C:$C,0)))</f>
        <v/>
      </c>
    </row>
    <row r="1277" spans="1:18" x14ac:dyDescent="0.25">
      <c r="A1277" s="293" t="str">
        <f>IF(ISBLANK(INDEX('Policy Characteristics'!A:A,MATCH($C1277,'Policy Characteristics'!$C:$C,0))),"",INDEX('Policy Characteristics'!A:A,MATCH($C1277,'Policy Characteristics'!$C:$C,0)))</f>
        <v>Government Revenue Accounting</v>
      </c>
      <c r="B1277" s="294" t="str">
        <f>IF(ISBLANK(INDEX('Policy Characteristics'!B:B,MATCH($C1277,'Policy Characteristics'!$C:$C,0))),"",INDEX('Policy Characteristics'!B:B,MATCH($C1277,'Policy Characteristics'!$C:$C,0)))</f>
        <v>Remaining Government Cash Flows</v>
      </c>
      <c r="C1277" s="293" t="str">
        <f t="shared" si="87"/>
        <v>GRA for Remaining Government Cash Flow Changes</v>
      </c>
      <c r="D1277" t="s">
        <v>907</v>
      </c>
      <c r="F1277" t="s">
        <v>908</v>
      </c>
      <c r="H1277" s="20">
        <v>588</v>
      </c>
      <c r="I1277" s="294" t="str">
        <f t="shared" si="86"/>
        <v>Yes</v>
      </c>
      <c r="J1277" s="296" t="str">
        <f>IF(ISBLANK(INDEX('Policy Characteristics'!D:D,MATCH($C1277,'Policy Characteristics'!$C:$C,0))),"",INDEX('Policy Characteristics'!D:D,MATCH($C1277,'Policy Characteristics'!$C:$C,0)))</f>
        <v/>
      </c>
      <c r="K1277" s="293" t="str">
        <f>IF(ISBLANK(INDEX('Policy Characteristics'!E:E,MATCH($C1277,'Policy Characteristics'!$C:$C,0))),"",INDEX('Policy Characteristics'!E:E,MATCH($C1277,'Policy Characteristics'!$C:$C,0)))</f>
        <v>GRA remaining cash flow changes</v>
      </c>
      <c r="L1277" s="293">
        <f>IF(ISBLANK(INDEX('Policy Characteristics'!F:F,MATCH($C1277,'Policy Characteristics'!$C:$C,0))),"",INDEX('Policy Characteristics'!F:F,MATCH($C1277,'Policy Characteristics'!$C:$C,0)))</f>
        <v>0</v>
      </c>
      <c r="M1277" s="293">
        <f>IF(ISBLANK(INDEX('Policy Characteristics'!G:G,MATCH($C1277,'Policy Characteristics'!$C:$C,0))),"",INDEX('Policy Characteristics'!G:G,MATCH($C1277,'Policy Characteristics'!$C:$C,0)))</f>
        <v>10</v>
      </c>
      <c r="N1277" s="293">
        <f>IF(ISBLANK(INDEX('Policy Characteristics'!H:H,MATCH($C1277,'Policy Characteristics'!$C:$C,0))),"",INDEX('Policy Characteristics'!H:H,MATCH($C1277,'Policy Characteristics'!$C:$C,0)))</f>
        <v>1</v>
      </c>
      <c r="O1277" s="293" t="str">
        <f>IF(ISBLANK(INDEX('Policy Characteristics'!I:I,MATCH($C1277,'Policy Characteristics'!$C:$C,0))),"",INDEX('Policy Characteristics'!I:I,MATCH($C1277,'Policy Characteristics'!$C:$C,0)))</f>
        <v>weight</v>
      </c>
      <c r="P1277" s="293"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7" s="293" t="str">
        <f>IF(ISBLANK(INDEX('Policy Characteristics'!K:K,MATCH($C1277,'Policy Characteristics'!$C:$C,0))),"",INDEX('Policy Characteristics'!K:K,MATCH($C1277,'Policy Characteristics'!$C:$C,0)))</f>
        <v>io-model.html</v>
      </c>
      <c r="R1277" s="293" t="str">
        <f>IF(ISBLANK(INDEX('Policy Characteristics'!L:L,MATCH($C1277,'Policy Characteristics'!$C:$C,0))),"",INDEX('Policy Characteristics'!L:L,MATCH($C1277,'Policy Characteristics'!$C:$C,0)))</f>
        <v/>
      </c>
    </row>
    <row r="1278" spans="1:18" x14ac:dyDescent="0.25">
      <c r="A1278" s="293" t="str">
        <f>IF(ISBLANK(INDEX('Policy Characteristics'!A:A,MATCH($C1278,'Policy Characteristics'!$C:$C,0))),"",INDEX('Policy Characteristics'!A:A,MATCH($C1278,'Policy Characteristics'!$C:$C,0)))</f>
        <v>Government Revenue Accounting</v>
      </c>
      <c r="B1278" s="294" t="str">
        <f>IF(ISBLANK(INDEX('Policy Characteristics'!B:B,MATCH($C1278,'Policy Characteristics'!$C:$C,0))),"",INDEX('Policy Characteristics'!B:B,MATCH($C1278,'Policy Characteristics'!$C:$C,0)))</f>
        <v>Remaining Government Cash Flows</v>
      </c>
      <c r="C1278" s="293" t="str">
        <f t="shared" si="87"/>
        <v>GRA for Remaining Government Cash Flow Changes</v>
      </c>
      <c r="D1278" t="s">
        <v>909</v>
      </c>
      <c r="F1278" t="s">
        <v>910</v>
      </c>
      <c r="H1278" s="20">
        <v>589</v>
      </c>
      <c r="I1278" s="294" t="str">
        <f t="shared" si="86"/>
        <v>Yes</v>
      </c>
      <c r="J1278" s="296" t="str">
        <f>IF(ISBLANK(INDEX('Policy Characteristics'!D:D,MATCH($C1278,'Policy Characteristics'!$C:$C,0))),"",INDEX('Policy Characteristics'!D:D,MATCH($C1278,'Policy Characteristics'!$C:$C,0)))</f>
        <v/>
      </c>
      <c r="K1278" s="293" t="str">
        <f>IF(ISBLANK(INDEX('Policy Characteristics'!E:E,MATCH($C1278,'Policy Characteristics'!$C:$C,0))),"",INDEX('Policy Characteristics'!E:E,MATCH($C1278,'Policy Characteristics'!$C:$C,0)))</f>
        <v>GRA remaining cash flow changes</v>
      </c>
      <c r="L1278" s="293">
        <f>IF(ISBLANK(INDEX('Policy Characteristics'!F:F,MATCH($C1278,'Policy Characteristics'!$C:$C,0))),"",INDEX('Policy Characteristics'!F:F,MATCH($C1278,'Policy Characteristics'!$C:$C,0)))</f>
        <v>0</v>
      </c>
      <c r="M1278" s="293">
        <f>IF(ISBLANK(INDEX('Policy Characteristics'!G:G,MATCH($C1278,'Policy Characteristics'!$C:$C,0))),"",INDEX('Policy Characteristics'!G:G,MATCH($C1278,'Policy Characteristics'!$C:$C,0)))</f>
        <v>10</v>
      </c>
      <c r="N1278" s="293">
        <f>IF(ISBLANK(INDEX('Policy Characteristics'!H:H,MATCH($C1278,'Policy Characteristics'!$C:$C,0))),"",INDEX('Policy Characteristics'!H:H,MATCH($C1278,'Policy Characteristics'!$C:$C,0)))</f>
        <v>1</v>
      </c>
      <c r="O1278" s="293" t="str">
        <f>IF(ISBLANK(INDEX('Policy Characteristics'!I:I,MATCH($C1278,'Policy Characteristics'!$C:$C,0))),"",INDEX('Policy Characteristics'!I:I,MATCH($C1278,'Policy Characteristics'!$C:$C,0)))</f>
        <v>weight</v>
      </c>
      <c r="P1278" s="293"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8" s="293" t="str">
        <f>IF(ISBLANK(INDEX('Policy Characteristics'!K:K,MATCH($C1278,'Policy Characteristics'!$C:$C,0))),"",INDEX('Policy Characteristics'!K:K,MATCH($C1278,'Policy Characteristics'!$C:$C,0)))</f>
        <v>io-model.html</v>
      </c>
      <c r="R1278" s="293" t="str">
        <f>IF(ISBLANK(INDEX('Policy Characteristics'!L:L,MATCH($C1278,'Policy Characteristics'!$C:$C,0))),"",INDEX('Policy Characteristics'!L:L,MATCH($C1278,'Policy Characteristics'!$C:$C,0)))</f>
        <v/>
      </c>
    </row>
    <row r="1279" spans="1:18" x14ac:dyDescent="0.25">
      <c r="A1279" s="293" t="str">
        <f>IF(ISBLANK(INDEX('Policy Characteristics'!A:A,MATCH($C1279,'Policy Characteristics'!$C:$C,0))),"",INDEX('Policy Characteristics'!A:A,MATCH($C1279,'Policy Characteristics'!$C:$C,0)))</f>
        <v>Control Settings</v>
      </c>
      <c r="B1279" s="294" t="str">
        <f>IF(ISBLANK(INDEX('Policy Characteristics'!B:B,MATCH($C1279,'Policy Characteristics'!$C:$C,0))),"",INDEX('Policy Characteristics'!B:B,MATCH($C1279,'Policy Characteristics'!$C:$C,0)))</f>
        <v>COVID-19 Recession</v>
      </c>
      <c r="C1279" t="s">
        <v>608</v>
      </c>
      <c r="H1279" s="20">
        <v>543</v>
      </c>
      <c r="I1279" s="301" t="s">
        <v>634</v>
      </c>
      <c r="J1279" s="296" t="str">
        <f>IF(ISBLANK(INDEX('Policy Characteristics'!D:D,MATCH($C1279,'Policy Characteristics'!$C:$C,0))),"",INDEX('Policy Characteristics'!D:D,MATCH($C1279,'Policy Characteristics'!$C:$C,0)))</f>
        <v/>
      </c>
      <c r="K1279" s="293" t="str">
        <f>IF(ISBLANK(INDEX('Policy Characteristics'!E:E,MATCH($C1279,'Policy Characteristics'!$C:$C,0))),"",INDEX('Policy Characteristics'!E:E,MATCH($C1279,'Policy Characteristics'!$C:$C,0)))</f>
        <v>settings exogenous GDP adjustment</v>
      </c>
      <c r="L1279" s="259">
        <f>IF(ISBLANK(INDEX('Policy Characteristics'!F:F,MATCH($C1279,'Policy Characteristics'!$C:$C,0))),"",INDEX('Policy Characteristics'!F:F,MATCH($C1279,'Policy Characteristics'!$C:$C,0)))</f>
        <v>0</v>
      </c>
      <c r="M1279" s="259">
        <f>IF(ISBLANK(INDEX('Policy Characteristics'!G:G,MATCH($C1279,'Policy Characteristics'!$C:$C,0))),"",INDEX('Policy Characteristics'!G:G,MATCH($C1279,'Policy Characteristics'!$C:$C,0)))</f>
        <v>1</v>
      </c>
      <c r="N1279" s="259">
        <f>IF(ISBLANK(INDEX('Policy Characteristics'!H:H,MATCH($C1279,'Policy Characteristics'!$C:$C,0))),"",INDEX('Policy Characteristics'!H:H,MATCH($C1279,'Policy Characteristics'!$C:$C,0)))</f>
        <v>1</v>
      </c>
      <c r="O1279" s="293" t="str">
        <f>IF(ISBLANK(INDEX('Policy Characteristics'!I:I,MATCH($C1279,'Policy Characteristics'!$C:$C,0))),"",INDEX('Policy Characteristics'!I:I,MATCH($C1279,'Policy Characteristics'!$C:$C,0)))</f>
        <v>on/off</v>
      </c>
      <c r="P1279" s="293" t="str">
        <f>IF(ISBLANK(INDEX('Policy Characteristics'!J:J,MATCH($C1279,'Policy Characteristics'!$C:$C,0))),"",INDEX('Policy Characteristics'!J:J,MATCH($C1279,'Policy Characteristics'!$C:$C,0)))</f>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93" t="str">
        <f>IF(ISBLANK(INDEX('Policy Characteristics'!K:K,MATCH($C1279,'Policy Characteristics'!$C:$C,0))),"",INDEX('Policy Characteristics'!K:K,MATCH($C1279,'Policy Characteristics'!$C:$C,0)))</f>
        <v/>
      </c>
      <c r="R1279" s="293" t="str">
        <f>IF(ISBLANK(INDEX('Policy Characteristics'!L:L,MATCH($C1279,'Policy Characteristics'!$C:$C,0))),"",INDEX('Policy Characteristics'!L:L,MATCH($C1279,'Policy Characteristics'!$C:$C,0)))</f>
        <v/>
      </c>
    </row>
    <row r="1280" spans="1:18" x14ac:dyDescent="0.25">
      <c r="A1280" s="293" t="str">
        <f>IF(ISBLANK(INDEX('Policy Characteristics'!A:A,MATCH($C1280,'Policy Characteristics'!$C:$C,0))),"",INDEX('Policy Characteristics'!A:A,MATCH($C1280,'Policy Characteristics'!$C:$C,0)))</f>
        <v>Control Settings</v>
      </c>
      <c r="B1280" s="294" t="str">
        <f>IF(ISBLANK(INDEX('Policy Characteristics'!B:B,MATCH($C1280,'Policy Characteristics'!$C:$C,0))),"",INDEX('Policy Characteristics'!B:B,MATCH($C1280,'Policy Characteristics'!$C:$C,0)))</f>
        <v>Use 20-Year GWP Values</v>
      </c>
      <c r="C1280" t="s">
        <v>612</v>
      </c>
      <c r="H1280" s="20">
        <v>1601</v>
      </c>
      <c r="I1280" s="301" t="s">
        <v>634</v>
      </c>
      <c r="J1280" s="296" t="str">
        <f>IF(ISBLANK(INDEX('Policy Characteristics'!D:D,MATCH($C1280,'Policy Characteristics'!$C:$C,0))),"",INDEX('Policy Characteristics'!D:D,MATCH($C1280,'Policy Characteristics'!$C:$C,0)))</f>
        <v/>
      </c>
      <c r="K1280" s="293" t="str">
        <f>IF(ISBLANK(INDEX('Policy Characteristics'!E:E,MATCH($C1280,'Policy Characteristics'!$C:$C,0))),"",INDEX('Policy Characteristics'!E:E,MATCH($C1280,'Policy Characteristics'!$C:$C,0)))</f>
        <v/>
      </c>
      <c r="L1280" s="259">
        <f>IF(ISBLANK(INDEX('Policy Characteristics'!F:F,MATCH($C1280,'Policy Characteristics'!$C:$C,0))),"",INDEX('Policy Characteristics'!F:F,MATCH($C1280,'Policy Characteristics'!$C:$C,0)))</f>
        <v>0</v>
      </c>
      <c r="M1280" s="259">
        <f>IF(ISBLANK(INDEX('Policy Characteristics'!G:G,MATCH($C1280,'Policy Characteristics'!$C:$C,0))),"",INDEX('Policy Characteristics'!G:G,MATCH($C1280,'Policy Characteristics'!$C:$C,0)))</f>
        <v>1</v>
      </c>
      <c r="N1280" s="259">
        <f>IF(ISBLANK(INDEX('Policy Characteristics'!H:H,MATCH($C1280,'Policy Characteristics'!$C:$C,0))),"",INDEX('Policy Characteristics'!H:H,MATCH($C1280,'Policy Characteristics'!$C:$C,0)))</f>
        <v>1</v>
      </c>
      <c r="O1280" s="293" t="str">
        <f>IF(ISBLANK(INDEX('Policy Characteristics'!I:I,MATCH($C1280,'Policy Characteristics'!$C:$C,0))),"",INDEX('Policy Characteristics'!I:I,MATCH($C1280,'Policy Characteristics'!$C:$C,0)))</f>
        <v>on/off</v>
      </c>
      <c r="P1280" s="293"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93" t="str">
        <f>IF(ISBLANK(INDEX('Policy Characteristics'!K:K,MATCH($C1280,'Policy Characteristics'!$C:$C,0))),"",INDEX('Policy Characteristics'!K:K,MATCH($C1280,'Policy Characteristics'!$C:$C,0)))</f>
        <v/>
      </c>
      <c r="R1280" s="293"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1:I63">
    <cfRule type="containsText" dxfId="42" priority="94" operator="containsText" text="No">
      <formula>NOT(ISERROR(SEARCH("No",I1)))</formula>
    </cfRule>
  </conditionalFormatting>
  <conditionalFormatting sqref="I126:I1234">
    <cfRule type="containsText" dxfId="41" priority="1" operator="containsText" text="No">
      <formula>NOT(ISERROR(SEARCH("No",I126)))</formula>
    </cfRule>
  </conditionalFormatting>
  <conditionalFormatting sqref="I1239 I1244 I1249 I1254 I1259 I1264 I1269 I1274 I1279:I1048576">
    <cfRule type="containsText" dxfId="40" priority="124" operator="containsText" text="No">
      <formula>NOT(ISERROR(SEARCH("No",I1239)))</formula>
    </cfRule>
  </conditionalFormatting>
  <pageMargins left="0.7" right="0.7" top="0.75" bottom="0.75" header="0.3" footer="0.3"/>
  <pageSetup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workbookViewId="0">
      <selection activeCell="B36" sqref="B36"/>
    </sheetView>
  </sheetViews>
  <sheetFormatPr defaultColWidth="9.28515625" defaultRowHeight="15" x14ac:dyDescent="0.25"/>
  <cols>
    <col min="1" max="1" width="69.7109375" customWidth="1"/>
    <col min="2" max="2" width="68.28515625" customWidth="1"/>
  </cols>
  <sheetData>
    <row r="1" spans="1:2" x14ac:dyDescent="0.25">
      <c r="A1" s="412" t="s">
        <v>911</v>
      </c>
      <c r="B1" s="412"/>
    </row>
    <row r="2" spans="1:2" x14ac:dyDescent="0.25">
      <c r="A2" s="191" t="s">
        <v>912</v>
      </c>
      <c r="B2" s="191" t="s">
        <v>913</v>
      </c>
    </row>
    <row r="3" spans="1:2" x14ac:dyDescent="0.25">
      <c r="A3" s="192" t="s">
        <v>914</v>
      </c>
      <c r="B3" t="str">
        <f>A3</f>
        <v>million metric tons / year</v>
      </c>
    </row>
    <row r="4" spans="1:2" x14ac:dyDescent="0.25">
      <c r="A4" s="192" t="s">
        <v>915</v>
      </c>
      <c r="B4" s="269" t="s">
        <v>916</v>
      </c>
    </row>
    <row r="5" spans="1:2" x14ac:dyDescent="0.25">
      <c r="A5" s="193" t="s">
        <v>917</v>
      </c>
      <c r="B5" t="str">
        <f t="shared" ref="B5:B27" si="0">A5</f>
        <v>thousand metric tons / year</v>
      </c>
    </row>
    <row r="6" spans="1:2" x14ac:dyDescent="0.25">
      <c r="A6" s="193" t="s">
        <v>918</v>
      </c>
      <c r="B6" s="269" t="s">
        <v>919</v>
      </c>
    </row>
    <row r="7" spans="1:2" ht="30" x14ac:dyDescent="0.25">
      <c r="A7" s="193" t="s">
        <v>920</v>
      </c>
      <c r="B7" s="269" t="s">
        <v>921</v>
      </c>
    </row>
    <row r="8" spans="1:2" x14ac:dyDescent="0.25">
      <c r="A8" s="193" t="s">
        <v>922</v>
      </c>
      <c r="B8" s="269" t="s">
        <v>923</v>
      </c>
    </row>
    <row r="9" spans="1:2" x14ac:dyDescent="0.25">
      <c r="A9" s="193" t="s">
        <v>924</v>
      </c>
      <c r="B9" s="269" t="s">
        <v>925</v>
      </c>
    </row>
    <row r="10" spans="1:2" x14ac:dyDescent="0.25">
      <c r="A10" s="193" t="s">
        <v>926</v>
      </c>
      <c r="B10" t="str">
        <f t="shared" si="0"/>
        <v>jobs</v>
      </c>
    </row>
    <row r="11" spans="1:2" x14ac:dyDescent="0.25">
      <c r="A11" s="193" t="s">
        <v>927</v>
      </c>
      <c r="B11" t="str">
        <f t="shared" si="0"/>
        <v>incidents / year</v>
      </c>
    </row>
    <row r="12" spans="1:2" x14ac:dyDescent="0.25">
      <c r="A12" s="193" t="s">
        <v>928</v>
      </c>
      <c r="B12" t="str">
        <f t="shared" si="0"/>
        <v>% change</v>
      </c>
    </row>
    <row r="13" spans="1:2" x14ac:dyDescent="0.25">
      <c r="A13" s="193" t="s">
        <v>929</v>
      </c>
      <c r="B13" s="269" t="s">
        <v>930</v>
      </c>
    </row>
    <row r="14" spans="1:2" x14ac:dyDescent="0.25">
      <c r="A14" s="193" t="s">
        <v>931</v>
      </c>
      <c r="B14" t="str">
        <f t="shared" si="0"/>
        <v>lives / year</v>
      </c>
    </row>
    <row r="15" spans="1:2" x14ac:dyDescent="0.25">
      <c r="A15" s="193" t="s">
        <v>932</v>
      </c>
      <c r="B15" t="str">
        <f t="shared" si="0"/>
        <v>terawatt-hours (TWh) / year</v>
      </c>
    </row>
    <row r="16" spans="1:2" x14ac:dyDescent="0.25">
      <c r="A16" s="193" t="s">
        <v>933</v>
      </c>
      <c r="B16" s="267" t="str">
        <f t="shared" si="0"/>
        <v>%</v>
      </c>
    </row>
    <row r="17" spans="1:2" x14ac:dyDescent="0.25">
      <c r="A17" s="193" t="s">
        <v>934</v>
      </c>
      <c r="B17" s="267" t="str">
        <f t="shared" si="0"/>
        <v>metric tons CO2e / megawatt-hour (MWh)</v>
      </c>
    </row>
    <row r="18" spans="1:2" x14ac:dyDescent="0.25">
      <c r="A18" s="193" t="s">
        <v>935</v>
      </c>
      <c r="B18" s="266" t="s">
        <v>936</v>
      </c>
    </row>
    <row r="19" spans="1:2" x14ac:dyDescent="0.25">
      <c r="A19" s="193" t="s">
        <v>937</v>
      </c>
      <c r="B19" t="str">
        <f t="shared" si="0"/>
        <v>gigawatts (GW) / year</v>
      </c>
    </row>
    <row r="20" spans="1:2" x14ac:dyDescent="0.25">
      <c r="A20" s="193" t="s">
        <v>938</v>
      </c>
      <c r="B20" s="269" t="s">
        <v>939</v>
      </c>
    </row>
    <row r="21" spans="1:2" x14ac:dyDescent="0.25">
      <c r="A21" s="193" t="s">
        <v>940</v>
      </c>
      <c r="B21" t="str">
        <f t="shared" si="0"/>
        <v>cubic km / yr</v>
      </c>
    </row>
    <row r="22" spans="1:2" x14ac:dyDescent="0.25">
      <c r="A22" s="193" t="s">
        <v>941</v>
      </c>
      <c r="B22" s="265" t="s">
        <v>942</v>
      </c>
    </row>
    <row r="23" spans="1:2" x14ac:dyDescent="0.25">
      <c r="A23" s="193" t="s">
        <v>943</v>
      </c>
      <c r="B23" s="265" t="s">
        <v>944</v>
      </c>
    </row>
    <row r="24" spans="1:2" x14ac:dyDescent="0.25">
      <c r="A24" s="193" t="s">
        <v>945</v>
      </c>
      <c r="B24" t="str">
        <f t="shared" si="0"/>
        <v>million vehicles / year</v>
      </c>
    </row>
    <row r="25" spans="1:2" x14ac:dyDescent="0.25">
      <c r="A25" s="193" t="s">
        <v>946</v>
      </c>
      <c r="B25" t="str">
        <f t="shared" si="0"/>
        <v>thousand vehicles / year</v>
      </c>
    </row>
    <row r="26" spans="1:2" x14ac:dyDescent="0.25">
      <c r="A26" s="193" t="s">
        <v>947</v>
      </c>
      <c r="B26" t="str">
        <f t="shared" si="0"/>
        <v>million vehicles</v>
      </c>
    </row>
    <row r="27" spans="1:2" x14ac:dyDescent="0.25">
      <c r="A27" s="193" t="s">
        <v>948</v>
      </c>
      <c r="B27" t="str">
        <f t="shared" si="0"/>
        <v>thousand vehicles</v>
      </c>
    </row>
    <row r="28" spans="1:2" x14ac:dyDescent="0.25">
      <c r="A28" s="193" t="s">
        <v>949</v>
      </c>
      <c r="B28" s="265" t="s">
        <v>950</v>
      </c>
    </row>
    <row r="29" spans="1:2" x14ac:dyDescent="0.25">
      <c r="A29" s="193" t="s">
        <v>951</v>
      </c>
      <c r="B29" s="268" t="s">
        <v>952</v>
      </c>
    </row>
    <row r="30" spans="1:2" x14ac:dyDescent="0.25">
      <c r="A30" s="193" t="s">
        <v>953</v>
      </c>
      <c r="B30" s="265" t="s">
        <v>954</v>
      </c>
    </row>
    <row r="31" spans="1:2" x14ac:dyDescent="0.25">
      <c r="A31" s="193" t="s">
        <v>955</v>
      </c>
      <c r="B31" s="265" t="s">
        <v>956</v>
      </c>
    </row>
    <row r="32" spans="1:2" x14ac:dyDescent="0.25">
      <c r="A32" s="193" t="s">
        <v>957</v>
      </c>
      <c r="B32" t="str">
        <f>A32</f>
        <v>million barrels of oil / year</v>
      </c>
    </row>
    <row r="33" spans="1:2" x14ac:dyDescent="0.25">
      <c r="A33" s="193" t="s">
        <v>958</v>
      </c>
      <c r="B33" s="265" t="s">
        <v>959</v>
      </c>
    </row>
    <row r="34" spans="1:2" x14ac:dyDescent="0.25">
      <c r="A34" s="193" t="s">
        <v>960</v>
      </c>
      <c r="B34" s="265" t="s">
        <v>950</v>
      </c>
    </row>
    <row r="35" spans="1:2" x14ac:dyDescent="0.25">
      <c r="A35" s="193" t="s">
        <v>961</v>
      </c>
      <c r="B35" s="268" t="s">
        <v>962</v>
      </c>
    </row>
    <row r="36" spans="1:2" x14ac:dyDescent="0.25">
      <c r="A36" s="193" t="s">
        <v>963</v>
      </c>
      <c r="B36" s="268" t="s">
        <v>964</v>
      </c>
    </row>
    <row r="37" spans="1:2" x14ac:dyDescent="0.25">
      <c r="A37" s="193" t="s">
        <v>965</v>
      </c>
      <c r="B37" s="268" t="s">
        <v>966</v>
      </c>
    </row>
    <row r="38" spans="1:2" x14ac:dyDescent="0.25">
      <c r="A38" s="193" t="s">
        <v>967</v>
      </c>
      <c r="B38" s="269" t="s">
        <v>962</v>
      </c>
    </row>
    <row r="39" spans="1:2" x14ac:dyDescent="0.25">
      <c r="A39" s="193" t="s">
        <v>968</v>
      </c>
      <c r="B39" s="269" t="s">
        <v>969</v>
      </c>
    </row>
    <row r="40" spans="1:2" x14ac:dyDescent="0.25">
      <c r="A40" s="193" t="s">
        <v>970</v>
      </c>
      <c r="B40" s="269" t="s">
        <v>971</v>
      </c>
    </row>
    <row r="41" spans="1:2" x14ac:dyDescent="0.25">
      <c r="A41" s="193" t="s">
        <v>972</v>
      </c>
      <c r="B41" s="269" t="s">
        <v>973</v>
      </c>
    </row>
    <row r="42" spans="1:2" x14ac:dyDescent="0.25">
      <c r="A42" s="193" t="s">
        <v>974</v>
      </c>
      <c r="B42" s="269" t="s">
        <v>975</v>
      </c>
    </row>
    <row r="43" spans="1:2" x14ac:dyDescent="0.25">
      <c r="A43" s="193" t="s">
        <v>976</v>
      </c>
      <c r="B43" s="269" t="s">
        <v>977</v>
      </c>
    </row>
    <row r="45" spans="1:2" x14ac:dyDescent="0.25">
      <c r="A45" s="412" t="s">
        <v>978</v>
      </c>
      <c r="B45" s="412"/>
    </row>
    <row r="46" spans="1:2" x14ac:dyDescent="0.25">
      <c r="A46" s="191" t="s">
        <v>912</v>
      </c>
      <c r="B46" s="191" t="s">
        <v>913</v>
      </c>
    </row>
    <row r="47" spans="1:2" x14ac:dyDescent="0.25">
      <c r="A47" s="159" t="s">
        <v>979</v>
      </c>
      <c r="B47" t="str">
        <f t="shared" ref="B47:B48" si="1">A47</f>
        <v>$/metric ton CO2e</v>
      </c>
    </row>
    <row r="48" spans="1:2" x14ac:dyDescent="0.25">
      <c r="A48" s="159" t="s">
        <v>980</v>
      </c>
      <c r="B48" t="str">
        <f t="shared" si="1"/>
        <v>$/MWh</v>
      </c>
    </row>
    <row r="59" spans="1:1" x14ac:dyDescent="0.25">
      <c r="A59" s="1"/>
    </row>
  </sheetData>
  <mergeCells count="2">
    <mergeCell ref="A1:B1"/>
    <mergeCell ref="A45:B4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J1" zoomScale="130" zoomScaleNormal="130" workbookViewId="0">
      <selection activeCell="M10" sqref="M10"/>
    </sheetView>
  </sheetViews>
  <sheetFormatPr defaultColWidth="9.28515625" defaultRowHeight="15" x14ac:dyDescent="0.25"/>
  <cols>
    <col min="1" max="1" width="37.42578125" customWidth="1"/>
    <col min="2" max="2" width="33.140625" customWidth="1"/>
    <col min="3" max="3" width="13.5703125" customWidth="1"/>
    <col min="4" max="4" width="35.28515625" customWidth="1"/>
    <col min="5" max="5" width="18.28515625" customWidth="1"/>
    <col min="6" max="6" width="34.28515625" customWidth="1"/>
    <col min="7" max="7" width="45.42578125" customWidth="1"/>
    <col min="8" max="8" width="41.7109375" customWidth="1"/>
    <col min="9" max="9" width="63.5703125" customWidth="1"/>
    <col min="10" max="10" width="25.42578125" customWidth="1"/>
    <col min="11" max="11" width="19.28515625" customWidth="1"/>
    <col min="12" max="12" width="25.7109375" customWidth="1"/>
    <col min="13" max="13" width="26.140625" customWidth="1"/>
    <col min="14" max="14" width="37.42578125" customWidth="1"/>
    <col min="15" max="15" width="25.42578125" customWidth="1"/>
    <col min="16" max="16" width="19.7109375" customWidth="1"/>
    <col min="17" max="17" width="26.140625" customWidth="1"/>
    <col min="18" max="18" width="26.7109375" customWidth="1"/>
    <col min="19" max="19" width="37.42578125" customWidth="1"/>
  </cols>
  <sheetData>
    <row r="1" spans="1:19" s="9" customFormat="1" x14ac:dyDescent="0.25">
      <c r="A1" s="271" t="s">
        <v>981</v>
      </c>
      <c r="B1" s="272" t="s">
        <v>982</v>
      </c>
      <c r="C1" s="273" t="s">
        <v>983</v>
      </c>
      <c r="D1" s="272" t="s">
        <v>984</v>
      </c>
      <c r="E1" s="272" t="s">
        <v>985</v>
      </c>
      <c r="F1" s="272" t="s">
        <v>986</v>
      </c>
      <c r="G1" s="272" t="s">
        <v>987</v>
      </c>
      <c r="H1" s="272" t="s">
        <v>988</v>
      </c>
      <c r="I1" s="274" t="s">
        <v>989</v>
      </c>
      <c r="J1" s="42" t="s">
        <v>990</v>
      </c>
      <c r="K1" s="42" t="s">
        <v>991</v>
      </c>
      <c r="L1" s="42" t="s">
        <v>992</v>
      </c>
      <c r="M1" s="42" t="s">
        <v>993</v>
      </c>
      <c r="N1" s="42" t="s">
        <v>994</v>
      </c>
      <c r="O1" s="42" t="s">
        <v>995</v>
      </c>
      <c r="P1" s="42" t="s">
        <v>996</v>
      </c>
      <c r="Q1" s="42" t="s">
        <v>997</v>
      </c>
      <c r="R1" s="42" t="s">
        <v>998</v>
      </c>
      <c r="S1" s="42" t="s">
        <v>999</v>
      </c>
    </row>
    <row r="2" spans="1:19" x14ac:dyDescent="0.25">
      <c r="A2" s="275" t="s">
        <v>1000</v>
      </c>
      <c r="B2" t="s">
        <v>1001</v>
      </c>
      <c r="C2" s="20">
        <v>1</v>
      </c>
      <c r="D2" t="s">
        <v>1002</v>
      </c>
      <c r="E2" t="s">
        <v>1003</v>
      </c>
      <c r="F2" t="str">
        <f>UnitControlCenter!$B$3</f>
        <v>million metric tons / year</v>
      </c>
      <c r="G2" t="s">
        <v>1004</v>
      </c>
      <c r="J2" t="s">
        <v>1005</v>
      </c>
      <c r="K2">
        <v>2030</v>
      </c>
      <c r="L2" s="39">
        <v>403</v>
      </c>
      <c r="M2" s="39">
        <v>439</v>
      </c>
      <c r="N2" t="s">
        <v>3650</v>
      </c>
    </row>
    <row r="3" spans="1:19" x14ac:dyDescent="0.25">
      <c r="A3" s="275" t="s">
        <v>1000</v>
      </c>
      <c r="B3" t="s">
        <v>1006</v>
      </c>
      <c r="C3" s="255">
        <v>1</v>
      </c>
      <c r="D3" s="275" t="s">
        <v>1002</v>
      </c>
      <c r="E3" s="275" t="s">
        <v>1003</v>
      </c>
      <c r="F3" t="str">
        <f>UnitControlCenter!$B$3</f>
        <v>million metric tons / year</v>
      </c>
      <c r="G3" t="s">
        <v>1007</v>
      </c>
      <c r="J3" t="s">
        <v>1005</v>
      </c>
      <c r="K3">
        <v>2030</v>
      </c>
      <c r="L3">
        <v>403</v>
      </c>
      <c r="M3">
        <v>439</v>
      </c>
      <c r="N3" t="s">
        <v>3650</v>
      </c>
    </row>
    <row r="4" spans="1:19" x14ac:dyDescent="0.25">
      <c r="A4" s="275" t="s">
        <v>1000</v>
      </c>
      <c r="B4" s="275" t="s">
        <v>1008</v>
      </c>
      <c r="C4" s="20">
        <v>1</v>
      </c>
      <c r="D4" t="s">
        <v>1009</v>
      </c>
      <c r="E4" t="s">
        <v>1010</v>
      </c>
      <c r="F4" t="str">
        <f>UnitControlCenter!$B$3</f>
        <v>million metric tons / year</v>
      </c>
      <c r="G4" t="s">
        <v>1011</v>
      </c>
      <c r="H4" t="s">
        <v>1012</v>
      </c>
      <c r="I4" t="s">
        <v>1013</v>
      </c>
    </row>
    <row r="5" spans="1:19" x14ac:dyDescent="0.25">
      <c r="A5" s="275" t="s">
        <v>1000</v>
      </c>
      <c r="B5" s="275" t="s">
        <v>1014</v>
      </c>
      <c r="C5" s="20">
        <v>1</v>
      </c>
      <c r="D5" t="s">
        <v>1009</v>
      </c>
      <c r="E5" t="s">
        <v>1010</v>
      </c>
      <c r="F5" t="str">
        <f>UnitControlCenter!$B$3</f>
        <v>million metric tons / year</v>
      </c>
      <c r="G5" t="s">
        <v>1015</v>
      </c>
      <c r="H5" t="s">
        <v>1016</v>
      </c>
      <c r="I5" t="s">
        <v>1017</v>
      </c>
    </row>
    <row r="6" spans="1:19" x14ac:dyDescent="0.25">
      <c r="A6" s="275" t="s">
        <v>1000</v>
      </c>
      <c r="B6" s="275" t="s">
        <v>1018</v>
      </c>
      <c r="C6" s="20">
        <v>1</v>
      </c>
      <c r="D6" t="s">
        <v>1009</v>
      </c>
      <c r="E6" t="s">
        <v>1010</v>
      </c>
      <c r="F6" t="str">
        <f>UnitControlCenter!$B$3</f>
        <v>million metric tons / year</v>
      </c>
      <c r="G6" t="s">
        <v>1019</v>
      </c>
      <c r="H6" t="s">
        <v>1020</v>
      </c>
      <c r="I6" t="s">
        <v>1021</v>
      </c>
    </row>
    <row r="7" spans="1:19" x14ac:dyDescent="0.25">
      <c r="A7" s="275" t="s">
        <v>1000</v>
      </c>
      <c r="B7" s="275" t="s">
        <v>1022</v>
      </c>
      <c r="C7" s="20">
        <v>0</v>
      </c>
      <c r="D7" t="s">
        <v>1002</v>
      </c>
      <c r="E7" t="s">
        <v>1003</v>
      </c>
      <c r="F7" t="str">
        <f>UnitControlCenter!$B$4</f>
        <v>g CO2e / 2021 CAD</v>
      </c>
      <c r="G7" t="s">
        <v>1023</v>
      </c>
    </row>
    <row r="8" spans="1:19" x14ac:dyDescent="0.25">
      <c r="A8" s="275" t="s">
        <v>1000</v>
      </c>
      <c r="B8" s="275" t="s">
        <v>1024</v>
      </c>
      <c r="C8" s="20">
        <v>1</v>
      </c>
      <c r="D8" t="s">
        <v>1002</v>
      </c>
      <c r="E8" t="s">
        <v>1003</v>
      </c>
      <c r="F8" t="str">
        <f>UnitControlCenter!$B$3</f>
        <v>million metric tons / year</v>
      </c>
      <c r="G8" t="s">
        <v>1025</v>
      </c>
      <c r="I8" t="s">
        <v>1024</v>
      </c>
    </row>
    <row r="9" spans="1:19" x14ac:dyDescent="0.25">
      <c r="A9" s="275" t="s">
        <v>1000</v>
      </c>
      <c r="B9" s="275" t="s">
        <v>1026</v>
      </c>
      <c r="C9" s="20">
        <v>1</v>
      </c>
      <c r="D9" t="s">
        <v>1002</v>
      </c>
      <c r="E9" t="s">
        <v>1003</v>
      </c>
      <c r="F9" t="str">
        <f>UnitControlCenter!$B$3</f>
        <v>million metric tons / year</v>
      </c>
      <c r="G9" t="s">
        <v>1027</v>
      </c>
      <c r="I9" t="s">
        <v>1026</v>
      </c>
    </row>
    <row r="10" spans="1:19" x14ac:dyDescent="0.25">
      <c r="A10" s="275" t="s">
        <v>1000</v>
      </c>
      <c r="B10" s="275" t="s">
        <v>1028</v>
      </c>
      <c r="C10" s="20">
        <v>1</v>
      </c>
      <c r="D10" t="s">
        <v>1002</v>
      </c>
      <c r="E10" t="s">
        <v>1003</v>
      </c>
      <c r="F10" t="str">
        <f>UnitControlCenter!$B$3</f>
        <v>million metric tons / year</v>
      </c>
      <c r="G10" t="s">
        <v>1029</v>
      </c>
      <c r="I10" t="s">
        <v>1028</v>
      </c>
    </row>
    <row r="11" spans="1:19" x14ac:dyDescent="0.25">
      <c r="A11" s="275" t="s">
        <v>1000</v>
      </c>
      <c r="B11" s="275" t="s">
        <v>828</v>
      </c>
      <c r="C11" s="20">
        <v>1</v>
      </c>
      <c r="D11" t="s">
        <v>1002</v>
      </c>
      <c r="E11" t="s">
        <v>1003</v>
      </c>
      <c r="F11" t="str">
        <f>UnitControlCenter!$B$3</f>
        <v>million metric tons / year</v>
      </c>
      <c r="G11" t="s">
        <v>1030</v>
      </c>
      <c r="I11" t="s">
        <v>828</v>
      </c>
      <c r="J11" t="s">
        <v>3648</v>
      </c>
      <c r="K11">
        <v>2030</v>
      </c>
      <c r="L11">
        <v>14</v>
      </c>
      <c r="M11">
        <v>15</v>
      </c>
      <c r="N11" t="s">
        <v>3649</v>
      </c>
    </row>
    <row r="12" spans="1:19" x14ac:dyDescent="0.25">
      <c r="A12" s="275" t="s">
        <v>1000</v>
      </c>
      <c r="B12" s="275" t="s">
        <v>323</v>
      </c>
      <c r="C12" s="20">
        <v>1</v>
      </c>
      <c r="D12" t="s">
        <v>1002</v>
      </c>
      <c r="E12" t="s">
        <v>1003</v>
      </c>
      <c r="F12" t="str">
        <f>UnitControlCenter!$B$3</f>
        <v>million metric tons / year</v>
      </c>
      <c r="G12" t="s">
        <v>1031</v>
      </c>
      <c r="I12" t="s">
        <v>323</v>
      </c>
    </row>
    <row r="13" spans="1:19" x14ac:dyDescent="0.25">
      <c r="A13" s="275" t="s">
        <v>1000</v>
      </c>
      <c r="B13" s="275" t="s">
        <v>1032</v>
      </c>
      <c r="C13" s="20">
        <v>1</v>
      </c>
      <c r="D13" t="s">
        <v>1002</v>
      </c>
      <c r="E13" t="s">
        <v>1003</v>
      </c>
      <c r="F13" t="str">
        <f>UnitControlCenter!$B$3</f>
        <v>million metric tons / year</v>
      </c>
      <c r="G13" t="s">
        <v>1033</v>
      </c>
      <c r="I13" t="s">
        <v>1032</v>
      </c>
    </row>
    <row r="14" spans="1:19" x14ac:dyDescent="0.25">
      <c r="A14" s="275" t="s">
        <v>1000</v>
      </c>
      <c r="B14" s="275" t="s">
        <v>58</v>
      </c>
      <c r="C14" s="20">
        <v>1</v>
      </c>
      <c r="D14" t="s">
        <v>1002</v>
      </c>
      <c r="E14" t="s">
        <v>1003</v>
      </c>
      <c r="F14" t="str">
        <f>UnitControlCenter!$B$3</f>
        <v>million metric tons / year</v>
      </c>
      <c r="G14" t="s">
        <v>1034</v>
      </c>
      <c r="I14" t="s">
        <v>58</v>
      </c>
    </row>
    <row r="15" spans="1:19" x14ac:dyDescent="0.25">
      <c r="A15" s="276" t="s">
        <v>1000</v>
      </c>
      <c r="B15" s="276" t="s">
        <v>1035</v>
      </c>
      <c r="C15" s="277">
        <v>1</v>
      </c>
      <c r="D15" s="278" t="s">
        <v>1002</v>
      </c>
      <c r="E15" s="278" t="s">
        <v>1003</v>
      </c>
      <c r="F15" s="278" t="str">
        <f>UnitControlCenter!$B$3</f>
        <v>million metric tons / year</v>
      </c>
      <c r="G15" s="278" t="s">
        <v>1036</v>
      </c>
      <c r="H15" s="278"/>
      <c r="I15" s="278" t="s">
        <v>1035</v>
      </c>
      <c r="J15" s="278"/>
      <c r="K15" s="278"/>
      <c r="L15" s="278"/>
      <c r="M15" s="278"/>
      <c r="N15" s="278"/>
      <c r="O15" s="278"/>
      <c r="P15" s="278"/>
      <c r="Q15" s="278"/>
      <c r="R15" s="278"/>
      <c r="S15" s="278"/>
    </row>
    <row r="16" spans="1:19" x14ac:dyDescent="0.25">
      <c r="A16" s="275" t="s">
        <v>1037</v>
      </c>
      <c r="B16" s="275" t="s">
        <v>1038</v>
      </c>
      <c r="C16" s="20">
        <v>1</v>
      </c>
      <c r="D16" t="s">
        <v>1009</v>
      </c>
      <c r="E16" t="s">
        <v>1010</v>
      </c>
      <c r="F16" t="str">
        <f>UnitControlCenter!$B$3</f>
        <v>million metric tons / year</v>
      </c>
      <c r="G16" t="s">
        <v>1039</v>
      </c>
      <c r="H16" t="s">
        <v>1012</v>
      </c>
      <c r="I16" t="s">
        <v>1013</v>
      </c>
    </row>
    <row r="17" spans="1:19" x14ac:dyDescent="0.25">
      <c r="A17" s="275" t="s">
        <v>1037</v>
      </c>
      <c r="B17" s="275" t="s">
        <v>633</v>
      </c>
      <c r="C17" s="20">
        <v>1</v>
      </c>
      <c r="D17" t="s">
        <v>1009</v>
      </c>
      <c r="E17" t="s">
        <v>1010</v>
      </c>
      <c r="F17" t="str">
        <f>UnitControlCenter!$B$3</f>
        <v>million metric tons / year</v>
      </c>
      <c r="G17" t="s">
        <v>1040</v>
      </c>
      <c r="H17" t="s">
        <v>1012</v>
      </c>
      <c r="I17" t="s">
        <v>1041</v>
      </c>
    </row>
    <row r="18" spans="1:19" x14ac:dyDescent="0.25">
      <c r="A18" s="275" t="s">
        <v>1037</v>
      </c>
      <c r="B18" s="275" t="s">
        <v>635</v>
      </c>
      <c r="C18" s="20">
        <v>1</v>
      </c>
      <c r="D18" t="s">
        <v>1009</v>
      </c>
      <c r="E18" t="s">
        <v>1010</v>
      </c>
      <c r="F18" t="str">
        <f>UnitControlCenter!$B$3</f>
        <v>million metric tons / year</v>
      </c>
      <c r="G18" t="s">
        <v>1042</v>
      </c>
      <c r="H18" t="s">
        <v>1012</v>
      </c>
      <c r="I18" t="s">
        <v>1043</v>
      </c>
    </row>
    <row r="19" spans="1:19" x14ac:dyDescent="0.25">
      <c r="A19" s="275" t="s">
        <v>1037</v>
      </c>
      <c r="B19" s="275" t="s">
        <v>1044</v>
      </c>
      <c r="C19" s="20">
        <v>1</v>
      </c>
      <c r="D19" t="s">
        <v>1009</v>
      </c>
      <c r="E19" t="s">
        <v>1010</v>
      </c>
      <c r="F19" t="str">
        <f>UnitControlCenter!$B$3</f>
        <v>million metric tons / year</v>
      </c>
      <c r="G19" t="s">
        <v>1045</v>
      </c>
      <c r="H19" t="s">
        <v>1012</v>
      </c>
      <c r="I19" t="s">
        <v>1046</v>
      </c>
    </row>
    <row r="20" spans="1:19" x14ac:dyDescent="0.25">
      <c r="A20" s="275" t="s">
        <v>1037</v>
      </c>
      <c r="B20" s="275" t="s">
        <v>629</v>
      </c>
      <c r="C20" s="20">
        <v>1</v>
      </c>
      <c r="D20" t="s">
        <v>1009</v>
      </c>
      <c r="E20" t="s">
        <v>1010</v>
      </c>
      <c r="F20" t="str">
        <f>UnitControlCenter!$B$5</f>
        <v>thousand metric tons / year</v>
      </c>
      <c r="G20" t="s">
        <v>1047</v>
      </c>
      <c r="H20" t="s">
        <v>1012</v>
      </c>
      <c r="I20" t="s">
        <v>1048</v>
      </c>
    </row>
    <row r="21" spans="1:19" x14ac:dyDescent="0.25">
      <c r="A21" s="275" t="s">
        <v>1037</v>
      </c>
      <c r="B21" s="275" t="s">
        <v>627</v>
      </c>
      <c r="C21" s="20">
        <v>1</v>
      </c>
      <c r="D21" t="s">
        <v>1009</v>
      </c>
      <c r="E21" t="s">
        <v>1010</v>
      </c>
      <c r="F21" t="str">
        <f>UnitControlCenter!$B$5</f>
        <v>thousand metric tons / year</v>
      </c>
      <c r="G21" t="s">
        <v>1049</v>
      </c>
      <c r="H21" t="s">
        <v>1012</v>
      </c>
      <c r="I21" t="s">
        <v>1050</v>
      </c>
    </row>
    <row r="22" spans="1:19" x14ac:dyDescent="0.25">
      <c r="A22" s="275" t="s">
        <v>1037</v>
      </c>
      <c r="B22" s="275" t="s">
        <v>631</v>
      </c>
      <c r="C22" s="20">
        <v>1</v>
      </c>
      <c r="D22" t="s">
        <v>1009</v>
      </c>
      <c r="E22" t="s">
        <v>1010</v>
      </c>
      <c r="F22" t="str">
        <f>UnitControlCenter!$B$5</f>
        <v>thousand metric tons / year</v>
      </c>
      <c r="G22" t="s">
        <v>1051</v>
      </c>
      <c r="H22" t="s">
        <v>1012</v>
      </c>
      <c r="I22" t="s">
        <v>1052</v>
      </c>
    </row>
    <row r="23" spans="1:19" x14ac:dyDescent="0.25">
      <c r="A23" s="275" t="s">
        <v>1037</v>
      </c>
      <c r="B23" s="275" t="s">
        <v>632</v>
      </c>
      <c r="C23" s="20">
        <v>1</v>
      </c>
      <c r="D23" t="s">
        <v>1009</v>
      </c>
      <c r="E23" t="s">
        <v>1010</v>
      </c>
      <c r="F23" t="str">
        <f>UnitControlCenter!$B$5</f>
        <v>thousand metric tons / year</v>
      </c>
      <c r="G23" t="s">
        <v>1053</v>
      </c>
      <c r="H23" t="s">
        <v>1012</v>
      </c>
      <c r="I23" t="s">
        <v>1054</v>
      </c>
    </row>
    <row r="24" spans="1:19" x14ac:dyDescent="0.25">
      <c r="A24" s="275" t="s">
        <v>1037</v>
      </c>
      <c r="B24" s="275" t="s">
        <v>626</v>
      </c>
      <c r="C24" s="20">
        <v>1</v>
      </c>
      <c r="D24" t="s">
        <v>1009</v>
      </c>
      <c r="E24" t="s">
        <v>1010</v>
      </c>
      <c r="F24" t="str">
        <f>UnitControlCenter!$B$3</f>
        <v>million metric tons / year</v>
      </c>
      <c r="G24" t="s">
        <v>1055</v>
      </c>
      <c r="H24" t="s">
        <v>1012</v>
      </c>
      <c r="I24" t="s">
        <v>1056</v>
      </c>
    </row>
    <row r="25" spans="1:19" x14ac:dyDescent="0.25">
      <c r="A25" s="275" t="s">
        <v>1037</v>
      </c>
      <c r="B25" s="275" t="s">
        <v>621</v>
      </c>
      <c r="C25" s="20">
        <v>1</v>
      </c>
      <c r="D25" t="s">
        <v>1009</v>
      </c>
      <c r="E25" t="s">
        <v>1010</v>
      </c>
      <c r="F25" t="str">
        <f>UnitControlCenter!$B$5</f>
        <v>thousand metric tons / year</v>
      </c>
      <c r="G25" t="s">
        <v>1057</v>
      </c>
      <c r="H25" t="s">
        <v>1012</v>
      </c>
      <c r="I25" t="s">
        <v>1058</v>
      </c>
    </row>
    <row r="26" spans="1:19" x14ac:dyDescent="0.25">
      <c r="A26" s="275" t="s">
        <v>1037</v>
      </c>
      <c r="B26" s="275" t="s">
        <v>630</v>
      </c>
      <c r="C26" s="20">
        <v>1</v>
      </c>
      <c r="D26" t="s">
        <v>1009</v>
      </c>
      <c r="E26" t="s">
        <v>1010</v>
      </c>
      <c r="F26" t="str">
        <f>UnitControlCenter!$B$3</f>
        <v>million metric tons / year</v>
      </c>
      <c r="G26" t="s">
        <v>1059</v>
      </c>
      <c r="H26" t="s">
        <v>1012</v>
      </c>
      <c r="I26" t="s">
        <v>1060</v>
      </c>
    </row>
    <row r="27" spans="1:19" x14ac:dyDescent="0.25">
      <c r="A27" s="276" t="s">
        <v>1037</v>
      </c>
      <c r="B27" s="276" t="s">
        <v>625</v>
      </c>
      <c r="C27" s="277">
        <v>1</v>
      </c>
      <c r="D27" t="s">
        <v>1009</v>
      </c>
      <c r="E27" t="s">
        <v>1010</v>
      </c>
      <c r="F27" s="278" t="str">
        <f>UnitControlCenter!$B$3</f>
        <v>million metric tons / year</v>
      </c>
      <c r="G27" t="s">
        <v>1061</v>
      </c>
      <c r="H27" t="s">
        <v>1012</v>
      </c>
      <c r="I27" t="s">
        <v>1062</v>
      </c>
      <c r="J27" s="278"/>
      <c r="K27" s="278"/>
      <c r="L27" s="278"/>
      <c r="M27" s="278"/>
      <c r="N27" s="278"/>
      <c r="O27" s="278"/>
      <c r="P27" s="278"/>
      <c r="Q27" s="278"/>
      <c r="R27" s="278"/>
      <c r="S27" s="278"/>
    </row>
    <row r="28" spans="1:19" x14ac:dyDescent="0.25">
      <c r="A28" s="275" t="s">
        <v>1063</v>
      </c>
      <c r="B28" s="275" t="s">
        <v>1008</v>
      </c>
      <c r="C28" s="20">
        <v>1</v>
      </c>
      <c r="D28" t="s">
        <v>1009</v>
      </c>
      <c r="E28" t="s">
        <v>1010</v>
      </c>
      <c r="F28" t="str">
        <f>UnitControlCenter!$B$3</f>
        <v>million metric tons / year</v>
      </c>
      <c r="G28" t="s">
        <v>1064</v>
      </c>
      <c r="H28" t="s">
        <v>1065</v>
      </c>
      <c r="I28" t="s">
        <v>1066</v>
      </c>
    </row>
    <row r="29" spans="1:19" x14ac:dyDescent="0.25">
      <c r="A29" s="275" t="s">
        <v>1063</v>
      </c>
      <c r="B29" s="275" t="s">
        <v>1067</v>
      </c>
      <c r="C29" s="20">
        <v>1</v>
      </c>
      <c r="D29" t="s">
        <v>1009</v>
      </c>
      <c r="E29" t="s">
        <v>1010</v>
      </c>
      <c r="F29" t="str">
        <f>UnitControlCenter!$B$3</f>
        <v>million metric tons / year</v>
      </c>
      <c r="G29" t="s">
        <v>1068</v>
      </c>
      <c r="H29" t="s">
        <v>1069</v>
      </c>
      <c r="I29" t="s">
        <v>1070</v>
      </c>
    </row>
    <row r="30" spans="1:19" x14ac:dyDescent="0.25">
      <c r="A30" s="275" t="s">
        <v>1063</v>
      </c>
      <c r="B30" s="275" t="s">
        <v>1071</v>
      </c>
      <c r="C30" s="20">
        <v>1</v>
      </c>
      <c r="D30" t="s">
        <v>1009</v>
      </c>
      <c r="E30" t="s">
        <v>1010</v>
      </c>
      <c r="F30" t="str">
        <f>UnitControlCenter!$B$3</f>
        <v>million metric tons / year</v>
      </c>
      <c r="G30" s="373" t="s">
        <v>1072</v>
      </c>
      <c r="H30" t="s">
        <v>1073</v>
      </c>
      <c r="I30" t="s">
        <v>1074</v>
      </c>
    </row>
    <row r="31" spans="1:19" ht="15.75" thickBot="1" x14ac:dyDescent="0.3">
      <c r="A31" s="276" t="s">
        <v>1063</v>
      </c>
      <c r="B31" s="276" t="s">
        <v>1022</v>
      </c>
      <c r="C31" s="277">
        <v>0</v>
      </c>
      <c r="D31" s="278" t="s">
        <v>1002</v>
      </c>
      <c r="E31" s="278" t="s">
        <v>1003</v>
      </c>
      <c r="F31" s="278" t="str">
        <f>UnitControlCenter!$B$6</f>
        <v>g CO2 / 2021 CAD</v>
      </c>
      <c r="G31" s="278" t="s">
        <v>1075</v>
      </c>
      <c r="H31" s="278"/>
      <c r="I31" s="278"/>
      <c r="J31" s="278"/>
      <c r="K31" s="278"/>
      <c r="L31" s="278"/>
      <c r="M31" s="278"/>
      <c r="N31" s="278"/>
      <c r="O31" s="278"/>
      <c r="P31" s="278"/>
      <c r="Q31" s="278"/>
      <c r="R31" s="278"/>
      <c r="S31" s="278"/>
    </row>
    <row r="32" spans="1:19" x14ac:dyDescent="0.25">
      <c r="A32" s="275" t="s">
        <v>1076</v>
      </c>
      <c r="B32" s="275" t="s">
        <v>1077</v>
      </c>
      <c r="C32" s="20">
        <v>1</v>
      </c>
      <c r="D32" t="s">
        <v>1002</v>
      </c>
      <c r="E32" t="s">
        <v>1078</v>
      </c>
      <c r="F32" t="str">
        <f>UnitControlCenter!$B$3</f>
        <v>million metric tons / year</v>
      </c>
      <c r="G32" t="s">
        <v>1079</v>
      </c>
    </row>
    <row r="33" spans="1:19" x14ac:dyDescent="0.25">
      <c r="A33" s="275" t="s">
        <v>1076</v>
      </c>
      <c r="B33" s="275" t="s">
        <v>1024</v>
      </c>
      <c r="C33" s="20">
        <v>1</v>
      </c>
      <c r="D33" t="s">
        <v>1002</v>
      </c>
      <c r="E33" t="s">
        <v>1078</v>
      </c>
      <c r="F33" t="str">
        <f>UnitControlCenter!$B$3</f>
        <v>million metric tons / year</v>
      </c>
      <c r="G33" t="s">
        <v>1025</v>
      </c>
    </row>
    <row r="34" spans="1:19" x14ac:dyDescent="0.25">
      <c r="A34" s="275" t="s">
        <v>1076</v>
      </c>
      <c r="B34" s="275" t="s">
        <v>1026</v>
      </c>
      <c r="C34" s="20">
        <v>1</v>
      </c>
      <c r="D34" t="s">
        <v>1002</v>
      </c>
      <c r="E34" t="s">
        <v>1078</v>
      </c>
      <c r="F34" t="str">
        <f>UnitControlCenter!$B$3</f>
        <v>million metric tons / year</v>
      </c>
      <c r="G34" t="s">
        <v>1027</v>
      </c>
    </row>
    <row r="35" spans="1:19" x14ac:dyDescent="0.25">
      <c r="A35" s="275" t="s">
        <v>1076</v>
      </c>
      <c r="B35" s="275" t="s">
        <v>1028</v>
      </c>
      <c r="C35" s="20">
        <v>1</v>
      </c>
      <c r="D35" t="s">
        <v>1002</v>
      </c>
      <c r="E35" t="s">
        <v>1078</v>
      </c>
      <c r="F35" t="str">
        <f>UnitControlCenter!$B$3</f>
        <v>million metric tons / year</v>
      </c>
      <c r="G35" t="s">
        <v>1029</v>
      </c>
    </row>
    <row r="36" spans="1:19" x14ac:dyDescent="0.25">
      <c r="A36" s="275" t="s">
        <v>1076</v>
      </c>
      <c r="B36" s="275" t="s">
        <v>828</v>
      </c>
      <c r="C36" s="20">
        <v>1</v>
      </c>
      <c r="D36" t="s">
        <v>1002</v>
      </c>
      <c r="E36" t="s">
        <v>1078</v>
      </c>
      <c r="F36" t="str">
        <f>UnitControlCenter!$B$3</f>
        <v>million metric tons / year</v>
      </c>
      <c r="G36" t="s">
        <v>1030</v>
      </c>
    </row>
    <row r="37" spans="1:19" x14ac:dyDescent="0.25">
      <c r="A37" s="275" t="s">
        <v>1076</v>
      </c>
      <c r="B37" s="275" t="s">
        <v>323</v>
      </c>
      <c r="C37" s="20">
        <v>1</v>
      </c>
      <c r="D37" t="s">
        <v>1002</v>
      </c>
      <c r="E37" t="s">
        <v>1078</v>
      </c>
      <c r="F37" t="str">
        <f>UnitControlCenter!$B$3</f>
        <v>million metric tons / year</v>
      </c>
      <c r="G37" t="s">
        <v>1080</v>
      </c>
    </row>
    <row r="38" spans="1:19" ht="15.75" thickBot="1" x14ac:dyDescent="0.3">
      <c r="A38" s="276" t="s">
        <v>1076</v>
      </c>
      <c r="B38" s="276" t="s">
        <v>58</v>
      </c>
      <c r="C38" s="277">
        <v>1</v>
      </c>
      <c r="D38" s="278" t="s">
        <v>1002</v>
      </c>
      <c r="E38" s="278" t="s">
        <v>1078</v>
      </c>
      <c r="F38" s="278" t="str">
        <f>UnitControlCenter!$B$3</f>
        <v>million metric tons / year</v>
      </c>
      <c r="G38" s="278" t="s">
        <v>1034</v>
      </c>
      <c r="H38" s="278"/>
      <c r="I38" s="278"/>
      <c r="J38" s="278"/>
      <c r="K38" s="278"/>
      <c r="L38" s="278"/>
      <c r="M38" s="278"/>
      <c r="N38" s="278"/>
      <c r="O38" s="278"/>
      <c r="P38" s="278"/>
      <c r="Q38" s="278"/>
      <c r="R38" s="278"/>
      <c r="S38" s="278"/>
    </row>
    <row r="39" spans="1:19" x14ac:dyDescent="0.25">
      <c r="A39" s="275" t="s">
        <v>1081</v>
      </c>
      <c r="B39" s="275" t="s">
        <v>1082</v>
      </c>
      <c r="C39" s="20">
        <v>1</v>
      </c>
      <c r="D39" t="s">
        <v>1009</v>
      </c>
      <c r="E39" t="s">
        <v>1083</v>
      </c>
      <c r="F39" t="str">
        <f>UnitControlCenter!$B$7</f>
        <v>$/ t CO2e (Annual averave abatement in Canadian 2021 dollars)</v>
      </c>
      <c r="G39" t="s">
        <v>1084</v>
      </c>
    </row>
    <row r="40" spans="1:19" x14ac:dyDescent="0.25">
      <c r="A40" s="276" t="s">
        <v>1081</v>
      </c>
      <c r="B40" s="276" t="s">
        <v>1085</v>
      </c>
      <c r="C40" s="277">
        <v>1</v>
      </c>
      <c r="D40" s="278" t="s">
        <v>1009</v>
      </c>
      <c r="E40" s="278" t="s">
        <v>1083</v>
      </c>
      <c r="F40" s="278" t="str">
        <f>UnitControlCenter!$B$7</f>
        <v>$/ t CO2e (Annual averave abatement in Canadian 2021 dollars)</v>
      </c>
      <c r="G40" s="278" t="s">
        <v>1084</v>
      </c>
      <c r="H40" s="278"/>
      <c r="I40" s="278"/>
      <c r="J40" s="278"/>
      <c r="K40" s="278"/>
      <c r="L40" s="278"/>
      <c r="M40" s="278"/>
      <c r="N40" s="278"/>
      <c r="O40" s="278"/>
      <c r="P40" s="278"/>
      <c r="Q40" s="278"/>
      <c r="R40" s="278"/>
      <c r="S40" s="278"/>
    </row>
    <row r="41" spans="1:19" x14ac:dyDescent="0.25">
      <c r="A41" s="275" t="s">
        <v>1086</v>
      </c>
      <c r="B41" s="275" t="s">
        <v>1087</v>
      </c>
      <c r="C41" s="20">
        <v>1</v>
      </c>
      <c r="D41" t="s">
        <v>1009</v>
      </c>
      <c r="E41" t="s">
        <v>1003</v>
      </c>
      <c r="F41" t="str">
        <f>UnitControlCenter!$B$8</f>
        <v>billion 2021 CAD / year</v>
      </c>
      <c r="G41" t="s">
        <v>1088</v>
      </c>
      <c r="H41" t="s">
        <v>1089</v>
      </c>
      <c r="I41" t="s">
        <v>1090</v>
      </c>
    </row>
    <row r="42" spans="1:19" x14ac:dyDescent="0.25">
      <c r="A42" s="275" t="s">
        <v>1086</v>
      </c>
      <c r="B42" s="279" t="s">
        <v>1091</v>
      </c>
      <c r="C42" s="20">
        <v>1</v>
      </c>
      <c r="D42" t="s">
        <v>1002</v>
      </c>
      <c r="E42" t="s">
        <v>1003</v>
      </c>
      <c r="F42" t="str">
        <f>UnitControlCenter!$B$8</f>
        <v>billion 2021 CAD / year</v>
      </c>
      <c r="G42" t="s">
        <v>1092</v>
      </c>
    </row>
    <row r="43" spans="1:19" x14ac:dyDescent="0.25">
      <c r="A43" s="275" t="s">
        <v>1086</v>
      </c>
      <c r="B43" s="275" t="s">
        <v>1093</v>
      </c>
      <c r="C43" s="20">
        <v>1</v>
      </c>
      <c r="D43" t="s">
        <v>1009</v>
      </c>
      <c r="E43" t="s">
        <v>1010</v>
      </c>
      <c r="F43" t="str">
        <f>UnitControlCenter!$B$8</f>
        <v>billion 2021 CAD / year</v>
      </c>
      <c r="G43" t="s">
        <v>1094</v>
      </c>
      <c r="H43" t="s">
        <v>1095</v>
      </c>
      <c r="I43" t="s">
        <v>1096</v>
      </c>
    </row>
    <row r="44" spans="1:19" x14ac:dyDescent="0.25">
      <c r="A44" s="275" t="s">
        <v>1086</v>
      </c>
      <c r="B44" s="279" t="s">
        <v>1097</v>
      </c>
      <c r="C44" s="20">
        <v>1</v>
      </c>
      <c r="D44" t="s">
        <v>1002</v>
      </c>
      <c r="E44" t="s">
        <v>1003</v>
      </c>
      <c r="F44" t="str">
        <f>UnitControlCenter!$B$9</f>
        <v>billion 2021 CAD</v>
      </c>
      <c r="G44" t="s">
        <v>1098</v>
      </c>
    </row>
    <row r="45" spans="1:19" x14ac:dyDescent="0.25">
      <c r="A45" s="275" t="s">
        <v>1086</v>
      </c>
      <c r="B45" s="279" t="s">
        <v>1099</v>
      </c>
      <c r="C45" s="20">
        <v>1</v>
      </c>
      <c r="D45" t="s">
        <v>1002</v>
      </c>
      <c r="E45" t="s">
        <v>1003</v>
      </c>
      <c r="F45" t="str">
        <f>UnitControlCenter!$B$8</f>
        <v>billion 2021 CAD / year</v>
      </c>
      <c r="G45" t="s">
        <v>1100</v>
      </c>
    </row>
    <row r="46" spans="1:19" x14ac:dyDescent="0.25">
      <c r="A46" s="276" t="s">
        <v>1086</v>
      </c>
      <c r="B46" s="280" t="s">
        <v>1101</v>
      </c>
      <c r="C46" s="277">
        <v>1</v>
      </c>
      <c r="D46" s="278" t="s">
        <v>1009</v>
      </c>
      <c r="E46" s="278" t="s">
        <v>1003</v>
      </c>
      <c r="F46" s="278" t="str">
        <f>UnitControlCenter!$B$8</f>
        <v>billion 2021 CAD / year</v>
      </c>
      <c r="G46" s="278" t="s">
        <v>1102</v>
      </c>
      <c r="H46" s="278" t="s">
        <v>1103</v>
      </c>
      <c r="I46" s="278" t="s">
        <v>1104</v>
      </c>
      <c r="J46" s="278"/>
      <c r="K46" s="278"/>
      <c r="L46" s="278"/>
      <c r="M46" s="278"/>
      <c r="N46" s="278"/>
      <c r="O46" s="278"/>
      <c r="P46" s="278"/>
      <c r="Q46" s="278"/>
      <c r="R46" s="278"/>
      <c r="S46" s="278"/>
    </row>
    <row r="47" spans="1:19" x14ac:dyDescent="0.25">
      <c r="A47" s="275" t="s">
        <v>1105</v>
      </c>
      <c r="B47" s="279" t="s">
        <v>1106</v>
      </c>
      <c r="C47" s="20">
        <v>1</v>
      </c>
      <c r="D47" t="s">
        <v>1009</v>
      </c>
      <c r="E47" t="s">
        <v>1003</v>
      </c>
      <c r="F47" t="str">
        <f>UnitControlCenter!$B$10</f>
        <v>jobs</v>
      </c>
      <c r="G47" t="s">
        <v>1107</v>
      </c>
      <c r="H47" t="s">
        <v>1108</v>
      </c>
      <c r="I47" t="s">
        <v>1109</v>
      </c>
    </row>
    <row r="48" spans="1:19" x14ac:dyDescent="0.25">
      <c r="A48" s="275" t="s">
        <v>1105</v>
      </c>
      <c r="B48" s="279" t="s">
        <v>1110</v>
      </c>
      <c r="C48" s="20">
        <v>0</v>
      </c>
      <c r="D48" t="s">
        <v>1009</v>
      </c>
      <c r="E48" t="s">
        <v>1010</v>
      </c>
      <c r="F48" t="str">
        <f>UnitControlCenter!$B$10</f>
        <v>jobs</v>
      </c>
      <c r="G48" t="s">
        <v>1111</v>
      </c>
      <c r="H48" t="s">
        <v>1112</v>
      </c>
      <c r="I48" t="s">
        <v>1113</v>
      </c>
    </row>
    <row r="49" spans="1:9" x14ac:dyDescent="0.25">
      <c r="A49" s="275" t="s">
        <v>1105</v>
      </c>
      <c r="B49" s="279" t="s">
        <v>1114</v>
      </c>
      <c r="C49" s="20">
        <v>0</v>
      </c>
      <c r="D49" t="s">
        <v>1009</v>
      </c>
      <c r="E49" t="s">
        <v>1003</v>
      </c>
      <c r="F49" t="str">
        <f>UnitControlCenter!$B$12</f>
        <v>% change</v>
      </c>
      <c r="G49" t="s">
        <v>1115</v>
      </c>
      <c r="H49" t="s">
        <v>1112</v>
      </c>
      <c r="I49" t="s">
        <v>1113</v>
      </c>
    </row>
    <row r="50" spans="1:9" x14ac:dyDescent="0.25">
      <c r="A50" s="275" t="s">
        <v>1105</v>
      </c>
      <c r="B50" s="279" t="s">
        <v>1116</v>
      </c>
      <c r="C50" s="20">
        <v>0</v>
      </c>
      <c r="D50" t="s">
        <v>1009</v>
      </c>
      <c r="E50" t="s">
        <v>1010</v>
      </c>
      <c r="F50" t="str">
        <f>UnitControlCenter!$B$10</f>
        <v>jobs</v>
      </c>
      <c r="G50" t="s">
        <v>1117</v>
      </c>
      <c r="H50" t="s">
        <v>1118</v>
      </c>
      <c r="I50" s="20" t="s">
        <v>1119</v>
      </c>
    </row>
    <row r="51" spans="1:9" x14ac:dyDescent="0.25">
      <c r="A51" s="275" t="s">
        <v>1105</v>
      </c>
      <c r="B51" s="279" t="s">
        <v>1120</v>
      </c>
      <c r="C51" s="20">
        <v>0</v>
      </c>
      <c r="D51" t="s">
        <v>1009</v>
      </c>
      <c r="E51" t="s">
        <v>1003</v>
      </c>
      <c r="F51" t="str">
        <f>UnitControlCenter!$B$12</f>
        <v>% change</v>
      </c>
      <c r="G51" t="s">
        <v>1121</v>
      </c>
      <c r="H51" t="s">
        <v>1118</v>
      </c>
      <c r="I51" s="20" t="s">
        <v>1119</v>
      </c>
    </row>
    <row r="52" spans="1:9" x14ac:dyDescent="0.25">
      <c r="A52" s="275" t="s">
        <v>1105</v>
      </c>
      <c r="B52" s="279" t="s">
        <v>1122</v>
      </c>
      <c r="C52" s="20">
        <v>0</v>
      </c>
      <c r="D52" t="s">
        <v>1009</v>
      </c>
      <c r="E52" t="s">
        <v>1010</v>
      </c>
      <c r="F52" t="str">
        <f>UnitControlCenter!$B$10</f>
        <v>jobs</v>
      </c>
      <c r="G52" t="s">
        <v>1123</v>
      </c>
      <c r="H52" t="s">
        <v>1124</v>
      </c>
      <c r="I52" t="s">
        <v>1125</v>
      </c>
    </row>
    <row r="53" spans="1:9" x14ac:dyDescent="0.25">
      <c r="A53" s="275" t="s">
        <v>1105</v>
      </c>
      <c r="B53" s="279" t="s">
        <v>1126</v>
      </c>
      <c r="C53" s="20">
        <v>0</v>
      </c>
      <c r="D53" t="s">
        <v>1009</v>
      </c>
      <c r="E53" t="s">
        <v>1003</v>
      </c>
      <c r="F53" t="str">
        <f>UnitControlCenter!$B$12</f>
        <v>% change</v>
      </c>
      <c r="G53" t="s">
        <v>1127</v>
      </c>
      <c r="H53" t="s">
        <v>1124</v>
      </c>
      <c r="I53" t="s">
        <v>1125</v>
      </c>
    </row>
    <row r="54" spans="1:9" x14ac:dyDescent="0.25">
      <c r="A54" s="275" t="s">
        <v>1105</v>
      </c>
      <c r="B54" s="279" t="s">
        <v>1128</v>
      </c>
      <c r="C54" s="20">
        <v>0</v>
      </c>
      <c r="D54" t="s">
        <v>1009</v>
      </c>
      <c r="E54" t="s">
        <v>1010</v>
      </c>
      <c r="F54" t="str">
        <f>UnitControlCenter!$B$10</f>
        <v>jobs</v>
      </c>
      <c r="G54" t="s">
        <v>1129</v>
      </c>
      <c r="H54" t="s">
        <v>1130</v>
      </c>
      <c r="I54" t="s">
        <v>1131</v>
      </c>
    </row>
    <row r="55" spans="1:9" x14ac:dyDescent="0.25">
      <c r="A55" s="275" t="s">
        <v>1105</v>
      </c>
      <c r="B55" s="279" t="s">
        <v>1132</v>
      </c>
      <c r="C55" s="20">
        <v>0</v>
      </c>
      <c r="D55" t="s">
        <v>1009</v>
      </c>
      <c r="E55" t="s">
        <v>1003</v>
      </c>
      <c r="F55" t="str">
        <f>UnitControlCenter!$B$12</f>
        <v>% change</v>
      </c>
      <c r="G55" t="s">
        <v>1133</v>
      </c>
      <c r="H55" t="s">
        <v>1130</v>
      </c>
      <c r="I55" t="s">
        <v>1131</v>
      </c>
    </row>
    <row r="56" spans="1:9" x14ac:dyDescent="0.25">
      <c r="A56" s="275" t="s">
        <v>1105</v>
      </c>
      <c r="B56" s="279" t="s">
        <v>1134</v>
      </c>
      <c r="C56" s="20">
        <v>0</v>
      </c>
      <c r="D56" t="s">
        <v>1009</v>
      </c>
      <c r="E56" t="s">
        <v>1010</v>
      </c>
      <c r="F56" t="str">
        <f>UnitControlCenter!$B$10</f>
        <v>jobs</v>
      </c>
      <c r="G56" t="s">
        <v>1135</v>
      </c>
      <c r="H56" t="s">
        <v>1136</v>
      </c>
      <c r="I56" t="s">
        <v>1137</v>
      </c>
    </row>
    <row r="57" spans="1:9" x14ac:dyDescent="0.25">
      <c r="A57" s="275" t="s">
        <v>1105</v>
      </c>
      <c r="B57" s="279" t="s">
        <v>1138</v>
      </c>
      <c r="C57" s="20">
        <v>0</v>
      </c>
      <c r="D57" t="s">
        <v>1009</v>
      </c>
      <c r="E57" t="s">
        <v>1003</v>
      </c>
      <c r="F57" t="str">
        <f>UnitControlCenter!$B$12</f>
        <v>% change</v>
      </c>
      <c r="G57" t="s">
        <v>1139</v>
      </c>
      <c r="H57" t="s">
        <v>1136</v>
      </c>
      <c r="I57" t="s">
        <v>1137</v>
      </c>
    </row>
    <row r="58" spans="1:9" x14ac:dyDescent="0.25">
      <c r="A58" s="275" t="s">
        <v>1105</v>
      </c>
      <c r="B58" s="279" t="s">
        <v>1140</v>
      </c>
      <c r="C58" s="20">
        <v>1</v>
      </c>
      <c r="D58" t="s">
        <v>1009</v>
      </c>
      <c r="E58" t="s">
        <v>1003</v>
      </c>
      <c r="F58" t="str">
        <f>UnitControlCenter!$B$10</f>
        <v>jobs</v>
      </c>
      <c r="G58" t="s">
        <v>1141</v>
      </c>
      <c r="H58" t="s">
        <v>1142</v>
      </c>
      <c r="I58" t="s">
        <v>1143</v>
      </c>
    </row>
    <row r="59" spans="1:9" x14ac:dyDescent="0.25">
      <c r="A59" s="275" t="s">
        <v>1105</v>
      </c>
      <c r="B59" s="279" t="s">
        <v>1144</v>
      </c>
      <c r="C59" s="20">
        <v>1</v>
      </c>
      <c r="D59" t="s">
        <v>1009</v>
      </c>
      <c r="E59" t="s">
        <v>1003</v>
      </c>
      <c r="F59" t="str">
        <f>UnitControlCenter!$B$10</f>
        <v>jobs</v>
      </c>
      <c r="G59" t="s">
        <v>1145</v>
      </c>
      <c r="H59" t="s">
        <v>1108</v>
      </c>
      <c r="I59" t="s">
        <v>1109</v>
      </c>
    </row>
    <row r="60" spans="1:9" x14ac:dyDescent="0.25">
      <c r="A60" s="275" t="s">
        <v>1105</v>
      </c>
      <c r="B60" s="279" t="s">
        <v>1146</v>
      </c>
      <c r="C60" s="20">
        <v>1</v>
      </c>
      <c r="D60" t="s">
        <v>1009</v>
      </c>
      <c r="E60" t="s">
        <v>1003</v>
      </c>
      <c r="F60" t="str">
        <f>UnitControlCenter!$B$8</f>
        <v>billion 2021 CAD / year</v>
      </c>
      <c r="G60" t="s">
        <v>1147</v>
      </c>
      <c r="H60" t="s">
        <v>1148</v>
      </c>
      <c r="I60" t="s">
        <v>1109</v>
      </c>
    </row>
    <row r="61" spans="1:9" x14ac:dyDescent="0.25">
      <c r="A61" s="275" t="s">
        <v>1105</v>
      </c>
      <c r="B61" s="279" t="s">
        <v>1149</v>
      </c>
      <c r="C61" s="20">
        <v>1</v>
      </c>
      <c r="D61" t="s">
        <v>1009</v>
      </c>
      <c r="E61" t="s">
        <v>1003</v>
      </c>
      <c r="F61" t="str">
        <f>UnitControlCenter!$B$12</f>
        <v>% change</v>
      </c>
      <c r="G61" t="s">
        <v>1150</v>
      </c>
      <c r="H61" t="s">
        <v>1148</v>
      </c>
      <c r="I61" t="s">
        <v>1109</v>
      </c>
    </row>
    <row r="62" spans="1:9" x14ac:dyDescent="0.25">
      <c r="A62" s="275" t="s">
        <v>1105</v>
      </c>
      <c r="B62" s="279" t="s">
        <v>1151</v>
      </c>
      <c r="C62" s="20">
        <v>1</v>
      </c>
      <c r="D62" t="s">
        <v>1009</v>
      </c>
      <c r="E62" t="s">
        <v>1003</v>
      </c>
      <c r="F62" t="str">
        <f>UnitControlCenter!$B$8</f>
        <v>billion 2021 CAD / year</v>
      </c>
      <c r="G62" t="s">
        <v>1152</v>
      </c>
      <c r="H62" t="s">
        <v>1142</v>
      </c>
      <c r="I62" t="s">
        <v>1143</v>
      </c>
    </row>
    <row r="63" spans="1:9" x14ac:dyDescent="0.25">
      <c r="A63" s="275" t="s">
        <v>1105</v>
      </c>
      <c r="B63" s="279" t="s">
        <v>1153</v>
      </c>
      <c r="C63" s="20">
        <v>1</v>
      </c>
      <c r="D63" t="s">
        <v>1009</v>
      </c>
      <c r="E63" t="s">
        <v>1003</v>
      </c>
      <c r="F63" t="str">
        <f>UnitControlCenter!$B$8</f>
        <v>billion 2021 CAD / year</v>
      </c>
      <c r="G63" t="s">
        <v>1154</v>
      </c>
      <c r="H63" t="s">
        <v>1155</v>
      </c>
      <c r="I63" t="s">
        <v>1109</v>
      </c>
    </row>
    <row r="64" spans="1:9" x14ac:dyDescent="0.25">
      <c r="A64" s="275" t="s">
        <v>1105</v>
      </c>
      <c r="B64" s="279" t="s">
        <v>1156</v>
      </c>
      <c r="C64" s="20">
        <v>1</v>
      </c>
      <c r="D64" t="s">
        <v>1002</v>
      </c>
      <c r="E64" t="s">
        <v>1003</v>
      </c>
      <c r="F64" t="str">
        <f>UnitControlCenter!$B$13</f>
        <v>2021 CAD / employee-year</v>
      </c>
      <c r="G64" t="s">
        <v>1157</v>
      </c>
    </row>
    <row r="65" spans="1:19" x14ac:dyDescent="0.25">
      <c r="A65" s="276" t="s">
        <v>1105</v>
      </c>
      <c r="B65" s="280" t="s">
        <v>1158</v>
      </c>
      <c r="C65" s="277">
        <v>1</v>
      </c>
      <c r="D65" s="278" t="s">
        <v>1009</v>
      </c>
      <c r="E65" s="278" t="s">
        <v>1003</v>
      </c>
      <c r="F65" s="278" t="str">
        <f>UnitControlCenter!$B$8</f>
        <v>billion 2021 CAD / year</v>
      </c>
      <c r="G65" s="278" t="s">
        <v>1159</v>
      </c>
      <c r="H65" s="278" t="s">
        <v>1142</v>
      </c>
      <c r="I65" s="278" t="s">
        <v>1143</v>
      </c>
      <c r="J65" s="278"/>
      <c r="K65" s="278"/>
      <c r="L65" s="278"/>
      <c r="M65" s="278"/>
      <c r="N65" s="278"/>
      <c r="O65" s="278"/>
      <c r="P65" s="278"/>
      <c r="Q65" s="278"/>
      <c r="R65" s="278"/>
      <c r="S65" s="278"/>
    </row>
    <row r="66" spans="1:19" x14ac:dyDescent="0.25">
      <c r="A66" s="275" t="s">
        <v>1160</v>
      </c>
      <c r="B66" s="275" t="s">
        <v>1161</v>
      </c>
      <c r="C66" s="20">
        <v>0</v>
      </c>
      <c r="D66" t="s">
        <v>1009</v>
      </c>
      <c r="E66" t="s">
        <v>1003</v>
      </c>
      <c r="F66" t="str">
        <f>UnitControlCenter!$B$8</f>
        <v>billion 2021 CAD / year</v>
      </c>
      <c r="G66" t="s">
        <v>1162</v>
      </c>
      <c r="H66" t="s">
        <v>1163</v>
      </c>
      <c r="I66" t="s">
        <v>1164</v>
      </c>
    </row>
    <row r="67" spans="1:19" x14ac:dyDescent="0.25">
      <c r="A67" s="275" t="s">
        <v>1160</v>
      </c>
      <c r="B67" s="275" t="s">
        <v>1165</v>
      </c>
      <c r="C67" s="20">
        <v>0</v>
      </c>
      <c r="D67" t="s">
        <v>1009</v>
      </c>
      <c r="E67" t="s">
        <v>1003</v>
      </c>
      <c r="F67" t="str">
        <f>UnitControlCenter!$B$8</f>
        <v>billion 2021 CAD / year</v>
      </c>
      <c r="G67" t="s">
        <v>1166</v>
      </c>
      <c r="H67" t="s">
        <v>1167</v>
      </c>
      <c r="I67" t="s">
        <v>1168</v>
      </c>
    </row>
    <row r="68" spans="1:19" x14ac:dyDescent="0.25">
      <c r="A68" s="275" t="s">
        <v>1160</v>
      </c>
      <c r="B68" s="275" t="s">
        <v>1169</v>
      </c>
      <c r="C68" s="20">
        <v>0</v>
      </c>
      <c r="D68" t="s">
        <v>1009</v>
      </c>
      <c r="E68" t="s">
        <v>1003</v>
      </c>
      <c r="F68" t="str">
        <f>UnitControlCenter!$B$8</f>
        <v>billion 2021 CAD / year</v>
      </c>
      <c r="G68" t="s">
        <v>1170</v>
      </c>
      <c r="H68" t="s">
        <v>1171</v>
      </c>
      <c r="I68" t="s">
        <v>1172</v>
      </c>
    </row>
    <row r="69" spans="1:19" x14ac:dyDescent="0.25">
      <c r="A69" s="275" t="s">
        <v>1160</v>
      </c>
      <c r="B69" s="275" t="s">
        <v>1173</v>
      </c>
      <c r="C69" s="20">
        <v>0</v>
      </c>
      <c r="D69" t="s">
        <v>1009</v>
      </c>
      <c r="E69" t="s">
        <v>1003</v>
      </c>
      <c r="F69" t="str">
        <f>UnitControlCenter!$B$8</f>
        <v>billion 2021 CAD / year</v>
      </c>
      <c r="G69" t="s">
        <v>1174</v>
      </c>
      <c r="H69" t="s">
        <v>1167</v>
      </c>
      <c r="I69" t="s">
        <v>1175</v>
      </c>
    </row>
    <row r="70" spans="1:19" x14ac:dyDescent="0.25">
      <c r="A70" s="275" t="s">
        <v>1160</v>
      </c>
      <c r="B70" s="275" t="s">
        <v>1176</v>
      </c>
      <c r="C70" s="20">
        <v>0</v>
      </c>
      <c r="D70" t="s">
        <v>1009</v>
      </c>
      <c r="E70" t="s">
        <v>1003</v>
      </c>
      <c r="F70" t="str">
        <f>UnitControlCenter!$B$8</f>
        <v>billion 2021 CAD / year</v>
      </c>
      <c r="G70" t="s">
        <v>1177</v>
      </c>
      <c r="H70" t="s">
        <v>1167</v>
      </c>
      <c r="I70" t="s">
        <v>1178</v>
      </c>
    </row>
    <row r="71" spans="1:19" x14ac:dyDescent="0.25">
      <c r="A71" s="275" t="s">
        <v>1160</v>
      </c>
      <c r="B71" s="275" t="s">
        <v>1179</v>
      </c>
      <c r="C71" s="20">
        <v>0</v>
      </c>
      <c r="D71" t="s">
        <v>1009</v>
      </c>
      <c r="E71" t="s">
        <v>1003</v>
      </c>
      <c r="F71" t="str">
        <f>UnitControlCenter!$B$8</f>
        <v>billion 2021 CAD / year</v>
      </c>
      <c r="G71" t="s">
        <v>1180</v>
      </c>
      <c r="H71" t="s">
        <v>1171</v>
      </c>
      <c r="I71" t="s">
        <v>1172</v>
      </c>
    </row>
    <row r="72" spans="1:19" x14ac:dyDescent="0.25">
      <c r="A72" s="275" t="s">
        <v>1160</v>
      </c>
      <c r="B72" s="275" t="s">
        <v>1181</v>
      </c>
      <c r="C72" s="20">
        <v>0</v>
      </c>
      <c r="D72" t="s">
        <v>1009</v>
      </c>
      <c r="E72" t="s">
        <v>1003</v>
      </c>
      <c r="F72" t="str">
        <f>UnitControlCenter!$B$8</f>
        <v>billion 2021 CAD / year</v>
      </c>
      <c r="G72" t="s">
        <v>1182</v>
      </c>
      <c r="H72" t="s">
        <v>1171</v>
      </c>
      <c r="I72" t="s">
        <v>1172</v>
      </c>
    </row>
    <row r="73" spans="1:19" x14ac:dyDescent="0.25">
      <c r="A73" s="275" t="s">
        <v>1160</v>
      </c>
      <c r="B73" s="275" t="s">
        <v>1183</v>
      </c>
      <c r="C73" s="20">
        <v>0</v>
      </c>
      <c r="D73" t="s">
        <v>1009</v>
      </c>
      <c r="E73" t="s">
        <v>1003</v>
      </c>
      <c r="F73" t="str">
        <f>UnitControlCenter!$B$8</f>
        <v>billion 2021 CAD / year</v>
      </c>
      <c r="G73" t="s">
        <v>1184</v>
      </c>
      <c r="H73" t="s">
        <v>1171</v>
      </c>
      <c r="I73" t="s">
        <v>1172</v>
      </c>
    </row>
    <row r="74" spans="1:19" x14ac:dyDescent="0.25">
      <c r="A74" s="275" t="s">
        <v>1160</v>
      </c>
      <c r="B74" s="275" t="s">
        <v>1185</v>
      </c>
      <c r="C74" s="20">
        <v>0</v>
      </c>
      <c r="D74" t="s">
        <v>1009</v>
      </c>
      <c r="E74" t="s">
        <v>1003</v>
      </c>
      <c r="F74" t="str">
        <f>UnitControlCenter!$B$8</f>
        <v>billion 2021 CAD / year</v>
      </c>
      <c r="G74" t="s">
        <v>1186</v>
      </c>
      <c r="H74" t="s">
        <v>1171</v>
      </c>
      <c r="I74" t="s">
        <v>1187</v>
      </c>
    </row>
    <row r="75" spans="1:19" x14ac:dyDescent="0.25">
      <c r="A75" s="276" t="s">
        <v>1160</v>
      </c>
      <c r="B75" s="276" t="s">
        <v>1188</v>
      </c>
      <c r="C75" s="277">
        <v>0</v>
      </c>
      <c r="D75" s="278" t="s">
        <v>1009</v>
      </c>
      <c r="E75" s="278" t="s">
        <v>1003</v>
      </c>
      <c r="F75" s="278" t="str">
        <f>UnitControlCenter!$B$8</f>
        <v>billion 2021 CAD / year</v>
      </c>
      <c r="G75" s="278" t="s">
        <v>1189</v>
      </c>
      <c r="H75" s="278" t="s">
        <v>1171</v>
      </c>
      <c r="I75" s="278" t="s">
        <v>1190</v>
      </c>
      <c r="J75" s="278"/>
      <c r="K75" s="278"/>
      <c r="L75" s="278"/>
      <c r="M75" s="278"/>
      <c r="N75" s="278"/>
      <c r="O75" s="278"/>
      <c r="P75" s="278"/>
      <c r="Q75" s="278"/>
      <c r="R75" s="278"/>
      <c r="S75" s="278"/>
    </row>
    <row r="76" spans="1:19" x14ac:dyDescent="0.25">
      <c r="A76" s="275" t="s">
        <v>1191</v>
      </c>
      <c r="B76" s="275" t="s">
        <v>1192</v>
      </c>
      <c r="C76" s="20">
        <v>1</v>
      </c>
      <c r="D76" t="s">
        <v>1002</v>
      </c>
      <c r="E76" t="s">
        <v>1193</v>
      </c>
      <c r="F76" t="str">
        <f>UnitControlCenter!$B$11</f>
        <v>incidents / year</v>
      </c>
      <c r="G76" t="s">
        <v>1194</v>
      </c>
    </row>
    <row r="77" spans="1:19" x14ac:dyDescent="0.25">
      <c r="A77" s="275" t="s">
        <v>1191</v>
      </c>
      <c r="B77" s="275" t="s">
        <v>1195</v>
      </c>
      <c r="C77" s="20">
        <v>1</v>
      </c>
      <c r="D77" t="s">
        <v>1002</v>
      </c>
      <c r="E77" t="s">
        <v>1003</v>
      </c>
      <c r="F77" t="str">
        <f>UnitControlCenter!$B$12</f>
        <v>% change</v>
      </c>
      <c r="G77" t="s">
        <v>1196</v>
      </c>
    </row>
    <row r="78" spans="1:19" x14ac:dyDescent="0.25">
      <c r="A78" s="275" t="s">
        <v>1191</v>
      </c>
      <c r="B78" s="275" t="s">
        <v>1197</v>
      </c>
      <c r="C78" s="20">
        <v>1</v>
      </c>
      <c r="D78" t="s">
        <v>1009</v>
      </c>
      <c r="E78" t="s">
        <v>1010</v>
      </c>
      <c r="F78" t="str">
        <f>UnitControlCenter!$B$11</f>
        <v>incidents / year</v>
      </c>
      <c r="G78" t="s">
        <v>1198</v>
      </c>
      <c r="H78" t="s">
        <v>1112</v>
      </c>
      <c r="I78" t="s">
        <v>1113</v>
      </c>
    </row>
    <row r="79" spans="1:19" x14ac:dyDescent="0.25">
      <c r="A79" s="275" t="s">
        <v>1191</v>
      </c>
      <c r="B79" s="275" t="s">
        <v>1199</v>
      </c>
      <c r="C79" s="20">
        <v>1</v>
      </c>
      <c r="D79" t="s">
        <v>1009</v>
      </c>
      <c r="E79" t="s">
        <v>1003</v>
      </c>
      <c r="F79" t="str">
        <f>UnitControlCenter!$B$12</f>
        <v>% change</v>
      </c>
      <c r="G79" t="s">
        <v>1200</v>
      </c>
      <c r="H79" t="s">
        <v>1112</v>
      </c>
      <c r="I79" t="s">
        <v>1113</v>
      </c>
    </row>
    <row r="80" spans="1:19" x14ac:dyDescent="0.25">
      <c r="A80" s="275" t="s">
        <v>1191</v>
      </c>
      <c r="B80" s="275" t="s">
        <v>1201</v>
      </c>
      <c r="C80" s="20">
        <v>0</v>
      </c>
      <c r="D80" t="s">
        <v>1009</v>
      </c>
      <c r="E80" t="s">
        <v>1010</v>
      </c>
      <c r="F80" t="str">
        <f>UnitControlCenter!$B$11</f>
        <v>incidents / year</v>
      </c>
      <c r="G80" t="s">
        <v>1202</v>
      </c>
      <c r="H80" t="s">
        <v>1118</v>
      </c>
      <c r="I80" s="20" t="s">
        <v>1119</v>
      </c>
    </row>
    <row r="81" spans="1:19" x14ac:dyDescent="0.25">
      <c r="A81" s="275" t="s">
        <v>1191</v>
      </c>
      <c r="B81" s="275" t="s">
        <v>1203</v>
      </c>
      <c r="C81" s="20">
        <v>0</v>
      </c>
      <c r="D81" t="s">
        <v>1009</v>
      </c>
      <c r="E81" t="s">
        <v>1003</v>
      </c>
      <c r="F81" t="str">
        <f>UnitControlCenter!$B$12</f>
        <v>% change</v>
      </c>
      <c r="G81" t="s">
        <v>1204</v>
      </c>
      <c r="H81" t="s">
        <v>1118</v>
      </c>
      <c r="I81" s="20" t="s">
        <v>1119</v>
      </c>
    </row>
    <row r="82" spans="1:19" x14ac:dyDescent="0.25">
      <c r="A82" s="275" t="s">
        <v>1191</v>
      </c>
      <c r="B82" s="275" t="s">
        <v>1205</v>
      </c>
      <c r="C82" s="20">
        <v>0</v>
      </c>
      <c r="D82" t="s">
        <v>1009</v>
      </c>
      <c r="E82" t="s">
        <v>1010</v>
      </c>
      <c r="F82" t="str">
        <f>UnitControlCenter!$B$11</f>
        <v>incidents / year</v>
      </c>
      <c r="G82" t="s">
        <v>1206</v>
      </c>
      <c r="H82" t="s">
        <v>1124</v>
      </c>
      <c r="I82" t="s">
        <v>1125</v>
      </c>
    </row>
    <row r="83" spans="1:19" x14ac:dyDescent="0.25">
      <c r="A83" s="275" t="s">
        <v>1191</v>
      </c>
      <c r="B83" s="275" t="s">
        <v>1207</v>
      </c>
      <c r="C83" s="20">
        <v>0</v>
      </c>
      <c r="D83" t="s">
        <v>1009</v>
      </c>
      <c r="E83" t="s">
        <v>1003</v>
      </c>
      <c r="F83" t="str">
        <f>UnitControlCenter!$B$12</f>
        <v>% change</v>
      </c>
      <c r="G83" t="s">
        <v>1208</v>
      </c>
      <c r="H83" t="s">
        <v>1124</v>
      </c>
      <c r="I83" t="s">
        <v>1125</v>
      </c>
    </row>
    <row r="84" spans="1:19" x14ac:dyDescent="0.25">
      <c r="A84" s="275" t="s">
        <v>1191</v>
      </c>
      <c r="B84" s="275" t="s">
        <v>1209</v>
      </c>
      <c r="C84" s="20">
        <v>1</v>
      </c>
      <c r="D84" t="s">
        <v>1002</v>
      </c>
      <c r="E84" t="s">
        <v>1003</v>
      </c>
      <c r="F84" t="str">
        <f>UnitControlCenter!$B$11</f>
        <v>incidents / year</v>
      </c>
      <c r="G84" t="s">
        <v>1194</v>
      </c>
    </row>
    <row r="85" spans="1:19" x14ac:dyDescent="0.25">
      <c r="A85" s="275" t="s">
        <v>1191</v>
      </c>
      <c r="B85" s="275" t="s">
        <v>1210</v>
      </c>
      <c r="C85" s="20">
        <v>1</v>
      </c>
      <c r="D85" t="s">
        <v>1002</v>
      </c>
      <c r="E85" t="s">
        <v>1003</v>
      </c>
      <c r="F85" t="str">
        <f>UnitControlCenter!$B$8</f>
        <v>billion 2021 CAD / year</v>
      </c>
      <c r="G85" t="s">
        <v>1211</v>
      </c>
    </row>
    <row r="86" spans="1:19" x14ac:dyDescent="0.25">
      <c r="A86" s="275" t="s">
        <v>1191</v>
      </c>
      <c r="B86" s="275" t="s">
        <v>1212</v>
      </c>
      <c r="C86" s="20">
        <v>1</v>
      </c>
      <c r="D86" t="s">
        <v>1002</v>
      </c>
      <c r="E86" t="s">
        <v>1003</v>
      </c>
      <c r="F86" t="str">
        <f>UnitControlCenter!$B$11</f>
        <v>incidents / year</v>
      </c>
      <c r="G86" t="s">
        <v>1213</v>
      </c>
    </row>
    <row r="87" spans="1:19" x14ac:dyDescent="0.25">
      <c r="A87" s="275" t="s">
        <v>1191</v>
      </c>
      <c r="B87" s="275" t="s">
        <v>1214</v>
      </c>
      <c r="C87" s="20">
        <v>1</v>
      </c>
      <c r="D87" t="s">
        <v>1002</v>
      </c>
      <c r="E87" t="s">
        <v>1003</v>
      </c>
      <c r="F87" t="str">
        <f>UnitControlCenter!$B$11</f>
        <v>incidents / year</v>
      </c>
      <c r="G87" t="s">
        <v>1215</v>
      </c>
    </row>
    <row r="88" spans="1:19" x14ac:dyDescent="0.25">
      <c r="A88" s="275" t="s">
        <v>1191</v>
      </c>
      <c r="B88" s="275" t="s">
        <v>1216</v>
      </c>
      <c r="C88" s="20">
        <v>1</v>
      </c>
      <c r="D88" t="s">
        <v>1002</v>
      </c>
      <c r="E88" t="s">
        <v>1003</v>
      </c>
      <c r="F88" t="str">
        <f>UnitControlCenter!$B$11</f>
        <v>incidents / year</v>
      </c>
      <c r="G88" t="s">
        <v>1217</v>
      </c>
    </row>
    <row r="89" spans="1:19" x14ac:dyDescent="0.25">
      <c r="A89" s="275" t="s">
        <v>1191</v>
      </c>
      <c r="B89" s="275" t="s">
        <v>1218</v>
      </c>
      <c r="C89" s="20">
        <v>1</v>
      </c>
      <c r="D89" t="s">
        <v>1002</v>
      </c>
      <c r="E89" t="s">
        <v>1003</v>
      </c>
      <c r="F89" t="str">
        <f>UnitControlCenter!$B$11</f>
        <v>incidents / year</v>
      </c>
      <c r="G89" t="s">
        <v>1219</v>
      </c>
    </row>
    <row r="90" spans="1:19" x14ac:dyDescent="0.25">
      <c r="A90" s="275" t="s">
        <v>1191</v>
      </c>
      <c r="B90" s="275" t="s">
        <v>1220</v>
      </c>
      <c r="C90" s="20">
        <v>1</v>
      </c>
      <c r="D90" t="s">
        <v>1002</v>
      </c>
      <c r="E90" t="s">
        <v>1003</v>
      </c>
      <c r="F90" t="str">
        <f>UnitControlCenter!$B$11</f>
        <v>incidents / year</v>
      </c>
      <c r="G90" t="s">
        <v>1221</v>
      </c>
    </row>
    <row r="91" spans="1:19" x14ac:dyDescent="0.25">
      <c r="A91" s="275" t="s">
        <v>1191</v>
      </c>
      <c r="B91" s="275" t="s">
        <v>1222</v>
      </c>
      <c r="C91" s="20">
        <v>1</v>
      </c>
      <c r="D91" t="s">
        <v>1002</v>
      </c>
      <c r="E91" t="s">
        <v>1003</v>
      </c>
      <c r="F91" t="str">
        <f>UnitControlCenter!$B$11</f>
        <v>incidents / year</v>
      </c>
      <c r="G91" t="s">
        <v>1223</v>
      </c>
    </row>
    <row r="92" spans="1:19" ht="15.75" thickBot="1" x14ac:dyDescent="0.3">
      <c r="A92" s="276" t="s">
        <v>1191</v>
      </c>
      <c r="B92" s="276" t="s">
        <v>1224</v>
      </c>
      <c r="C92" s="277">
        <v>1</v>
      </c>
      <c r="D92" s="278" t="s">
        <v>1002</v>
      </c>
      <c r="E92" s="278" t="s">
        <v>1003</v>
      </c>
      <c r="F92" s="278" t="str">
        <f>UnitControlCenter!$B$11</f>
        <v>incidents / year</v>
      </c>
      <c r="G92" s="278" t="s">
        <v>1225</v>
      </c>
      <c r="H92" s="278"/>
      <c r="I92" s="278"/>
      <c r="J92" s="278"/>
      <c r="K92" s="278"/>
      <c r="L92" s="278"/>
      <c r="M92" s="278"/>
      <c r="N92" s="278"/>
      <c r="O92" s="278"/>
      <c r="P92" s="278"/>
      <c r="Q92" s="278"/>
      <c r="R92" s="278"/>
      <c r="S92" s="278"/>
    </row>
    <row r="93" spans="1:19" x14ac:dyDescent="0.25">
      <c r="A93" s="275" t="s">
        <v>1226</v>
      </c>
      <c r="B93" s="275" t="s">
        <v>1227</v>
      </c>
      <c r="C93" s="20">
        <v>1</v>
      </c>
      <c r="D93" t="s">
        <v>1009</v>
      </c>
      <c r="E93" t="s">
        <v>1010</v>
      </c>
      <c r="F93" t="str">
        <f>UnitControlCenter!$B$15</f>
        <v>terawatt-hours (TWh) / year</v>
      </c>
      <c r="G93" s="184" t="s">
        <v>1228</v>
      </c>
      <c r="H93" s="184" t="s">
        <v>1229</v>
      </c>
      <c r="I93" s="184" t="s">
        <v>1230</v>
      </c>
    </row>
    <row r="94" spans="1:19" x14ac:dyDescent="0.25">
      <c r="A94" s="275" t="s">
        <v>1226</v>
      </c>
      <c r="B94" s="275" t="s">
        <v>1231</v>
      </c>
      <c r="C94" s="20">
        <v>1</v>
      </c>
      <c r="D94" t="s">
        <v>1009</v>
      </c>
      <c r="E94" t="s">
        <v>1003</v>
      </c>
      <c r="F94" t="str">
        <f>UnitControlCenter!$B$15</f>
        <v>terawatt-hours (TWh) / year</v>
      </c>
      <c r="G94" s="184" t="s">
        <v>1232</v>
      </c>
      <c r="H94" s="184" t="s">
        <v>1233</v>
      </c>
      <c r="I94" s="184" t="s">
        <v>1234</v>
      </c>
    </row>
    <row r="95" spans="1:19" x14ac:dyDescent="0.25">
      <c r="A95" s="275" t="s">
        <v>1226</v>
      </c>
      <c r="B95" s="275" t="s">
        <v>1235</v>
      </c>
      <c r="C95" s="20">
        <v>1</v>
      </c>
      <c r="D95" t="s">
        <v>1009</v>
      </c>
      <c r="E95" t="s">
        <v>1010</v>
      </c>
      <c r="F95" t="str">
        <f>UnitControlCenter!$B$19</f>
        <v>gigawatts (GW) / year</v>
      </c>
      <c r="G95" s="184" t="s">
        <v>1236</v>
      </c>
      <c r="H95" s="184" t="s">
        <v>1237</v>
      </c>
      <c r="I95" s="184" t="s">
        <v>1238</v>
      </c>
    </row>
    <row r="96" spans="1:19" x14ac:dyDescent="0.25">
      <c r="A96" s="275" t="s">
        <v>1226</v>
      </c>
      <c r="B96" s="275" t="s">
        <v>1239</v>
      </c>
      <c r="C96" s="20">
        <v>1</v>
      </c>
      <c r="D96" t="s">
        <v>1009</v>
      </c>
      <c r="E96" t="s">
        <v>1003</v>
      </c>
      <c r="F96" t="str">
        <f>UnitControlCenter!$B$19</f>
        <v>gigawatts (GW) / year</v>
      </c>
      <c r="G96" s="184" t="s">
        <v>1240</v>
      </c>
      <c r="H96" s="184" t="s">
        <v>1241</v>
      </c>
      <c r="I96" s="184" t="s">
        <v>1242</v>
      </c>
    </row>
    <row r="97" spans="1:19" x14ac:dyDescent="0.25">
      <c r="A97" s="275" t="s">
        <v>1226</v>
      </c>
      <c r="B97" s="275" t="s">
        <v>1243</v>
      </c>
      <c r="C97" s="20">
        <v>1</v>
      </c>
      <c r="D97" t="s">
        <v>1009</v>
      </c>
      <c r="E97" t="s">
        <v>1010</v>
      </c>
      <c r="F97" t="str">
        <f>UnitControlCenter!$B$15</f>
        <v>terawatt-hours (TWh) / year</v>
      </c>
      <c r="G97" t="s">
        <v>1244</v>
      </c>
      <c r="H97" t="s">
        <v>1245</v>
      </c>
      <c r="I97" t="s">
        <v>1246</v>
      </c>
    </row>
    <row r="98" spans="1:19" x14ac:dyDescent="0.25">
      <c r="A98" s="275" t="s">
        <v>1226</v>
      </c>
      <c r="B98" s="275" t="s">
        <v>1247</v>
      </c>
      <c r="C98" s="20">
        <v>1</v>
      </c>
      <c r="D98" t="s">
        <v>1002</v>
      </c>
      <c r="E98" t="s">
        <v>1003</v>
      </c>
      <c r="F98" t="str">
        <f>UnitControlCenter!B16</f>
        <v>%</v>
      </c>
      <c r="G98" t="s">
        <v>1248</v>
      </c>
    </row>
    <row r="99" spans="1:19" x14ac:dyDescent="0.25">
      <c r="A99" s="275" t="s">
        <v>1226</v>
      </c>
      <c r="B99" s="275" t="s">
        <v>1249</v>
      </c>
      <c r="C99" s="20">
        <v>1</v>
      </c>
      <c r="D99" t="s">
        <v>1002</v>
      </c>
      <c r="E99" t="s">
        <v>1003</v>
      </c>
      <c r="F99" t="str">
        <f>UnitControlCenter!B17</f>
        <v>metric tons CO2e / megawatt-hour (MWh)</v>
      </c>
      <c r="G99" t="s">
        <v>1250</v>
      </c>
    </row>
    <row r="100" spans="1:19" x14ac:dyDescent="0.25">
      <c r="A100" s="276" t="s">
        <v>1226</v>
      </c>
      <c r="B100" s="276" t="s">
        <v>1251</v>
      </c>
      <c r="C100" s="277">
        <v>1</v>
      </c>
      <c r="D100" s="278" t="s">
        <v>1002</v>
      </c>
      <c r="E100" s="278" t="s">
        <v>1003</v>
      </c>
      <c r="F100" s="278" t="str">
        <f>UnitControlCenter!B18</f>
        <v>kilowatt-hour / 2021 CAD</v>
      </c>
      <c r="G100" s="278" t="s">
        <v>1252</v>
      </c>
      <c r="H100" s="278"/>
      <c r="I100" s="278"/>
      <c r="J100" s="278"/>
      <c r="K100" s="278"/>
      <c r="L100" s="278"/>
      <c r="M100" s="278"/>
      <c r="N100" s="278"/>
      <c r="O100" s="278"/>
      <c r="P100" s="278"/>
      <c r="Q100" s="278"/>
      <c r="R100" s="278"/>
      <c r="S100" s="278"/>
    </row>
    <row r="101" spans="1:19" x14ac:dyDescent="0.25">
      <c r="A101" s="275" t="s">
        <v>1253</v>
      </c>
      <c r="B101" s="275" t="s">
        <v>1254</v>
      </c>
      <c r="C101" s="20">
        <v>1</v>
      </c>
      <c r="D101" t="s">
        <v>1009</v>
      </c>
      <c r="E101" t="s">
        <v>1255</v>
      </c>
      <c r="F101" t="str">
        <f>UnitControlCenter!$B$20</f>
        <v>2021 CAD / megawatt-hour (MWh)</v>
      </c>
      <c r="G101" s="184" t="s">
        <v>1256</v>
      </c>
      <c r="H101" s="184" t="s">
        <v>1257</v>
      </c>
      <c r="I101" s="184" t="s">
        <v>1258</v>
      </c>
    </row>
    <row r="102" spans="1:19" x14ac:dyDescent="0.25">
      <c r="A102" s="275" t="s">
        <v>1253</v>
      </c>
      <c r="B102" s="275" t="s">
        <v>1259</v>
      </c>
      <c r="C102" s="20">
        <v>1</v>
      </c>
      <c r="D102" t="s">
        <v>1009</v>
      </c>
      <c r="E102" t="s">
        <v>1010</v>
      </c>
      <c r="F102" t="str">
        <f>UnitControlCenter!$B$15</f>
        <v>terawatt-hours (TWh) / year</v>
      </c>
      <c r="G102" t="s">
        <v>1260</v>
      </c>
      <c r="H102" t="s">
        <v>1261</v>
      </c>
      <c r="I102" t="s">
        <v>1262</v>
      </c>
    </row>
    <row r="103" spans="1:19" x14ac:dyDescent="0.25">
      <c r="A103" s="275" t="s">
        <v>1253</v>
      </c>
      <c r="B103" s="275" t="s">
        <v>1263</v>
      </c>
      <c r="C103" s="20">
        <v>1</v>
      </c>
      <c r="D103" t="s">
        <v>1009</v>
      </c>
      <c r="E103" t="s">
        <v>1010</v>
      </c>
      <c r="F103" t="str">
        <f>UnitControlCenter!$B$3</f>
        <v>million metric tons / year</v>
      </c>
      <c r="G103" s="184" t="s">
        <v>1264</v>
      </c>
      <c r="H103" s="184" t="s">
        <v>1265</v>
      </c>
      <c r="I103" s="184" t="s">
        <v>1266</v>
      </c>
    </row>
    <row r="104" spans="1:19" x14ac:dyDescent="0.25">
      <c r="A104" s="275" t="s">
        <v>1253</v>
      </c>
      <c r="B104" s="275" t="s">
        <v>1267</v>
      </c>
      <c r="C104" s="20">
        <v>1</v>
      </c>
      <c r="D104" t="s">
        <v>1009</v>
      </c>
      <c r="E104" t="s">
        <v>1010</v>
      </c>
      <c r="F104" t="str">
        <f>UnitControlCenter!$B$21</f>
        <v>cubic km / yr</v>
      </c>
      <c r="G104" s="184" t="s">
        <v>1268</v>
      </c>
      <c r="H104" s="184" t="s">
        <v>1269</v>
      </c>
      <c r="I104" s="184" t="s">
        <v>1270</v>
      </c>
    </row>
    <row r="105" spans="1:19" x14ac:dyDescent="0.25">
      <c r="A105" s="276" t="s">
        <v>1253</v>
      </c>
      <c r="B105" s="276" t="s">
        <v>1271</v>
      </c>
      <c r="C105" s="277">
        <v>1</v>
      </c>
      <c r="D105" s="278" t="s">
        <v>1009</v>
      </c>
      <c r="E105" s="278" t="s">
        <v>1010</v>
      </c>
      <c r="F105" s="278" t="str">
        <f>UnitControlCenter!$B$21</f>
        <v>cubic km / yr</v>
      </c>
      <c r="G105" s="372" t="s">
        <v>1272</v>
      </c>
      <c r="H105" s="372" t="s">
        <v>1273</v>
      </c>
      <c r="I105" s="372" t="s">
        <v>1274</v>
      </c>
    </row>
    <row r="106" spans="1:19" x14ac:dyDescent="0.25">
      <c r="A106" s="275" t="s">
        <v>1275</v>
      </c>
      <c r="B106" s="283" t="s">
        <v>1276</v>
      </c>
      <c r="C106" s="20">
        <v>1</v>
      </c>
      <c r="D106" t="s">
        <v>1009</v>
      </c>
      <c r="E106" t="s">
        <v>1010</v>
      </c>
      <c r="F106" t="str">
        <f>UnitControlCenter!$B$24</f>
        <v>million vehicles / year</v>
      </c>
      <c r="G106" t="s">
        <v>1277</v>
      </c>
      <c r="H106" t="s">
        <v>1278</v>
      </c>
      <c r="I106" t="s">
        <v>1279</v>
      </c>
    </row>
    <row r="107" spans="1:19" x14ac:dyDescent="0.25">
      <c r="A107" s="275" t="s">
        <v>1275</v>
      </c>
      <c r="B107" s="284" t="s">
        <v>1280</v>
      </c>
      <c r="C107" s="20">
        <v>1</v>
      </c>
      <c r="D107" t="s">
        <v>1009</v>
      </c>
      <c r="E107" t="s">
        <v>1010</v>
      </c>
      <c r="F107" t="str">
        <f>UnitControlCenter!$B$25</f>
        <v>thousand vehicles / year</v>
      </c>
      <c r="G107" t="s">
        <v>1281</v>
      </c>
      <c r="H107" t="s">
        <v>1282</v>
      </c>
      <c r="I107" t="s">
        <v>1283</v>
      </c>
    </row>
    <row r="108" spans="1:19" x14ac:dyDescent="0.25">
      <c r="A108" s="275" t="s">
        <v>1275</v>
      </c>
      <c r="B108" s="285" t="s">
        <v>1284</v>
      </c>
      <c r="C108" s="20">
        <v>1</v>
      </c>
      <c r="D108" t="s">
        <v>1009</v>
      </c>
      <c r="E108" t="s">
        <v>1010</v>
      </c>
      <c r="F108" t="str">
        <f>UnitControlCenter!$B$25</f>
        <v>thousand vehicles / year</v>
      </c>
      <c r="G108" t="s">
        <v>1285</v>
      </c>
      <c r="H108" t="s">
        <v>1278</v>
      </c>
      <c r="I108" t="s">
        <v>1279</v>
      </c>
    </row>
    <row r="109" spans="1:19" x14ac:dyDescent="0.25">
      <c r="A109" s="275" t="s">
        <v>1275</v>
      </c>
      <c r="B109" s="284" t="s">
        <v>1286</v>
      </c>
      <c r="C109" s="20">
        <v>1</v>
      </c>
      <c r="D109" t="s">
        <v>1009</v>
      </c>
      <c r="E109" t="s">
        <v>1010</v>
      </c>
      <c r="F109" t="str">
        <f>UnitControlCenter!$B$25</f>
        <v>thousand vehicles / year</v>
      </c>
      <c r="G109" t="s">
        <v>1287</v>
      </c>
      <c r="H109" t="s">
        <v>1282</v>
      </c>
      <c r="I109" t="s">
        <v>1283</v>
      </c>
    </row>
    <row r="110" spans="1:19" x14ac:dyDescent="0.25">
      <c r="A110" s="275" t="s">
        <v>1275</v>
      </c>
      <c r="B110" s="283" t="s">
        <v>1288</v>
      </c>
      <c r="C110" s="20">
        <v>1</v>
      </c>
      <c r="D110" t="s">
        <v>1009</v>
      </c>
      <c r="E110" t="s">
        <v>1010</v>
      </c>
      <c r="F110" t="str">
        <f>UnitControlCenter!$B$25</f>
        <v>thousand vehicles / year</v>
      </c>
      <c r="G110" t="s">
        <v>1289</v>
      </c>
      <c r="H110" t="s">
        <v>1290</v>
      </c>
      <c r="I110" t="s">
        <v>1291</v>
      </c>
    </row>
    <row r="111" spans="1:19" x14ac:dyDescent="0.25">
      <c r="A111" s="275" t="s">
        <v>1275</v>
      </c>
      <c r="B111" s="285" t="s">
        <v>1292</v>
      </c>
      <c r="C111" s="20">
        <v>1</v>
      </c>
      <c r="D111" t="s">
        <v>1009</v>
      </c>
      <c r="E111" t="s">
        <v>1010</v>
      </c>
      <c r="F111" t="str">
        <f>UnitControlCenter!$B$25</f>
        <v>thousand vehicles / year</v>
      </c>
      <c r="G111" s="285" t="s">
        <v>1293</v>
      </c>
      <c r="H111" s="285" t="s">
        <v>1282</v>
      </c>
      <c r="I111" s="285" t="s">
        <v>1283</v>
      </c>
    </row>
    <row r="112" spans="1:19" x14ac:dyDescent="0.25">
      <c r="A112" s="275" t="s">
        <v>1275</v>
      </c>
      <c r="B112" s="283" t="s">
        <v>1294</v>
      </c>
      <c r="C112" s="20">
        <v>1</v>
      </c>
      <c r="D112" t="s">
        <v>1009</v>
      </c>
      <c r="E112" t="s">
        <v>1010</v>
      </c>
      <c r="F112" t="str">
        <f>UnitControlCenter!$B$26</f>
        <v>million vehicles</v>
      </c>
      <c r="G112" t="s">
        <v>1295</v>
      </c>
      <c r="H112" t="s">
        <v>1278</v>
      </c>
      <c r="I112" t="s">
        <v>1279</v>
      </c>
    </row>
    <row r="113" spans="1:19" x14ac:dyDescent="0.25">
      <c r="A113" s="275" t="s">
        <v>1275</v>
      </c>
      <c r="B113" s="284" t="s">
        <v>1296</v>
      </c>
      <c r="C113" s="20">
        <v>1</v>
      </c>
      <c r="D113" t="s">
        <v>1009</v>
      </c>
      <c r="E113" t="s">
        <v>1010</v>
      </c>
      <c r="F113" t="str">
        <f>UnitControlCenter!$B$27</f>
        <v>thousand vehicles</v>
      </c>
      <c r="G113" t="s">
        <v>1297</v>
      </c>
      <c r="H113" t="s">
        <v>1282</v>
      </c>
      <c r="I113" t="s">
        <v>1283</v>
      </c>
    </row>
    <row r="114" spans="1:19" x14ac:dyDescent="0.25">
      <c r="A114" s="275" t="s">
        <v>1275</v>
      </c>
      <c r="B114" s="285" t="s">
        <v>1298</v>
      </c>
      <c r="C114" s="20">
        <v>1</v>
      </c>
      <c r="D114" t="s">
        <v>1009</v>
      </c>
      <c r="E114" t="s">
        <v>1010</v>
      </c>
      <c r="F114" t="str">
        <f>UnitControlCenter!$B$26</f>
        <v>million vehicles</v>
      </c>
      <c r="G114" t="s">
        <v>1299</v>
      </c>
      <c r="H114" t="s">
        <v>1278</v>
      </c>
      <c r="I114" t="s">
        <v>1279</v>
      </c>
    </row>
    <row r="115" spans="1:19" x14ac:dyDescent="0.25">
      <c r="A115" s="275" t="s">
        <v>1275</v>
      </c>
      <c r="B115" s="284" t="s">
        <v>1300</v>
      </c>
      <c r="C115" s="20">
        <v>1</v>
      </c>
      <c r="D115" t="s">
        <v>1009</v>
      </c>
      <c r="E115" t="s">
        <v>1010</v>
      </c>
      <c r="F115" t="str">
        <f>UnitControlCenter!$B$26</f>
        <v>million vehicles</v>
      </c>
      <c r="G115" t="s">
        <v>1301</v>
      </c>
      <c r="H115" t="s">
        <v>1282</v>
      </c>
      <c r="I115" t="s">
        <v>1283</v>
      </c>
    </row>
    <row r="116" spans="1:19" x14ac:dyDescent="0.25">
      <c r="A116" s="275" t="s">
        <v>1275</v>
      </c>
      <c r="B116" s="283" t="s">
        <v>1302</v>
      </c>
      <c r="C116" s="20">
        <v>1</v>
      </c>
      <c r="D116" t="s">
        <v>1009</v>
      </c>
      <c r="E116" t="s">
        <v>1010</v>
      </c>
      <c r="F116" t="str">
        <f>UnitControlCenter!$B$26</f>
        <v>million vehicles</v>
      </c>
      <c r="G116" t="s">
        <v>1303</v>
      </c>
      <c r="H116" t="s">
        <v>1290</v>
      </c>
      <c r="I116" t="s">
        <v>1291</v>
      </c>
    </row>
    <row r="117" spans="1:19" x14ac:dyDescent="0.25">
      <c r="A117" s="276" t="s">
        <v>1275</v>
      </c>
      <c r="B117" s="286" t="s">
        <v>1304</v>
      </c>
      <c r="C117" s="20">
        <v>1</v>
      </c>
      <c r="D117" s="278" t="s">
        <v>1009</v>
      </c>
      <c r="E117" s="278" t="s">
        <v>1010</v>
      </c>
      <c r="F117" s="278" t="str">
        <f>UnitControlCenter!$B$26</f>
        <v>million vehicles</v>
      </c>
      <c r="G117" s="285" t="s">
        <v>1305</v>
      </c>
      <c r="H117" s="285" t="s">
        <v>1282</v>
      </c>
      <c r="I117" s="285" t="s">
        <v>1283</v>
      </c>
    </row>
    <row r="118" spans="1:19" x14ac:dyDescent="0.25">
      <c r="A118" s="275" t="s">
        <v>1306</v>
      </c>
      <c r="B118" s="275" t="s">
        <v>1307</v>
      </c>
      <c r="C118" s="20">
        <v>1</v>
      </c>
      <c r="D118" t="s">
        <v>1009</v>
      </c>
      <c r="E118" t="s">
        <v>1010</v>
      </c>
      <c r="F118" t="str">
        <f>UnitControlCenter!$B$3</f>
        <v>million metric tons / year</v>
      </c>
      <c r="G118" t="s">
        <v>1308</v>
      </c>
      <c r="H118" t="s">
        <v>1309</v>
      </c>
      <c r="I118" t="s">
        <v>1310</v>
      </c>
    </row>
    <row r="119" spans="1:19" x14ac:dyDescent="0.25">
      <c r="A119" s="275" t="s">
        <v>1306</v>
      </c>
      <c r="B119" s="275" t="s">
        <v>1311</v>
      </c>
      <c r="C119" s="20">
        <v>1</v>
      </c>
      <c r="D119" t="s">
        <v>1009</v>
      </c>
      <c r="E119" t="s">
        <v>1010</v>
      </c>
      <c r="F119" t="str">
        <f>UnitControlCenter!$B$28</f>
        <v>petajoules / year</v>
      </c>
      <c r="G119" t="s">
        <v>1312</v>
      </c>
      <c r="H119" t="s">
        <v>1313</v>
      </c>
      <c r="I119" t="s">
        <v>1314</v>
      </c>
    </row>
    <row r="120" spans="1:19" x14ac:dyDescent="0.25">
      <c r="A120" s="275" t="s">
        <v>1306</v>
      </c>
      <c r="B120" s="275" t="s">
        <v>1315</v>
      </c>
      <c r="C120" s="20">
        <v>1</v>
      </c>
      <c r="D120" t="s">
        <v>1009</v>
      </c>
      <c r="E120" t="s">
        <v>1010</v>
      </c>
      <c r="F120" t="str">
        <f>UnitControlCenter!$B$28</f>
        <v>petajoules / year</v>
      </c>
      <c r="G120" t="s">
        <v>1316</v>
      </c>
      <c r="H120" t="s">
        <v>1309</v>
      </c>
      <c r="I120" t="s">
        <v>1310</v>
      </c>
    </row>
    <row r="121" spans="1:19" x14ac:dyDescent="0.25">
      <c r="A121" s="275" t="s">
        <v>1306</v>
      </c>
      <c r="B121" s="275" t="s">
        <v>1317</v>
      </c>
      <c r="C121" s="20">
        <v>1</v>
      </c>
      <c r="D121" t="s">
        <v>1002</v>
      </c>
      <c r="E121" t="s">
        <v>1003</v>
      </c>
      <c r="F121" t="str">
        <f>UnitControlCenter!$B$28</f>
        <v>petajoules / year</v>
      </c>
      <c r="G121" t="s">
        <v>1318</v>
      </c>
    </row>
    <row r="122" spans="1:19" x14ac:dyDescent="0.25">
      <c r="A122" s="275" t="s">
        <v>1306</v>
      </c>
      <c r="B122" s="275" t="s">
        <v>1319</v>
      </c>
      <c r="C122" s="20">
        <v>1</v>
      </c>
      <c r="D122" t="s">
        <v>1009</v>
      </c>
      <c r="E122" t="s">
        <v>1010</v>
      </c>
      <c r="F122" t="str">
        <f>UnitControlCenter!$B$22</f>
        <v>trillion passenger-km / year</v>
      </c>
      <c r="G122" t="s">
        <v>1320</v>
      </c>
      <c r="H122" t="s">
        <v>1321</v>
      </c>
      <c r="I122" t="s">
        <v>1322</v>
      </c>
    </row>
    <row r="123" spans="1:19" x14ac:dyDescent="0.25">
      <c r="A123" s="276" t="s">
        <v>1306</v>
      </c>
      <c r="B123" s="276" t="s">
        <v>1323</v>
      </c>
      <c r="C123" s="277">
        <v>1</v>
      </c>
      <c r="D123" s="278" t="s">
        <v>1009</v>
      </c>
      <c r="E123" s="278" t="s">
        <v>1010</v>
      </c>
      <c r="F123" s="278" t="str">
        <f>UnitControlCenter!$B$23</f>
        <v>trillion freight tonne-km / year</v>
      </c>
      <c r="G123" s="278" t="s">
        <v>1324</v>
      </c>
      <c r="H123" s="278" t="s">
        <v>1325</v>
      </c>
      <c r="I123" s="278" t="s">
        <v>1326</v>
      </c>
      <c r="J123" s="278"/>
      <c r="K123" s="278"/>
      <c r="L123" s="278"/>
      <c r="M123" s="278"/>
      <c r="N123" s="278"/>
      <c r="O123" s="278"/>
      <c r="P123" s="278"/>
      <c r="Q123" s="278"/>
      <c r="R123" s="278"/>
      <c r="S123" s="278"/>
    </row>
    <row r="124" spans="1:19" x14ac:dyDescent="0.25">
      <c r="A124" s="275" t="s">
        <v>1327</v>
      </c>
      <c r="B124" s="275" t="s">
        <v>1328</v>
      </c>
      <c r="C124" s="20">
        <v>1</v>
      </c>
      <c r="D124" t="s">
        <v>1009</v>
      </c>
      <c r="E124" t="s">
        <v>1010</v>
      </c>
      <c r="F124" t="str">
        <f>UnitControlCenter!$B$28</f>
        <v>petajoules / year</v>
      </c>
      <c r="G124" t="s">
        <v>1329</v>
      </c>
      <c r="H124" t="s">
        <v>1330</v>
      </c>
      <c r="I124" s="17" t="s">
        <v>1331</v>
      </c>
    </row>
    <row r="125" spans="1:19" x14ac:dyDescent="0.25">
      <c r="A125" s="275" t="s">
        <v>1327</v>
      </c>
      <c r="B125" s="275" t="s">
        <v>1332</v>
      </c>
      <c r="C125" s="20">
        <v>1</v>
      </c>
      <c r="D125" t="s">
        <v>1009</v>
      </c>
      <c r="E125" t="s">
        <v>1010</v>
      </c>
      <c r="F125" t="str">
        <f>UnitControlCenter!$B$28</f>
        <v>petajoules / year</v>
      </c>
      <c r="G125" t="s">
        <v>1333</v>
      </c>
      <c r="H125" t="s">
        <v>1334</v>
      </c>
      <c r="I125" t="s">
        <v>1335</v>
      </c>
    </row>
    <row r="126" spans="1:19" x14ac:dyDescent="0.25">
      <c r="A126" s="275" t="s">
        <v>1327</v>
      </c>
      <c r="B126" s="275" t="s">
        <v>1336</v>
      </c>
      <c r="C126" s="20">
        <v>1</v>
      </c>
      <c r="D126" t="s">
        <v>1002</v>
      </c>
      <c r="E126" t="s">
        <v>1003</v>
      </c>
      <c r="F126" t="str">
        <f>UnitControlCenter!$B$28</f>
        <v>petajoules / year</v>
      </c>
      <c r="G126" t="s">
        <v>1337</v>
      </c>
    </row>
    <row r="127" spans="1:19" x14ac:dyDescent="0.25">
      <c r="A127" s="275" t="s">
        <v>1327</v>
      </c>
      <c r="B127" s="275" t="s">
        <v>1338</v>
      </c>
      <c r="C127" s="20">
        <v>1</v>
      </c>
      <c r="D127" t="s">
        <v>1009</v>
      </c>
      <c r="E127" t="s">
        <v>1010</v>
      </c>
      <c r="F127" t="str">
        <f>UnitControlCenter!$B$28</f>
        <v>petajoules / year</v>
      </c>
      <c r="G127" t="s">
        <v>1339</v>
      </c>
      <c r="H127" t="s">
        <v>1330</v>
      </c>
      <c r="I127" s="17" t="s">
        <v>1331</v>
      </c>
    </row>
    <row r="128" spans="1:19" x14ac:dyDescent="0.25">
      <c r="A128" s="275" t="s">
        <v>1327</v>
      </c>
      <c r="B128" s="275" t="s">
        <v>1340</v>
      </c>
      <c r="C128" s="20">
        <v>1</v>
      </c>
      <c r="D128" t="s">
        <v>1009</v>
      </c>
      <c r="E128" t="s">
        <v>1010</v>
      </c>
      <c r="F128" t="str">
        <f>UnitControlCenter!$B$28</f>
        <v>petajoules / year</v>
      </c>
      <c r="G128" t="s">
        <v>1341</v>
      </c>
      <c r="H128" t="s">
        <v>1334</v>
      </c>
      <c r="I128" t="s">
        <v>1335</v>
      </c>
    </row>
    <row r="129" spans="1:19" s="278" customFormat="1" ht="15.75" thickBot="1" x14ac:dyDescent="0.3">
      <c r="A129" s="276" t="s">
        <v>1327</v>
      </c>
      <c r="B129" s="276" t="s">
        <v>1342</v>
      </c>
      <c r="C129" s="277">
        <v>1</v>
      </c>
      <c r="D129" s="278" t="s">
        <v>1002</v>
      </c>
      <c r="E129" s="278" t="s">
        <v>1003</v>
      </c>
      <c r="F129" s="278" t="str">
        <f>UnitControlCenter!$B$28</f>
        <v>petajoules / year</v>
      </c>
      <c r="G129" s="278" t="s">
        <v>1343</v>
      </c>
    </row>
    <row r="130" spans="1:19" x14ac:dyDescent="0.25">
      <c r="A130" s="275" t="s">
        <v>1344</v>
      </c>
      <c r="B130" s="275" t="s">
        <v>1345</v>
      </c>
      <c r="C130" s="20">
        <v>1</v>
      </c>
      <c r="D130" t="s">
        <v>1009</v>
      </c>
      <c r="E130" t="s">
        <v>1010</v>
      </c>
      <c r="F130" t="str">
        <f>UnitControlCenter!$B$3</f>
        <v>million metric tons / year</v>
      </c>
      <c r="G130" t="s">
        <v>1346</v>
      </c>
      <c r="H130" t="s">
        <v>1330</v>
      </c>
      <c r="I130" s="17" t="s">
        <v>1331</v>
      </c>
    </row>
    <row r="131" spans="1:19" x14ac:dyDescent="0.25">
      <c r="A131" s="275" t="s">
        <v>1344</v>
      </c>
      <c r="B131" s="275" t="s">
        <v>1347</v>
      </c>
      <c r="C131" s="20">
        <v>1</v>
      </c>
      <c r="D131" t="s">
        <v>1009</v>
      </c>
      <c r="E131" t="s">
        <v>1010</v>
      </c>
      <c r="F131" t="str">
        <f>UnitControlCenter!$B$3</f>
        <v>million metric tons / year</v>
      </c>
      <c r="G131" t="s">
        <v>1348</v>
      </c>
      <c r="H131" t="s">
        <v>1020</v>
      </c>
      <c r="I131" t="s">
        <v>1021</v>
      </c>
    </row>
    <row r="132" spans="1:19" x14ac:dyDescent="0.25">
      <c r="A132" s="275" t="s">
        <v>1344</v>
      </c>
      <c r="B132" s="275" t="s">
        <v>1349</v>
      </c>
      <c r="C132" s="20">
        <v>1</v>
      </c>
      <c r="D132" t="s">
        <v>1009</v>
      </c>
      <c r="E132" t="s">
        <v>1010</v>
      </c>
      <c r="F132" t="str">
        <f>UnitControlCenter!$B$3</f>
        <v>million metric tons / year</v>
      </c>
      <c r="G132" t="s">
        <v>1350</v>
      </c>
      <c r="H132" t="s">
        <v>1330</v>
      </c>
      <c r="I132" s="17" t="s">
        <v>1331</v>
      </c>
    </row>
    <row r="133" spans="1:19" x14ac:dyDescent="0.25">
      <c r="A133" s="275" t="s">
        <v>1344</v>
      </c>
      <c r="B133" s="275" t="s">
        <v>1351</v>
      </c>
      <c r="C133" s="20">
        <v>1</v>
      </c>
      <c r="D133" t="s">
        <v>1009</v>
      </c>
      <c r="E133" t="s">
        <v>1010</v>
      </c>
      <c r="F133" t="str">
        <f>UnitControlCenter!$B$3</f>
        <v>million metric tons / year</v>
      </c>
      <c r="G133" t="s">
        <v>1352</v>
      </c>
      <c r="H133" t="s">
        <v>1020</v>
      </c>
      <c r="I133" t="s">
        <v>1021</v>
      </c>
    </row>
    <row r="134" spans="1:19" x14ac:dyDescent="0.25">
      <c r="A134" s="275" t="s">
        <v>1344</v>
      </c>
      <c r="B134" s="275" t="s">
        <v>1353</v>
      </c>
      <c r="C134" s="20">
        <v>1</v>
      </c>
      <c r="D134" t="s">
        <v>1009</v>
      </c>
      <c r="E134" t="s">
        <v>1010</v>
      </c>
      <c r="F134" t="str">
        <f>UnitControlCenter!$B$3</f>
        <v>million metric tons / year</v>
      </c>
      <c r="G134" t="s">
        <v>1354</v>
      </c>
      <c r="H134" t="s">
        <v>1330</v>
      </c>
      <c r="I134" s="17" t="s">
        <v>1331</v>
      </c>
    </row>
    <row r="135" spans="1:19" x14ac:dyDescent="0.25">
      <c r="A135" s="275" t="s">
        <v>1344</v>
      </c>
      <c r="B135" s="275" t="s">
        <v>1355</v>
      </c>
      <c r="C135" s="20">
        <v>1</v>
      </c>
      <c r="D135" t="s">
        <v>1009</v>
      </c>
      <c r="E135" t="s">
        <v>1010</v>
      </c>
      <c r="F135" t="str">
        <f>UnitControlCenter!$B$3</f>
        <v>million metric tons / year</v>
      </c>
      <c r="G135" t="s">
        <v>1356</v>
      </c>
      <c r="H135" t="s">
        <v>1357</v>
      </c>
      <c r="I135" t="s">
        <v>1358</v>
      </c>
    </row>
    <row r="136" spans="1:19" x14ac:dyDescent="0.25">
      <c r="A136" s="275" t="s">
        <v>1344</v>
      </c>
      <c r="B136" s="275" t="s">
        <v>1359</v>
      </c>
      <c r="C136" s="20">
        <v>1</v>
      </c>
      <c r="D136" t="s">
        <v>1009</v>
      </c>
      <c r="E136" t="s">
        <v>1010</v>
      </c>
      <c r="F136" t="str">
        <f>UnitControlCenter!$B$3</f>
        <v>million metric tons / year</v>
      </c>
      <c r="G136" t="s">
        <v>1360</v>
      </c>
      <c r="H136" t="s">
        <v>1361</v>
      </c>
      <c r="I136" t="s">
        <v>1362</v>
      </c>
    </row>
    <row r="137" spans="1:19" x14ac:dyDescent="0.25">
      <c r="A137" s="275" t="s">
        <v>1344</v>
      </c>
      <c r="B137" s="275" t="s">
        <v>1363</v>
      </c>
      <c r="C137" s="20">
        <v>1</v>
      </c>
      <c r="D137" t="s">
        <v>1009</v>
      </c>
      <c r="E137" t="s">
        <v>1010</v>
      </c>
      <c r="F137" t="str">
        <f>UnitControlCenter!$B$3</f>
        <v>million metric tons / year</v>
      </c>
      <c r="G137" t="s">
        <v>1364</v>
      </c>
      <c r="H137" t="s">
        <v>1330</v>
      </c>
      <c r="I137" s="17" t="s">
        <v>1331</v>
      </c>
    </row>
    <row r="138" spans="1:19" x14ac:dyDescent="0.25">
      <c r="A138" s="276" t="s">
        <v>1344</v>
      </c>
      <c r="B138" s="276" t="s">
        <v>1365</v>
      </c>
      <c r="C138" s="277">
        <v>1</v>
      </c>
      <c r="D138" s="276" t="s">
        <v>1009</v>
      </c>
      <c r="E138" s="276" t="s">
        <v>1010</v>
      </c>
      <c r="F138" s="276" t="str">
        <f>UnitControlCenter!$B$3</f>
        <v>million metric tons / year</v>
      </c>
      <c r="G138" s="276" t="s">
        <v>1366</v>
      </c>
      <c r="H138" s="276" t="s">
        <v>1330</v>
      </c>
      <c r="I138" s="276" t="s">
        <v>1331</v>
      </c>
      <c r="J138" s="278"/>
      <c r="K138" s="278"/>
      <c r="L138" s="278"/>
      <c r="M138" s="278"/>
      <c r="N138" s="278"/>
      <c r="O138" s="278"/>
      <c r="P138" s="278"/>
      <c r="Q138" s="278"/>
      <c r="R138" s="278"/>
      <c r="S138" s="278"/>
    </row>
    <row r="139" spans="1:19" x14ac:dyDescent="0.25">
      <c r="A139" s="275" t="s">
        <v>1367</v>
      </c>
      <c r="B139" s="275" t="s">
        <v>1368</v>
      </c>
      <c r="C139" s="20">
        <v>1</v>
      </c>
      <c r="D139" t="s">
        <v>1009</v>
      </c>
      <c r="E139" t="s">
        <v>1010</v>
      </c>
      <c r="F139" t="str">
        <f>UnitControlCenter!$B$28</f>
        <v>petajoules / year</v>
      </c>
      <c r="G139" t="s">
        <v>1369</v>
      </c>
      <c r="H139" t="s">
        <v>1370</v>
      </c>
      <c r="I139" t="s">
        <v>1371</v>
      </c>
    </row>
    <row r="140" spans="1:19" x14ac:dyDescent="0.25">
      <c r="A140" s="275" t="s">
        <v>1367</v>
      </c>
      <c r="B140" s="275" t="s">
        <v>1372</v>
      </c>
      <c r="C140" s="20">
        <v>1</v>
      </c>
      <c r="D140" t="s">
        <v>1009</v>
      </c>
      <c r="E140" t="s">
        <v>1010</v>
      </c>
      <c r="F140" t="str">
        <f>UnitControlCenter!$B$28</f>
        <v>petajoules / year</v>
      </c>
      <c r="G140" t="s">
        <v>1373</v>
      </c>
      <c r="H140" t="s">
        <v>1374</v>
      </c>
      <c r="I140" t="s">
        <v>1375</v>
      </c>
    </row>
    <row r="141" spans="1:19" x14ac:dyDescent="0.25">
      <c r="A141" s="275" t="s">
        <v>1367</v>
      </c>
      <c r="B141" s="275" t="s">
        <v>1376</v>
      </c>
      <c r="C141" s="20">
        <v>1</v>
      </c>
      <c r="D141" t="s">
        <v>1009</v>
      </c>
      <c r="E141" t="s">
        <v>1010</v>
      </c>
      <c r="F141" t="str">
        <f>UnitControlCenter!$B$28</f>
        <v>petajoules / year</v>
      </c>
      <c r="G141" t="s">
        <v>1377</v>
      </c>
      <c r="H141" t="s">
        <v>1378</v>
      </c>
      <c r="I141" t="s">
        <v>1379</v>
      </c>
    </row>
    <row r="142" spans="1:19" s="278" customFormat="1" ht="15.75" thickBot="1" x14ac:dyDescent="0.3">
      <c r="A142" s="276" t="s">
        <v>1367</v>
      </c>
      <c r="B142" s="276" t="s">
        <v>1077</v>
      </c>
      <c r="C142" s="277">
        <v>1</v>
      </c>
      <c r="D142" s="278" t="s">
        <v>1002</v>
      </c>
      <c r="E142" s="278" t="s">
        <v>1003</v>
      </c>
      <c r="F142" s="278" t="str">
        <f>UnitControlCenter!$B$28</f>
        <v>petajoules / year</v>
      </c>
      <c r="G142" s="278" t="s">
        <v>1380</v>
      </c>
    </row>
    <row r="143" spans="1:19" x14ac:dyDescent="0.25">
      <c r="A143" s="275" t="s">
        <v>1381</v>
      </c>
      <c r="B143" s="275" t="s">
        <v>1382</v>
      </c>
      <c r="C143" s="20">
        <v>1</v>
      </c>
      <c r="D143" t="s">
        <v>1009</v>
      </c>
      <c r="E143" t="s">
        <v>1010</v>
      </c>
      <c r="F143" t="str">
        <f>UnitControlCenter!$B$28</f>
        <v>petajoules / year</v>
      </c>
      <c r="G143" s="184" t="s">
        <v>1383</v>
      </c>
      <c r="H143" s="184" t="s">
        <v>1384</v>
      </c>
      <c r="I143" s="184" t="s">
        <v>1385</v>
      </c>
    </row>
    <row r="144" spans="1:19" x14ac:dyDescent="0.25">
      <c r="A144" s="275" t="s">
        <v>1381</v>
      </c>
      <c r="B144" s="275" t="s">
        <v>1386</v>
      </c>
      <c r="C144" s="20">
        <v>1</v>
      </c>
      <c r="D144" t="s">
        <v>1009</v>
      </c>
      <c r="E144" t="s">
        <v>1010</v>
      </c>
      <c r="F144" t="str">
        <f>UnitControlCenter!$B$28</f>
        <v>petajoules / year</v>
      </c>
      <c r="G144" t="s">
        <v>1387</v>
      </c>
      <c r="H144" t="s">
        <v>1388</v>
      </c>
      <c r="I144" t="s">
        <v>1389</v>
      </c>
    </row>
    <row r="145" spans="1:19" x14ac:dyDescent="0.25">
      <c r="A145" s="275" t="s">
        <v>1381</v>
      </c>
      <c r="B145" s="275" t="s">
        <v>1022</v>
      </c>
      <c r="C145" s="20">
        <v>0</v>
      </c>
      <c r="D145" t="s">
        <v>1002</v>
      </c>
      <c r="E145" t="s">
        <v>1003</v>
      </c>
      <c r="F145" t="str">
        <f>UnitControlCenter!$B$29</f>
        <v>megajoules / 2021 CAD</v>
      </c>
      <c r="G145" t="s">
        <v>1390</v>
      </c>
    </row>
    <row r="146" spans="1:19" x14ac:dyDescent="0.25">
      <c r="A146" s="275" t="s">
        <v>1381</v>
      </c>
      <c r="B146" s="275" t="s">
        <v>1391</v>
      </c>
      <c r="C146" s="20">
        <v>1</v>
      </c>
      <c r="D146" t="s">
        <v>1002</v>
      </c>
      <c r="E146" t="s">
        <v>1003</v>
      </c>
      <c r="F146" t="str">
        <f>UnitControlCenter!$B$15</f>
        <v>terawatt-hours (TWh) / year</v>
      </c>
      <c r="G146" t="s">
        <v>1392</v>
      </c>
    </row>
    <row r="147" spans="1:19" x14ac:dyDescent="0.25">
      <c r="A147" s="275" t="s">
        <v>1381</v>
      </c>
      <c r="B147" s="275" t="s">
        <v>1393</v>
      </c>
      <c r="C147" s="20">
        <v>1</v>
      </c>
      <c r="D147" t="s">
        <v>1002</v>
      </c>
      <c r="E147" t="s">
        <v>1003</v>
      </c>
      <c r="F147" t="str">
        <f>UnitControlCenter!$B$30</f>
        <v>millions of metric tons / year</v>
      </c>
      <c r="G147" t="s">
        <v>1394</v>
      </c>
    </row>
    <row r="148" spans="1:19" x14ac:dyDescent="0.25">
      <c r="A148" s="275" t="s">
        <v>1381</v>
      </c>
      <c r="B148" s="275" t="s">
        <v>1395</v>
      </c>
      <c r="C148" s="20">
        <v>0</v>
      </c>
      <c r="D148" t="s">
        <v>1002</v>
      </c>
      <c r="E148" t="s">
        <v>1003</v>
      </c>
      <c r="F148" t="str">
        <f>UnitControlCenter!$B$30</f>
        <v>millions of metric tons / year</v>
      </c>
      <c r="G148" t="s">
        <v>1396</v>
      </c>
    </row>
    <row r="149" spans="1:19" x14ac:dyDescent="0.25">
      <c r="A149" s="275" t="s">
        <v>1381</v>
      </c>
      <c r="B149" s="275" t="s">
        <v>1397</v>
      </c>
      <c r="C149" s="20">
        <v>1</v>
      </c>
      <c r="D149" t="s">
        <v>1002</v>
      </c>
      <c r="E149" t="s">
        <v>1003</v>
      </c>
      <c r="F149" s="184" t="str">
        <f>UnitControlCenter!$B$34</f>
        <v>petajoules / year</v>
      </c>
      <c r="G149" t="s">
        <v>1398</v>
      </c>
    </row>
    <row r="150" spans="1:19" x14ac:dyDescent="0.25">
      <c r="A150" s="275" t="s">
        <v>1381</v>
      </c>
      <c r="B150" s="275" t="s">
        <v>1399</v>
      </c>
      <c r="C150" s="20">
        <v>1</v>
      </c>
      <c r="D150" t="s">
        <v>1002</v>
      </c>
      <c r="E150" t="s">
        <v>1003</v>
      </c>
      <c r="F150" s="184" t="str">
        <f>UnitControlCenter!$B$33</f>
        <v>million liters / year</v>
      </c>
      <c r="G150" t="s">
        <v>1400</v>
      </c>
    </row>
    <row r="151" spans="1:19" x14ac:dyDescent="0.25">
      <c r="A151" s="275" t="s">
        <v>1381</v>
      </c>
      <c r="B151" s="275" t="s">
        <v>1401</v>
      </c>
      <c r="C151" s="20">
        <v>1</v>
      </c>
      <c r="D151" t="s">
        <v>1002</v>
      </c>
      <c r="E151" t="s">
        <v>1003</v>
      </c>
      <c r="F151" s="184" t="str">
        <f>UnitControlCenter!$B$33</f>
        <v>million liters / year</v>
      </c>
      <c r="G151" t="s">
        <v>1402</v>
      </c>
    </row>
    <row r="152" spans="1:19" x14ac:dyDescent="0.25">
      <c r="A152" s="275" t="s">
        <v>1381</v>
      </c>
      <c r="B152" s="275" t="s">
        <v>1403</v>
      </c>
      <c r="C152" s="20">
        <v>1</v>
      </c>
      <c r="D152" t="s">
        <v>1002</v>
      </c>
      <c r="E152" t="s">
        <v>1003</v>
      </c>
      <c r="F152" t="str">
        <f>UnitControlCenter!$B$30</f>
        <v>millions of metric tons / year</v>
      </c>
      <c r="G152" t="s">
        <v>1404</v>
      </c>
    </row>
    <row r="153" spans="1:19" x14ac:dyDescent="0.25">
      <c r="A153" s="275" t="s">
        <v>1381</v>
      </c>
      <c r="B153" s="275" t="s">
        <v>1405</v>
      </c>
      <c r="C153" s="20">
        <v>1</v>
      </c>
      <c r="D153" t="s">
        <v>1002</v>
      </c>
      <c r="E153" t="s">
        <v>1003</v>
      </c>
      <c r="F153" t="str">
        <f>UnitControlCenter!$B$33</f>
        <v>million liters / year</v>
      </c>
      <c r="G153" t="s">
        <v>1406</v>
      </c>
    </row>
    <row r="154" spans="1:19" x14ac:dyDescent="0.25">
      <c r="A154" s="275" t="s">
        <v>1381</v>
      </c>
      <c r="B154" s="275" t="s">
        <v>1407</v>
      </c>
      <c r="C154" s="20">
        <v>1</v>
      </c>
      <c r="D154" t="s">
        <v>1002</v>
      </c>
      <c r="E154" t="s">
        <v>1003</v>
      </c>
      <c r="F154" t="str">
        <f>UnitControlCenter!$B$30</f>
        <v>millions of metric tons / year</v>
      </c>
      <c r="G154" t="s">
        <v>1408</v>
      </c>
    </row>
    <row r="155" spans="1:19" ht="15.75" thickBot="1" x14ac:dyDescent="0.3">
      <c r="A155" s="276" t="s">
        <v>1381</v>
      </c>
      <c r="B155" s="276" t="s">
        <v>1409</v>
      </c>
      <c r="C155" s="277">
        <v>1</v>
      </c>
      <c r="D155" s="278" t="s">
        <v>1002</v>
      </c>
      <c r="E155" s="278" t="s">
        <v>1003</v>
      </c>
      <c r="F155" s="278" t="str">
        <f>UnitControlCenter!$B$5</f>
        <v>thousand metric tons / year</v>
      </c>
      <c r="G155" s="278" t="s">
        <v>1410</v>
      </c>
      <c r="H155" s="278"/>
      <c r="I155" s="278"/>
      <c r="J155" s="278"/>
      <c r="K155" s="278"/>
      <c r="L155" s="278"/>
      <c r="M155" s="278"/>
      <c r="N155" s="278"/>
      <c r="O155" s="278"/>
      <c r="P155" s="278"/>
      <c r="Q155" s="278"/>
      <c r="R155" s="278"/>
      <c r="S155" s="278"/>
    </row>
    <row r="156" spans="1:19" x14ac:dyDescent="0.25">
      <c r="A156" s="275" t="s">
        <v>1411</v>
      </c>
      <c r="B156" s="275" t="s">
        <v>1412</v>
      </c>
      <c r="C156" s="20">
        <v>1</v>
      </c>
      <c r="D156" t="s">
        <v>1009</v>
      </c>
      <c r="E156" t="s">
        <v>1010</v>
      </c>
      <c r="F156" t="str">
        <f>UnitControlCenter!$B$34</f>
        <v>petajoules / year</v>
      </c>
      <c r="G156" t="s">
        <v>1413</v>
      </c>
      <c r="H156" t="s">
        <v>1414</v>
      </c>
      <c r="I156" t="s">
        <v>1415</v>
      </c>
    </row>
    <row r="157" spans="1:19" x14ac:dyDescent="0.25">
      <c r="A157" s="275" t="s">
        <v>1411</v>
      </c>
      <c r="B157" s="275" t="s">
        <v>1416</v>
      </c>
      <c r="C157" s="20">
        <v>1</v>
      </c>
      <c r="D157" t="s">
        <v>1009</v>
      </c>
      <c r="E157" t="s">
        <v>1010</v>
      </c>
      <c r="F157" t="str">
        <f>UnitControlCenter!$B$34</f>
        <v>petajoules / year</v>
      </c>
      <c r="G157" t="s">
        <v>1417</v>
      </c>
      <c r="H157" t="s">
        <v>1414</v>
      </c>
      <c r="I157" t="s">
        <v>1415</v>
      </c>
    </row>
    <row r="158" spans="1:19" x14ac:dyDescent="0.25">
      <c r="A158" s="275" t="s">
        <v>1411</v>
      </c>
      <c r="B158" s="275" t="s">
        <v>1418</v>
      </c>
      <c r="C158" s="20">
        <v>1</v>
      </c>
      <c r="D158" t="s">
        <v>1009</v>
      </c>
      <c r="E158" t="s">
        <v>1010</v>
      </c>
      <c r="F158" t="str">
        <f>UnitControlCenter!$B$8</f>
        <v>billion 2021 CAD / year</v>
      </c>
      <c r="G158" t="s">
        <v>1419</v>
      </c>
      <c r="H158" t="s">
        <v>1414</v>
      </c>
      <c r="I158" t="s">
        <v>1415</v>
      </c>
    </row>
    <row r="159" spans="1:19" x14ac:dyDescent="0.25">
      <c r="A159" s="275" t="s">
        <v>1411</v>
      </c>
      <c r="B159" s="275" t="s">
        <v>1420</v>
      </c>
      <c r="C159" s="20">
        <v>1</v>
      </c>
      <c r="D159" t="s">
        <v>1009</v>
      </c>
      <c r="E159" t="s">
        <v>1010</v>
      </c>
      <c r="F159" t="str">
        <f>UnitControlCenter!$B$8</f>
        <v>billion 2021 CAD / year</v>
      </c>
      <c r="G159" t="s">
        <v>1421</v>
      </c>
      <c r="H159" t="s">
        <v>1414</v>
      </c>
      <c r="I159" t="s">
        <v>1415</v>
      </c>
    </row>
    <row r="160" spans="1:19" x14ac:dyDescent="0.25">
      <c r="A160" s="275" t="s">
        <v>1411</v>
      </c>
      <c r="B160" s="275" t="s">
        <v>1422</v>
      </c>
      <c r="C160" s="20">
        <v>1</v>
      </c>
      <c r="D160" t="s">
        <v>1009</v>
      </c>
      <c r="E160" t="s">
        <v>1010</v>
      </c>
      <c r="F160" t="str">
        <f>UnitControlCenter!B3</f>
        <v>million metric tons / year</v>
      </c>
      <c r="G160" t="s">
        <v>1423</v>
      </c>
      <c r="H160" t="s">
        <v>1424</v>
      </c>
      <c r="I160" t="s">
        <v>1425</v>
      </c>
    </row>
    <row r="161" spans="1:19" x14ac:dyDescent="0.25">
      <c r="A161" s="275" t="s">
        <v>1411</v>
      </c>
      <c r="B161" s="275" t="s">
        <v>1426</v>
      </c>
      <c r="C161" s="20">
        <v>1</v>
      </c>
      <c r="D161" t="s">
        <v>1009</v>
      </c>
      <c r="E161" t="s">
        <v>1010</v>
      </c>
      <c r="F161" t="str">
        <f>UnitControlCenter!B3</f>
        <v>million metric tons / year</v>
      </c>
      <c r="G161" t="s">
        <v>1427</v>
      </c>
      <c r="H161" t="s">
        <v>1424</v>
      </c>
      <c r="I161" t="s">
        <v>1425</v>
      </c>
    </row>
    <row r="162" spans="1:19" x14ac:dyDescent="0.25">
      <c r="A162" s="275" t="s">
        <v>1411</v>
      </c>
      <c r="B162" s="275" t="s">
        <v>1428</v>
      </c>
      <c r="C162" s="20">
        <v>1</v>
      </c>
      <c r="D162" t="s">
        <v>1009</v>
      </c>
      <c r="E162" t="s">
        <v>1010</v>
      </c>
      <c r="F162" t="str">
        <f>UnitControlCenter!$B$34</f>
        <v>petajoules / year</v>
      </c>
      <c r="G162" t="s">
        <v>1429</v>
      </c>
      <c r="H162" t="s">
        <v>1430</v>
      </c>
      <c r="I162" t="s">
        <v>1431</v>
      </c>
    </row>
    <row r="163" spans="1:19" x14ac:dyDescent="0.25">
      <c r="A163" s="275" t="s">
        <v>1411</v>
      </c>
      <c r="B163" s="275" t="s">
        <v>1432</v>
      </c>
      <c r="C163" s="20">
        <v>1</v>
      </c>
      <c r="D163" t="s">
        <v>1009</v>
      </c>
      <c r="E163" t="s">
        <v>1010</v>
      </c>
      <c r="F163" t="str">
        <f>UnitControlCenter!$B$34</f>
        <v>petajoules / year</v>
      </c>
      <c r="G163" t="s">
        <v>1433</v>
      </c>
      <c r="H163" t="s">
        <v>1430</v>
      </c>
      <c r="I163" t="s">
        <v>1434</v>
      </c>
    </row>
    <row r="164" spans="1:19" x14ac:dyDescent="0.25">
      <c r="A164" s="275" t="s">
        <v>1411</v>
      </c>
      <c r="B164" s="275" t="s">
        <v>1435</v>
      </c>
      <c r="C164" s="20">
        <v>1</v>
      </c>
      <c r="D164" t="s">
        <v>1009</v>
      </c>
      <c r="E164" t="s">
        <v>1010</v>
      </c>
      <c r="F164" t="str">
        <f>UnitControlCenter!$B$8</f>
        <v>billion 2021 CAD / year</v>
      </c>
      <c r="G164" t="s">
        <v>1436</v>
      </c>
      <c r="H164" t="s">
        <v>1430</v>
      </c>
      <c r="I164" t="s">
        <v>1437</v>
      </c>
    </row>
    <row r="165" spans="1:19" x14ac:dyDescent="0.25">
      <c r="A165" s="275" t="s">
        <v>1411</v>
      </c>
      <c r="B165" s="275" t="s">
        <v>1438</v>
      </c>
      <c r="C165" s="20">
        <v>1</v>
      </c>
      <c r="D165" t="s">
        <v>1009</v>
      </c>
      <c r="E165" t="s">
        <v>1010</v>
      </c>
      <c r="F165" t="str">
        <f>UnitControlCenter!$B$8</f>
        <v>billion 2021 CAD / year</v>
      </c>
      <c r="G165" t="s">
        <v>1439</v>
      </c>
      <c r="H165" t="s">
        <v>1430</v>
      </c>
      <c r="I165" t="s">
        <v>1440</v>
      </c>
    </row>
    <row r="166" spans="1:19" x14ac:dyDescent="0.25">
      <c r="A166" s="275" t="s">
        <v>1411</v>
      </c>
      <c r="B166" s="275" t="s">
        <v>1441</v>
      </c>
      <c r="C166" s="20">
        <v>1</v>
      </c>
      <c r="D166" t="s">
        <v>1009</v>
      </c>
      <c r="E166" t="s">
        <v>1010</v>
      </c>
      <c r="F166" t="str">
        <f>UnitControlCenter!$B$28</f>
        <v>petajoules / year</v>
      </c>
      <c r="G166" t="s">
        <v>1442</v>
      </c>
      <c r="H166" t="s">
        <v>1443</v>
      </c>
      <c r="I166" t="s">
        <v>1444</v>
      </c>
    </row>
    <row r="167" spans="1:19" x14ac:dyDescent="0.25">
      <c r="A167" s="275" t="s">
        <v>1411</v>
      </c>
      <c r="B167" s="275" t="s">
        <v>1445</v>
      </c>
      <c r="C167" s="20">
        <v>1</v>
      </c>
      <c r="D167" t="s">
        <v>1009</v>
      </c>
      <c r="E167" t="s">
        <v>1010</v>
      </c>
      <c r="F167" t="str">
        <f>UnitControlCenter!$B$28</f>
        <v>petajoules / year</v>
      </c>
      <c r="G167" t="s">
        <v>1446</v>
      </c>
      <c r="H167" t="s">
        <v>1443</v>
      </c>
      <c r="I167" t="s">
        <v>1444</v>
      </c>
    </row>
    <row r="168" spans="1:19" x14ac:dyDescent="0.25">
      <c r="A168" s="275" t="s">
        <v>1411</v>
      </c>
      <c r="B168" s="275" t="s">
        <v>1447</v>
      </c>
      <c r="C168" s="20">
        <v>1</v>
      </c>
      <c r="D168" t="s">
        <v>1009</v>
      </c>
      <c r="E168" t="s">
        <v>1010</v>
      </c>
      <c r="F168" t="str">
        <f>UnitControlCenter!$B$9</f>
        <v>billion 2021 CAD</v>
      </c>
      <c r="G168" t="s">
        <v>1448</v>
      </c>
      <c r="H168" t="s">
        <v>1449</v>
      </c>
      <c r="I168" s="17" t="s">
        <v>1450</v>
      </c>
    </row>
    <row r="169" spans="1:19" x14ac:dyDescent="0.25">
      <c r="A169" s="275" t="s">
        <v>1411</v>
      </c>
      <c r="B169" s="275" t="s">
        <v>1451</v>
      </c>
      <c r="C169" s="20">
        <v>1</v>
      </c>
      <c r="D169" t="s">
        <v>1009</v>
      </c>
      <c r="E169" t="s">
        <v>1010</v>
      </c>
      <c r="F169" t="str">
        <f>UnitControlCenter!$B$9</f>
        <v>billion 2021 CAD</v>
      </c>
      <c r="G169" t="s">
        <v>1452</v>
      </c>
      <c r="H169" t="s">
        <v>1449</v>
      </c>
      <c r="I169" s="17" t="s">
        <v>1453</v>
      </c>
    </row>
    <row r="170" spans="1:19" x14ac:dyDescent="0.25">
      <c r="A170" s="275" t="s">
        <v>1411</v>
      </c>
      <c r="B170" s="275" t="s">
        <v>1454</v>
      </c>
      <c r="C170" s="20">
        <v>1</v>
      </c>
      <c r="D170" t="s">
        <v>1009</v>
      </c>
      <c r="E170" t="s">
        <v>1010</v>
      </c>
      <c r="F170" t="str">
        <f>UnitControlCenter!$B$9</f>
        <v>billion 2021 CAD</v>
      </c>
      <c r="G170" t="s">
        <v>1455</v>
      </c>
      <c r="H170" t="s">
        <v>1449</v>
      </c>
      <c r="I170" s="17" t="s">
        <v>1456</v>
      </c>
    </row>
    <row r="171" spans="1:19" x14ac:dyDescent="0.25">
      <c r="A171" s="275" t="s">
        <v>1411</v>
      </c>
      <c r="B171" s="275" t="s">
        <v>1457</v>
      </c>
      <c r="C171" s="20">
        <v>1</v>
      </c>
      <c r="D171" t="s">
        <v>1009</v>
      </c>
      <c r="E171" t="s">
        <v>1010</v>
      </c>
      <c r="F171" t="str">
        <f>UnitControlCenter!$B$9</f>
        <v>billion 2021 CAD</v>
      </c>
      <c r="G171" t="s">
        <v>1458</v>
      </c>
      <c r="H171" t="s">
        <v>1449</v>
      </c>
      <c r="I171" s="17" t="s">
        <v>1459</v>
      </c>
    </row>
    <row r="172" spans="1:19" x14ac:dyDescent="0.25">
      <c r="A172" s="275" t="s">
        <v>1411</v>
      </c>
      <c r="B172" s="275" t="s">
        <v>1460</v>
      </c>
      <c r="C172" s="20">
        <v>1</v>
      </c>
      <c r="D172" t="s">
        <v>1009</v>
      </c>
      <c r="E172" t="s">
        <v>1010</v>
      </c>
      <c r="F172" t="str">
        <f>UnitControlCenter!$B$9</f>
        <v>billion 2021 CAD</v>
      </c>
      <c r="G172" t="s">
        <v>1461</v>
      </c>
      <c r="H172" t="s">
        <v>1449</v>
      </c>
      <c r="I172" s="17" t="s">
        <v>1462</v>
      </c>
    </row>
    <row r="173" spans="1:19" x14ac:dyDescent="0.25">
      <c r="A173" s="275" t="s">
        <v>1411</v>
      </c>
      <c r="B173" s="275" t="s">
        <v>1463</v>
      </c>
      <c r="C173" s="20">
        <v>1</v>
      </c>
      <c r="D173" t="s">
        <v>1009</v>
      </c>
      <c r="E173" t="s">
        <v>1010</v>
      </c>
      <c r="F173" t="str">
        <f>UnitControlCenter!$B$9</f>
        <v>billion 2021 CAD</v>
      </c>
      <c r="G173" t="s">
        <v>1464</v>
      </c>
      <c r="H173" t="s">
        <v>1449</v>
      </c>
      <c r="I173" s="17" t="s">
        <v>1465</v>
      </c>
    </row>
    <row r="174" spans="1:19" x14ac:dyDescent="0.25">
      <c r="A174" s="275" t="s">
        <v>1411</v>
      </c>
      <c r="B174" s="275" t="s">
        <v>1466</v>
      </c>
      <c r="C174" s="20">
        <v>1</v>
      </c>
      <c r="D174" t="s">
        <v>1009</v>
      </c>
      <c r="E174" t="s">
        <v>1010</v>
      </c>
      <c r="F174" t="str">
        <f>UnitControlCenter!$B$9</f>
        <v>billion 2021 CAD</v>
      </c>
      <c r="G174" t="s">
        <v>1467</v>
      </c>
      <c r="H174" t="s">
        <v>1449</v>
      </c>
      <c r="I174" s="17" t="s">
        <v>1468</v>
      </c>
    </row>
    <row r="175" spans="1:19" x14ac:dyDescent="0.25">
      <c r="A175" s="276" t="s">
        <v>1411</v>
      </c>
      <c r="B175" s="276" t="s">
        <v>1469</v>
      </c>
      <c r="C175" s="277">
        <v>1</v>
      </c>
      <c r="D175" s="278" t="s">
        <v>1009</v>
      </c>
      <c r="E175" s="278" t="s">
        <v>1010</v>
      </c>
      <c r="F175" s="278" t="str">
        <f>UnitControlCenter!$B$9</f>
        <v>billion 2021 CAD</v>
      </c>
      <c r="G175" s="278" t="s">
        <v>1470</v>
      </c>
      <c r="H175" s="278" t="s">
        <v>1449</v>
      </c>
      <c r="I175" s="281" t="s">
        <v>1471</v>
      </c>
      <c r="J175" s="278"/>
      <c r="K175" s="278"/>
      <c r="L175" s="278"/>
      <c r="M175" s="278"/>
      <c r="N175" s="278"/>
      <c r="O175" s="278"/>
      <c r="P175" s="278"/>
      <c r="Q175" s="278"/>
      <c r="R175" s="278"/>
      <c r="S175" s="278"/>
    </row>
    <row r="176" spans="1:19" x14ac:dyDescent="0.25">
      <c r="A176" s="275" t="s">
        <v>1472</v>
      </c>
      <c r="B176" s="275" t="s">
        <v>828</v>
      </c>
      <c r="C176" s="20">
        <v>1</v>
      </c>
      <c r="D176" t="s">
        <v>1009</v>
      </c>
      <c r="E176" t="s">
        <v>1255</v>
      </c>
      <c r="F176" t="str">
        <f>UnitControlCenter!$B$20</f>
        <v>2021 CAD / megawatt-hour (MWh)</v>
      </c>
      <c r="G176" t="s">
        <v>1473</v>
      </c>
      <c r="H176" t="s">
        <v>1474</v>
      </c>
      <c r="I176" t="s">
        <v>1475</v>
      </c>
    </row>
    <row r="177" spans="1:19" x14ac:dyDescent="0.25">
      <c r="A177" s="275" t="s">
        <v>1472</v>
      </c>
      <c r="B177" s="275" t="s">
        <v>679</v>
      </c>
      <c r="C177" s="20">
        <v>1</v>
      </c>
      <c r="D177" t="s">
        <v>1009</v>
      </c>
      <c r="E177" t="s">
        <v>1255</v>
      </c>
      <c r="F177" s="184" t="str">
        <f>UnitControlCenter!$B$35</f>
        <v>2021 CAD / metric ton</v>
      </c>
      <c r="G177" t="s">
        <v>1476</v>
      </c>
      <c r="H177" t="s">
        <v>1477</v>
      </c>
      <c r="I177" t="s">
        <v>1478</v>
      </c>
    </row>
    <row r="178" spans="1:19" x14ac:dyDescent="0.25">
      <c r="A178" s="275" t="s">
        <v>1472</v>
      </c>
      <c r="B178" s="275" t="s">
        <v>701</v>
      </c>
      <c r="C178" s="20">
        <v>0</v>
      </c>
      <c r="D178" t="s">
        <v>1009</v>
      </c>
      <c r="E178" t="s">
        <v>1255</v>
      </c>
      <c r="F178" s="184" t="str">
        <f>UnitControlCenter!$B$35</f>
        <v>2021 CAD / metric ton</v>
      </c>
      <c r="G178" t="s">
        <v>1479</v>
      </c>
      <c r="H178" t="s">
        <v>818</v>
      </c>
      <c r="I178" t="s">
        <v>1480</v>
      </c>
    </row>
    <row r="179" spans="1:19" x14ac:dyDescent="0.25">
      <c r="A179" s="275" t="s">
        <v>1472</v>
      </c>
      <c r="B179" s="275" t="s">
        <v>802</v>
      </c>
      <c r="C179" s="20">
        <v>1</v>
      </c>
      <c r="D179" t="s">
        <v>1009</v>
      </c>
      <c r="E179" t="s">
        <v>1255</v>
      </c>
      <c r="F179" s="184" t="str">
        <f>UnitControlCenter!$B$36</f>
        <v>2021 CAD / cubic meter</v>
      </c>
      <c r="G179" t="s">
        <v>1481</v>
      </c>
      <c r="H179" t="s">
        <v>1482</v>
      </c>
      <c r="I179" t="s">
        <v>1483</v>
      </c>
    </row>
    <row r="180" spans="1:19" x14ac:dyDescent="0.25">
      <c r="A180" s="275" t="s">
        <v>1472</v>
      </c>
      <c r="B180" s="275" t="s">
        <v>804</v>
      </c>
      <c r="C180" s="20">
        <v>1</v>
      </c>
      <c r="D180" t="s">
        <v>1009</v>
      </c>
      <c r="E180" t="s">
        <v>1255</v>
      </c>
      <c r="F180" t="str">
        <f>UnitControlCenter!$B$37</f>
        <v>2021 CAD / liter</v>
      </c>
      <c r="G180" t="s">
        <v>1484</v>
      </c>
      <c r="H180" t="s">
        <v>816</v>
      </c>
      <c r="I180" s="20">
        <v>969696</v>
      </c>
    </row>
    <row r="181" spans="1:19" x14ac:dyDescent="0.25">
      <c r="A181" s="275" t="s">
        <v>1472</v>
      </c>
      <c r="B181" s="275" t="s">
        <v>806</v>
      </c>
      <c r="C181" s="20">
        <v>1</v>
      </c>
      <c r="D181" t="s">
        <v>1009</v>
      </c>
      <c r="E181" t="s">
        <v>1255</v>
      </c>
      <c r="F181" t="str">
        <f>UnitControlCenter!$B$37</f>
        <v>2021 CAD / liter</v>
      </c>
      <c r="G181" t="s">
        <v>1485</v>
      </c>
      <c r="H181" t="s">
        <v>1486</v>
      </c>
      <c r="I181" t="s">
        <v>1483</v>
      </c>
    </row>
    <row r="182" spans="1:19" x14ac:dyDescent="0.25">
      <c r="A182" s="275" t="s">
        <v>1472</v>
      </c>
      <c r="B182" s="275" t="s">
        <v>693</v>
      </c>
      <c r="C182" s="20">
        <v>1</v>
      </c>
      <c r="D182" t="s">
        <v>1009</v>
      </c>
      <c r="E182" t="s">
        <v>1255</v>
      </c>
      <c r="F182" s="184" t="str">
        <f>UnitControlCenter!$B$35</f>
        <v>2021 CAD / metric ton</v>
      </c>
      <c r="G182" t="s">
        <v>1487</v>
      </c>
      <c r="H182" t="s">
        <v>1488</v>
      </c>
      <c r="I182" t="s">
        <v>1489</v>
      </c>
    </row>
    <row r="183" spans="1:19" x14ac:dyDescent="0.25">
      <c r="A183" s="275" t="s">
        <v>1472</v>
      </c>
      <c r="B183" s="275" t="s">
        <v>708</v>
      </c>
      <c r="C183" s="20">
        <v>1</v>
      </c>
      <c r="D183" t="s">
        <v>1009</v>
      </c>
      <c r="E183" t="s">
        <v>1255</v>
      </c>
      <c r="F183" s="184" t="str">
        <f>UnitControlCenter!$B$38</f>
        <v>2021 CAD / metric ton</v>
      </c>
      <c r="G183" t="s">
        <v>1490</v>
      </c>
      <c r="H183" t="s">
        <v>1491</v>
      </c>
      <c r="I183" t="s">
        <v>1492</v>
      </c>
    </row>
    <row r="184" spans="1:19" x14ac:dyDescent="0.25">
      <c r="A184" s="275" t="s">
        <v>1472</v>
      </c>
      <c r="B184" s="275" t="s">
        <v>1493</v>
      </c>
      <c r="C184" s="20">
        <v>1</v>
      </c>
      <c r="D184" t="s">
        <v>1009</v>
      </c>
      <c r="E184" t="s">
        <v>1255</v>
      </c>
      <c r="F184" t="str">
        <f>UnitControlCenter!$B$37</f>
        <v>2021 CAD / liter</v>
      </c>
      <c r="G184" t="s">
        <v>1494</v>
      </c>
      <c r="H184" t="s">
        <v>1495</v>
      </c>
      <c r="I184" t="s">
        <v>1496</v>
      </c>
    </row>
    <row r="185" spans="1:19" x14ac:dyDescent="0.25">
      <c r="A185" s="276" t="s">
        <v>1472</v>
      </c>
      <c r="B185" s="276" t="s">
        <v>844</v>
      </c>
      <c r="C185" s="277">
        <v>1</v>
      </c>
      <c r="D185" s="278" t="s">
        <v>1009</v>
      </c>
      <c r="E185" s="278" t="s">
        <v>1255</v>
      </c>
      <c r="F185" s="278" t="str">
        <f>UnitControlCenter!$B$39</f>
        <v>2021 CAD / kg</v>
      </c>
      <c r="G185" s="278" t="s">
        <v>1497</v>
      </c>
      <c r="H185" s="278" t="s">
        <v>1498</v>
      </c>
      <c r="I185" s="278" t="s">
        <v>1499</v>
      </c>
      <c r="J185" s="278"/>
      <c r="K185" s="278"/>
      <c r="L185" s="278"/>
      <c r="M185" s="278"/>
      <c r="N185" s="278"/>
      <c r="O185" s="278"/>
      <c r="P185" s="278"/>
      <c r="Q185" s="278"/>
      <c r="R185" s="278"/>
      <c r="S185" s="278"/>
    </row>
    <row r="186" spans="1:19" x14ac:dyDescent="0.25">
      <c r="A186" s="275" t="s">
        <v>1500</v>
      </c>
      <c r="B186" s="275" t="s">
        <v>1501</v>
      </c>
      <c r="C186" s="20">
        <v>1</v>
      </c>
      <c r="D186" t="s">
        <v>1002</v>
      </c>
      <c r="E186" t="s">
        <v>1003</v>
      </c>
      <c r="F186" t="str">
        <f>UnitControlCenter!$B$40</f>
        <v>2021 CAD / kilowatt-hour (kWh)</v>
      </c>
      <c r="G186" t="s">
        <v>1502</v>
      </c>
    </row>
    <row r="187" spans="1:19" x14ac:dyDescent="0.25">
      <c r="A187" s="275" t="s">
        <v>1500</v>
      </c>
      <c r="B187" s="275" t="s">
        <v>1503</v>
      </c>
      <c r="C187" s="20">
        <v>1</v>
      </c>
      <c r="D187" t="s">
        <v>1009</v>
      </c>
      <c r="E187" t="s">
        <v>1003</v>
      </c>
      <c r="F187" s="282" t="str">
        <f>UnitControlCenter!$B$41</f>
        <v>cost of eqpt. to capture 1 metric ton CO2e/yr (2021 CAD)</v>
      </c>
      <c r="G187" t="s">
        <v>1504</v>
      </c>
      <c r="H187" t="s">
        <v>1505</v>
      </c>
      <c r="I187" t="s">
        <v>1506</v>
      </c>
    </row>
    <row r="188" spans="1:19" x14ac:dyDescent="0.25">
      <c r="A188" s="275" t="s">
        <v>1500</v>
      </c>
      <c r="B188" s="275" t="s">
        <v>1507</v>
      </c>
      <c r="C188" s="20">
        <v>1</v>
      </c>
      <c r="D188" t="s">
        <v>1002</v>
      </c>
      <c r="E188" t="s">
        <v>1003</v>
      </c>
      <c r="F188" t="str">
        <f>UnitControlCenter!$B$42</f>
        <v>million 2021 CAD / megawatt (MW)</v>
      </c>
      <c r="G188" t="s">
        <v>1508</v>
      </c>
    </row>
    <row r="189" spans="1:19" x14ac:dyDescent="0.25">
      <c r="A189" s="275" t="s">
        <v>1500</v>
      </c>
      <c r="B189" s="275" t="s">
        <v>1509</v>
      </c>
      <c r="C189" s="20">
        <v>1</v>
      </c>
      <c r="D189" t="s">
        <v>1002</v>
      </c>
      <c r="E189" t="s">
        <v>1003</v>
      </c>
      <c r="F189" t="str">
        <f>UnitControlCenter!$B$42</f>
        <v>million 2021 CAD / megawatt (MW)</v>
      </c>
      <c r="G189" t="s">
        <v>1510</v>
      </c>
    </row>
    <row r="190" spans="1:19" x14ac:dyDescent="0.25">
      <c r="A190" s="275" t="s">
        <v>1500</v>
      </c>
      <c r="B190" s="275" t="s">
        <v>1511</v>
      </c>
      <c r="C190" s="20">
        <v>1</v>
      </c>
      <c r="D190" t="s">
        <v>1002</v>
      </c>
      <c r="E190" t="s">
        <v>1003</v>
      </c>
      <c r="F190" t="str">
        <f>UnitControlCenter!$B$42</f>
        <v>million 2021 CAD / megawatt (MW)</v>
      </c>
      <c r="G190" t="s">
        <v>1512</v>
      </c>
    </row>
    <row r="191" spans="1:19" x14ac:dyDescent="0.25">
      <c r="A191" s="275" t="s">
        <v>1500</v>
      </c>
      <c r="B191" s="275" t="s">
        <v>1513</v>
      </c>
      <c r="C191" s="20">
        <v>1</v>
      </c>
      <c r="D191" t="s">
        <v>1002</v>
      </c>
      <c r="E191" t="s">
        <v>1003</v>
      </c>
      <c r="F191" s="282" t="str">
        <f>UnitControlCenter!$B$43</f>
        <v>cost of eqpt. to produce 1 kg H2/yr (2021 CAD)</v>
      </c>
      <c r="G191" t="s">
        <v>1514</v>
      </c>
    </row>
  </sheetData>
  <phoneticPr fontId="105" type="noConversion"/>
  <conditionalFormatting sqref="C2:C191">
    <cfRule type="cellIs" dxfId="39" priority="1" operator="equal">
      <formula>0</formula>
    </cfRule>
    <cfRule type="cellIs" dxfId="38"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heetViews>
  <sheetFormatPr defaultColWidth="8.7109375" defaultRowHeight="15" x14ac:dyDescent="0.25"/>
  <cols>
    <col min="1" max="1" width="13.42578125" customWidth="1"/>
    <col min="2" max="2" width="8.7109375" style="20"/>
    <col min="4" max="4" width="46" customWidth="1"/>
  </cols>
  <sheetData>
    <row r="1" spans="1:4" x14ac:dyDescent="0.25">
      <c r="A1" s="42" t="s">
        <v>1515</v>
      </c>
      <c r="B1" s="169"/>
      <c r="C1" s="159"/>
      <c r="D1" s="159"/>
    </row>
    <row r="2" spans="1:4" x14ac:dyDescent="0.25">
      <c r="A2" s="9" t="s">
        <v>1516</v>
      </c>
      <c r="B2" s="170" t="s">
        <v>1517</v>
      </c>
      <c r="C2" s="9" t="s">
        <v>1518</v>
      </c>
      <c r="D2" s="9" t="s">
        <v>1519</v>
      </c>
    </row>
    <row r="3" spans="1:4" x14ac:dyDescent="0.25">
      <c r="A3" t="s">
        <v>1520</v>
      </c>
      <c r="B3" s="20" t="s">
        <v>1521</v>
      </c>
      <c r="C3" s="176"/>
      <c r="D3" t="s">
        <v>695</v>
      </c>
    </row>
    <row r="4" spans="1:4" x14ac:dyDescent="0.25">
      <c r="A4" t="s">
        <v>1522</v>
      </c>
      <c r="B4" s="171" t="s">
        <v>1523</v>
      </c>
      <c r="C4" s="175"/>
      <c r="D4" t="s">
        <v>693</v>
      </c>
    </row>
    <row r="5" spans="1:4" x14ac:dyDescent="0.25">
      <c r="A5" t="s">
        <v>1524</v>
      </c>
      <c r="B5" s="20" t="s">
        <v>1525</v>
      </c>
      <c r="C5" s="185"/>
      <c r="D5" t="s">
        <v>691</v>
      </c>
    </row>
    <row r="6" spans="1:4" x14ac:dyDescent="0.25">
      <c r="A6" t="s">
        <v>1526</v>
      </c>
      <c r="B6" s="20" t="s">
        <v>1480</v>
      </c>
      <c r="C6" s="180"/>
      <c r="D6" t="s">
        <v>1527</v>
      </c>
    </row>
    <row r="7" spans="1:4" x14ac:dyDescent="0.25">
      <c r="A7" t="s">
        <v>1528</v>
      </c>
      <c r="B7" s="20" t="s">
        <v>1529</v>
      </c>
      <c r="C7" s="184"/>
      <c r="D7" t="s">
        <v>1530</v>
      </c>
    </row>
    <row r="8" spans="1:4" x14ac:dyDescent="0.25">
      <c r="A8" t="s">
        <v>1531</v>
      </c>
      <c r="B8" s="20" t="s">
        <v>1532</v>
      </c>
      <c r="C8" s="187"/>
      <c r="D8" t="s">
        <v>687</v>
      </c>
    </row>
    <row r="9" spans="1:4" x14ac:dyDescent="0.25">
      <c r="A9" t="s">
        <v>1533</v>
      </c>
      <c r="B9" s="20" t="s">
        <v>1534</v>
      </c>
      <c r="C9" s="179"/>
      <c r="D9" t="s">
        <v>704</v>
      </c>
    </row>
    <row r="10" spans="1:4" x14ac:dyDescent="0.25">
      <c r="A10" t="s">
        <v>1535</v>
      </c>
      <c r="B10" s="172" t="s">
        <v>1536</v>
      </c>
      <c r="C10" s="168"/>
      <c r="D10" t="s">
        <v>685</v>
      </c>
    </row>
    <row r="11" spans="1:4" x14ac:dyDescent="0.25">
      <c r="A11" t="s">
        <v>1537</v>
      </c>
      <c r="B11" s="20" t="s">
        <v>1538</v>
      </c>
      <c r="C11" s="181"/>
      <c r="D11" t="s">
        <v>683</v>
      </c>
    </row>
    <row r="12" spans="1:4" x14ac:dyDescent="0.25">
      <c r="A12" t="s">
        <v>1539</v>
      </c>
      <c r="B12" s="171" t="s">
        <v>1540</v>
      </c>
      <c r="C12" s="177"/>
      <c r="D12" t="s">
        <v>1541</v>
      </c>
    </row>
    <row r="13" spans="1:4" x14ac:dyDescent="0.25">
      <c r="A13" t="s">
        <v>1542</v>
      </c>
      <c r="B13" s="20" t="s">
        <v>1543</v>
      </c>
      <c r="C13" s="186"/>
      <c r="D13" t="s">
        <v>710</v>
      </c>
    </row>
    <row r="14" spans="1:4" x14ac:dyDescent="0.25">
      <c r="A14" t="s">
        <v>1544</v>
      </c>
      <c r="B14" s="171" t="s">
        <v>1545</v>
      </c>
      <c r="C14" s="167"/>
      <c r="D14" t="s">
        <v>697</v>
      </c>
    </row>
    <row r="15" spans="1:4" x14ac:dyDescent="0.25">
      <c r="A15" t="s">
        <v>1546</v>
      </c>
      <c r="B15" s="171" t="s">
        <v>1547</v>
      </c>
      <c r="C15" s="189"/>
      <c r="D15" t="s">
        <v>708</v>
      </c>
    </row>
    <row r="16" spans="1:4" x14ac:dyDescent="0.25">
      <c r="A16" t="s">
        <v>1548</v>
      </c>
      <c r="B16" s="171">
        <v>740000</v>
      </c>
      <c r="C16" s="190"/>
      <c r="D16" t="s">
        <v>706</v>
      </c>
    </row>
    <row r="17" spans="1:4" x14ac:dyDescent="0.25">
      <c r="A17" t="s">
        <v>1549</v>
      </c>
      <c r="B17" s="20" t="s">
        <v>1550</v>
      </c>
      <c r="C17" s="182"/>
      <c r="D17" t="s">
        <v>699</v>
      </c>
    </row>
    <row r="18" spans="1:4" x14ac:dyDescent="0.25">
      <c r="A18" t="s">
        <v>1551</v>
      </c>
      <c r="B18" s="171" t="s">
        <v>1552</v>
      </c>
      <c r="C18" s="174"/>
      <c r="D18" t="s">
        <v>681</v>
      </c>
    </row>
    <row r="19" spans="1:4" x14ac:dyDescent="0.25">
      <c r="A19" t="s">
        <v>1553</v>
      </c>
      <c r="B19" s="20" t="s">
        <v>1554</v>
      </c>
      <c r="C19" s="183"/>
      <c r="D19" t="s">
        <v>701</v>
      </c>
    </row>
    <row r="20" spans="1:4" x14ac:dyDescent="0.25">
      <c r="A20" t="s">
        <v>1555</v>
      </c>
      <c r="B20" s="171" t="s">
        <v>1556</v>
      </c>
      <c r="C20" s="173"/>
      <c r="D20" t="s">
        <v>679</v>
      </c>
    </row>
    <row r="21" spans="1:4" x14ac:dyDescent="0.25">
      <c r="A21" t="s">
        <v>1557</v>
      </c>
      <c r="B21" s="20" t="s">
        <v>1558</v>
      </c>
      <c r="C21" s="188"/>
      <c r="D21" t="s">
        <v>1559</v>
      </c>
    </row>
    <row r="23" spans="1:4" x14ac:dyDescent="0.25">
      <c r="A23" s="42" t="s">
        <v>1560</v>
      </c>
      <c r="B23" s="169"/>
      <c r="C23" s="159"/>
      <c r="D23" s="159"/>
    </row>
    <row r="24" spans="1:4" s="9" customFormat="1" x14ac:dyDescent="0.25">
      <c r="A24" s="9" t="s">
        <v>1516</v>
      </c>
      <c r="B24" s="170" t="s">
        <v>1517</v>
      </c>
      <c r="C24" s="9" t="s">
        <v>1518</v>
      </c>
      <c r="D24" s="9" t="s">
        <v>1561</v>
      </c>
    </row>
    <row r="25" spans="1:4" x14ac:dyDescent="0.25">
      <c r="A25" t="s">
        <v>1533</v>
      </c>
      <c r="B25" s="20" t="s">
        <v>1534</v>
      </c>
      <c r="C25" s="179"/>
      <c r="D25" t="s">
        <v>1562</v>
      </c>
    </row>
    <row r="26" spans="1:4" x14ac:dyDescent="0.25">
      <c r="A26" t="s">
        <v>1535</v>
      </c>
      <c r="B26" s="172" t="s">
        <v>1536</v>
      </c>
      <c r="C26" s="168"/>
      <c r="D26" t="s">
        <v>1563</v>
      </c>
    </row>
    <row r="27" spans="1:4" x14ac:dyDescent="0.25">
      <c r="A27" t="s">
        <v>1551</v>
      </c>
      <c r="B27" s="20" t="s">
        <v>1552</v>
      </c>
      <c r="C27" s="174"/>
      <c r="D27" t="s">
        <v>58</v>
      </c>
    </row>
    <row r="28" spans="1:4" x14ac:dyDescent="0.25">
      <c r="A28" t="s">
        <v>1526</v>
      </c>
      <c r="B28" s="20" t="s">
        <v>1480</v>
      </c>
      <c r="C28" s="180"/>
      <c r="D28" t="s">
        <v>828</v>
      </c>
    </row>
    <row r="29" spans="1:4" x14ac:dyDescent="0.25">
      <c r="A29" t="s">
        <v>1555</v>
      </c>
      <c r="B29" s="20">
        <v>969696</v>
      </c>
      <c r="C29" s="173"/>
      <c r="D29" t="s">
        <v>323</v>
      </c>
    </row>
    <row r="30" spans="1:4" x14ac:dyDescent="0.25">
      <c r="A30" t="s">
        <v>1522</v>
      </c>
      <c r="B30" s="20" t="s">
        <v>1523</v>
      </c>
      <c r="C30" s="175"/>
      <c r="D30" t="s">
        <v>1032</v>
      </c>
    </row>
    <row r="31" spans="1:4" x14ac:dyDescent="0.25">
      <c r="A31" t="s">
        <v>1537</v>
      </c>
      <c r="B31" s="20" t="s">
        <v>1538</v>
      </c>
      <c r="C31" s="181"/>
      <c r="D31" t="s">
        <v>1024</v>
      </c>
    </row>
    <row r="32" spans="1:4" x14ac:dyDescent="0.25">
      <c r="A32" t="s">
        <v>1549</v>
      </c>
      <c r="B32" s="20" t="s">
        <v>1550</v>
      </c>
      <c r="C32" s="182"/>
      <c r="D32" t="s">
        <v>1035</v>
      </c>
    </row>
    <row r="33" spans="1:4" x14ac:dyDescent="0.25">
      <c r="A33" t="s">
        <v>1520</v>
      </c>
      <c r="B33" s="20" t="s">
        <v>1521</v>
      </c>
      <c r="C33" s="178"/>
      <c r="D33" t="s">
        <v>1028</v>
      </c>
    </row>
    <row r="34" spans="1:4" x14ac:dyDescent="0.25">
      <c r="A34" t="s">
        <v>1546</v>
      </c>
      <c r="B34" s="171" t="s">
        <v>1547</v>
      </c>
      <c r="C34" s="189"/>
      <c r="D34" t="s">
        <v>1564</v>
      </c>
    </row>
    <row r="36" spans="1:4" x14ac:dyDescent="0.25">
      <c r="A36" s="42" t="s">
        <v>1565</v>
      </c>
      <c r="B36" s="169"/>
      <c r="C36" s="159"/>
      <c r="D36" s="159"/>
    </row>
    <row r="37" spans="1:4" x14ac:dyDescent="0.25">
      <c r="A37" s="9" t="s">
        <v>1516</v>
      </c>
      <c r="B37" s="170" t="s">
        <v>1517</v>
      </c>
      <c r="C37" s="9" t="s">
        <v>1518</v>
      </c>
      <c r="D37" s="9" t="s">
        <v>1519</v>
      </c>
    </row>
    <row r="38" spans="1:4" x14ac:dyDescent="0.25">
      <c r="A38" t="s">
        <v>1551</v>
      </c>
      <c r="B38" s="171" t="s">
        <v>1552</v>
      </c>
      <c r="C38" s="174"/>
      <c r="D38" t="s">
        <v>1566</v>
      </c>
    </row>
    <row r="39" spans="1:4" x14ac:dyDescent="0.25">
      <c r="A39" t="s">
        <v>1555</v>
      </c>
      <c r="B39" s="20">
        <v>969696</v>
      </c>
      <c r="C39" s="173"/>
      <c r="D39" t="s">
        <v>768</v>
      </c>
    </row>
    <row r="40" spans="1:4" x14ac:dyDescent="0.25">
      <c r="A40" t="s">
        <v>1522</v>
      </c>
      <c r="B40" s="20" t="s">
        <v>1523</v>
      </c>
      <c r="C40" s="175"/>
      <c r="D40" t="s">
        <v>1567</v>
      </c>
    </row>
    <row r="41" spans="1:4" x14ac:dyDescent="0.25">
      <c r="A41" t="s">
        <v>1546</v>
      </c>
      <c r="B41" s="171" t="s">
        <v>1547</v>
      </c>
      <c r="C41" s="189"/>
      <c r="D41" t="s">
        <v>1568</v>
      </c>
    </row>
    <row r="43" spans="1:4" x14ac:dyDescent="0.25">
      <c r="A43" s="42" t="s">
        <v>1569</v>
      </c>
      <c r="B43" s="169"/>
      <c r="C43" s="159"/>
      <c r="D43" s="159"/>
    </row>
    <row r="44" spans="1:4" x14ac:dyDescent="0.25">
      <c r="A44" s="9" t="s">
        <v>1516</v>
      </c>
      <c r="B44" s="170" t="s">
        <v>1517</v>
      </c>
      <c r="C44" s="9" t="s">
        <v>1518</v>
      </c>
      <c r="D44" s="9" t="s">
        <v>1519</v>
      </c>
    </row>
    <row r="45" spans="1:4" x14ac:dyDescent="0.25">
      <c r="A45" t="s">
        <v>1522</v>
      </c>
      <c r="B45" s="20" t="s">
        <v>1523</v>
      </c>
      <c r="C45" s="175"/>
      <c r="D45" t="s">
        <v>635</v>
      </c>
    </row>
    <row r="46" spans="1:4" x14ac:dyDescent="0.25">
      <c r="A46" t="s">
        <v>1544</v>
      </c>
      <c r="B46" s="171" t="s">
        <v>1545</v>
      </c>
      <c r="C46" s="167"/>
      <c r="D46" t="s">
        <v>1570</v>
      </c>
    </row>
    <row r="47" spans="1:4" x14ac:dyDescent="0.25">
      <c r="A47" t="s">
        <v>1551</v>
      </c>
      <c r="B47" s="171" t="s">
        <v>1552</v>
      </c>
      <c r="C47" s="174"/>
      <c r="D47" t="s">
        <v>633</v>
      </c>
    </row>
    <row r="48" spans="1:4" x14ac:dyDescent="0.25">
      <c r="A48" t="s">
        <v>1555</v>
      </c>
      <c r="B48" s="171" t="s">
        <v>1556</v>
      </c>
      <c r="C48" s="173"/>
      <c r="D48" t="s">
        <v>1038</v>
      </c>
    </row>
    <row r="49" spans="1:4" x14ac:dyDescent="0.25">
      <c r="B49" s="171"/>
    </row>
    <row r="50" spans="1:4" x14ac:dyDescent="0.25">
      <c r="A50" s="42" t="s">
        <v>1571</v>
      </c>
      <c r="B50" s="169"/>
      <c r="C50" s="159"/>
      <c r="D50" s="159"/>
    </row>
    <row r="51" spans="1:4" x14ac:dyDescent="0.25">
      <c r="A51" s="9" t="s">
        <v>1516</v>
      </c>
      <c r="B51" s="170" t="s">
        <v>1517</v>
      </c>
      <c r="C51" s="9" t="s">
        <v>1518</v>
      </c>
      <c r="D51" s="9" t="s">
        <v>1519</v>
      </c>
    </row>
    <row r="52" spans="1:4" x14ac:dyDescent="0.25">
      <c r="A52" t="s">
        <v>1551</v>
      </c>
      <c r="B52" s="171" t="s">
        <v>1552</v>
      </c>
      <c r="C52" s="174"/>
      <c r="D52" t="s">
        <v>1572</v>
      </c>
    </row>
    <row r="53" spans="1:4" x14ac:dyDescent="0.25">
      <c r="A53" t="s">
        <v>1533</v>
      </c>
      <c r="B53" s="20" t="s">
        <v>1534</v>
      </c>
      <c r="C53" s="179"/>
      <c r="D53" t="s">
        <v>1573</v>
      </c>
    </row>
    <row r="54" spans="1:4" x14ac:dyDescent="0.25">
      <c r="A54" t="s">
        <v>1526</v>
      </c>
      <c r="B54" s="20" t="s">
        <v>1480</v>
      </c>
      <c r="C54" s="180"/>
      <c r="D54" t="s">
        <v>1574</v>
      </c>
    </row>
    <row r="55" spans="1:4" x14ac:dyDescent="0.25">
      <c r="A55" t="s">
        <v>1522</v>
      </c>
      <c r="B55" s="171" t="s">
        <v>1523</v>
      </c>
      <c r="C55" s="175"/>
      <c r="D55" t="s">
        <v>1575</v>
      </c>
    </row>
    <row r="56" spans="1:4" x14ac:dyDescent="0.25">
      <c r="A56" t="s">
        <v>1544</v>
      </c>
      <c r="B56" s="171" t="s">
        <v>1545</v>
      </c>
      <c r="C56" s="167"/>
      <c r="D56" t="s">
        <v>1077</v>
      </c>
    </row>
    <row r="58" spans="1:4" x14ac:dyDescent="0.25">
      <c r="A58" s="42" t="s">
        <v>1576</v>
      </c>
      <c r="B58" s="169"/>
      <c r="C58" s="159"/>
      <c r="D58" s="159"/>
    </row>
    <row r="59" spans="1:4" x14ac:dyDescent="0.25">
      <c r="A59" s="9" t="s">
        <v>1516</v>
      </c>
      <c r="B59" s="170" t="s">
        <v>1517</v>
      </c>
      <c r="C59" s="9" t="s">
        <v>1518</v>
      </c>
      <c r="D59" s="9" t="s">
        <v>1519</v>
      </c>
    </row>
    <row r="60" spans="1:4" x14ac:dyDescent="0.25">
      <c r="A60" t="s">
        <v>1533</v>
      </c>
      <c r="B60" s="20" t="s">
        <v>1534</v>
      </c>
      <c r="C60" s="179"/>
      <c r="D60" t="s">
        <v>1577</v>
      </c>
    </row>
    <row r="61" spans="1:4" x14ac:dyDescent="0.25">
      <c r="A61" t="s">
        <v>1551</v>
      </c>
      <c r="B61" s="171" t="s">
        <v>1552</v>
      </c>
      <c r="C61" s="174"/>
      <c r="D61" t="s">
        <v>1578</v>
      </c>
    </row>
    <row r="62" spans="1:4" x14ac:dyDescent="0.25">
      <c r="A62" t="s">
        <v>1520</v>
      </c>
      <c r="B62" s="20" t="s">
        <v>1521</v>
      </c>
      <c r="C62" s="178"/>
      <c r="D62" t="s">
        <v>1579</v>
      </c>
    </row>
    <row r="63" spans="1:4" x14ac:dyDescent="0.25">
      <c r="A63" t="s">
        <v>1557</v>
      </c>
      <c r="B63" s="20" t="s">
        <v>1558</v>
      </c>
      <c r="C63" s="188"/>
      <c r="D63" t="s">
        <v>1580</v>
      </c>
    </row>
    <row r="64" spans="1:4" x14ac:dyDescent="0.25">
      <c r="A64" t="s">
        <v>1549</v>
      </c>
      <c r="B64" s="20" t="s">
        <v>1550</v>
      </c>
      <c r="C64" s="182"/>
      <c r="D64" t="s">
        <v>1581</v>
      </c>
    </row>
    <row r="66" spans="1:4" x14ac:dyDescent="0.25">
      <c r="A66" s="42" t="s">
        <v>1582</v>
      </c>
      <c r="B66" s="169"/>
      <c r="C66" s="159"/>
      <c r="D66" s="159"/>
    </row>
    <row r="67" spans="1:4" x14ac:dyDescent="0.25">
      <c r="A67" s="9" t="s">
        <v>1516</v>
      </c>
      <c r="B67" s="170" t="s">
        <v>1517</v>
      </c>
      <c r="C67" s="9" t="s">
        <v>1518</v>
      </c>
      <c r="D67" s="9" t="s">
        <v>1519</v>
      </c>
    </row>
    <row r="68" spans="1:4" x14ac:dyDescent="0.25">
      <c r="A68" t="s">
        <v>1546</v>
      </c>
      <c r="B68" s="171" t="s">
        <v>1547</v>
      </c>
      <c r="C68" s="189"/>
      <c r="D68" t="s">
        <v>579</v>
      </c>
    </row>
    <row r="69" spans="1:4" x14ac:dyDescent="0.25">
      <c r="A69" t="s">
        <v>1533</v>
      </c>
      <c r="B69" s="20" t="s">
        <v>1534</v>
      </c>
      <c r="C69" s="179"/>
      <c r="D69" t="s">
        <v>584</v>
      </c>
    </row>
    <row r="70" spans="1:4" x14ac:dyDescent="0.25">
      <c r="A70" t="s">
        <v>1549</v>
      </c>
      <c r="B70" s="20" t="s">
        <v>1550</v>
      </c>
      <c r="C70" s="182"/>
      <c r="D70" t="s">
        <v>92</v>
      </c>
    </row>
    <row r="71" spans="1:4" x14ac:dyDescent="0.25">
      <c r="A71" t="s">
        <v>1537</v>
      </c>
      <c r="B71" s="20" t="s">
        <v>1538</v>
      </c>
      <c r="C71" s="181"/>
      <c r="D71" t="s">
        <v>589</v>
      </c>
    </row>
    <row r="72" spans="1:4" x14ac:dyDescent="0.25">
      <c r="A72" t="s">
        <v>1526</v>
      </c>
      <c r="B72" s="20" t="s">
        <v>1480</v>
      </c>
      <c r="C72" s="180"/>
      <c r="D72" t="s">
        <v>592</v>
      </c>
    </row>
    <row r="73" spans="1:4" x14ac:dyDescent="0.25">
      <c r="A73" t="s">
        <v>1555</v>
      </c>
      <c r="B73" s="171" t="s">
        <v>1556</v>
      </c>
      <c r="C73" s="173"/>
      <c r="D73" t="s">
        <v>171</v>
      </c>
    </row>
    <row r="74" spans="1:4" x14ac:dyDescent="0.25">
      <c r="A74" t="s">
        <v>1551</v>
      </c>
      <c r="B74" s="171" t="s">
        <v>1552</v>
      </c>
      <c r="C74" s="174"/>
      <c r="D74" t="s">
        <v>597</v>
      </c>
    </row>
    <row r="75" spans="1:4" x14ac:dyDescent="0.25">
      <c r="A75" t="s">
        <v>1522</v>
      </c>
      <c r="B75" s="171" t="s">
        <v>1523</v>
      </c>
      <c r="C75" s="175"/>
      <c r="D75" t="s">
        <v>600</v>
      </c>
    </row>
    <row r="76" spans="1:4" x14ac:dyDescent="0.25">
      <c r="A76" t="s">
        <v>1520</v>
      </c>
      <c r="B76" s="20" t="s">
        <v>1521</v>
      </c>
      <c r="C76" s="178"/>
      <c r="D76" t="s">
        <v>603</v>
      </c>
    </row>
    <row r="77" spans="1:4" x14ac:dyDescent="0.25">
      <c r="A77" t="s">
        <v>1544</v>
      </c>
      <c r="B77" s="171" t="s">
        <v>1545</v>
      </c>
      <c r="C77" s="167"/>
      <c r="D77" t="s">
        <v>1077</v>
      </c>
    </row>
    <row r="78" spans="1:4" x14ac:dyDescent="0.25">
      <c r="B78" s="171"/>
    </row>
    <row r="79" spans="1:4" x14ac:dyDescent="0.25">
      <c r="A79" s="42" t="s">
        <v>1583</v>
      </c>
      <c r="B79" s="169"/>
      <c r="C79" s="159"/>
      <c r="D79" s="159"/>
    </row>
    <row r="80" spans="1:4" x14ac:dyDescent="0.25">
      <c r="A80" s="9" t="s">
        <v>1516</v>
      </c>
      <c r="B80" s="170" t="s">
        <v>1517</v>
      </c>
      <c r="C80" s="9" t="s">
        <v>1518</v>
      </c>
      <c r="D80" s="9" t="s">
        <v>1519</v>
      </c>
    </row>
    <row r="81" spans="1:4" x14ac:dyDescent="0.25">
      <c r="A81" t="s">
        <v>1551</v>
      </c>
      <c r="B81" s="171" t="s">
        <v>1552</v>
      </c>
      <c r="C81" s="174"/>
      <c r="D81" t="s">
        <v>1584</v>
      </c>
    </row>
    <row r="82" spans="1:4" x14ac:dyDescent="0.25">
      <c r="A82" t="s">
        <v>1533</v>
      </c>
      <c r="B82" s="20" t="s">
        <v>1534</v>
      </c>
      <c r="C82" s="179"/>
      <c r="D82" t="s">
        <v>1585</v>
      </c>
    </row>
    <row r="83" spans="1:4" x14ac:dyDescent="0.25">
      <c r="A83" t="s">
        <v>1526</v>
      </c>
      <c r="B83" s="20" t="s">
        <v>1480</v>
      </c>
      <c r="C83" s="180"/>
      <c r="D83" t="s">
        <v>1586</v>
      </c>
    </row>
    <row r="84" spans="1:4" x14ac:dyDescent="0.25">
      <c r="A84" t="s">
        <v>1544</v>
      </c>
      <c r="B84" s="171" t="s">
        <v>1545</v>
      </c>
      <c r="C84" s="167"/>
      <c r="D84" t="s">
        <v>1077</v>
      </c>
    </row>
    <row r="86" spans="1:4" x14ac:dyDescent="0.25">
      <c r="A86" s="42" t="s">
        <v>1110</v>
      </c>
      <c r="B86" s="169"/>
      <c r="C86" s="159"/>
      <c r="D86" s="159"/>
    </row>
    <row r="87" spans="1:4" x14ac:dyDescent="0.25">
      <c r="A87" s="9" t="s">
        <v>1516</v>
      </c>
      <c r="B87" s="170" t="s">
        <v>1517</v>
      </c>
      <c r="C87" s="9" t="s">
        <v>1518</v>
      </c>
      <c r="D87" s="9" t="s">
        <v>1519</v>
      </c>
    </row>
    <row r="88" spans="1:4" x14ac:dyDescent="0.25">
      <c r="A88" t="s">
        <v>1524</v>
      </c>
      <c r="B88" s="20" t="s">
        <v>1525</v>
      </c>
      <c r="C88" s="185"/>
      <c r="D88" t="s">
        <v>1587</v>
      </c>
    </row>
    <row r="89" spans="1:4" x14ac:dyDescent="0.25">
      <c r="A89" t="s">
        <v>1522</v>
      </c>
      <c r="B89" s="171" t="s">
        <v>1523</v>
      </c>
      <c r="C89" s="175"/>
      <c r="D89" t="s">
        <v>1588</v>
      </c>
    </row>
    <row r="91" spans="1:4" x14ac:dyDescent="0.25">
      <c r="A91" s="42" t="s">
        <v>1116</v>
      </c>
      <c r="B91" s="169"/>
      <c r="C91" s="159"/>
      <c r="D91" s="159"/>
    </row>
    <row r="92" spans="1:4" x14ac:dyDescent="0.25">
      <c r="A92" s="9" t="s">
        <v>1516</v>
      </c>
      <c r="B92" s="170" t="s">
        <v>1517</v>
      </c>
      <c r="C92" s="9" t="s">
        <v>1518</v>
      </c>
      <c r="D92" s="9" t="s">
        <v>1519</v>
      </c>
    </row>
    <row r="93" spans="1:4" x14ac:dyDescent="0.25">
      <c r="A93" t="s">
        <v>1551</v>
      </c>
      <c r="B93" s="171" t="s">
        <v>1552</v>
      </c>
      <c r="C93" s="174"/>
      <c r="D93" t="s">
        <v>1589</v>
      </c>
    </row>
    <row r="94" spans="1:4" x14ac:dyDescent="0.25">
      <c r="A94" t="s">
        <v>1526</v>
      </c>
      <c r="B94" s="20" t="s">
        <v>1480</v>
      </c>
      <c r="C94" s="180"/>
      <c r="D94" t="s">
        <v>1590</v>
      </c>
    </row>
    <row r="95" spans="1:4" x14ac:dyDescent="0.25">
      <c r="A95" t="s">
        <v>1522</v>
      </c>
      <c r="B95" s="171" t="s">
        <v>1523</v>
      </c>
      <c r="C95" s="175"/>
      <c r="D95" t="s">
        <v>1591</v>
      </c>
    </row>
    <row r="96" spans="1:4" x14ac:dyDescent="0.25">
      <c r="A96" t="s">
        <v>1533</v>
      </c>
      <c r="B96" s="20" t="s">
        <v>1534</v>
      </c>
      <c r="C96" s="179"/>
      <c r="D96" t="s">
        <v>1592</v>
      </c>
    </row>
    <row r="98" spans="1:4" x14ac:dyDescent="0.25">
      <c r="A98" s="42" t="s">
        <v>1122</v>
      </c>
      <c r="B98" s="169"/>
      <c r="C98" s="159"/>
      <c r="D98" s="159"/>
    </row>
    <row r="99" spans="1:4" x14ac:dyDescent="0.25">
      <c r="A99" s="9" t="s">
        <v>1516</v>
      </c>
      <c r="B99" s="170" t="s">
        <v>1517</v>
      </c>
      <c r="C99" s="9" t="s">
        <v>1518</v>
      </c>
      <c r="D99" s="9" t="s">
        <v>1519</v>
      </c>
    </row>
    <row r="100" spans="1:4" x14ac:dyDescent="0.25">
      <c r="A100" t="s">
        <v>1557</v>
      </c>
      <c r="B100" s="20" t="s">
        <v>1558</v>
      </c>
      <c r="C100" s="188"/>
      <c r="D100" t="s">
        <v>1593</v>
      </c>
    </row>
    <row r="101" spans="1:4" x14ac:dyDescent="0.25">
      <c r="A101" t="s">
        <v>1537</v>
      </c>
      <c r="B101" s="20" t="s">
        <v>1538</v>
      </c>
      <c r="C101" s="181"/>
      <c r="D101" t="s">
        <v>1594</v>
      </c>
    </row>
    <row r="103" spans="1:4" x14ac:dyDescent="0.25">
      <c r="A103" s="42" t="s">
        <v>1128</v>
      </c>
      <c r="B103" s="169"/>
      <c r="C103" s="159"/>
      <c r="D103" s="159"/>
    </row>
    <row r="104" spans="1:4" x14ac:dyDescent="0.25">
      <c r="A104" s="9" t="s">
        <v>1516</v>
      </c>
      <c r="B104" s="170" t="s">
        <v>1517</v>
      </c>
      <c r="C104" s="9" t="s">
        <v>1518</v>
      </c>
      <c r="D104" s="9" t="s">
        <v>1519</v>
      </c>
    </row>
    <row r="105" spans="1:4" x14ac:dyDescent="0.25">
      <c r="A105" t="s">
        <v>1524</v>
      </c>
      <c r="B105" s="20" t="s">
        <v>1525</v>
      </c>
      <c r="C105" s="185"/>
      <c r="D105" t="s">
        <v>1595</v>
      </c>
    </row>
    <row r="106" spans="1:4" x14ac:dyDescent="0.25">
      <c r="A106" t="s">
        <v>1533</v>
      </c>
      <c r="B106" s="20" t="s">
        <v>1534</v>
      </c>
      <c r="C106" s="179"/>
      <c r="D106" t="s">
        <v>1596</v>
      </c>
    </row>
    <row r="107" spans="1:4" x14ac:dyDescent="0.25">
      <c r="A107" t="s">
        <v>1549</v>
      </c>
      <c r="B107" s="20" t="s">
        <v>1550</v>
      </c>
      <c r="C107" s="182"/>
      <c r="D107" t="s">
        <v>1597</v>
      </c>
    </row>
    <row r="108" spans="1:4" x14ac:dyDescent="0.25">
      <c r="A108" t="s">
        <v>1522</v>
      </c>
      <c r="B108" s="171" t="s">
        <v>1523</v>
      </c>
      <c r="C108" s="175"/>
      <c r="D108" t="s">
        <v>1598</v>
      </c>
    </row>
    <row r="109" spans="1:4" x14ac:dyDescent="0.25">
      <c r="A109" t="s">
        <v>1526</v>
      </c>
      <c r="B109" s="20" t="s">
        <v>1480</v>
      </c>
      <c r="C109" s="180"/>
      <c r="D109" t="s">
        <v>1599</v>
      </c>
    </row>
    <row r="110" spans="1:4" x14ac:dyDescent="0.25">
      <c r="A110" t="s">
        <v>1555</v>
      </c>
      <c r="B110" s="171" t="s">
        <v>1556</v>
      </c>
      <c r="C110" s="173"/>
      <c r="D110" t="s">
        <v>1600</v>
      </c>
    </row>
    <row r="111" spans="1:4" x14ac:dyDescent="0.25">
      <c r="A111" t="s">
        <v>1551</v>
      </c>
      <c r="B111" s="171" t="s">
        <v>1552</v>
      </c>
      <c r="C111" s="174"/>
      <c r="D111" t="s">
        <v>1601</v>
      </c>
    </row>
    <row r="113" spans="1:4" x14ac:dyDescent="0.25">
      <c r="A113" s="42" t="s">
        <v>1602</v>
      </c>
      <c r="B113" s="169"/>
      <c r="C113" s="159"/>
      <c r="D113" s="159"/>
    </row>
    <row r="114" spans="1:4" x14ac:dyDescent="0.25">
      <c r="A114" s="9" t="s">
        <v>1516</v>
      </c>
      <c r="B114" s="170" t="s">
        <v>1517</v>
      </c>
      <c r="C114" s="9" t="s">
        <v>1518</v>
      </c>
      <c r="D114" s="9" t="s">
        <v>1519</v>
      </c>
    </row>
    <row r="115" spans="1:4" x14ac:dyDescent="0.25">
      <c r="A115" t="s">
        <v>1533</v>
      </c>
      <c r="B115" s="20" t="s">
        <v>1534</v>
      </c>
      <c r="C115" s="179"/>
      <c r="D115" t="s">
        <v>1603</v>
      </c>
    </row>
    <row r="116" spans="1:4" x14ac:dyDescent="0.25">
      <c r="A116" t="s">
        <v>1522</v>
      </c>
      <c r="B116" s="171" t="s">
        <v>1523</v>
      </c>
      <c r="C116" s="175"/>
      <c r="D116" t="s">
        <v>1604</v>
      </c>
    </row>
    <row r="117" spans="1:4" x14ac:dyDescent="0.25">
      <c r="A117" t="s">
        <v>1544</v>
      </c>
      <c r="B117" s="171" t="s">
        <v>1545</v>
      </c>
      <c r="C117" s="167"/>
      <c r="D117" t="s">
        <v>1077</v>
      </c>
    </row>
    <row r="118" spans="1:4" x14ac:dyDescent="0.25">
      <c r="B118" s="171"/>
    </row>
    <row r="119" spans="1:4" x14ac:dyDescent="0.25">
      <c r="A119" s="42" t="s">
        <v>1605</v>
      </c>
      <c r="B119" s="169"/>
      <c r="C119" s="159"/>
      <c r="D119" s="159"/>
    </row>
    <row r="120" spans="1:4" x14ac:dyDescent="0.25">
      <c r="A120" s="9" t="s">
        <v>1516</v>
      </c>
      <c r="B120" s="170" t="s">
        <v>1517</v>
      </c>
      <c r="C120" s="9" t="s">
        <v>1518</v>
      </c>
      <c r="D120" s="9" t="s">
        <v>1519</v>
      </c>
    </row>
    <row r="121" spans="1:4" x14ac:dyDescent="0.25">
      <c r="A121" t="s">
        <v>1551</v>
      </c>
      <c r="B121" s="171" t="s">
        <v>1552</v>
      </c>
      <c r="C121" s="174"/>
      <c r="D121" t="s">
        <v>1606</v>
      </c>
    </row>
    <row r="122" spans="1:4" x14ac:dyDescent="0.25">
      <c r="A122" t="s">
        <v>1557</v>
      </c>
      <c r="B122" s="20" t="s">
        <v>1558</v>
      </c>
      <c r="C122" s="188"/>
      <c r="D122" t="s">
        <v>1607</v>
      </c>
    </row>
    <row r="123" spans="1:4" x14ac:dyDescent="0.25">
      <c r="A123" t="s">
        <v>1549</v>
      </c>
      <c r="B123" s="20" t="s">
        <v>1550</v>
      </c>
      <c r="C123" s="182"/>
      <c r="D123" t="s">
        <v>1608</v>
      </c>
    </row>
    <row r="124" spans="1:4" x14ac:dyDescent="0.25">
      <c r="A124" t="s">
        <v>1544</v>
      </c>
      <c r="B124" s="171" t="s">
        <v>1545</v>
      </c>
      <c r="C124" s="167"/>
      <c r="D124" t="s">
        <v>1077</v>
      </c>
    </row>
    <row r="126" spans="1:4" x14ac:dyDescent="0.25">
      <c r="A126" s="42" t="s">
        <v>1609</v>
      </c>
      <c r="B126" s="169"/>
      <c r="C126" s="159"/>
      <c r="D126" s="159"/>
    </row>
    <row r="127" spans="1:4" x14ac:dyDescent="0.25">
      <c r="A127" s="9" t="s">
        <v>1516</v>
      </c>
      <c r="B127" s="170" t="s">
        <v>1517</v>
      </c>
      <c r="C127" s="9" t="s">
        <v>1518</v>
      </c>
      <c r="D127" s="9" t="s">
        <v>1519</v>
      </c>
    </row>
    <row r="128" spans="1:4" x14ac:dyDescent="0.25">
      <c r="A128" t="s">
        <v>1544</v>
      </c>
      <c r="B128" s="171" t="s">
        <v>1545</v>
      </c>
      <c r="C128" s="167"/>
      <c r="D128" t="s">
        <v>1610</v>
      </c>
    </row>
    <row r="129" spans="1:4" x14ac:dyDescent="0.25">
      <c r="A129" t="s">
        <v>1533</v>
      </c>
      <c r="B129" s="20" t="s">
        <v>1534</v>
      </c>
      <c r="C129" s="179"/>
      <c r="D129" t="s">
        <v>1611</v>
      </c>
    </row>
    <row r="130" spans="1:4" x14ac:dyDescent="0.25">
      <c r="A130" t="s">
        <v>1549</v>
      </c>
      <c r="B130" s="20" t="s">
        <v>1550</v>
      </c>
      <c r="C130" s="182"/>
      <c r="D130" t="s">
        <v>1612</v>
      </c>
    </row>
    <row r="131" spans="1:4" x14ac:dyDescent="0.25">
      <c r="A131" t="s">
        <v>1537</v>
      </c>
      <c r="B131" s="20" t="s">
        <v>1538</v>
      </c>
      <c r="C131" s="181"/>
      <c r="D131" t="s">
        <v>1613</v>
      </c>
    </row>
    <row r="132" spans="1:4" x14ac:dyDescent="0.25">
      <c r="A132" t="s">
        <v>1526</v>
      </c>
      <c r="B132" s="20" t="s">
        <v>1480</v>
      </c>
      <c r="C132" s="180"/>
      <c r="D132" t="s">
        <v>1614</v>
      </c>
    </row>
    <row r="133" spans="1:4" x14ac:dyDescent="0.25">
      <c r="A133" t="s">
        <v>1555</v>
      </c>
      <c r="B133" s="171" t="s">
        <v>1556</v>
      </c>
      <c r="C133" s="173"/>
      <c r="D133" t="s">
        <v>1615</v>
      </c>
    </row>
    <row r="134" spans="1:4" x14ac:dyDescent="0.25">
      <c r="A134" t="s">
        <v>1551</v>
      </c>
      <c r="B134" s="171" t="s">
        <v>1552</v>
      </c>
      <c r="C134" s="174"/>
      <c r="D134" t="s">
        <v>1616</v>
      </c>
    </row>
    <row r="135" spans="1:4" x14ac:dyDescent="0.25">
      <c r="A135" t="s">
        <v>1522</v>
      </c>
      <c r="B135" s="171" t="s">
        <v>1523</v>
      </c>
      <c r="C135" s="175"/>
      <c r="D135" t="s">
        <v>1617</v>
      </c>
    </row>
    <row r="136" spans="1:4" x14ac:dyDescent="0.25">
      <c r="A136" t="s">
        <v>1520</v>
      </c>
      <c r="B136" s="20" t="s">
        <v>1521</v>
      </c>
      <c r="C136" s="178"/>
      <c r="D136" t="s">
        <v>1618</v>
      </c>
    </row>
    <row r="138" spans="1:4" x14ac:dyDescent="0.25">
      <c r="A138" s="42" t="s">
        <v>1619</v>
      </c>
      <c r="B138" s="169"/>
      <c r="C138" s="159"/>
      <c r="D138" s="159"/>
    </row>
    <row r="139" spans="1:4" x14ac:dyDescent="0.25">
      <c r="A139" s="9" t="s">
        <v>1516</v>
      </c>
      <c r="B139" s="170" t="s">
        <v>1517</v>
      </c>
      <c r="C139" s="9" t="s">
        <v>1518</v>
      </c>
      <c r="D139" s="9" t="s">
        <v>1519</v>
      </c>
    </row>
    <row r="140" spans="1:4" x14ac:dyDescent="0.25">
      <c r="A140" t="s">
        <v>1522</v>
      </c>
      <c r="B140" s="171" t="s">
        <v>1523</v>
      </c>
      <c r="C140" s="175"/>
      <c r="D140" t="s">
        <v>1620</v>
      </c>
    </row>
    <row r="141" spans="1:4" x14ac:dyDescent="0.25">
      <c r="A141" t="s">
        <v>1526</v>
      </c>
      <c r="B141" s="20" t="s">
        <v>1480</v>
      </c>
      <c r="C141" s="180"/>
      <c r="D141" t="s">
        <v>1621</v>
      </c>
    </row>
    <row r="142" spans="1:4" x14ac:dyDescent="0.25">
      <c r="A142" t="s">
        <v>1551</v>
      </c>
      <c r="B142" s="171" t="s">
        <v>1552</v>
      </c>
      <c r="C142" s="174"/>
      <c r="D142" t="s">
        <v>1622</v>
      </c>
    </row>
    <row r="143" spans="1:4" x14ac:dyDescent="0.25">
      <c r="A143" t="s">
        <v>1533</v>
      </c>
      <c r="B143" s="20" t="s">
        <v>1534</v>
      </c>
      <c r="C143" s="179"/>
      <c r="D143" t="s">
        <v>1623</v>
      </c>
    </row>
    <row r="144" spans="1:4" x14ac:dyDescent="0.25">
      <c r="A144" t="s">
        <v>1544</v>
      </c>
      <c r="B144" s="171" t="s">
        <v>1545</v>
      </c>
      <c r="C144" s="167"/>
      <c r="D144" t="s">
        <v>1077</v>
      </c>
    </row>
    <row r="146" spans="1:4" x14ac:dyDescent="0.25">
      <c r="A146" s="42" t="s">
        <v>1624</v>
      </c>
      <c r="B146" s="169"/>
      <c r="C146" s="159"/>
      <c r="D146" s="159"/>
    </row>
    <row r="147" spans="1:4" x14ac:dyDescent="0.25">
      <c r="A147" s="9" t="s">
        <v>1516</v>
      </c>
      <c r="B147" s="170" t="s">
        <v>1517</v>
      </c>
      <c r="C147" s="9" t="s">
        <v>1518</v>
      </c>
      <c r="D147" s="9" t="s">
        <v>1519</v>
      </c>
    </row>
    <row r="148" spans="1:4" x14ac:dyDescent="0.25">
      <c r="A148" t="s">
        <v>1526</v>
      </c>
      <c r="B148" s="20" t="s">
        <v>1480</v>
      </c>
      <c r="C148" s="180"/>
      <c r="D148" t="s">
        <v>887</v>
      </c>
    </row>
    <row r="149" spans="1:4" x14ac:dyDescent="0.25">
      <c r="A149" t="s">
        <v>1555</v>
      </c>
      <c r="B149" s="171" t="s">
        <v>1556</v>
      </c>
      <c r="C149" s="173"/>
      <c r="D149" t="s">
        <v>891</v>
      </c>
    </row>
    <row r="150" spans="1:4" x14ac:dyDescent="0.25">
      <c r="A150" t="s">
        <v>1551</v>
      </c>
      <c r="B150" s="171" t="s">
        <v>1552</v>
      </c>
      <c r="C150" s="174"/>
      <c r="D150" t="s">
        <v>889</v>
      </c>
    </row>
    <row r="151" spans="1:4" x14ac:dyDescent="0.25">
      <c r="A151" t="s">
        <v>1520</v>
      </c>
      <c r="B151" s="20" t="s">
        <v>1521</v>
      </c>
      <c r="C151" s="176"/>
      <c r="D151" t="s">
        <v>899</v>
      </c>
    </row>
    <row r="152" spans="1:4" x14ac:dyDescent="0.25">
      <c r="A152" t="s">
        <v>1533</v>
      </c>
      <c r="B152" s="20" t="s">
        <v>1534</v>
      </c>
      <c r="C152" s="179"/>
      <c r="D152" t="s">
        <v>897</v>
      </c>
    </row>
    <row r="153" spans="1:4" x14ac:dyDescent="0.25">
      <c r="A153" t="s">
        <v>1544</v>
      </c>
      <c r="B153" s="171" t="s">
        <v>1545</v>
      </c>
      <c r="C153" s="167"/>
      <c r="D153" t="s">
        <v>893</v>
      </c>
    </row>
    <row r="154" spans="1:4" x14ac:dyDescent="0.25">
      <c r="A154" t="s">
        <v>1522</v>
      </c>
      <c r="B154" s="171" t="s">
        <v>1523</v>
      </c>
      <c r="C154" s="175"/>
      <c r="D154" t="s">
        <v>1625</v>
      </c>
    </row>
    <row r="156" spans="1:4" x14ac:dyDescent="0.25">
      <c r="A156" s="42" t="s">
        <v>1626</v>
      </c>
      <c r="B156" s="169"/>
      <c r="C156" s="159"/>
      <c r="D156" s="159"/>
    </row>
    <row r="157" spans="1:4" x14ac:dyDescent="0.25">
      <c r="A157" s="9" t="s">
        <v>1516</v>
      </c>
      <c r="B157" s="170" t="s">
        <v>1517</v>
      </c>
      <c r="C157" s="9" t="s">
        <v>1518</v>
      </c>
      <c r="D157" s="9" t="s">
        <v>1519</v>
      </c>
    </row>
    <row r="158" spans="1:4" x14ac:dyDescent="0.25">
      <c r="A158" t="s">
        <v>1551</v>
      </c>
      <c r="B158" s="171" t="s">
        <v>1552</v>
      </c>
      <c r="C158" s="174"/>
      <c r="D158" t="s">
        <v>658</v>
      </c>
    </row>
    <row r="159" spans="1:4" x14ac:dyDescent="0.25">
      <c r="A159" t="s">
        <v>1535</v>
      </c>
      <c r="B159" s="172" t="s">
        <v>1536</v>
      </c>
      <c r="C159" s="168"/>
      <c r="D159" t="s">
        <v>1627</v>
      </c>
    </row>
    <row r="160" spans="1:4" x14ac:dyDescent="0.25">
      <c r="A160" t="s">
        <v>1557</v>
      </c>
      <c r="B160" s="20" t="s">
        <v>1558</v>
      </c>
      <c r="C160" s="188"/>
      <c r="D160" t="s">
        <v>1628</v>
      </c>
    </row>
    <row r="161" spans="1:4" x14ac:dyDescent="0.25">
      <c r="A161" t="s">
        <v>1522</v>
      </c>
      <c r="B161" s="171" t="s">
        <v>1523</v>
      </c>
      <c r="C161" s="175"/>
      <c r="D161" t="s">
        <v>1629</v>
      </c>
    </row>
    <row r="162" spans="1:4" x14ac:dyDescent="0.25">
      <c r="A162" t="s">
        <v>1537</v>
      </c>
      <c r="B162" s="20" t="s">
        <v>1538</v>
      </c>
      <c r="C162" s="181"/>
      <c r="D162" t="s">
        <v>1630</v>
      </c>
    </row>
    <row r="163" spans="1:4" x14ac:dyDescent="0.25">
      <c r="A163" t="s">
        <v>1533</v>
      </c>
      <c r="B163" s="20" t="s">
        <v>1534</v>
      </c>
      <c r="C163" s="179"/>
      <c r="D163" t="s">
        <v>1631</v>
      </c>
    </row>
    <row r="164" spans="1:4" x14ac:dyDescent="0.25">
      <c r="A164" t="s">
        <v>1531</v>
      </c>
      <c r="B164" s="20" t="s">
        <v>1532</v>
      </c>
      <c r="C164" s="187"/>
      <c r="D164" t="s">
        <v>1632</v>
      </c>
    </row>
    <row r="165" spans="1:4" x14ac:dyDescent="0.25">
      <c r="A165" t="s">
        <v>1544</v>
      </c>
      <c r="B165" s="171" t="s">
        <v>1545</v>
      </c>
      <c r="C165" s="167"/>
      <c r="D165" t="s">
        <v>1633</v>
      </c>
    </row>
    <row r="166" spans="1:4" x14ac:dyDescent="0.25">
      <c r="A166" t="s">
        <v>1526</v>
      </c>
      <c r="B166" s="20" t="s">
        <v>1480</v>
      </c>
      <c r="C166" s="180"/>
      <c r="D166" t="s">
        <v>652</v>
      </c>
    </row>
    <row r="167" spans="1:4" x14ac:dyDescent="0.25">
      <c r="A167" t="s">
        <v>1549</v>
      </c>
      <c r="B167" s="20" t="s">
        <v>1550</v>
      </c>
      <c r="C167" s="182"/>
      <c r="D167" t="s">
        <v>1634</v>
      </c>
    </row>
    <row r="168" spans="1:4" x14ac:dyDescent="0.25">
      <c r="A168" t="s">
        <v>1555</v>
      </c>
      <c r="B168" s="171" t="s">
        <v>1556</v>
      </c>
      <c r="C168" s="173"/>
      <c r="D168" t="s">
        <v>1635</v>
      </c>
    </row>
    <row r="170" spans="1:4" x14ac:dyDescent="0.25">
      <c r="A170" s="42" t="s">
        <v>1636</v>
      </c>
      <c r="B170" s="169"/>
      <c r="C170" s="159"/>
      <c r="D170" s="159"/>
    </row>
    <row r="171" spans="1:4" x14ac:dyDescent="0.25">
      <c r="A171" s="9" t="s">
        <v>1516</v>
      </c>
      <c r="B171" s="170" t="s">
        <v>1517</v>
      </c>
      <c r="C171" s="9" t="s">
        <v>1518</v>
      </c>
      <c r="D171" s="9" t="s">
        <v>1519</v>
      </c>
    </row>
    <row r="172" spans="1:4" x14ac:dyDescent="0.25">
      <c r="A172" t="s">
        <v>1555</v>
      </c>
      <c r="B172" s="171" t="s">
        <v>1556</v>
      </c>
      <c r="C172" s="173"/>
      <c r="D172" t="s">
        <v>719</v>
      </c>
    </row>
    <row r="173" spans="1:4" x14ac:dyDescent="0.25">
      <c r="A173" t="s">
        <v>1551</v>
      </c>
      <c r="B173" s="171" t="s">
        <v>1552</v>
      </c>
      <c r="C173" s="174"/>
      <c r="D173" t="s">
        <v>721</v>
      </c>
    </row>
    <row r="174" spans="1:4" x14ac:dyDescent="0.25">
      <c r="A174" t="s">
        <v>1520</v>
      </c>
      <c r="B174" s="20" t="s">
        <v>1521</v>
      </c>
      <c r="C174" s="176"/>
      <c r="D174" t="s">
        <v>723</v>
      </c>
    </row>
    <row r="175" spans="1:4" x14ac:dyDescent="0.25">
      <c r="A175" t="s">
        <v>1524</v>
      </c>
      <c r="B175" s="20" t="s">
        <v>1525</v>
      </c>
      <c r="C175" s="185"/>
      <c r="D175" t="s">
        <v>725</v>
      </c>
    </row>
    <row r="176" spans="1:4" x14ac:dyDescent="0.25">
      <c r="A176" t="s">
        <v>1528</v>
      </c>
      <c r="B176" s="20" t="s">
        <v>1529</v>
      </c>
      <c r="C176" s="184"/>
      <c r="D176" t="s">
        <v>727</v>
      </c>
    </row>
    <row r="177" spans="1:4" x14ac:dyDescent="0.25">
      <c r="A177" t="s">
        <v>1522</v>
      </c>
      <c r="B177" s="171" t="s">
        <v>1523</v>
      </c>
      <c r="C177" s="175"/>
      <c r="D177" t="s">
        <v>729</v>
      </c>
    </row>
    <row r="178" spans="1:4" x14ac:dyDescent="0.25">
      <c r="A178" t="s">
        <v>1537</v>
      </c>
      <c r="B178" s="20" t="s">
        <v>1538</v>
      </c>
      <c r="C178" s="181"/>
      <c r="D178" t="s">
        <v>731</v>
      </c>
    </row>
    <row r="179" spans="1:4" x14ac:dyDescent="0.25">
      <c r="A179" t="s">
        <v>1544</v>
      </c>
      <c r="B179" s="171" t="s">
        <v>1545</v>
      </c>
      <c r="C179" s="167"/>
      <c r="D179" t="s">
        <v>733</v>
      </c>
    </row>
    <row r="180" spans="1:4" x14ac:dyDescent="0.25">
      <c r="A180" t="s">
        <v>1526</v>
      </c>
      <c r="B180" s="20" t="s">
        <v>1480</v>
      </c>
      <c r="C180" s="180"/>
      <c r="D180" t="s">
        <v>735</v>
      </c>
    </row>
    <row r="181" spans="1:4" x14ac:dyDescent="0.25">
      <c r="A181" t="s">
        <v>1542</v>
      </c>
      <c r="B181" s="20" t="s">
        <v>1543</v>
      </c>
      <c r="C181" s="186"/>
      <c r="D181" t="s">
        <v>737</v>
      </c>
    </row>
    <row r="182" spans="1:4" x14ac:dyDescent="0.25">
      <c r="A182" t="s">
        <v>1546</v>
      </c>
      <c r="B182" s="171" t="s">
        <v>1547</v>
      </c>
      <c r="C182" s="189"/>
      <c r="D182" t="s">
        <v>739</v>
      </c>
    </row>
    <row r="183" spans="1:4" x14ac:dyDescent="0.25">
      <c r="A183" t="s">
        <v>1531</v>
      </c>
      <c r="B183" s="20" t="s">
        <v>1532</v>
      </c>
      <c r="C183" s="187"/>
      <c r="D183" t="s">
        <v>741</v>
      </c>
    </row>
    <row r="184" spans="1:4" x14ac:dyDescent="0.25">
      <c r="A184" t="s">
        <v>1535</v>
      </c>
      <c r="B184" s="172" t="s">
        <v>1536</v>
      </c>
      <c r="C184" s="168"/>
      <c r="D184" t="s">
        <v>743</v>
      </c>
    </row>
    <row r="185" spans="1:4" x14ac:dyDescent="0.25">
      <c r="A185" t="s">
        <v>1533</v>
      </c>
      <c r="B185" s="20" t="s">
        <v>1534</v>
      </c>
      <c r="C185" s="179"/>
      <c r="D185" t="s">
        <v>745</v>
      </c>
    </row>
    <row r="186" spans="1:4" x14ac:dyDescent="0.25">
      <c r="A186" t="s">
        <v>1548</v>
      </c>
      <c r="B186" s="171">
        <v>740000</v>
      </c>
      <c r="C186" s="190"/>
      <c r="D186" t="s">
        <v>747</v>
      </c>
    </row>
    <row r="187" spans="1:4" x14ac:dyDescent="0.25">
      <c r="A187" t="s">
        <v>1549</v>
      </c>
      <c r="B187" s="20" t="s">
        <v>1550</v>
      </c>
      <c r="C187" s="182"/>
      <c r="D187" t="s">
        <v>749</v>
      </c>
    </row>
    <row r="188" spans="1:4" x14ac:dyDescent="0.25">
      <c r="A188" t="s">
        <v>1553</v>
      </c>
      <c r="B188" s="20" t="s">
        <v>1554</v>
      </c>
      <c r="C188" s="183"/>
      <c r="D188" t="s">
        <v>751</v>
      </c>
    </row>
    <row r="189" spans="1:4" x14ac:dyDescent="0.25">
      <c r="A189" t="s">
        <v>1557</v>
      </c>
      <c r="B189" s="20" t="s">
        <v>1558</v>
      </c>
      <c r="C189" s="188"/>
      <c r="D189" t="s">
        <v>753</v>
      </c>
    </row>
    <row r="190" spans="1:4" x14ac:dyDescent="0.25">
      <c r="A190" t="s">
        <v>1539</v>
      </c>
      <c r="B190" s="171" t="s">
        <v>1540</v>
      </c>
      <c r="C190" s="177"/>
      <c r="D190" t="s">
        <v>755</v>
      </c>
    </row>
    <row r="191" spans="1:4" x14ac:dyDescent="0.25">
      <c r="A191" t="s">
        <v>1637</v>
      </c>
      <c r="B191" s="205" t="s">
        <v>1638</v>
      </c>
      <c r="C191" s="204"/>
      <c r="D191" t="s">
        <v>757</v>
      </c>
    </row>
    <row r="192" spans="1:4" x14ac:dyDescent="0.25">
      <c r="A192" t="s">
        <v>1639</v>
      </c>
      <c r="B192" s="171" t="s">
        <v>1640</v>
      </c>
      <c r="C192" s="206"/>
      <c r="D192" t="s">
        <v>759</v>
      </c>
    </row>
    <row r="193" spans="1:4" x14ac:dyDescent="0.25">
      <c r="A193" t="s">
        <v>1641</v>
      </c>
      <c r="B193" t="s">
        <v>1642</v>
      </c>
      <c r="C193" s="207"/>
      <c r="D193" t="s">
        <v>761</v>
      </c>
    </row>
    <row r="194" spans="1:4" x14ac:dyDescent="0.25">
      <c r="A194" t="s">
        <v>1643</v>
      </c>
      <c r="B194" s="17" t="s">
        <v>1644</v>
      </c>
      <c r="C194" s="208"/>
      <c r="D194" t="s">
        <v>765</v>
      </c>
    </row>
    <row r="196" spans="1:4" x14ac:dyDescent="0.25">
      <c r="A196" s="42" t="s">
        <v>1645</v>
      </c>
      <c r="B196" s="169"/>
      <c r="C196" s="159"/>
      <c r="D196" s="159"/>
    </row>
    <row r="197" spans="1:4" x14ac:dyDescent="0.25">
      <c r="A197" s="9" t="s">
        <v>1516</v>
      </c>
      <c r="B197" s="170" t="s">
        <v>1517</v>
      </c>
      <c r="C197" s="9" t="s">
        <v>1518</v>
      </c>
      <c r="D197" s="9" t="s">
        <v>1519</v>
      </c>
    </row>
    <row r="198" spans="1:4" x14ac:dyDescent="0.25">
      <c r="A198" t="s">
        <v>1544</v>
      </c>
      <c r="B198" s="171" t="s">
        <v>1545</v>
      </c>
      <c r="C198" s="167"/>
      <c r="D198" t="s">
        <v>671</v>
      </c>
    </row>
    <row r="199" spans="1:4" x14ac:dyDescent="0.25">
      <c r="A199" t="s">
        <v>1522</v>
      </c>
      <c r="B199" s="171" t="s">
        <v>1523</v>
      </c>
      <c r="C199" s="175"/>
      <c r="D199" t="s">
        <v>669</v>
      </c>
    </row>
    <row r="200" spans="1:4" x14ac:dyDescent="0.25">
      <c r="A200" t="s">
        <v>1526</v>
      </c>
      <c r="B200" s="20" t="s">
        <v>1480</v>
      </c>
      <c r="C200" s="180"/>
      <c r="D200" t="s">
        <v>667</v>
      </c>
    </row>
    <row r="201" spans="1:4" x14ac:dyDescent="0.25">
      <c r="A201" t="s">
        <v>1533</v>
      </c>
      <c r="B201" s="20" t="s">
        <v>1534</v>
      </c>
      <c r="C201" s="179"/>
      <c r="D201" t="s">
        <v>665</v>
      </c>
    </row>
    <row r="202" spans="1:4" x14ac:dyDescent="0.25">
      <c r="A202" t="s">
        <v>1551</v>
      </c>
      <c r="B202" s="171" t="s">
        <v>1552</v>
      </c>
      <c r="C202" s="174"/>
      <c r="D202" t="s">
        <v>662</v>
      </c>
    </row>
    <row r="204" spans="1:4" x14ac:dyDescent="0.25">
      <c r="A204" s="42" t="s">
        <v>1646</v>
      </c>
      <c r="B204" s="169"/>
      <c r="C204" s="159"/>
      <c r="D204" s="159"/>
    </row>
    <row r="205" spans="1:4" x14ac:dyDescent="0.25">
      <c r="A205" s="9" t="s">
        <v>1516</v>
      </c>
      <c r="B205" s="170" t="s">
        <v>1517</v>
      </c>
      <c r="C205" s="9" t="s">
        <v>1518</v>
      </c>
      <c r="D205" s="9" t="s">
        <v>1519</v>
      </c>
    </row>
    <row r="206" spans="1:4" x14ac:dyDescent="0.25">
      <c r="A206" t="s">
        <v>1535</v>
      </c>
      <c r="B206" s="172" t="s">
        <v>1536</v>
      </c>
      <c r="C206" s="168"/>
      <c r="D206" t="s">
        <v>675</v>
      </c>
    </row>
    <row r="207" spans="1:4" x14ac:dyDescent="0.25">
      <c r="A207" t="s">
        <v>1522</v>
      </c>
      <c r="B207" s="171" t="s">
        <v>1523</v>
      </c>
      <c r="C207" s="175"/>
      <c r="D207" t="s">
        <v>673</v>
      </c>
    </row>
    <row r="208" spans="1:4" x14ac:dyDescent="0.25">
      <c r="A208" t="s">
        <v>1555</v>
      </c>
      <c r="B208" s="171" t="s">
        <v>1556</v>
      </c>
      <c r="C208" s="173"/>
      <c r="D208" t="s">
        <v>663</v>
      </c>
    </row>
    <row r="210" spans="1:4" x14ac:dyDescent="0.25">
      <c r="A210" s="42" t="s">
        <v>1647</v>
      </c>
      <c r="B210" s="169"/>
      <c r="C210" s="159"/>
      <c r="D210" s="159"/>
    </row>
    <row r="211" spans="1:4" x14ac:dyDescent="0.25">
      <c r="A211" s="9" t="s">
        <v>1516</v>
      </c>
      <c r="B211" s="170" t="s">
        <v>1517</v>
      </c>
      <c r="C211" s="9" t="s">
        <v>1518</v>
      </c>
      <c r="D211" s="9" t="s">
        <v>1519</v>
      </c>
    </row>
    <row r="212" spans="1:4" x14ac:dyDescent="0.25">
      <c r="A212" t="s">
        <v>1520</v>
      </c>
      <c r="B212" s="20" t="s">
        <v>1521</v>
      </c>
      <c r="C212" s="176"/>
      <c r="D212" t="s">
        <v>844</v>
      </c>
    </row>
    <row r="213" spans="1:4" x14ac:dyDescent="0.25">
      <c r="A213" t="s">
        <v>1526</v>
      </c>
      <c r="B213" s="20" t="s">
        <v>1480</v>
      </c>
      <c r="C213" s="180"/>
      <c r="D213" t="s">
        <v>828</v>
      </c>
    </row>
    <row r="214" spans="1:4" x14ac:dyDescent="0.25">
      <c r="A214" t="s">
        <v>1551</v>
      </c>
      <c r="B214" s="171" t="s">
        <v>1552</v>
      </c>
      <c r="C214" s="174"/>
      <c r="D214" t="s">
        <v>802</v>
      </c>
    </row>
    <row r="215" spans="1:4" x14ac:dyDescent="0.25">
      <c r="A215" t="s">
        <v>1531</v>
      </c>
      <c r="B215" s="20" t="s">
        <v>1532</v>
      </c>
      <c r="C215" s="187"/>
      <c r="D215" t="s">
        <v>1648</v>
      </c>
    </row>
    <row r="216" spans="1:4" x14ac:dyDescent="0.25">
      <c r="A216" t="s">
        <v>1533</v>
      </c>
      <c r="B216" s="20" t="s">
        <v>1534</v>
      </c>
      <c r="C216" s="179"/>
      <c r="D216" t="s">
        <v>1649</v>
      </c>
    </row>
    <row r="217" spans="1:4" x14ac:dyDescent="0.25">
      <c r="A217" t="s">
        <v>1522</v>
      </c>
      <c r="B217" s="171" t="s">
        <v>1523</v>
      </c>
      <c r="C217" s="175"/>
      <c r="D217" t="s">
        <v>838</v>
      </c>
    </row>
    <row r="218" spans="1:4" x14ac:dyDescent="0.25">
      <c r="A218" t="s">
        <v>1537</v>
      </c>
      <c r="B218" s="20" t="s">
        <v>1538</v>
      </c>
      <c r="C218" s="181"/>
      <c r="D218" t="s">
        <v>836</v>
      </c>
    </row>
    <row r="219" spans="1:4" x14ac:dyDescent="0.25">
      <c r="A219" t="s">
        <v>1544</v>
      </c>
      <c r="B219" s="171" t="s">
        <v>1545</v>
      </c>
      <c r="C219" s="167"/>
      <c r="D219" t="s">
        <v>806</v>
      </c>
    </row>
    <row r="220" spans="1:4" x14ac:dyDescent="0.25">
      <c r="A220" t="s">
        <v>1555</v>
      </c>
      <c r="B220" s="171" t="s">
        <v>1556</v>
      </c>
      <c r="C220" s="173"/>
      <c r="D220" t="s">
        <v>804</v>
      </c>
    </row>
    <row r="222" spans="1:4" x14ac:dyDescent="0.25">
      <c r="A222" s="42" t="s">
        <v>1650</v>
      </c>
      <c r="B222" s="169"/>
      <c r="C222" s="159"/>
      <c r="D222" s="159"/>
    </row>
    <row r="223" spans="1:4" x14ac:dyDescent="0.25">
      <c r="A223" s="9" t="s">
        <v>1516</v>
      </c>
      <c r="B223" s="170" t="s">
        <v>1517</v>
      </c>
      <c r="C223" s="9" t="s">
        <v>1518</v>
      </c>
      <c r="D223" s="9" t="s">
        <v>1519</v>
      </c>
    </row>
    <row r="224" spans="1:4" x14ac:dyDescent="0.25">
      <c r="A224" t="s">
        <v>1520</v>
      </c>
      <c r="B224" s="20" t="s">
        <v>1521</v>
      </c>
      <c r="C224" s="176"/>
      <c r="D224" t="s">
        <v>844</v>
      </c>
    </row>
    <row r="225" spans="1:4" x14ac:dyDescent="0.25">
      <c r="A225" t="s">
        <v>1549</v>
      </c>
      <c r="B225" s="20" t="s">
        <v>1550</v>
      </c>
      <c r="C225" s="182"/>
      <c r="D225" t="s">
        <v>1651</v>
      </c>
    </row>
    <row r="226" spans="1:4" x14ac:dyDescent="0.25">
      <c r="A226" t="s">
        <v>1522</v>
      </c>
      <c r="B226" s="171" t="s">
        <v>1523</v>
      </c>
      <c r="C226" s="175"/>
      <c r="D226" t="s">
        <v>693</v>
      </c>
    </row>
    <row r="227" spans="1:4" x14ac:dyDescent="0.25">
      <c r="A227" t="s">
        <v>1526</v>
      </c>
      <c r="B227" s="20" t="s">
        <v>1480</v>
      </c>
      <c r="C227" s="180"/>
      <c r="D227" t="s">
        <v>828</v>
      </c>
    </row>
    <row r="228" spans="1:4" x14ac:dyDescent="0.25">
      <c r="A228" t="s">
        <v>1551</v>
      </c>
      <c r="B228" s="171" t="s">
        <v>1552</v>
      </c>
      <c r="C228" s="174"/>
      <c r="D228" t="s">
        <v>802</v>
      </c>
    </row>
    <row r="229" spans="1:4" x14ac:dyDescent="0.25">
      <c r="A229" t="s">
        <v>1533</v>
      </c>
      <c r="B229" s="20" t="s">
        <v>1534</v>
      </c>
      <c r="C229" s="179"/>
      <c r="D229" t="s">
        <v>1652</v>
      </c>
    </row>
    <row r="230" spans="1:4" x14ac:dyDescent="0.25">
      <c r="A230" t="s">
        <v>1555</v>
      </c>
      <c r="B230" s="171" t="s">
        <v>1556</v>
      </c>
      <c r="C230" s="173"/>
      <c r="D230" t="s">
        <v>679</v>
      </c>
    </row>
    <row r="231" spans="1:4" x14ac:dyDescent="0.25">
      <c r="A231" t="s">
        <v>1546</v>
      </c>
      <c r="B231" s="171" t="s">
        <v>1547</v>
      </c>
      <c r="C231" s="189"/>
      <c r="D231" t="s">
        <v>708</v>
      </c>
    </row>
    <row r="232" spans="1:4" x14ac:dyDescent="0.25">
      <c r="A232" t="s">
        <v>1548</v>
      </c>
      <c r="B232" s="171">
        <v>740000</v>
      </c>
      <c r="C232" s="190"/>
      <c r="D232" t="s">
        <v>706</v>
      </c>
    </row>
    <row r="233" spans="1:4" x14ac:dyDescent="0.25">
      <c r="A233" t="s">
        <v>1544</v>
      </c>
      <c r="B233" s="171" t="s">
        <v>1545</v>
      </c>
      <c r="C233" s="167"/>
      <c r="D233" t="s">
        <v>1653</v>
      </c>
    </row>
    <row r="235" spans="1:4" x14ac:dyDescent="0.25">
      <c r="A235" s="42" t="s">
        <v>1654</v>
      </c>
      <c r="B235" s="169"/>
      <c r="C235" s="159"/>
      <c r="D235" s="159"/>
    </row>
    <row r="236" spans="1:4" x14ac:dyDescent="0.25">
      <c r="A236" s="9" t="s">
        <v>1516</v>
      </c>
      <c r="B236" s="170" t="s">
        <v>1517</v>
      </c>
      <c r="C236" s="9" t="s">
        <v>1518</v>
      </c>
      <c r="D236" s="9" t="s">
        <v>1519</v>
      </c>
    </row>
    <row r="237" spans="1:4" x14ac:dyDescent="0.25">
      <c r="A237" t="s">
        <v>1520</v>
      </c>
      <c r="B237" s="20" t="s">
        <v>1521</v>
      </c>
      <c r="C237" s="176"/>
      <c r="D237" t="s">
        <v>844</v>
      </c>
    </row>
    <row r="238" spans="1:4" x14ac:dyDescent="0.25">
      <c r="A238" t="s">
        <v>1555</v>
      </c>
      <c r="B238" s="171" t="s">
        <v>1556</v>
      </c>
      <c r="C238" s="173"/>
      <c r="D238" t="s">
        <v>679</v>
      </c>
    </row>
    <row r="239" spans="1:4" x14ac:dyDescent="0.25">
      <c r="A239" t="s">
        <v>1549</v>
      </c>
      <c r="B239" s="20" t="s">
        <v>1550</v>
      </c>
      <c r="C239" s="182"/>
      <c r="D239" t="s">
        <v>1651</v>
      </c>
    </row>
    <row r="240" spans="1:4" x14ac:dyDescent="0.25">
      <c r="A240" t="s">
        <v>1522</v>
      </c>
      <c r="B240" s="171" t="s">
        <v>1523</v>
      </c>
      <c r="C240" s="175"/>
      <c r="D240" t="s">
        <v>693</v>
      </c>
    </row>
    <row r="241" spans="1:4" x14ac:dyDescent="0.25">
      <c r="A241" t="s">
        <v>1531</v>
      </c>
      <c r="B241" s="20" t="s">
        <v>1532</v>
      </c>
      <c r="C241" s="187"/>
      <c r="D241" t="s">
        <v>1655</v>
      </c>
    </row>
    <row r="242" spans="1:4" x14ac:dyDescent="0.25">
      <c r="A242" t="s">
        <v>1546</v>
      </c>
      <c r="B242" s="171" t="s">
        <v>1547</v>
      </c>
      <c r="C242" s="189"/>
      <c r="D242" t="s">
        <v>708</v>
      </c>
    </row>
    <row r="243" spans="1:4" x14ac:dyDescent="0.25">
      <c r="A243" t="s">
        <v>1544</v>
      </c>
      <c r="B243" s="171" t="s">
        <v>1545</v>
      </c>
      <c r="C243" s="167"/>
      <c r="D243" t="s">
        <v>1653</v>
      </c>
    </row>
    <row r="244" spans="1:4" x14ac:dyDescent="0.25">
      <c r="A244" t="s">
        <v>1533</v>
      </c>
      <c r="B244" s="20" t="s">
        <v>1534</v>
      </c>
      <c r="C244" s="179"/>
      <c r="D244" t="s">
        <v>1652</v>
      </c>
    </row>
    <row r="245" spans="1:4" x14ac:dyDescent="0.25">
      <c r="A245" t="s">
        <v>1551</v>
      </c>
      <c r="B245" s="171" t="s">
        <v>1552</v>
      </c>
      <c r="C245" s="174"/>
      <c r="D245" t="s">
        <v>802</v>
      </c>
    </row>
    <row r="246" spans="1:4" x14ac:dyDescent="0.25">
      <c r="A246" t="s">
        <v>1526</v>
      </c>
      <c r="B246" s="20" t="s">
        <v>1480</v>
      </c>
      <c r="C246" s="180"/>
      <c r="D246" t="s">
        <v>828</v>
      </c>
    </row>
    <row r="248" spans="1:4" x14ac:dyDescent="0.25">
      <c r="A248" s="42" t="s">
        <v>1656</v>
      </c>
      <c r="B248" s="169"/>
      <c r="C248" s="159"/>
      <c r="D248" s="159"/>
    </row>
    <row r="249" spans="1:4" x14ac:dyDescent="0.25">
      <c r="A249" s="9" t="s">
        <v>1516</v>
      </c>
      <c r="B249" s="170" t="s">
        <v>1517</v>
      </c>
      <c r="C249" s="9" t="s">
        <v>1518</v>
      </c>
      <c r="D249" s="9" t="s">
        <v>1519</v>
      </c>
    </row>
    <row r="250" spans="1:4" x14ac:dyDescent="0.25">
      <c r="A250" t="s">
        <v>1520</v>
      </c>
      <c r="B250" s="20" t="s">
        <v>1521</v>
      </c>
      <c r="C250" s="176"/>
      <c r="D250" t="s">
        <v>695</v>
      </c>
    </row>
    <row r="251" spans="1:4" x14ac:dyDescent="0.25">
      <c r="A251" t="s">
        <v>1557</v>
      </c>
      <c r="B251" s="20" t="s">
        <v>1558</v>
      </c>
      <c r="C251" s="188"/>
      <c r="D251" t="s">
        <v>1657</v>
      </c>
    </row>
    <row r="252" spans="1:4" x14ac:dyDescent="0.25">
      <c r="A252" t="s">
        <v>1542</v>
      </c>
      <c r="B252" s="20" t="s">
        <v>1543</v>
      </c>
      <c r="C252" s="186"/>
      <c r="D252" t="s">
        <v>710</v>
      </c>
    </row>
    <row r="253" spans="1:4" x14ac:dyDescent="0.25">
      <c r="A253" t="s">
        <v>1522</v>
      </c>
      <c r="B253" s="171" t="s">
        <v>1523</v>
      </c>
      <c r="C253" s="175"/>
      <c r="D253" t="s">
        <v>693</v>
      </c>
    </row>
    <row r="254" spans="1:4" x14ac:dyDescent="0.25">
      <c r="A254" t="s">
        <v>1526</v>
      </c>
      <c r="B254" s="20" t="s">
        <v>1480</v>
      </c>
      <c r="C254" s="180"/>
      <c r="D254" t="s">
        <v>1658</v>
      </c>
    </row>
    <row r="255" spans="1:4" x14ac:dyDescent="0.25">
      <c r="A255" t="s">
        <v>1531</v>
      </c>
      <c r="B255" s="20" t="s">
        <v>1532</v>
      </c>
      <c r="C255" s="187"/>
      <c r="D255" t="s">
        <v>1659</v>
      </c>
    </row>
    <row r="256" spans="1:4" x14ac:dyDescent="0.25">
      <c r="A256" t="s">
        <v>1535</v>
      </c>
      <c r="B256" s="172" t="s">
        <v>1536</v>
      </c>
      <c r="C256" s="168"/>
      <c r="D256" t="s">
        <v>685</v>
      </c>
    </row>
    <row r="257" spans="1:4" x14ac:dyDescent="0.25">
      <c r="A257" t="s">
        <v>1537</v>
      </c>
      <c r="B257" s="20" t="s">
        <v>1538</v>
      </c>
      <c r="C257" s="181"/>
      <c r="D257" t="s">
        <v>683</v>
      </c>
    </row>
    <row r="258" spans="1:4" x14ac:dyDescent="0.25">
      <c r="A258" t="s">
        <v>1544</v>
      </c>
      <c r="B258" s="171" t="s">
        <v>1545</v>
      </c>
      <c r="C258" s="167"/>
      <c r="D258" t="s">
        <v>1660</v>
      </c>
    </row>
    <row r="259" spans="1:4" x14ac:dyDescent="0.25">
      <c r="A259" t="s">
        <v>1551</v>
      </c>
      <c r="B259" s="171" t="s">
        <v>1552</v>
      </c>
      <c r="C259" s="174"/>
      <c r="D259" t="s">
        <v>802</v>
      </c>
    </row>
    <row r="260" spans="1:4" x14ac:dyDescent="0.25">
      <c r="A260" t="s">
        <v>1553</v>
      </c>
      <c r="B260" s="20" t="s">
        <v>1554</v>
      </c>
      <c r="C260" s="183"/>
      <c r="D260" t="s">
        <v>701</v>
      </c>
    </row>
    <row r="261" spans="1:4" x14ac:dyDescent="0.25">
      <c r="A261" t="s">
        <v>1555</v>
      </c>
      <c r="B261" s="171" t="s">
        <v>1556</v>
      </c>
      <c r="C261" s="173"/>
      <c r="D261" t="s">
        <v>679</v>
      </c>
    </row>
    <row r="262" spans="1:4" x14ac:dyDescent="0.25">
      <c r="A262" t="s">
        <v>1548</v>
      </c>
      <c r="B262" s="171">
        <v>740000</v>
      </c>
      <c r="C262" s="190"/>
      <c r="D262" t="s">
        <v>706</v>
      </c>
    </row>
    <row r="263" spans="1:4" x14ac:dyDescent="0.25">
      <c r="B263"/>
    </row>
    <row r="264" spans="1:4" x14ac:dyDescent="0.25">
      <c r="A264" s="42" t="s">
        <v>1661</v>
      </c>
      <c r="B264" s="169"/>
      <c r="C264" s="159"/>
      <c r="D264" s="159"/>
    </row>
    <row r="265" spans="1:4" x14ac:dyDescent="0.25">
      <c r="A265" s="9" t="s">
        <v>1516</v>
      </c>
      <c r="B265" s="170" t="s">
        <v>1517</v>
      </c>
      <c r="C265" s="9" t="s">
        <v>1518</v>
      </c>
      <c r="D265" s="9" t="s">
        <v>1519</v>
      </c>
    </row>
    <row r="266" spans="1:4" x14ac:dyDescent="0.25">
      <c r="A266" t="s">
        <v>1520</v>
      </c>
      <c r="B266" s="20" t="s">
        <v>1521</v>
      </c>
      <c r="C266" s="176"/>
      <c r="D266" t="s">
        <v>844</v>
      </c>
    </row>
    <row r="267" spans="1:4" x14ac:dyDescent="0.25">
      <c r="A267" t="s">
        <v>1526</v>
      </c>
      <c r="B267" s="20" t="s">
        <v>1480</v>
      </c>
      <c r="C267" s="180"/>
      <c r="D267" t="s">
        <v>828</v>
      </c>
    </row>
    <row r="268" spans="1:4" x14ac:dyDescent="0.25">
      <c r="A268" t="s">
        <v>1549</v>
      </c>
      <c r="B268" s="20" t="s">
        <v>1550</v>
      </c>
      <c r="C268" s="182"/>
      <c r="D268" t="s">
        <v>1651</v>
      </c>
    </row>
    <row r="269" spans="1:4" x14ac:dyDescent="0.25">
      <c r="A269" t="s">
        <v>1542</v>
      </c>
      <c r="B269" s="20" t="s">
        <v>1543</v>
      </c>
      <c r="C269" s="186"/>
      <c r="D269" t="s">
        <v>710</v>
      </c>
    </row>
    <row r="270" spans="1:4" x14ac:dyDescent="0.25">
      <c r="A270" t="s">
        <v>1557</v>
      </c>
      <c r="B270" s="20" t="s">
        <v>1558</v>
      </c>
      <c r="C270" s="188"/>
      <c r="D270" t="s">
        <v>1657</v>
      </c>
    </row>
    <row r="271" spans="1:4" x14ac:dyDescent="0.25">
      <c r="A271" t="s">
        <v>1522</v>
      </c>
      <c r="B271" s="171" t="s">
        <v>1523</v>
      </c>
      <c r="C271" s="175"/>
      <c r="D271" t="s">
        <v>693</v>
      </c>
    </row>
    <row r="272" spans="1:4" x14ac:dyDescent="0.25">
      <c r="A272" t="s">
        <v>1537</v>
      </c>
      <c r="B272" s="20" t="s">
        <v>1538</v>
      </c>
      <c r="C272" s="181"/>
      <c r="D272" t="s">
        <v>1662</v>
      </c>
    </row>
    <row r="273" spans="1:4" x14ac:dyDescent="0.25">
      <c r="A273" t="s">
        <v>1555</v>
      </c>
      <c r="B273" s="171" t="s">
        <v>1556</v>
      </c>
      <c r="C273" s="173"/>
      <c r="D273" t="s">
        <v>1663</v>
      </c>
    </row>
    <row r="274" spans="1:4" x14ac:dyDescent="0.25">
      <c r="A274" t="s">
        <v>1551</v>
      </c>
      <c r="B274" s="171" t="s">
        <v>1552</v>
      </c>
      <c r="C274" s="174"/>
      <c r="D274" t="s">
        <v>802</v>
      </c>
    </row>
    <row r="275" spans="1:4" x14ac:dyDescent="0.25">
      <c r="A275" t="s">
        <v>1544</v>
      </c>
      <c r="B275" s="171" t="s">
        <v>1545</v>
      </c>
      <c r="C275" s="167"/>
      <c r="D275" t="s">
        <v>1660</v>
      </c>
    </row>
    <row r="276" spans="1:4" x14ac:dyDescent="0.25">
      <c r="A276" t="s">
        <v>1548</v>
      </c>
      <c r="B276" s="171">
        <v>740000</v>
      </c>
      <c r="C276" s="190"/>
      <c r="D276" t="s">
        <v>706</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tabSelected="1" workbookViewId="0">
      <selection activeCell="A3" sqref="A3:B4"/>
    </sheetView>
  </sheetViews>
  <sheetFormatPr defaultColWidth="8.7109375" defaultRowHeight="15" x14ac:dyDescent="0.25"/>
  <cols>
    <col min="1" max="1" width="31.42578125" customWidth="1"/>
    <col min="2" max="2" width="28.28515625" customWidth="1"/>
    <col min="3" max="3" width="85.5703125" customWidth="1"/>
  </cols>
  <sheetData>
    <row r="1" spans="1:3" x14ac:dyDescent="0.25">
      <c r="A1" s="42" t="s">
        <v>1664</v>
      </c>
      <c r="B1" s="42" t="s">
        <v>1665</v>
      </c>
    </row>
    <row r="2" spans="1:3" ht="150" x14ac:dyDescent="0.25">
      <c r="A2" t="s">
        <v>1666</v>
      </c>
      <c r="B2" t="s">
        <v>1667</v>
      </c>
      <c r="C2" s="163" t="s">
        <v>1668</v>
      </c>
    </row>
    <row r="3" spans="1:3" x14ac:dyDescent="0.25">
      <c r="A3" t="s">
        <v>3651</v>
      </c>
      <c r="B3" t="s">
        <v>3652</v>
      </c>
    </row>
    <row r="4" spans="1:3" x14ac:dyDescent="0.25">
      <c r="A4" t="s">
        <v>3653</v>
      </c>
      <c r="B4" t="s">
        <v>3654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workbookViewId="0"/>
  </sheetViews>
  <sheetFormatPr defaultColWidth="8.7109375" defaultRowHeight="15" x14ac:dyDescent="0.25"/>
  <cols>
    <col min="1" max="1" width="49.42578125" style="1" customWidth="1"/>
    <col min="2" max="2" width="10.42578125" style="1" customWidth="1"/>
    <col min="3" max="3" width="12.7109375" style="1" customWidth="1"/>
    <col min="4" max="4" width="13.42578125" style="1" customWidth="1"/>
    <col min="5" max="5" width="20.42578125" style="1" customWidth="1"/>
    <col min="7" max="7" width="14" customWidth="1"/>
    <col min="10" max="10" width="9.42578125" bestFit="1" customWidth="1"/>
    <col min="14" max="15" width="12.28515625" bestFit="1" customWidth="1"/>
    <col min="16" max="16" width="12.42578125" bestFit="1" customWidth="1"/>
  </cols>
  <sheetData>
    <row r="1" spans="1:8" s="1" customFormat="1" x14ac:dyDescent="0.25">
      <c r="A1" s="3"/>
      <c r="B1" s="195"/>
      <c r="C1" s="195"/>
      <c r="D1" s="195"/>
      <c r="E1" s="3"/>
    </row>
    <row r="2" spans="1:8" ht="15.75" x14ac:dyDescent="0.25">
      <c r="A2" s="413" t="s">
        <v>1669</v>
      </c>
      <c r="B2" s="413"/>
      <c r="C2" s="213"/>
      <c r="D2" s="213"/>
      <c r="E2" s="213"/>
      <c r="F2" s="213"/>
      <c r="G2" s="213"/>
      <c r="H2" s="57" t="s">
        <v>1670</v>
      </c>
    </row>
    <row r="3" spans="1:8" ht="15.75" x14ac:dyDescent="0.25">
      <c r="A3" s="213" t="s">
        <v>1671</v>
      </c>
      <c r="B3" s="213"/>
      <c r="C3" s="213"/>
      <c r="D3" s="213"/>
      <c r="E3" s="213"/>
      <c r="F3" s="213"/>
      <c r="G3" s="213"/>
      <c r="H3" s="57" t="s">
        <v>1672</v>
      </c>
    </row>
    <row r="4" spans="1:8" x14ac:dyDescent="0.25">
      <c r="A4" s="214"/>
      <c r="B4" s="214"/>
      <c r="C4" s="214"/>
      <c r="D4" s="214"/>
      <c r="E4" s="214"/>
      <c r="F4" s="214"/>
      <c r="G4" s="57"/>
      <c r="H4" s="57" t="s">
        <v>1673</v>
      </c>
    </row>
    <row r="5" spans="1:8" x14ac:dyDescent="0.25">
      <c r="A5" s="214"/>
      <c r="B5" s="214"/>
      <c r="C5" s="214"/>
      <c r="D5" s="214"/>
      <c r="E5" s="214"/>
      <c r="F5" s="214"/>
      <c r="G5" s="214"/>
      <c r="H5" s="214"/>
    </row>
    <row r="6" spans="1:8" x14ac:dyDescent="0.25">
      <c r="A6" s="414" t="s">
        <v>1674</v>
      </c>
      <c r="B6" s="399" t="s">
        <v>1675</v>
      </c>
      <c r="C6" s="399" t="s">
        <v>1676</v>
      </c>
      <c r="D6" s="399" t="s">
        <v>1677</v>
      </c>
      <c r="E6" s="399" t="s">
        <v>1678</v>
      </c>
      <c r="F6" s="399" t="s">
        <v>625</v>
      </c>
      <c r="G6" s="399" t="s">
        <v>1679</v>
      </c>
      <c r="H6" s="399" t="s">
        <v>1680</v>
      </c>
    </row>
    <row r="7" spans="1:8" ht="15.75" thickBot="1" x14ac:dyDescent="0.3">
      <c r="A7" s="415"/>
      <c r="B7" s="416" t="s">
        <v>1681</v>
      </c>
      <c r="C7" s="417"/>
      <c r="D7" s="417"/>
      <c r="E7" s="417"/>
      <c r="F7" s="417"/>
      <c r="G7" s="417"/>
      <c r="H7" s="418"/>
    </row>
    <row r="8" spans="1:8" ht="15.75" thickTop="1" x14ac:dyDescent="0.25">
      <c r="A8" s="241" t="s">
        <v>1682</v>
      </c>
      <c r="B8" s="307">
        <v>5935361.2048846316</v>
      </c>
      <c r="C8" s="307">
        <v>12331.35516763239</v>
      </c>
      <c r="D8" s="307">
        <v>255.41813011993699</v>
      </c>
      <c r="E8" s="307">
        <v>16601.736021301014</v>
      </c>
      <c r="F8" s="307">
        <v>64984.511311122282</v>
      </c>
      <c r="G8" s="307">
        <v>7345.4310275876951</v>
      </c>
      <c r="H8" s="307">
        <v>12364.091048770906</v>
      </c>
    </row>
    <row r="9" spans="1:8" x14ac:dyDescent="0.25">
      <c r="A9" s="242" t="s">
        <v>1683</v>
      </c>
      <c r="B9" s="307">
        <v>5894246.3300794624</v>
      </c>
      <c r="C9" s="307">
        <v>474.07141405218891</v>
      </c>
      <c r="D9" s="307">
        <v>255.32625983564566</v>
      </c>
      <c r="E9" s="307">
        <v>16392.841699559172</v>
      </c>
      <c r="F9" s="307">
        <v>64879.039506516223</v>
      </c>
      <c r="G9" s="307">
        <v>6989.45692056402</v>
      </c>
      <c r="H9" s="307">
        <v>12298.979757295287</v>
      </c>
    </row>
    <row r="10" spans="1:8" x14ac:dyDescent="0.25">
      <c r="A10" s="308" t="s">
        <v>1684</v>
      </c>
      <c r="B10" s="307">
        <v>2540094.5307982946</v>
      </c>
      <c r="C10" s="307">
        <v>37.656050059714502</v>
      </c>
      <c r="D10" s="307">
        <v>101.32241952488565</v>
      </c>
      <c r="E10" s="307">
        <v>3546.3367720364731</v>
      </c>
      <c r="F10" s="307">
        <v>794.66570664443441</v>
      </c>
      <c r="G10" s="307">
        <v>197.74109991391563</v>
      </c>
      <c r="H10" s="307">
        <v>9554.1507363760447</v>
      </c>
    </row>
    <row r="11" spans="1:8" x14ac:dyDescent="0.25">
      <c r="A11" s="309" t="s">
        <v>1685</v>
      </c>
      <c r="B11" s="307">
        <v>2400057.4856406469</v>
      </c>
      <c r="C11" s="307">
        <v>34.823479419570468</v>
      </c>
      <c r="D11" s="307">
        <v>100.86538569159121</v>
      </c>
      <c r="E11" s="310">
        <v>3434.4290996747714</v>
      </c>
      <c r="F11" s="310">
        <v>581.83867235005948</v>
      </c>
      <c r="G11" s="310">
        <v>43.701395420034459</v>
      </c>
      <c r="H11" s="310">
        <v>9439.0432746602182</v>
      </c>
    </row>
    <row r="12" spans="1:8" x14ac:dyDescent="0.25">
      <c r="A12" s="309" t="s">
        <v>1686</v>
      </c>
      <c r="B12" s="307">
        <v>94253.062008181601</v>
      </c>
      <c r="C12" s="307">
        <v>1.46027512323081</v>
      </c>
      <c r="D12" s="307">
        <v>0.26593010197444999</v>
      </c>
      <c r="E12" s="310">
        <v>111.9076723617019</v>
      </c>
      <c r="F12" s="310">
        <v>212.82703429437495</v>
      </c>
      <c r="G12" s="310">
        <v>154.03970449388117</v>
      </c>
      <c r="H12" s="310">
        <v>115.10746171582606</v>
      </c>
    </row>
    <row r="13" spans="1:8" x14ac:dyDescent="0.25">
      <c r="A13" s="309" t="s">
        <v>1687</v>
      </c>
      <c r="B13" s="307">
        <v>45783.983149465937</v>
      </c>
      <c r="C13" s="307">
        <v>1.37229551691322</v>
      </c>
      <c r="D13" s="307">
        <v>0.19110373131999001</v>
      </c>
      <c r="E13" s="310" t="s">
        <v>1688</v>
      </c>
      <c r="F13" s="310" t="s">
        <v>1688</v>
      </c>
      <c r="G13" s="310" t="s">
        <v>1688</v>
      </c>
      <c r="H13" s="310" t="s">
        <v>1688</v>
      </c>
    </row>
    <row r="14" spans="1:8" x14ac:dyDescent="0.25">
      <c r="A14" s="243" t="s">
        <v>1689</v>
      </c>
      <c r="B14" s="307">
        <v>711227.52746031829</v>
      </c>
      <c r="C14" s="307">
        <v>66.667583289309391</v>
      </c>
      <c r="D14" s="307">
        <v>9.3662220369597406</v>
      </c>
      <c r="E14" s="307">
        <v>1515.3616266750041</v>
      </c>
      <c r="F14" s="307">
        <v>1044.8381666781022</v>
      </c>
      <c r="G14" s="307">
        <v>120.23413844415886</v>
      </c>
      <c r="H14" s="307">
        <v>1574.0871153371656</v>
      </c>
    </row>
    <row r="15" spans="1:8" x14ac:dyDescent="0.25">
      <c r="A15" s="309" t="s">
        <v>1690</v>
      </c>
      <c r="B15" s="307">
        <v>14978.572362155866</v>
      </c>
      <c r="C15" s="307">
        <v>0.23835740177008</v>
      </c>
      <c r="D15" s="307">
        <v>5.0815371746130003E-2</v>
      </c>
      <c r="E15" s="310" t="s">
        <v>1688</v>
      </c>
      <c r="F15" s="310" t="s">
        <v>1688</v>
      </c>
      <c r="G15" s="310" t="s">
        <v>1688</v>
      </c>
      <c r="H15" s="310" t="s">
        <v>1688</v>
      </c>
    </row>
    <row r="16" spans="1:8" x14ac:dyDescent="0.25">
      <c r="A16" s="309" t="s">
        <v>1691</v>
      </c>
      <c r="B16" s="307">
        <v>5057.2748720254449</v>
      </c>
      <c r="C16" s="307">
        <v>0.25516926930848</v>
      </c>
      <c r="D16" s="307">
        <v>3.8004328346280002E-2</v>
      </c>
      <c r="E16" s="310" t="s">
        <v>1688</v>
      </c>
      <c r="F16" s="310" t="s">
        <v>1688</v>
      </c>
      <c r="G16" s="310" t="s">
        <v>1688</v>
      </c>
      <c r="H16" s="310" t="s">
        <v>1688</v>
      </c>
    </row>
    <row r="17" spans="1:8" x14ac:dyDescent="0.25">
      <c r="A17" s="309" t="s">
        <v>1692</v>
      </c>
      <c r="B17" s="307">
        <v>67269.957813983725</v>
      </c>
      <c r="C17" s="307">
        <v>1.85662734289529</v>
      </c>
      <c r="D17" s="307">
        <v>0.29458061428601001</v>
      </c>
      <c r="E17" s="310" t="s">
        <v>1688</v>
      </c>
      <c r="F17" s="310" t="s">
        <v>1688</v>
      </c>
      <c r="G17" s="310" t="s">
        <v>1688</v>
      </c>
      <c r="H17" s="310" t="s">
        <v>1688</v>
      </c>
    </row>
    <row r="18" spans="1:8" x14ac:dyDescent="0.25">
      <c r="A18" s="309" t="s">
        <v>1693</v>
      </c>
      <c r="B18" s="307">
        <v>45070.579654334128</v>
      </c>
      <c r="C18" s="307">
        <v>3.0283235843053902</v>
      </c>
      <c r="D18" s="307">
        <v>0.52839203850651995</v>
      </c>
      <c r="E18" s="310" t="s">
        <v>1688</v>
      </c>
      <c r="F18" s="310" t="s">
        <v>1688</v>
      </c>
      <c r="G18" s="310" t="s">
        <v>1688</v>
      </c>
      <c r="H18" s="310" t="s">
        <v>1688</v>
      </c>
    </row>
    <row r="19" spans="1:8" x14ac:dyDescent="0.25">
      <c r="A19" s="309" t="s">
        <v>1694</v>
      </c>
      <c r="B19" s="307">
        <v>46357.764227420019</v>
      </c>
      <c r="C19" s="307">
        <v>3.41919088614388</v>
      </c>
      <c r="D19" s="307">
        <v>0.52415757023381004</v>
      </c>
      <c r="E19" s="310" t="s">
        <v>1688</v>
      </c>
      <c r="F19" s="310" t="s">
        <v>1688</v>
      </c>
      <c r="G19" s="310" t="s">
        <v>1688</v>
      </c>
      <c r="H19" s="310" t="s">
        <v>1688</v>
      </c>
    </row>
    <row r="20" spans="1:8" x14ac:dyDescent="0.25">
      <c r="A20" s="309" t="s">
        <v>1695</v>
      </c>
      <c r="B20" s="307">
        <v>36302.033778109631</v>
      </c>
      <c r="C20" s="307">
        <v>2.4295382607283198</v>
      </c>
      <c r="D20" s="307">
        <v>0.36471649490099001</v>
      </c>
      <c r="E20" s="310" t="s">
        <v>1688</v>
      </c>
      <c r="F20" s="310" t="s">
        <v>1688</v>
      </c>
      <c r="G20" s="310" t="s">
        <v>1688</v>
      </c>
      <c r="H20" s="310" t="s">
        <v>1688</v>
      </c>
    </row>
    <row r="21" spans="1:8" x14ac:dyDescent="0.25">
      <c r="A21" s="311" t="s">
        <v>1696</v>
      </c>
      <c r="B21" s="307">
        <v>496191.34475228947</v>
      </c>
      <c r="C21" s="307">
        <v>55.440376544157949</v>
      </c>
      <c r="D21" s="307">
        <v>7.5655556189400004</v>
      </c>
      <c r="E21" s="310">
        <v>1515.3616266750041</v>
      </c>
      <c r="F21" s="310">
        <v>1044.8381666781022</v>
      </c>
      <c r="G21" s="310">
        <v>120.23413844415886</v>
      </c>
      <c r="H21" s="310">
        <v>1574.0871153371656</v>
      </c>
    </row>
    <row r="22" spans="1:8" x14ac:dyDescent="0.25">
      <c r="A22" s="243" t="s">
        <v>1697</v>
      </c>
      <c r="B22" s="307">
        <v>1830505.6056332772</v>
      </c>
      <c r="C22" s="307">
        <v>160.28001983992968</v>
      </c>
      <c r="D22" s="307">
        <v>137.97722792661688</v>
      </c>
      <c r="E22" s="307">
        <v>10294.630529494003</v>
      </c>
      <c r="F22" s="307">
        <v>58614.797849139453</v>
      </c>
      <c r="G22" s="307">
        <v>5723.5980346497408</v>
      </c>
      <c r="H22" s="307">
        <v>618.63077203361581</v>
      </c>
    </row>
    <row r="23" spans="1:8" x14ac:dyDescent="0.25">
      <c r="A23" s="309" t="s">
        <v>1698</v>
      </c>
      <c r="B23" s="307">
        <v>170713.69036083069</v>
      </c>
      <c r="C23" s="307">
        <v>2.0771880881664</v>
      </c>
      <c r="D23" s="307">
        <v>5.2617344805668296</v>
      </c>
      <c r="E23" s="310">
        <v>40.811932568812999</v>
      </c>
      <c r="F23" s="310">
        <v>207.24271059858924</v>
      </c>
      <c r="G23" s="310">
        <v>20.972782413204179</v>
      </c>
      <c r="H23" s="310">
        <v>7.9863698191035404</v>
      </c>
    </row>
    <row r="24" spans="1:8" x14ac:dyDescent="0.25">
      <c r="A24" s="309" t="s">
        <v>1699</v>
      </c>
      <c r="B24" s="307">
        <v>1543321.2347240872</v>
      </c>
      <c r="C24" s="307">
        <v>95.722338182973743</v>
      </c>
      <c r="D24" s="307">
        <v>108.02744179292077</v>
      </c>
      <c r="E24" s="310">
        <v>7564.0039070770663</v>
      </c>
      <c r="F24" s="310">
        <v>38851.488066997837</v>
      </c>
      <c r="G24" s="310">
        <v>3123.5335919534832</v>
      </c>
      <c r="H24" s="310">
        <v>155.69594484037685</v>
      </c>
    </row>
    <row r="25" spans="1:8" x14ac:dyDescent="0.25">
      <c r="A25" s="309" t="s">
        <v>1700</v>
      </c>
      <c r="B25" s="307">
        <v>46055.912865416671</v>
      </c>
      <c r="C25" s="307">
        <v>3.5201759225</v>
      </c>
      <c r="D25" s="307">
        <v>1.1264562951999999</v>
      </c>
      <c r="E25" s="310">
        <v>504.06504986911966</v>
      </c>
      <c r="F25" s="310">
        <v>79.731529299018959</v>
      </c>
      <c r="G25" s="310">
        <v>38.628071801561717</v>
      </c>
      <c r="H25" s="310">
        <v>59.549191471448658</v>
      </c>
    </row>
    <row r="26" spans="1:8" x14ac:dyDescent="0.25">
      <c r="A26" s="309" t="s">
        <v>1701</v>
      </c>
      <c r="B26" s="307">
        <v>38024.136018348065</v>
      </c>
      <c r="C26" s="307">
        <v>16.174692701572852</v>
      </c>
      <c r="D26" s="307">
        <v>0.73291389331867995</v>
      </c>
      <c r="E26" s="310">
        <v>564.78322714808633</v>
      </c>
      <c r="F26" s="310">
        <v>1625.6330147817607</v>
      </c>
      <c r="G26" s="310">
        <v>797.79002364334588</v>
      </c>
      <c r="H26" s="310">
        <v>168.62503652225149</v>
      </c>
    </row>
    <row r="27" spans="1:8" ht="15.75" thickBot="1" x14ac:dyDescent="0.3">
      <c r="A27" s="309" t="s">
        <v>1702</v>
      </c>
      <c r="B27" s="307">
        <v>32390.631664594664</v>
      </c>
      <c r="C27" s="307">
        <v>42.78562494471668</v>
      </c>
      <c r="D27" s="307">
        <v>22.8286814646106</v>
      </c>
      <c r="E27" s="310">
        <v>1620.9664128309175</v>
      </c>
      <c r="F27" s="310">
        <v>17850.702527462247</v>
      </c>
      <c r="G27" s="310">
        <v>1742.6735648381459</v>
      </c>
      <c r="H27" s="310">
        <v>226.77422938043526</v>
      </c>
    </row>
    <row r="28" spans="1:8" ht="15.75" thickTop="1" x14ac:dyDescent="0.25">
      <c r="A28" s="244" t="s">
        <v>1703</v>
      </c>
      <c r="B28" s="307">
        <v>586285.4434706961</v>
      </c>
      <c r="C28" s="307">
        <v>205.34813377159594</v>
      </c>
      <c r="D28" s="307">
        <v>4.1002059296026401</v>
      </c>
      <c r="E28" s="307">
        <v>908.26373148672474</v>
      </c>
      <c r="F28" s="307">
        <v>3021.6454373622296</v>
      </c>
      <c r="G28" s="307">
        <v>706.60096524296171</v>
      </c>
      <c r="H28" s="307">
        <v>527.57585355553215</v>
      </c>
    </row>
    <row r="29" spans="1:8" x14ac:dyDescent="0.25">
      <c r="A29" s="309" t="s">
        <v>1704</v>
      </c>
      <c r="B29" s="307">
        <v>227130.02298152124</v>
      </c>
      <c r="C29" s="307">
        <v>43.127051806573057</v>
      </c>
      <c r="D29" s="307">
        <v>1.1609958550767701</v>
      </c>
      <c r="E29" s="310">
        <v>490.17465541376572</v>
      </c>
      <c r="F29" s="310">
        <v>165.62633435353089</v>
      </c>
      <c r="G29" s="310">
        <v>188.2774974794886</v>
      </c>
      <c r="H29" s="310">
        <v>369.97578072655716</v>
      </c>
    </row>
    <row r="30" spans="1:8" x14ac:dyDescent="0.25">
      <c r="A30" s="309" t="s">
        <v>1705</v>
      </c>
      <c r="B30" s="307">
        <v>358897.51072027022</v>
      </c>
      <c r="C30" s="307">
        <v>162.20807697148538</v>
      </c>
      <c r="D30" s="307">
        <v>2.9373316220328798</v>
      </c>
      <c r="E30" s="310">
        <v>418.08907607295907</v>
      </c>
      <c r="F30" s="310">
        <v>2856.0191030086989</v>
      </c>
      <c r="G30" s="310">
        <v>518.3234677634731</v>
      </c>
      <c r="H30" s="310">
        <v>157.60007282897502</v>
      </c>
    </row>
    <row r="31" spans="1:8" x14ac:dyDescent="0.25">
      <c r="A31" s="309" t="s">
        <v>1706</v>
      </c>
      <c r="B31" s="307">
        <v>257.90976890459297</v>
      </c>
      <c r="C31" s="307">
        <v>1.300499353749E-2</v>
      </c>
      <c r="D31" s="307">
        <v>1.87845249299E-3</v>
      </c>
      <c r="E31" s="310" t="s">
        <v>1688</v>
      </c>
      <c r="F31" s="310" t="s">
        <v>1688</v>
      </c>
      <c r="G31" s="310" t="s">
        <v>1688</v>
      </c>
      <c r="H31" s="310" t="s">
        <v>1688</v>
      </c>
    </row>
    <row r="32" spans="1:8" x14ac:dyDescent="0.25">
      <c r="A32" s="243" t="s">
        <v>1707</v>
      </c>
      <c r="B32" s="307">
        <v>226133.22271687587</v>
      </c>
      <c r="C32" s="307">
        <v>4.1196270916394298</v>
      </c>
      <c r="D32" s="307">
        <v>2.5601844175807398</v>
      </c>
      <c r="E32" s="307">
        <v>128.24903986696705</v>
      </c>
      <c r="F32" s="307">
        <v>1403.092346692003</v>
      </c>
      <c r="G32" s="307">
        <v>241.28268231324299</v>
      </c>
      <c r="H32" s="307">
        <v>24.535279992929539</v>
      </c>
    </row>
    <row r="33" spans="1:8" x14ac:dyDescent="0.25">
      <c r="A33" s="309" t="s">
        <v>1708</v>
      </c>
      <c r="B33" s="307">
        <v>198086.65897924625</v>
      </c>
      <c r="C33" s="307">
        <v>3.6313603130694299</v>
      </c>
      <c r="D33" s="307">
        <v>1.7785747835824199</v>
      </c>
      <c r="E33" s="310">
        <v>128.24903986696705</v>
      </c>
      <c r="F33" s="310">
        <v>1403.092346692003</v>
      </c>
      <c r="G33" s="310">
        <v>241.28268231324299</v>
      </c>
      <c r="H33" s="310">
        <v>24.535279992929539</v>
      </c>
    </row>
    <row r="34" spans="1:8" x14ac:dyDescent="0.25">
      <c r="A34" s="309" t="s">
        <v>1709</v>
      </c>
      <c r="B34" s="307">
        <v>28046.5637376296</v>
      </c>
      <c r="C34" s="307">
        <v>0.48826677857</v>
      </c>
      <c r="D34" s="307">
        <v>0.78160963399831995</v>
      </c>
      <c r="E34" s="310" t="s">
        <v>1710</v>
      </c>
      <c r="F34" s="310" t="s">
        <v>1710</v>
      </c>
      <c r="G34" s="310" t="s">
        <v>1710</v>
      </c>
      <c r="H34" s="310" t="s">
        <v>1710</v>
      </c>
    </row>
    <row r="35" spans="1:8" x14ac:dyDescent="0.25">
      <c r="A35" s="312" t="s">
        <v>1711</v>
      </c>
      <c r="B35" s="307">
        <v>41114.874805169908</v>
      </c>
      <c r="C35" s="307">
        <v>11857.283753580201</v>
      </c>
      <c r="D35" s="307">
        <v>9.1870284291349996E-2</v>
      </c>
      <c r="E35" s="307">
        <v>208.89432174184356</v>
      </c>
      <c r="F35" s="307">
        <v>105.47180460606191</v>
      </c>
      <c r="G35" s="307">
        <v>355.97410702367489</v>
      </c>
      <c r="H35" s="307">
        <v>65.111291475618813</v>
      </c>
    </row>
    <row r="36" spans="1:8" x14ac:dyDescent="0.25">
      <c r="A36" s="243" t="s">
        <v>1712</v>
      </c>
      <c r="B36" s="307">
        <v>4169.7141237857086</v>
      </c>
      <c r="C36" s="307">
        <v>2828.7193306107342</v>
      </c>
      <c r="D36" s="307" t="s">
        <v>1710</v>
      </c>
      <c r="E36" s="307" t="s">
        <v>1710</v>
      </c>
      <c r="F36" s="307" t="s">
        <v>1710</v>
      </c>
      <c r="G36" s="307" t="s">
        <v>1710</v>
      </c>
      <c r="H36" s="307" t="s">
        <v>1710</v>
      </c>
    </row>
    <row r="37" spans="1:8" x14ac:dyDescent="0.25">
      <c r="A37" s="309" t="s">
        <v>1713</v>
      </c>
      <c r="B37" s="307">
        <v>4169.7141237857086</v>
      </c>
      <c r="C37" s="307">
        <v>2828.7193306107342</v>
      </c>
      <c r="D37" s="310" t="s">
        <v>1710</v>
      </c>
      <c r="E37" s="310" t="s">
        <v>1710</v>
      </c>
      <c r="F37" s="310" t="s">
        <v>1710</v>
      </c>
      <c r="G37" s="310" t="s">
        <v>1710</v>
      </c>
      <c r="H37" s="313" t="s">
        <v>1714</v>
      </c>
    </row>
    <row r="38" spans="1:8" x14ac:dyDescent="0.25">
      <c r="A38" s="309" t="s">
        <v>1715</v>
      </c>
      <c r="B38" s="307" t="s">
        <v>1688</v>
      </c>
      <c r="C38" s="307" t="s">
        <v>1688</v>
      </c>
      <c r="D38" s="310" t="s">
        <v>1710</v>
      </c>
      <c r="E38" s="310" t="s">
        <v>1710</v>
      </c>
      <c r="F38" s="310" t="s">
        <v>1710</v>
      </c>
      <c r="G38" s="310" t="s">
        <v>1710</v>
      </c>
      <c r="H38" s="310" t="s">
        <v>1710</v>
      </c>
    </row>
    <row r="39" spans="1:8" x14ac:dyDescent="0.25">
      <c r="A39" s="309" t="s">
        <v>1716</v>
      </c>
      <c r="B39" s="307" t="s">
        <v>1717</v>
      </c>
      <c r="C39" s="307" t="s">
        <v>1717</v>
      </c>
      <c r="D39" s="310" t="s">
        <v>1710</v>
      </c>
      <c r="E39" s="307" t="s">
        <v>1710</v>
      </c>
      <c r="F39" s="307" t="s">
        <v>1710</v>
      </c>
      <c r="G39" s="307" t="s">
        <v>1710</v>
      </c>
      <c r="H39" s="307" t="s">
        <v>1710</v>
      </c>
    </row>
    <row r="40" spans="1:8" x14ac:dyDescent="0.25">
      <c r="A40" s="243" t="s">
        <v>1718</v>
      </c>
      <c r="B40" s="307">
        <v>36945.160681384201</v>
      </c>
      <c r="C40" s="307">
        <v>9028.5644229694662</v>
      </c>
      <c r="D40" s="307">
        <v>9.1870284291349996E-2</v>
      </c>
      <c r="E40" s="307">
        <v>208.89432174184356</v>
      </c>
      <c r="F40" s="307">
        <v>105.47180460606191</v>
      </c>
      <c r="G40" s="307">
        <v>355.97410702367489</v>
      </c>
      <c r="H40" s="307">
        <v>65.111291475618813</v>
      </c>
    </row>
    <row r="41" spans="1:8" x14ac:dyDescent="0.25">
      <c r="A41" s="309" t="s">
        <v>1719</v>
      </c>
      <c r="B41" s="307">
        <v>11998.333379274758</v>
      </c>
      <c r="C41" s="307">
        <v>1877.1194091493796</v>
      </c>
      <c r="D41" s="307">
        <v>3.5424165198090003E-2</v>
      </c>
      <c r="E41" s="310" t="s">
        <v>1688</v>
      </c>
      <c r="F41" s="310" t="s">
        <v>1688</v>
      </c>
      <c r="G41" s="310" t="s">
        <v>1688</v>
      </c>
      <c r="H41" s="310" t="s">
        <v>1688</v>
      </c>
    </row>
    <row r="42" spans="1:8" x14ac:dyDescent="0.25">
      <c r="A42" s="309" t="s">
        <v>1720</v>
      </c>
      <c r="B42" s="307">
        <v>24946.827302109439</v>
      </c>
      <c r="C42" s="307">
        <v>7151.4450138200864</v>
      </c>
      <c r="D42" s="313" t="s">
        <v>1714</v>
      </c>
      <c r="E42" s="313" t="s">
        <v>1714</v>
      </c>
      <c r="F42" s="313" t="s">
        <v>1714</v>
      </c>
      <c r="G42" s="310" t="s">
        <v>1688</v>
      </c>
      <c r="H42" s="310" t="s">
        <v>1688</v>
      </c>
    </row>
    <row r="43" spans="1:8" x14ac:dyDescent="0.25">
      <c r="A43" s="309" t="s">
        <v>1721</v>
      </c>
      <c r="B43" s="307" t="s">
        <v>1688</v>
      </c>
      <c r="C43" s="307" t="s">
        <v>1688</v>
      </c>
      <c r="D43" s="307">
        <v>5.644611909326E-2</v>
      </c>
      <c r="E43" s="310" t="s">
        <v>1688</v>
      </c>
      <c r="F43" s="310" t="s">
        <v>1688</v>
      </c>
      <c r="G43" s="310" t="s">
        <v>1688</v>
      </c>
      <c r="H43" s="310" t="s">
        <v>1688</v>
      </c>
    </row>
    <row r="44" spans="1:8" x14ac:dyDescent="0.25">
      <c r="A44" s="309" t="s">
        <v>1722</v>
      </c>
      <c r="B44" s="307" t="s">
        <v>1717</v>
      </c>
      <c r="C44" s="307" t="s">
        <v>1717</v>
      </c>
      <c r="D44" s="307" t="s">
        <v>1717</v>
      </c>
      <c r="E44" s="307">
        <v>208.89432174184356</v>
      </c>
      <c r="F44" s="307">
        <v>105.47180460606191</v>
      </c>
      <c r="G44" s="307">
        <v>355.97410702367489</v>
      </c>
      <c r="H44" s="307">
        <v>65.111291475618813</v>
      </c>
    </row>
    <row r="45" spans="1:8" x14ac:dyDescent="0.25">
      <c r="A45" s="245" t="s">
        <v>1723</v>
      </c>
      <c r="B45" s="307" t="s">
        <v>1724</v>
      </c>
      <c r="C45" s="313" t="s">
        <v>1714</v>
      </c>
      <c r="D45" s="313" t="s">
        <v>1714</v>
      </c>
      <c r="E45" s="313" t="s">
        <v>1714</v>
      </c>
      <c r="F45" s="313" t="s">
        <v>1714</v>
      </c>
      <c r="G45" s="313" t="s">
        <v>1714</v>
      </c>
      <c r="H45" s="313" t="s">
        <v>1714</v>
      </c>
    </row>
    <row r="46" spans="1:8" x14ac:dyDescent="0.25">
      <c r="A46" s="243" t="s">
        <v>1725</v>
      </c>
      <c r="B46" s="307" t="s">
        <v>1688</v>
      </c>
      <c r="C46" s="313" t="s">
        <v>1714</v>
      </c>
      <c r="D46" s="313" t="s">
        <v>1714</v>
      </c>
      <c r="E46" s="313" t="s">
        <v>1714</v>
      </c>
      <c r="F46" s="313" t="s">
        <v>1714</v>
      </c>
      <c r="G46" s="313" t="s">
        <v>1714</v>
      </c>
      <c r="H46" s="313" t="s">
        <v>1714</v>
      </c>
    </row>
    <row r="47" spans="1:8" x14ac:dyDescent="0.25">
      <c r="A47" s="243" t="s">
        <v>1726</v>
      </c>
      <c r="B47" s="307" t="s">
        <v>1688</v>
      </c>
      <c r="C47" s="313" t="s">
        <v>1714</v>
      </c>
      <c r="D47" s="313" t="s">
        <v>1714</v>
      </c>
      <c r="E47" s="313" t="s">
        <v>1714</v>
      </c>
      <c r="F47" s="313" t="s">
        <v>1714</v>
      </c>
      <c r="G47" s="313" t="s">
        <v>1714</v>
      </c>
      <c r="H47" s="313" t="s">
        <v>1714</v>
      </c>
    </row>
    <row r="48" spans="1:8" x14ac:dyDescent="0.25">
      <c r="A48" s="308" t="s">
        <v>1727</v>
      </c>
      <c r="B48" s="307" t="s">
        <v>1724</v>
      </c>
      <c r="C48" s="313" t="s">
        <v>1714</v>
      </c>
      <c r="D48" s="313" t="s">
        <v>1714</v>
      </c>
      <c r="E48" s="313" t="s">
        <v>1714</v>
      </c>
      <c r="F48" s="313" t="s">
        <v>1714</v>
      </c>
      <c r="G48" s="313" t="s">
        <v>1714</v>
      </c>
      <c r="H48" s="313" t="s">
        <v>1714</v>
      </c>
    </row>
    <row r="49" spans="1:8" x14ac:dyDescent="0.25">
      <c r="A49" s="245" t="s">
        <v>1728</v>
      </c>
      <c r="B49" s="313" t="s">
        <v>1714</v>
      </c>
      <c r="C49" s="313" t="s">
        <v>1714</v>
      </c>
      <c r="D49" s="313" t="s">
        <v>1714</v>
      </c>
      <c r="E49" s="313" t="s">
        <v>1714</v>
      </c>
      <c r="F49" s="313" t="s">
        <v>1714</v>
      </c>
      <c r="G49" s="313" t="s">
        <v>1714</v>
      </c>
      <c r="H49" s="313" t="s">
        <v>1714</v>
      </c>
    </row>
    <row r="50" spans="1:8" x14ac:dyDescent="0.25">
      <c r="A50" s="308" t="s">
        <v>1729</v>
      </c>
      <c r="B50" s="307">
        <v>113327.83658654301</v>
      </c>
      <c r="C50" s="307">
        <v>5.2928930187330101</v>
      </c>
      <c r="D50" s="307">
        <v>3.2441550799905401</v>
      </c>
      <c r="E50" s="307">
        <v>1699.3376784668872</v>
      </c>
      <c r="F50" s="307">
        <v>130.7216571044716</v>
      </c>
      <c r="G50" s="307">
        <v>53.656498765611978</v>
      </c>
      <c r="H50" s="307" t="s">
        <v>1730</v>
      </c>
    </row>
    <row r="51" spans="1:8" x14ac:dyDescent="0.25">
      <c r="A51" s="314" t="s">
        <v>1731</v>
      </c>
      <c r="B51" s="307">
        <v>60220.980376771418</v>
      </c>
      <c r="C51" s="307" t="s">
        <v>1732</v>
      </c>
      <c r="D51" s="307">
        <v>1.8999282815821601</v>
      </c>
      <c r="E51" s="310">
        <v>237.49103519777046</v>
      </c>
      <c r="F51" s="310">
        <v>98.796270642272503</v>
      </c>
      <c r="G51" s="310">
        <v>14.819440596340881</v>
      </c>
      <c r="H51" s="310" t="s">
        <v>1730</v>
      </c>
    </row>
    <row r="52" spans="1:8" x14ac:dyDescent="0.25">
      <c r="A52" s="314" t="s">
        <v>1733</v>
      </c>
      <c r="B52" s="307">
        <v>53106.856209771599</v>
      </c>
      <c r="C52" s="307">
        <v>5.2928930187330101</v>
      </c>
      <c r="D52" s="307">
        <v>1.34422679840838</v>
      </c>
      <c r="E52" s="310">
        <v>1461.8466432691168</v>
      </c>
      <c r="F52" s="310">
        <v>31.9253864621991</v>
      </c>
      <c r="G52" s="310">
        <v>38.837058169271103</v>
      </c>
      <c r="H52" s="310" t="s">
        <v>1730</v>
      </c>
    </row>
    <row r="53" spans="1:8" x14ac:dyDescent="0.25">
      <c r="A53" s="308" t="s">
        <v>1734</v>
      </c>
      <c r="B53" s="307" t="s">
        <v>1688</v>
      </c>
      <c r="C53" s="307" t="s">
        <v>1688</v>
      </c>
      <c r="D53" s="307" t="s">
        <v>1688</v>
      </c>
      <c r="E53" s="310" t="s">
        <v>1688</v>
      </c>
      <c r="F53" s="310" t="s">
        <v>1688</v>
      </c>
      <c r="G53" s="310" t="s">
        <v>1688</v>
      </c>
      <c r="H53" s="310" t="s">
        <v>1730</v>
      </c>
    </row>
    <row r="54" spans="1:8" x14ac:dyDescent="0.25">
      <c r="A54" s="374" t="s">
        <v>1735</v>
      </c>
      <c r="B54" s="307">
        <v>230699.51036740557</v>
      </c>
      <c r="C54" s="313" t="s">
        <v>1714</v>
      </c>
      <c r="D54" s="313" t="s">
        <v>1714</v>
      </c>
      <c r="E54" s="313" t="s">
        <v>1714</v>
      </c>
      <c r="F54" s="313" t="s">
        <v>1714</v>
      </c>
      <c r="G54" s="313" t="s">
        <v>1714</v>
      </c>
      <c r="H54" s="313" t="s">
        <v>1714</v>
      </c>
    </row>
    <row r="55" spans="1:8" x14ac:dyDescent="0.25">
      <c r="A55" s="315" t="s">
        <v>1736</v>
      </c>
      <c r="B55" s="307" t="s">
        <v>1732</v>
      </c>
      <c r="C55" s="313" t="s">
        <v>1714</v>
      </c>
      <c r="D55" s="313" t="s">
        <v>1714</v>
      </c>
      <c r="E55" s="313" t="s">
        <v>1714</v>
      </c>
      <c r="F55" s="313" t="s">
        <v>1714</v>
      </c>
      <c r="G55" s="313" t="s">
        <v>1714</v>
      </c>
      <c r="H55" s="313" t="s">
        <v>1714</v>
      </c>
    </row>
    <row r="56" spans="1:8" x14ac:dyDescent="0.25">
      <c r="A56" s="316" t="s">
        <v>1737</v>
      </c>
      <c r="B56" s="310" t="s">
        <v>1710</v>
      </c>
      <c r="C56" s="313" t="s">
        <v>1714</v>
      </c>
      <c r="D56" s="313" t="s">
        <v>1714</v>
      </c>
      <c r="E56" s="313" t="s">
        <v>1714</v>
      </c>
      <c r="F56" s="313" t="s">
        <v>1714</v>
      </c>
      <c r="G56" s="313" t="s">
        <v>1714</v>
      </c>
      <c r="H56" s="313" t="s">
        <v>1714</v>
      </c>
    </row>
    <row r="57" spans="1:8" x14ac:dyDescent="0.25">
      <c r="A57" s="316" t="s">
        <v>1738</v>
      </c>
      <c r="B57" s="310" t="s">
        <v>1710</v>
      </c>
      <c r="C57" s="313" t="s">
        <v>1714</v>
      </c>
      <c r="D57" s="313" t="s">
        <v>1714</v>
      </c>
      <c r="E57" s="313" t="s">
        <v>1714</v>
      </c>
      <c r="F57" s="313" t="s">
        <v>1714</v>
      </c>
      <c r="G57" s="313" t="s">
        <v>1714</v>
      </c>
      <c r="H57" s="313" t="s">
        <v>1714</v>
      </c>
    </row>
    <row r="58" spans="1:8" x14ac:dyDescent="0.25">
      <c r="C58" s="5"/>
      <c r="D58" s="5"/>
    </row>
    <row r="59" spans="1:8" x14ac:dyDescent="0.25">
      <c r="A59" s="58" t="s">
        <v>1739</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828</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58</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1026</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323</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1024</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1740</v>
      </c>
      <c r="B65" s="59">
        <f>G374</f>
        <v>13282.915919456782</v>
      </c>
      <c r="C65" s="59">
        <f t="shared" ref="C65:D65" si="6">H374</f>
        <v>5.1948184495699996E-3</v>
      </c>
      <c r="D65" s="59">
        <f t="shared" si="6"/>
        <v>1.29867598133739</v>
      </c>
      <c r="E65" s="59"/>
      <c r="F65" s="59"/>
      <c r="G65" s="59"/>
      <c r="H65" s="59"/>
    </row>
    <row r="66" spans="1:10" ht="60" x14ac:dyDescent="0.25">
      <c r="A66" s="1" t="s">
        <v>1741</v>
      </c>
      <c r="B66" s="5"/>
      <c r="C66" s="5"/>
      <c r="D66" s="5"/>
      <c r="E66" s="5"/>
      <c r="F66" s="5"/>
      <c r="G66" s="5"/>
      <c r="H66" s="5"/>
    </row>
    <row r="67" spans="1:10" ht="15.75" thickBot="1" x14ac:dyDescent="0.3">
      <c r="B67" s="81"/>
      <c r="C67" s="81"/>
      <c r="D67" s="81"/>
      <c r="E67" s="81"/>
      <c r="F67" s="81"/>
      <c r="G67" s="81"/>
      <c r="H67" s="81"/>
    </row>
    <row r="68" spans="1:10" ht="15.75" x14ac:dyDescent="0.25">
      <c r="A68" s="419" t="s">
        <v>1742</v>
      </c>
      <c r="B68" s="420"/>
      <c r="C68" s="215"/>
      <c r="D68" s="215"/>
      <c r="E68" s="215"/>
      <c r="F68" s="215"/>
      <c r="G68" s="215"/>
      <c r="H68" s="215"/>
      <c r="I68" s="62"/>
      <c r="J68" s="57" t="s">
        <v>1670</v>
      </c>
    </row>
    <row r="69" spans="1:10" ht="15.75" x14ac:dyDescent="0.25">
      <c r="A69" s="56" t="s">
        <v>1743</v>
      </c>
      <c r="B69" s="60"/>
      <c r="C69" s="61"/>
      <c r="D69" s="61"/>
      <c r="E69" s="61"/>
      <c r="F69" s="61"/>
      <c r="G69" s="61"/>
      <c r="H69" s="61"/>
      <c r="I69" s="62"/>
      <c r="J69" s="57" t="s">
        <v>1672</v>
      </c>
    </row>
    <row r="70" spans="1:10" ht="15.75" x14ac:dyDescent="0.25">
      <c r="A70" s="56"/>
      <c r="B70" s="60"/>
      <c r="C70" s="61"/>
      <c r="D70" s="61"/>
      <c r="E70" s="61"/>
      <c r="F70" s="61"/>
      <c r="G70" s="61"/>
      <c r="H70" s="57"/>
      <c r="I70" s="62"/>
      <c r="J70" s="57" t="s">
        <v>1673</v>
      </c>
    </row>
    <row r="71" spans="1:10" x14ac:dyDescent="0.25">
      <c r="A71" s="421" t="s">
        <v>1674</v>
      </c>
      <c r="B71" s="424" t="s">
        <v>1744</v>
      </c>
      <c r="C71" s="425"/>
      <c r="D71" s="424" t="s">
        <v>1745</v>
      </c>
      <c r="E71" s="426"/>
      <c r="F71" s="427"/>
      <c r="G71" s="424" t="s">
        <v>1746</v>
      </c>
      <c r="H71" s="428"/>
      <c r="I71" s="428"/>
      <c r="J71" s="425"/>
    </row>
    <row r="72" spans="1:10" x14ac:dyDescent="0.25">
      <c r="A72" s="422"/>
      <c r="B72" s="429" t="s">
        <v>1747</v>
      </c>
      <c r="C72" s="430"/>
      <c r="D72" s="433" t="s">
        <v>1748</v>
      </c>
      <c r="E72" s="429" t="s">
        <v>1676</v>
      </c>
      <c r="F72" s="430" t="s">
        <v>1677</v>
      </c>
      <c r="G72" s="433" t="s">
        <v>1749</v>
      </c>
      <c r="H72" s="433" t="s">
        <v>1676</v>
      </c>
      <c r="I72" s="433" t="s">
        <v>1677</v>
      </c>
      <c r="J72" s="375" t="s">
        <v>1675</v>
      </c>
    </row>
    <row r="73" spans="1:10" x14ac:dyDescent="0.25">
      <c r="A73" s="422"/>
      <c r="B73" s="431"/>
      <c r="C73" s="432"/>
      <c r="D73" s="434"/>
      <c r="E73" s="431"/>
      <c r="F73" s="432"/>
      <c r="G73" s="435"/>
      <c r="H73" s="434"/>
      <c r="I73" s="434"/>
      <c r="J73" s="375" t="s">
        <v>1750</v>
      </c>
    </row>
    <row r="74" spans="1:10" ht="15.75" thickBot="1" x14ac:dyDescent="0.3">
      <c r="A74" s="423"/>
      <c r="B74" s="240" t="s">
        <v>1751</v>
      </c>
      <c r="C74" s="63" t="s">
        <v>1752</v>
      </c>
      <c r="D74" s="63" t="s">
        <v>1753</v>
      </c>
      <c r="E74" s="441" t="s">
        <v>1754</v>
      </c>
      <c r="F74" s="442"/>
      <c r="G74" s="441" t="s">
        <v>1681</v>
      </c>
      <c r="H74" s="439"/>
      <c r="I74" s="439"/>
      <c r="J74" s="440"/>
    </row>
    <row r="75" spans="1:10" ht="15.75" thickTop="1" x14ac:dyDescent="0.25">
      <c r="A75" s="317" t="s">
        <v>1755</v>
      </c>
      <c r="B75" s="318">
        <v>91119552.110468924</v>
      </c>
      <c r="C75" s="318" t="s">
        <v>1756</v>
      </c>
      <c r="D75" s="319" t="s">
        <v>1714</v>
      </c>
      <c r="E75" s="319" t="s">
        <v>1714</v>
      </c>
      <c r="F75" s="319" t="s">
        <v>1714</v>
      </c>
      <c r="G75" s="318">
        <v>5894246.3300794624</v>
      </c>
      <c r="H75" s="318">
        <v>474.07141405218891</v>
      </c>
      <c r="I75" s="318">
        <v>255.32625983564566</v>
      </c>
      <c r="J75" s="318" t="s">
        <v>1732</v>
      </c>
    </row>
    <row r="76" spans="1:10" x14ac:dyDescent="0.25">
      <c r="A76" s="320" t="s">
        <v>1757</v>
      </c>
      <c r="B76" s="318">
        <v>39518350.449221194</v>
      </c>
      <c r="C76" s="318" t="s">
        <v>1756</v>
      </c>
      <c r="D76" s="318">
        <v>62.818550609275022</v>
      </c>
      <c r="E76" s="318">
        <v>4.71081601067928</v>
      </c>
      <c r="F76" s="318">
        <v>3.6043774931421502</v>
      </c>
      <c r="G76" s="318">
        <v>2482485.4976894674</v>
      </c>
      <c r="H76" s="318">
        <v>186.16367801182585</v>
      </c>
      <c r="I76" s="318">
        <v>142.439052925277</v>
      </c>
      <c r="J76" s="318" t="s">
        <v>1710</v>
      </c>
    </row>
    <row r="77" spans="1:10" x14ac:dyDescent="0.25">
      <c r="A77" s="320" t="s">
        <v>1758</v>
      </c>
      <c r="B77" s="318">
        <v>23547856.46013758</v>
      </c>
      <c r="C77" s="318" t="s">
        <v>1756</v>
      </c>
      <c r="D77" s="318">
        <v>90.390222007608685</v>
      </c>
      <c r="E77" s="318">
        <v>1.3293847084140999</v>
      </c>
      <c r="F77" s="318">
        <v>4.0838943275543604</v>
      </c>
      <c r="G77" s="318">
        <v>2128495.9732351382</v>
      </c>
      <c r="H77" s="318">
        <v>31.304160294037182</v>
      </c>
      <c r="I77" s="318">
        <v>96.166957423620104</v>
      </c>
      <c r="J77" s="318" t="s">
        <v>1710</v>
      </c>
    </row>
    <row r="78" spans="1:10" x14ac:dyDescent="0.25">
      <c r="A78" s="320" t="s">
        <v>1759</v>
      </c>
      <c r="B78" s="318">
        <v>25079732.293968797</v>
      </c>
      <c r="C78" s="318" t="s">
        <v>1756</v>
      </c>
      <c r="D78" s="318">
        <v>50.61939699547608</v>
      </c>
      <c r="E78" s="318">
        <v>2.9025747542863098</v>
      </c>
      <c r="F78" s="318">
        <v>0.31864834210840998</v>
      </c>
      <c r="G78" s="318">
        <v>1269520.9255286683</v>
      </c>
      <c r="H78" s="318">
        <v>72.795797800732927</v>
      </c>
      <c r="I78" s="318">
        <v>7.9916151159959297</v>
      </c>
      <c r="J78" s="318" t="s">
        <v>1710</v>
      </c>
    </row>
    <row r="79" spans="1:10" x14ac:dyDescent="0.25">
      <c r="A79" s="320" t="s">
        <v>1760</v>
      </c>
      <c r="B79" s="318">
        <v>353451.33084586024</v>
      </c>
      <c r="C79" s="318" t="s">
        <v>1756</v>
      </c>
      <c r="D79" s="318">
        <v>38.884939528440349</v>
      </c>
      <c r="E79" s="318">
        <v>1.469740809049E-2</v>
      </c>
      <c r="F79" s="318">
        <v>3.6742710183873699</v>
      </c>
      <c r="G79" s="318">
        <v>13743.93362618804</v>
      </c>
      <c r="H79" s="318">
        <v>5.1948184495699996E-3</v>
      </c>
      <c r="I79" s="318">
        <v>1.29867598133739</v>
      </c>
      <c r="J79" s="318" t="s">
        <v>1732</v>
      </c>
    </row>
    <row r="80" spans="1:10" x14ac:dyDescent="0.25">
      <c r="A80" s="320" t="s">
        <v>1761</v>
      </c>
      <c r="B80" s="318" t="s">
        <v>1717</v>
      </c>
      <c r="C80" s="318" t="s">
        <v>1756</v>
      </c>
      <c r="D80" s="318" t="s">
        <v>1717</v>
      </c>
      <c r="E80" s="318" t="s">
        <v>1717</v>
      </c>
      <c r="F80" s="318" t="s">
        <v>1717</v>
      </c>
      <c r="G80" s="318" t="s">
        <v>1717</v>
      </c>
      <c r="H80" s="318" t="s">
        <v>1717</v>
      </c>
      <c r="I80" s="318" t="s">
        <v>1717</v>
      </c>
      <c r="J80" s="318" t="s">
        <v>1717</v>
      </c>
    </row>
    <row r="81" spans="1:10" x14ac:dyDescent="0.25">
      <c r="A81" s="320" t="s">
        <v>1762</v>
      </c>
      <c r="B81" s="318">
        <v>2620161.5762954974</v>
      </c>
      <c r="C81" s="318" t="s">
        <v>1756</v>
      </c>
      <c r="D81" s="318">
        <v>88.047818292785962</v>
      </c>
      <c r="E81" s="318">
        <v>70.149331548862634</v>
      </c>
      <c r="F81" s="318">
        <v>2.8356871028999802</v>
      </c>
      <c r="G81" s="319" t="s">
        <v>1714</v>
      </c>
      <c r="H81" s="318">
        <v>183.80258312714338</v>
      </c>
      <c r="I81" s="318">
        <v>7.4299583894152299</v>
      </c>
      <c r="J81" s="318" t="s">
        <v>1710</v>
      </c>
    </row>
    <row r="82" spans="1:10" x14ac:dyDescent="0.25">
      <c r="A82" s="246" t="s">
        <v>1763</v>
      </c>
      <c r="B82" s="318">
        <v>32351773.409563068</v>
      </c>
      <c r="C82" s="318" t="s">
        <v>1756</v>
      </c>
      <c r="D82" s="319" t="s">
        <v>1714</v>
      </c>
      <c r="E82" s="319" t="s">
        <v>1714</v>
      </c>
      <c r="F82" s="319" t="s">
        <v>1714</v>
      </c>
      <c r="G82" s="318">
        <v>2540094.5307982946</v>
      </c>
      <c r="H82" s="318">
        <v>37.656050059714502</v>
      </c>
      <c r="I82" s="318">
        <v>101.32241952488565</v>
      </c>
      <c r="J82" s="318" t="s">
        <v>1732</v>
      </c>
    </row>
    <row r="83" spans="1:10" x14ac:dyDescent="0.25">
      <c r="A83" s="376" t="s">
        <v>1757</v>
      </c>
      <c r="B83" s="318">
        <v>1343810.0384583769</v>
      </c>
      <c r="C83" s="318" t="s">
        <v>1756</v>
      </c>
      <c r="D83" s="318">
        <v>75.928141051021797</v>
      </c>
      <c r="E83" s="318">
        <v>0.76379847184557004</v>
      </c>
      <c r="F83" s="318">
        <v>0.35425092693756</v>
      </c>
      <c r="G83" s="318">
        <v>102032.99814584665</v>
      </c>
      <c r="H83" s="318">
        <v>1.02640005382524</v>
      </c>
      <c r="I83" s="318">
        <v>0.47604595175188003</v>
      </c>
      <c r="J83" s="318" t="s">
        <v>1710</v>
      </c>
    </row>
    <row r="84" spans="1:10" x14ac:dyDescent="0.25">
      <c r="A84" s="376" t="s">
        <v>1758</v>
      </c>
      <c r="B84" s="318">
        <v>21964918.19043801</v>
      </c>
      <c r="C84" s="318" t="s">
        <v>1756</v>
      </c>
      <c r="D84" s="318">
        <v>90.62078968100333</v>
      </c>
      <c r="E84" s="318">
        <v>0.73257570335638</v>
      </c>
      <c r="F84" s="318">
        <v>4.2890443345528002</v>
      </c>
      <c r="G84" s="318">
        <v>1990478.2316961272</v>
      </c>
      <c r="H84" s="318">
        <v>16.09096539252544</v>
      </c>
      <c r="I84" s="318">
        <v>94.208507923613965</v>
      </c>
      <c r="J84" s="318" t="s">
        <v>1710</v>
      </c>
    </row>
    <row r="85" spans="1:10" x14ac:dyDescent="0.25">
      <c r="A85" s="376" t="s">
        <v>1759</v>
      </c>
      <c r="B85" s="318">
        <v>8795000.2471165303</v>
      </c>
      <c r="C85" s="318" t="s">
        <v>1756</v>
      </c>
      <c r="D85" s="318">
        <v>50.838234302060421</v>
      </c>
      <c r="E85" s="318">
        <v>2.3338941529224702</v>
      </c>
      <c r="F85" s="318">
        <v>0.75335764658167004</v>
      </c>
      <c r="G85" s="318">
        <v>447122.28324958944</v>
      </c>
      <c r="H85" s="318">
        <v>20.526599651696909</v>
      </c>
      <c r="I85" s="318">
        <v>6.6257806878528998</v>
      </c>
      <c r="J85" s="318" t="s">
        <v>1710</v>
      </c>
    </row>
    <row r="86" spans="1:10" x14ac:dyDescent="0.25">
      <c r="A86" s="376" t="s">
        <v>1760</v>
      </c>
      <c r="B86" s="318">
        <v>52888.087323471489</v>
      </c>
      <c r="C86" s="318" t="s">
        <v>1756</v>
      </c>
      <c r="D86" s="318">
        <v>8.7168534553273496</v>
      </c>
      <c r="E86" s="318" t="s">
        <v>1764</v>
      </c>
      <c r="F86" s="318" t="s">
        <v>1764</v>
      </c>
      <c r="G86" s="318">
        <v>461.01770673125719</v>
      </c>
      <c r="H86" s="318" t="s">
        <v>1764</v>
      </c>
      <c r="I86" s="318" t="s">
        <v>1764</v>
      </c>
      <c r="J86" s="318" t="s">
        <v>1732</v>
      </c>
    </row>
    <row r="87" spans="1:10" x14ac:dyDescent="0.25">
      <c r="A87" s="376" t="s">
        <v>1761</v>
      </c>
      <c r="B87" s="318" t="s">
        <v>1717</v>
      </c>
      <c r="C87" s="318" t="s">
        <v>1756</v>
      </c>
      <c r="D87" s="318" t="s">
        <v>1717</v>
      </c>
      <c r="E87" s="318" t="s">
        <v>1717</v>
      </c>
      <c r="F87" s="318" t="s">
        <v>1717</v>
      </c>
      <c r="G87" s="318" t="s">
        <v>1717</v>
      </c>
      <c r="H87" s="318" t="s">
        <v>1717</v>
      </c>
      <c r="I87" s="318" t="s">
        <v>1717</v>
      </c>
      <c r="J87" s="318" t="s">
        <v>1717</v>
      </c>
    </row>
    <row r="88" spans="1:10" x14ac:dyDescent="0.25">
      <c r="A88" s="376" t="s">
        <v>1762</v>
      </c>
      <c r="B88" s="318">
        <v>195156.84622667928</v>
      </c>
      <c r="C88" s="318" t="s">
        <v>1756</v>
      </c>
      <c r="D88" s="318">
        <v>97.735736802039924</v>
      </c>
      <c r="E88" s="318">
        <v>6.192435418265E-2</v>
      </c>
      <c r="F88" s="318">
        <v>6.192435418265E-2</v>
      </c>
      <c r="G88" s="318">
        <v>19073.798157926904</v>
      </c>
      <c r="H88" s="318">
        <v>1.2084961666909999E-2</v>
      </c>
      <c r="I88" s="318">
        <v>1.2084961666909999E-2</v>
      </c>
      <c r="J88" s="318" t="s">
        <v>1710</v>
      </c>
    </row>
    <row r="89" spans="1:10" x14ac:dyDescent="0.25">
      <c r="A89" s="377" t="s">
        <v>1765</v>
      </c>
      <c r="B89" s="318">
        <v>29762022.261531696</v>
      </c>
      <c r="C89" s="318" t="s">
        <v>1756</v>
      </c>
      <c r="D89" s="319" t="s">
        <v>1714</v>
      </c>
      <c r="E89" s="319" t="s">
        <v>1714</v>
      </c>
      <c r="F89" s="319" t="s">
        <v>1714</v>
      </c>
      <c r="G89" s="318">
        <v>2400057.4856406469</v>
      </c>
      <c r="H89" s="318">
        <v>34.823479419570468</v>
      </c>
      <c r="I89" s="318">
        <v>100.86538569159121</v>
      </c>
      <c r="J89" s="318" t="s">
        <v>1732</v>
      </c>
    </row>
    <row r="90" spans="1:10" x14ac:dyDescent="0.25">
      <c r="A90" s="376" t="s">
        <v>1757</v>
      </c>
      <c r="B90" s="318">
        <v>1289345.7754762077</v>
      </c>
      <c r="C90" s="318" t="s">
        <v>1756</v>
      </c>
      <c r="D90" s="318">
        <v>75.981710695644367</v>
      </c>
      <c r="E90" s="318">
        <v>0.66331306705496995</v>
      </c>
      <c r="F90" s="318">
        <v>0.25283307148143003</v>
      </c>
      <c r="G90" s="318">
        <v>97966.697698884454</v>
      </c>
      <c r="H90" s="318">
        <v>0.85523990082548995</v>
      </c>
      <c r="I90" s="318">
        <v>0.32598925261525002</v>
      </c>
      <c r="J90" s="318" t="s">
        <v>1710</v>
      </c>
    </row>
    <row r="91" spans="1:10" x14ac:dyDescent="0.25">
      <c r="A91" s="376" t="s">
        <v>1758</v>
      </c>
      <c r="B91" s="318">
        <v>21878947.484241422</v>
      </c>
      <c r="C91" s="318" t="s">
        <v>1756</v>
      </c>
      <c r="D91" s="318">
        <v>90.624623010701626</v>
      </c>
      <c r="E91" s="318">
        <v>0.69812515865578995</v>
      </c>
      <c r="F91" s="318">
        <v>4.3002982540659396</v>
      </c>
      <c r="G91" s="318">
        <v>1982771.3676303178</v>
      </c>
      <c r="H91" s="318">
        <v>15.27424368365784</v>
      </c>
      <c r="I91" s="318">
        <v>94.085999667283815</v>
      </c>
      <c r="J91" s="318" t="s">
        <v>1710</v>
      </c>
    </row>
    <row r="92" spans="1:10" x14ac:dyDescent="0.25">
      <c r="A92" s="376" t="s">
        <v>1759</v>
      </c>
      <c r="B92" s="318">
        <v>6345684.0682639154</v>
      </c>
      <c r="C92" s="318" t="s">
        <v>1756</v>
      </c>
      <c r="D92" s="318">
        <v>50.248073994006518</v>
      </c>
      <c r="E92" s="318">
        <v>2.9440341927598199</v>
      </c>
      <c r="F92" s="318">
        <v>1.01506972939916</v>
      </c>
      <c r="G92" s="318">
        <v>318858.40260471357</v>
      </c>
      <c r="H92" s="318">
        <v>18.681910873420229</v>
      </c>
      <c r="I92" s="318">
        <v>6.4413118100252298</v>
      </c>
      <c r="J92" s="318" t="s">
        <v>1710</v>
      </c>
    </row>
    <row r="93" spans="1:10" x14ac:dyDescent="0.25">
      <c r="A93" s="376" t="s">
        <v>1760</v>
      </c>
      <c r="B93" s="318">
        <v>52888.087323471489</v>
      </c>
      <c r="C93" s="318" t="s">
        <v>1756</v>
      </c>
      <c r="D93" s="318">
        <v>8.7168534553273496</v>
      </c>
      <c r="E93" s="318" t="s">
        <v>1724</v>
      </c>
      <c r="F93" s="318" t="s">
        <v>1724</v>
      </c>
      <c r="G93" s="318">
        <v>461.01770673125719</v>
      </c>
      <c r="H93" s="318" t="s">
        <v>1724</v>
      </c>
      <c r="I93" s="318" t="s">
        <v>1724</v>
      </c>
      <c r="J93" s="318" t="s">
        <v>1710</v>
      </c>
    </row>
    <row r="94" spans="1:10" x14ac:dyDescent="0.25">
      <c r="A94" s="376" t="s">
        <v>1761</v>
      </c>
      <c r="B94" s="318" t="s">
        <v>1717</v>
      </c>
      <c r="C94" s="318" t="s">
        <v>1756</v>
      </c>
      <c r="D94" s="318" t="s">
        <v>1717</v>
      </c>
      <c r="E94" s="318" t="s">
        <v>1717</v>
      </c>
      <c r="F94" s="318" t="s">
        <v>1717</v>
      </c>
      <c r="G94" s="318" t="s">
        <v>1717</v>
      </c>
      <c r="H94" s="318" t="s">
        <v>1717</v>
      </c>
      <c r="I94" s="318" t="s">
        <v>1717</v>
      </c>
      <c r="J94" s="318" t="s">
        <v>1717</v>
      </c>
    </row>
    <row r="95" spans="1:10" x14ac:dyDescent="0.25">
      <c r="A95" s="376" t="s">
        <v>1762</v>
      </c>
      <c r="B95" s="318">
        <v>195156.84622667928</v>
      </c>
      <c r="C95" s="318" t="s">
        <v>1756</v>
      </c>
      <c r="D95" s="318">
        <v>97.735736802039924</v>
      </c>
      <c r="E95" s="318">
        <v>6.192435418265E-2</v>
      </c>
      <c r="F95" s="318">
        <v>6.192435418265E-2</v>
      </c>
      <c r="G95" s="318">
        <v>19073.798157926904</v>
      </c>
      <c r="H95" s="318">
        <v>1.2084961666909999E-2</v>
      </c>
      <c r="I95" s="318">
        <v>1.2084961666909999E-2</v>
      </c>
      <c r="J95" s="318" t="s">
        <v>1710</v>
      </c>
    </row>
    <row r="96" spans="1:10" x14ac:dyDescent="0.25">
      <c r="A96" s="321" t="s">
        <v>1766</v>
      </c>
      <c r="B96" s="318">
        <v>29762022.261531696</v>
      </c>
      <c r="C96" s="318" t="s">
        <v>1756</v>
      </c>
      <c r="D96" s="319" t="s">
        <v>1714</v>
      </c>
      <c r="E96" s="319" t="s">
        <v>1714</v>
      </c>
      <c r="F96" s="319" t="s">
        <v>1714</v>
      </c>
      <c r="G96" s="318">
        <v>2400057.4856406469</v>
      </c>
      <c r="H96" s="318">
        <v>34.823479419570468</v>
      </c>
      <c r="I96" s="318">
        <v>100.86538569159121</v>
      </c>
      <c r="J96" s="318" t="s">
        <v>1732</v>
      </c>
    </row>
    <row r="97" spans="1:10" x14ac:dyDescent="0.25">
      <c r="A97" s="322" t="s">
        <v>1767</v>
      </c>
      <c r="B97" s="323">
        <v>1289345.7754762077</v>
      </c>
      <c r="C97" s="318" t="s">
        <v>1756</v>
      </c>
      <c r="D97" s="318">
        <v>75.981710695644367</v>
      </c>
      <c r="E97" s="318">
        <v>0.66331306705496995</v>
      </c>
      <c r="F97" s="318">
        <v>0.25283307148143003</v>
      </c>
      <c r="G97" s="323">
        <v>97966.697698884454</v>
      </c>
      <c r="H97" s="323">
        <v>0.85523990082548995</v>
      </c>
      <c r="I97" s="323">
        <v>0.32598925261525002</v>
      </c>
      <c r="J97" s="323" t="s">
        <v>1710</v>
      </c>
    </row>
    <row r="98" spans="1:10" x14ac:dyDescent="0.25">
      <c r="A98" s="322" t="s">
        <v>1768</v>
      </c>
      <c r="B98" s="323">
        <v>21878947.484241422</v>
      </c>
      <c r="C98" s="318" t="s">
        <v>1756</v>
      </c>
      <c r="D98" s="318">
        <v>90.624623010701626</v>
      </c>
      <c r="E98" s="318">
        <v>0.69812515865578995</v>
      </c>
      <c r="F98" s="318">
        <v>4.3002982540659396</v>
      </c>
      <c r="G98" s="323">
        <v>1982771.3676303178</v>
      </c>
      <c r="H98" s="323">
        <v>15.27424368365784</v>
      </c>
      <c r="I98" s="323">
        <v>94.085999667283815</v>
      </c>
      <c r="J98" s="323" t="s">
        <v>1710</v>
      </c>
    </row>
    <row r="99" spans="1:10" x14ac:dyDescent="0.25">
      <c r="A99" s="322" t="s">
        <v>1769</v>
      </c>
      <c r="B99" s="323">
        <v>6345684.0682639154</v>
      </c>
      <c r="C99" s="318" t="s">
        <v>1756</v>
      </c>
      <c r="D99" s="318">
        <v>50.248073994006518</v>
      </c>
      <c r="E99" s="318">
        <v>2.9440341927598199</v>
      </c>
      <c r="F99" s="318">
        <v>1.01506972939916</v>
      </c>
      <c r="G99" s="323">
        <v>318858.40260471357</v>
      </c>
      <c r="H99" s="323">
        <v>18.681910873420229</v>
      </c>
      <c r="I99" s="323">
        <v>6.4413118100252298</v>
      </c>
      <c r="J99" s="323" t="s">
        <v>1710</v>
      </c>
    </row>
    <row r="100" spans="1:10" x14ac:dyDescent="0.25">
      <c r="A100" s="322" t="s">
        <v>1770</v>
      </c>
      <c r="B100" s="323">
        <v>52888.087323471489</v>
      </c>
      <c r="C100" s="318" t="s">
        <v>1756</v>
      </c>
      <c r="D100" s="318">
        <v>8.7168534553273496</v>
      </c>
      <c r="E100" s="318" t="s">
        <v>1710</v>
      </c>
      <c r="F100" s="318" t="s">
        <v>1710</v>
      </c>
      <c r="G100" s="323">
        <v>461.01770673125719</v>
      </c>
      <c r="H100" s="323" t="s">
        <v>1710</v>
      </c>
      <c r="I100" s="323" t="s">
        <v>1710</v>
      </c>
      <c r="J100" s="323" t="s">
        <v>1710</v>
      </c>
    </row>
    <row r="101" spans="1:10" x14ac:dyDescent="0.25">
      <c r="A101" s="322" t="s">
        <v>1771</v>
      </c>
      <c r="B101" s="323" t="s">
        <v>1717</v>
      </c>
      <c r="C101" s="318" t="s">
        <v>1756</v>
      </c>
      <c r="D101" s="318" t="s">
        <v>1717</v>
      </c>
      <c r="E101" s="318" t="s">
        <v>1717</v>
      </c>
      <c r="F101" s="318" t="s">
        <v>1717</v>
      </c>
      <c r="G101" s="323" t="s">
        <v>1717</v>
      </c>
      <c r="H101" s="323" t="s">
        <v>1717</v>
      </c>
      <c r="I101" s="323" t="s">
        <v>1717</v>
      </c>
      <c r="J101" s="323" t="s">
        <v>1717</v>
      </c>
    </row>
    <row r="102" spans="1:10" x14ac:dyDescent="0.25">
      <c r="A102" s="322" t="s">
        <v>693</v>
      </c>
      <c r="B102" s="323">
        <v>195156.84622667928</v>
      </c>
      <c r="C102" s="318" t="s">
        <v>1756</v>
      </c>
      <c r="D102" s="318">
        <v>97.735736802039924</v>
      </c>
      <c r="E102" s="318">
        <v>6.192435418265E-2</v>
      </c>
      <c r="F102" s="318">
        <v>6.192435418265E-2</v>
      </c>
      <c r="G102" s="323">
        <v>19073.798157926904</v>
      </c>
      <c r="H102" s="323">
        <v>1.2084961666909999E-2</v>
      </c>
      <c r="I102" s="323">
        <v>1.2084961666909999E-2</v>
      </c>
      <c r="J102" s="323" t="s">
        <v>1710</v>
      </c>
    </row>
    <row r="103" spans="1:10" x14ac:dyDescent="0.25">
      <c r="A103" s="321" t="s">
        <v>1772</v>
      </c>
      <c r="B103" s="318" t="s">
        <v>1773</v>
      </c>
      <c r="C103" s="318" t="s">
        <v>1756</v>
      </c>
      <c r="D103" s="319" t="s">
        <v>1714</v>
      </c>
      <c r="E103" s="319" t="s">
        <v>1714</v>
      </c>
      <c r="F103" s="319" t="s">
        <v>1714</v>
      </c>
      <c r="G103" s="318" t="s">
        <v>1773</v>
      </c>
      <c r="H103" s="318" t="s">
        <v>1774</v>
      </c>
      <c r="I103" s="318" t="s">
        <v>1774</v>
      </c>
      <c r="J103" s="318" t="s">
        <v>1732</v>
      </c>
    </row>
    <row r="104" spans="1:10" x14ac:dyDescent="0.25">
      <c r="A104" s="322" t="s">
        <v>1767</v>
      </c>
      <c r="B104" s="323" t="s">
        <v>1688</v>
      </c>
      <c r="C104" s="318" t="s">
        <v>1756</v>
      </c>
      <c r="D104" s="318" t="s">
        <v>1724</v>
      </c>
      <c r="E104" s="318" t="s">
        <v>1688</v>
      </c>
      <c r="F104" s="318" t="s">
        <v>1688</v>
      </c>
      <c r="G104" s="323" t="s">
        <v>1688</v>
      </c>
      <c r="H104" s="323" t="s">
        <v>1688</v>
      </c>
      <c r="I104" s="323" t="s">
        <v>1688</v>
      </c>
      <c r="J104" s="323" t="s">
        <v>1710</v>
      </c>
    </row>
    <row r="105" spans="1:10" x14ac:dyDescent="0.25">
      <c r="A105" s="322" t="s">
        <v>1768</v>
      </c>
      <c r="B105" s="323" t="s">
        <v>1688</v>
      </c>
      <c r="C105" s="318" t="s">
        <v>1756</v>
      </c>
      <c r="D105" s="318" t="s">
        <v>1724</v>
      </c>
      <c r="E105" s="318" t="s">
        <v>1688</v>
      </c>
      <c r="F105" s="318" t="s">
        <v>1688</v>
      </c>
      <c r="G105" s="323" t="s">
        <v>1688</v>
      </c>
      <c r="H105" s="323" t="s">
        <v>1688</v>
      </c>
      <c r="I105" s="323" t="s">
        <v>1688</v>
      </c>
      <c r="J105" s="323" t="s">
        <v>1710</v>
      </c>
    </row>
    <row r="106" spans="1:10" x14ac:dyDescent="0.25">
      <c r="A106" s="322" t="s">
        <v>1769</v>
      </c>
      <c r="B106" s="323" t="s">
        <v>1688</v>
      </c>
      <c r="C106" s="318" t="s">
        <v>1756</v>
      </c>
      <c r="D106" s="318" t="s">
        <v>1724</v>
      </c>
      <c r="E106" s="318" t="s">
        <v>1688</v>
      </c>
      <c r="F106" s="318" t="s">
        <v>1688</v>
      </c>
      <c r="G106" s="323" t="s">
        <v>1688</v>
      </c>
      <c r="H106" s="323" t="s">
        <v>1688</v>
      </c>
      <c r="I106" s="323" t="s">
        <v>1688</v>
      </c>
      <c r="J106" s="323" t="s">
        <v>1710</v>
      </c>
    </row>
    <row r="107" spans="1:10" x14ac:dyDescent="0.25">
      <c r="A107" s="322" t="s">
        <v>1770</v>
      </c>
      <c r="B107" s="323" t="s">
        <v>1688</v>
      </c>
      <c r="C107" s="318" t="s">
        <v>1756</v>
      </c>
      <c r="D107" s="318" t="s">
        <v>1724</v>
      </c>
      <c r="E107" s="318" t="s">
        <v>1688</v>
      </c>
      <c r="F107" s="318" t="s">
        <v>1688</v>
      </c>
      <c r="G107" s="323" t="s">
        <v>1688</v>
      </c>
      <c r="H107" s="323" t="s">
        <v>1688</v>
      </c>
      <c r="I107" s="323" t="s">
        <v>1688</v>
      </c>
      <c r="J107" s="323" t="s">
        <v>1710</v>
      </c>
    </row>
    <row r="108" spans="1:10" x14ac:dyDescent="0.25">
      <c r="A108" s="322" t="s">
        <v>1771</v>
      </c>
      <c r="B108" s="323" t="s">
        <v>1717</v>
      </c>
      <c r="C108" s="318" t="s">
        <v>1756</v>
      </c>
      <c r="D108" s="318" t="s">
        <v>1717</v>
      </c>
      <c r="E108" s="318" t="s">
        <v>1717</v>
      </c>
      <c r="F108" s="318" t="s">
        <v>1717</v>
      </c>
      <c r="G108" s="323" t="s">
        <v>1717</v>
      </c>
      <c r="H108" s="323" t="s">
        <v>1717</v>
      </c>
      <c r="I108" s="323" t="s">
        <v>1717</v>
      </c>
      <c r="J108" s="323" t="s">
        <v>1717</v>
      </c>
    </row>
    <row r="109" spans="1:10" x14ac:dyDescent="0.25">
      <c r="A109" s="322" t="s">
        <v>693</v>
      </c>
      <c r="B109" s="323" t="s">
        <v>1688</v>
      </c>
      <c r="C109" s="318" t="s">
        <v>1756</v>
      </c>
      <c r="D109" s="318" t="s">
        <v>1724</v>
      </c>
      <c r="E109" s="318" t="s">
        <v>1688</v>
      </c>
      <c r="F109" s="318" t="s">
        <v>1688</v>
      </c>
      <c r="G109" s="323" t="s">
        <v>1688</v>
      </c>
      <c r="H109" s="323" t="s">
        <v>1688</v>
      </c>
      <c r="I109" s="323" t="s">
        <v>1688</v>
      </c>
      <c r="J109" s="323" t="s">
        <v>1710</v>
      </c>
    </row>
    <row r="110" spans="1:10" x14ac:dyDescent="0.25">
      <c r="A110" s="321" t="s">
        <v>1775</v>
      </c>
      <c r="B110" s="318" t="s">
        <v>1773</v>
      </c>
      <c r="C110" s="318" t="s">
        <v>1756</v>
      </c>
      <c r="D110" s="319" t="s">
        <v>1714</v>
      </c>
      <c r="E110" s="319" t="s">
        <v>1714</v>
      </c>
      <c r="F110" s="319" t="s">
        <v>1714</v>
      </c>
      <c r="G110" s="318" t="s">
        <v>1774</v>
      </c>
      <c r="H110" s="318" t="s">
        <v>1773</v>
      </c>
      <c r="I110" s="318" t="s">
        <v>1774</v>
      </c>
      <c r="J110" s="318" t="s">
        <v>1732</v>
      </c>
    </row>
    <row r="111" spans="1:10" x14ac:dyDescent="0.25">
      <c r="A111" s="322" t="s">
        <v>1767</v>
      </c>
      <c r="B111" s="323" t="s">
        <v>1688</v>
      </c>
      <c r="C111" s="318" t="s">
        <v>1756</v>
      </c>
      <c r="D111" s="318" t="s">
        <v>1724</v>
      </c>
      <c r="E111" s="318" t="s">
        <v>1688</v>
      </c>
      <c r="F111" s="318" t="s">
        <v>1688</v>
      </c>
      <c r="G111" s="323" t="s">
        <v>1688</v>
      </c>
      <c r="H111" s="323" t="s">
        <v>1688</v>
      </c>
      <c r="I111" s="323" t="s">
        <v>1688</v>
      </c>
      <c r="J111" s="323" t="s">
        <v>1710</v>
      </c>
    </row>
    <row r="112" spans="1:10" x14ac:dyDescent="0.25">
      <c r="A112" s="322" t="s">
        <v>1768</v>
      </c>
      <c r="B112" s="323" t="s">
        <v>1688</v>
      </c>
      <c r="C112" s="318" t="s">
        <v>1756</v>
      </c>
      <c r="D112" s="318" t="s">
        <v>1724</v>
      </c>
      <c r="E112" s="318" t="s">
        <v>1688</v>
      </c>
      <c r="F112" s="318" t="s">
        <v>1688</v>
      </c>
      <c r="G112" s="323" t="s">
        <v>1688</v>
      </c>
      <c r="H112" s="323" t="s">
        <v>1688</v>
      </c>
      <c r="I112" s="323" t="s">
        <v>1688</v>
      </c>
      <c r="J112" s="323" t="s">
        <v>1710</v>
      </c>
    </row>
    <row r="113" spans="1:10" x14ac:dyDescent="0.25">
      <c r="A113" s="322" t="s">
        <v>1769</v>
      </c>
      <c r="B113" s="323" t="s">
        <v>1688</v>
      </c>
      <c r="C113" s="318" t="s">
        <v>1756</v>
      </c>
      <c r="D113" s="318" t="s">
        <v>1724</v>
      </c>
      <c r="E113" s="318" t="s">
        <v>1688</v>
      </c>
      <c r="F113" s="318" t="s">
        <v>1688</v>
      </c>
      <c r="G113" s="323" t="s">
        <v>1688</v>
      </c>
      <c r="H113" s="323" t="s">
        <v>1688</v>
      </c>
      <c r="I113" s="323" t="s">
        <v>1688</v>
      </c>
      <c r="J113" s="323" t="s">
        <v>1710</v>
      </c>
    </row>
    <row r="114" spans="1:10" x14ac:dyDescent="0.25">
      <c r="A114" s="322" t="s">
        <v>1770</v>
      </c>
      <c r="B114" s="323" t="s">
        <v>1688</v>
      </c>
      <c r="C114" s="318" t="s">
        <v>1756</v>
      </c>
      <c r="D114" s="318" t="s">
        <v>1724</v>
      </c>
      <c r="E114" s="318" t="s">
        <v>1688</v>
      </c>
      <c r="F114" s="318" t="s">
        <v>1688</v>
      </c>
      <c r="G114" s="323" t="s">
        <v>1688</v>
      </c>
      <c r="H114" s="323" t="s">
        <v>1688</v>
      </c>
      <c r="I114" s="323" t="s">
        <v>1688</v>
      </c>
      <c r="J114" s="323" t="s">
        <v>1710</v>
      </c>
    </row>
    <row r="115" spans="1:10" x14ac:dyDescent="0.25">
      <c r="A115" s="322" t="s">
        <v>1771</v>
      </c>
      <c r="B115" s="323" t="s">
        <v>1717</v>
      </c>
      <c r="C115" s="318" t="s">
        <v>1756</v>
      </c>
      <c r="D115" s="318" t="s">
        <v>1717</v>
      </c>
      <c r="E115" s="318" t="s">
        <v>1717</v>
      </c>
      <c r="F115" s="318" t="s">
        <v>1717</v>
      </c>
      <c r="G115" s="323" t="s">
        <v>1717</v>
      </c>
      <c r="H115" s="323" t="s">
        <v>1717</v>
      </c>
      <c r="I115" s="323" t="s">
        <v>1717</v>
      </c>
      <c r="J115" s="323" t="s">
        <v>1717</v>
      </c>
    </row>
    <row r="116" spans="1:10" x14ac:dyDescent="0.25">
      <c r="A116" s="322" t="s">
        <v>693</v>
      </c>
      <c r="B116" s="323" t="s">
        <v>1688</v>
      </c>
      <c r="C116" s="318" t="s">
        <v>1756</v>
      </c>
      <c r="D116" s="318" t="s">
        <v>1724</v>
      </c>
      <c r="E116" s="318" t="s">
        <v>1688</v>
      </c>
      <c r="F116" s="318" t="s">
        <v>1688</v>
      </c>
      <c r="G116" s="323" t="s">
        <v>1688</v>
      </c>
      <c r="H116" s="323" t="s">
        <v>1688</v>
      </c>
      <c r="I116" s="323" t="s">
        <v>1688</v>
      </c>
      <c r="J116" s="323" t="s">
        <v>1710</v>
      </c>
    </row>
    <row r="117" spans="1:10" x14ac:dyDescent="0.25">
      <c r="A117" s="378" t="s">
        <v>1686</v>
      </c>
      <c r="B117" s="318">
        <v>1778687.0543379753</v>
      </c>
      <c r="C117" s="318" t="s">
        <v>1756</v>
      </c>
      <c r="D117" s="319" t="s">
        <v>1714</v>
      </c>
      <c r="E117" s="319" t="s">
        <v>1714</v>
      </c>
      <c r="F117" s="319" t="s">
        <v>1714</v>
      </c>
      <c r="G117" s="318">
        <v>94253.062008181601</v>
      </c>
      <c r="H117" s="318">
        <v>1.46027512323081</v>
      </c>
      <c r="I117" s="318">
        <v>0.26593010197444999</v>
      </c>
      <c r="J117" s="318" t="s">
        <v>1732</v>
      </c>
    </row>
    <row r="118" spans="1:10" x14ac:dyDescent="0.25">
      <c r="A118" s="376" t="s">
        <v>1757</v>
      </c>
      <c r="B118" s="323">
        <v>49045.406851392239</v>
      </c>
      <c r="C118" s="318" t="s">
        <v>1756</v>
      </c>
      <c r="D118" s="318">
        <v>74.659973794071973</v>
      </c>
      <c r="E118" s="318">
        <v>3.1426139568948201</v>
      </c>
      <c r="F118" s="318">
        <v>2.75514054391506</v>
      </c>
      <c r="G118" s="323">
        <v>3661.7287902445428</v>
      </c>
      <c r="H118" s="323">
        <v>0.15413078009277001</v>
      </c>
      <c r="I118" s="323">
        <v>0.13512698890908001</v>
      </c>
      <c r="J118" s="323" t="s">
        <v>1710</v>
      </c>
    </row>
    <row r="119" spans="1:10" x14ac:dyDescent="0.25">
      <c r="A119" s="376" t="s">
        <v>1758</v>
      </c>
      <c r="B119" s="323">
        <v>397.21842434588893</v>
      </c>
      <c r="C119" s="318" t="s">
        <v>1756</v>
      </c>
      <c r="D119" s="318">
        <v>89.645233903118736</v>
      </c>
      <c r="E119" s="318">
        <v>9.5000000000102105</v>
      </c>
      <c r="F119" s="318">
        <v>1.4249999999927201</v>
      </c>
      <c r="G119" s="323">
        <v>35.608738561115487</v>
      </c>
      <c r="H119" s="323">
        <v>3.77357503129E-3</v>
      </c>
      <c r="I119" s="323">
        <v>5.6603625469000001E-4</v>
      </c>
      <c r="J119" s="323" t="s">
        <v>1710</v>
      </c>
    </row>
    <row r="120" spans="1:10" x14ac:dyDescent="0.25">
      <c r="A120" s="376" t="s">
        <v>1759</v>
      </c>
      <c r="B120" s="323">
        <v>1729244.4290622373</v>
      </c>
      <c r="C120" s="318" t="s">
        <v>1756</v>
      </c>
      <c r="D120" s="318">
        <v>52.367220594999381</v>
      </c>
      <c r="E120" s="318">
        <v>0.75314440585650999</v>
      </c>
      <c r="F120" s="318">
        <v>7.5314440585649997E-2</v>
      </c>
      <c r="G120" s="323">
        <v>90555.724479375946</v>
      </c>
      <c r="H120" s="323">
        <v>1.30237076810675</v>
      </c>
      <c r="I120" s="323">
        <v>0.13023707681068</v>
      </c>
      <c r="J120" s="323" t="s">
        <v>1710</v>
      </c>
    </row>
    <row r="121" spans="1:10" x14ac:dyDescent="0.25">
      <c r="A121" s="376" t="s">
        <v>1760</v>
      </c>
      <c r="B121" s="323" t="s">
        <v>1717</v>
      </c>
      <c r="C121" s="318" t="s">
        <v>1756</v>
      </c>
      <c r="D121" s="318" t="s">
        <v>1717</v>
      </c>
      <c r="E121" s="318" t="s">
        <v>1717</v>
      </c>
      <c r="F121" s="318" t="s">
        <v>1717</v>
      </c>
      <c r="G121" s="323" t="s">
        <v>1717</v>
      </c>
      <c r="H121" s="323" t="s">
        <v>1717</v>
      </c>
      <c r="I121" s="323" t="s">
        <v>1717</v>
      </c>
      <c r="J121" s="323" t="s">
        <v>1717</v>
      </c>
    </row>
    <row r="122" spans="1:10" x14ac:dyDescent="0.25">
      <c r="A122" s="376" t="s">
        <v>1761</v>
      </c>
      <c r="B122" s="323" t="s">
        <v>1717</v>
      </c>
      <c r="C122" s="318" t="s">
        <v>1756</v>
      </c>
      <c r="D122" s="318" t="s">
        <v>1717</v>
      </c>
      <c r="E122" s="318" t="s">
        <v>1717</v>
      </c>
      <c r="F122" s="318" t="s">
        <v>1717</v>
      </c>
      <c r="G122" s="323" t="s">
        <v>1717</v>
      </c>
      <c r="H122" s="323" t="s">
        <v>1717</v>
      </c>
      <c r="I122" s="323" t="s">
        <v>1717</v>
      </c>
      <c r="J122" s="323" t="s">
        <v>1717</v>
      </c>
    </row>
    <row r="123" spans="1:10" x14ac:dyDescent="0.25">
      <c r="A123" s="376" t="s">
        <v>1762</v>
      </c>
      <c r="B123" s="323" t="s">
        <v>1688</v>
      </c>
      <c r="C123" s="318" t="s">
        <v>1756</v>
      </c>
      <c r="D123" s="318" t="s">
        <v>1724</v>
      </c>
      <c r="E123" s="318" t="s">
        <v>1688</v>
      </c>
      <c r="F123" s="318" t="s">
        <v>1688</v>
      </c>
      <c r="G123" s="323" t="s">
        <v>1688</v>
      </c>
      <c r="H123" s="323" t="s">
        <v>1688</v>
      </c>
      <c r="I123" s="323" t="s">
        <v>1688</v>
      </c>
      <c r="J123" s="323" t="s">
        <v>1710</v>
      </c>
    </row>
    <row r="124" spans="1:10" x14ac:dyDescent="0.25">
      <c r="A124" s="324" t="s">
        <v>1776</v>
      </c>
      <c r="B124" s="318">
        <v>811064.09369339747</v>
      </c>
      <c r="C124" s="318" t="s">
        <v>1756</v>
      </c>
      <c r="D124" s="319" t="s">
        <v>1714</v>
      </c>
      <c r="E124" s="319" t="s">
        <v>1714</v>
      </c>
      <c r="F124" s="319" t="s">
        <v>1714</v>
      </c>
      <c r="G124" s="318">
        <v>45783.983149465937</v>
      </c>
      <c r="H124" s="318">
        <v>1.37229551691322</v>
      </c>
      <c r="I124" s="318">
        <v>0.19110373131999001</v>
      </c>
      <c r="J124" s="318" t="s">
        <v>1732</v>
      </c>
    </row>
    <row r="125" spans="1:10" x14ac:dyDescent="0.25">
      <c r="A125" s="320" t="s">
        <v>1757</v>
      </c>
      <c r="B125" s="318">
        <v>5418.8561307769987</v>
      </c>
      <c r="C125" s="318" t="s">
        <v>1756</v>
      </c>
      <c r="D125" s="318">
        <v>74.659973794071973</v>
      </c>
      <c r="E125" s="318">
        <v>3.14261395689392</v>
      </c>
      <c r="F125" s="318">
        <v>2.7551405439157199</v>
      </c>
      <c r="G125" s="318">
        <v>404.57165671765699</v>
      </c>
      <c r="H125" s="318">
        <v>1.7029372906979999E-2</v>
      </c>
      <c r="I125" s="318">
        <v>1.492971022755E-2</v>
      </c>
      <c r="J125" s="318" t="s">
        <v>1710</v>
      </c>
    </row>
    <row r="126" spans="1:10" x14ac:dyDescent="0.25">
      <c r="A126" s="320" t="s">
        <v>1758</v>
      </c>
      <c r="B126" s="318">
        <v>85573.487772242661</v>
      </c>
      <c r="C126" s="318" t="s">
        <v>1756</v>
      </c>
      <c r="D126" s="318">
        <v>89.645233903118736</v>
      </c>
      <c r="E126" s="318">
        <v>9.5000000000000604</v>
      </c>
      <c r="F126" s="318">
        <v>1.42500000000005</v>
      </c>
      <c r="G126" s="318">
        <v>7671.2553272483647</v>
      </c>
      <c r="H126" s="318">
        <v>0.81294813383631004</v>
      </c>
      <c r="I126" s="318">
        <v>0.12194222007545</v>
      </c>
      <c r="J126" s="318" t="s">
        <v>1710</v>
      </c>
    </row>
    <row r="127" spans="1:10" x14ac:dyDescent="0.25">
      <c r="A127" s="320" t="s">
        <v>1759</v>
      </c>
      <c r="B127" s="318">
        <v>720071.7497903778</v>
      </c>
      <c r="C127" s="318" t="s">
        <v>1756</v>
      </c>
      <c r="D127" s="318">
        <v>52.367220594999388</v>
      </c>
      <c r="E127" s="318">
        <v>0.75314440585650999</v>
      </c>
      <c r="F127" s="318">
        <v>7.5314440585649997E-2</v>
      </c>
      <c r="G127" s="318">
        <v>37708.156165499917</v>
      </c>
      <c r="H127" s="318">
        <v>0.54231801016992998</v>
      </c>
      <c r="I127" s="318">
        <v>5.4231801016990003E-2</v>
      </c>
      <c r="J127" s="318" t="s">
        <v>1710</v>
      </c>
    </row>
    <row r="128" spans="1:10" x14ac:dyDescent="0.25">
      <c r="A128" s="320" t="s">
        <v>1760</v>
      </c>
      <c r="B128" s="318" t="s">
        <v>1717</v>
      </c>
      <c r="C128" s="318" t="s">
        <v>1756</v>
      </c>
      <c r="D128" s="318" t="s">
        <v>1717</v>
      </c>
      <c r="E128" s="318" t="s">
        <v>1717</v>
      </c>
      <c r="F128" s="318" t="s">
        <v>1717</v>
      </c>
      <c r="G128" s="318" t="s">
        <v>1717</v>
      </c>
      <c r="H128" s="318" t="s">
        <v>1717</v>
      </c>
      <c r="I128" s="318" t="s">
        <v>1717</v>
      </c>
      <c r="J128" s="318" t="s">
        <v>1717</v>
      </c>
    </row>
    <row r="129" spans="1:10" x14ac:dyDescent="0.25">
      <c r="A129" s="320" t="s">
        <v>1761</v>
      </c>
      <c r="B129" s="318" t="s">
        <v>1717</v>
      </c>
      <c r="C129" s="318" t="s">
        <v>1756</v>
      </c>
      <c r="D129" s="318" t="s">
        <v>1717</v>
      </c>
      <c r="E129" s="318" t="s">
        <v>1717</v>
      </c>
      <c r="F129" s="318" t="s">
        <v>1717</v>
      </c>
      <c r="G129" s="318" t="s">
        <v>1717</v>
      </c>
      <c r="H129" s="318" t="s">
        <v>1717</v>
      </c>
      <c r="I129" s="318" t="s">
        <v>1717</v>
      </c>
      <c r="J129" s="318" t="s">
        <v>1717</v>
      </c>
    </row>
    <row r="130" spans="1:10" x14ac:dyDescent="0.25">
      <c r="A130" s="320" t="s">
        <v>1762</v>
      </c>
      <c r="B130" s="318" t="s">
        <v>1688</v>
      </c>
      <c r="C130" s="318" t="s">
        <v>1756</v>
      </c>
      <c r="D130" s="318" t="s">
        <v>1724</v>
      </c>
      <c r="E130" s="318" t="s">
        <v>1688</v>
      </c>
      <c r="F130" s="318" t="s">
        <v>1688</v>
      </c>
      <c r="G130" s="318" t="s">
        <v>1688</v>
      </c>
      <c r="H130" s="318" t="s">
        <v>1688</v>
      </c>
      <c r="I130" s="318" t="s">
        <v>1688</v>
      </c>
      <c r="J130" s="318" t="s">
        <v>1710</v>
      </c>
    </row>
    <row r="131" spans="1:10" x14ac:dyDescent="0.25">
      <c r="A131" s="321" t="s">
        <v>1777</v>
      </c>
      <c r="B131" s="318">
        <v>811064.09369339747</v>
      </c>
      <c r="C131" s="318" t="s">
        <v>1756</v>
      </c>
      <c r="D131" s="319" t="s">
        <v>1714</v>
      </c>
      <c r="E131" s="319" t="s">
        <v>1714</v>
      </c>
      <c r="F131" s="319" t="s">
        <v>1714</v>
      </c>
      <c r="G131" s="318">
        <v>45783.983149465937</v>
      </c>
      <c r="H131" s="318">
        <v>1.37229551691322</v>
      </c>
      <c r="I131" s="318">
        <v>0.19110373131999001</v>
      </c>
      <c r="J131" s="318" t="s">
        <v>1732</v>
      </c>
    </row>
    <row r="132" spans="1:10" x14ac:dyDescent="0.25">
      <c r="A132" s="322" t="s">
        <v>1767</v>
      </c>
      <c r="B132" s="323">
        <v>5418.8561307769987</v>
      </c>
      <c r="C132" s="318" t="s">
        <v>1756</v>
      </c>
      <c r="D132" s="318">
        <v>74.659973794071973</v>
      </c>
      <c r="E132" s="318">
        <v>3.14261395689392</v>
      </c>
      <c r="F132" s="318">
        <v>2.7551405439157199</v>
      </c>
      <c r="G132" s="323">
        <v>404.57165671765699</v>
      </c>
      <c r="H132" s="323">
        <v>1.7029372906979999E-2</v>
      </c>
      <c r="I132" s="323">
        <v>1.492971022755E-2</v>
      </c>
      <c r="J132" s="323" t="s">
        <v>1710</v>
      </c>
    </row>
    <row r="133" spans="1:10" x14ac:dyDescent="0.25">
      <c r="A133" s="322" t="s">
        <v>1768</v>
      </c>
      <c r="B133" s="323">
        <v>85573.487772242661</v>
      </c>
      <c r="C133" s="318" t="s">
        <v>1756</v>
      </c>
      <c r="D133" s="318">
        <v>89.645233903118736</v>
      </c>
      <c r="E133" s="318">
        <v>9.5000000000000604</v>
      </c>
      <c r="F133" s="318">
        <v>1.42500000000005</v>
      </c>
      <c r="G133" s="323">
        <v>7671.2553272483647</v>
      </c>
      <c r="H133" s="323">
        <v>0.81294813383631004</v>
      </c>
      <c r="I133" s="323">
        <v>0.12194222007545</v>
      </c>
      <c r="J133" s="323" t="s">
        <v>1710</v>
      </c>
    </row>
    <row r="134" spans="1:10" x14ac:dyDescent="0.25">
      <c r="A134" s="322" t="s">
        <v>1769</v>
      </c>
      <c r="B134" s="323">
        <v>720071.7497903778</v>
      </c>
      <c r="C134" s="318" t="s">
        <v>1756</v>
      </c>
      <c r="D134" s="318">
        <v>52.367220594999388</v>
      </c>
      <c r="E134" s="318">
        <v>0.75314440585650999</v>
      </c>
      <c r="F134" s="318">
        <v>7.5314440585649997E-2</v>
      </c>
      <c r="G134" s="323">
        <v>37708.156165499917</v>
      </c>
      <c r="H134" s="323">
        <v>0.54231801016992998</v>
      </c>
      <c r="I134" s="323">
        <v>5.4231801016990003E-2</v>
      </c>
      <c r="J134" s="323" t="s">
        <v>1710</v>
      </c>
    </row>
    <row r="135" spans="1:10" x14ac:dyDescent="0.25">
      <c r="A135" s="322" t="s">
        <v>1770</v>
      </c>
      <c r="B135" s="323" t="s">
        <v>1717</v>
      </c>
      <c r="C135" s="318" t="s">
        <v>1756</v>
      </c>
      <c r="D135" s="318" t="s">
        <v>1717</v>
      </c>
      <c r="E135" s="318" t="s">
        <v>1717</v>
      </c>
      <c r="F135" s="318" t="s">
        <v>1717</v>
      </c>
      <c r="G135" s="323" t="s">
        <v>1717</v>
      </c>
      <c r="H135" s="323" t="s">
        <v>1717</v>
      </c>
      <c r="I135" s="323" t="s">
        <v>1717</v>
      </c>
      <c r="J135" s="323" t="s">
        <v>1717</v>
      </c>
    </row>
    <row r="136" spans="1:10" x14ac:dyDescent="0.25">
      <c r="A136" s="322" t="s">
        <v>1771</v>
      </c>
      <c r="B136" s="323" t="s">
        <v>1717</v>
      </c>
      <c r="C136" s="318" t="s">
        <v>1756</v>
      </c>
      <c r="D136" s="318" t="s">
        <v>1717</v>
      </c>
      <c r="E136" s="318" t="s">
        <v>1717</v>
      </c>
      <c r="F136" s="318" t="s">
        <v>1717</v>
      </c>
      <c r="G136" s="323" t="s">
        <v>1717</v>
      </c>
      <c r="H136" s="323" t="s">
        <v>1717</v>
      </c>
      <c r="I136" s="323" t="s">
        <v>1717</v>
      </c>
      <c r="J136" s="323" t="s">
        <v>1717</v>
      </c>
    </row>
    <row r="137" spans="1:10" x14ac:dyDescent="0.25">
      <c r="A137" s="322" t="s">
        <v>693</v>
      </c>
      <c r="B137" s="323" t="s">
        <v>1688</v>
      </c>
      <c r="C137" s="318" t="s">
        <v>1756</v>
      </c>
      <c r="D137" s="318" t="s">
        <v>1724</v>
      </c>
      <c r="E137" s="318" t="s">
        <v>1688</v>
      </c>
      <c r="F137" s="318" t="s">
        <v>1688</v>
      </c>
      <c r="G137" s="323" t="s">
        <v>1688</v>
      </c>
      <c r="H137" s="323" t="s">
        <v>1688</v>
      </c>
      <c r="I137" s="323" t="s">
        <v>1688</v>
      </c>
      <c r="J137" s="323" t="s">
        <v>1710</v>
      </c>
    </row>
    <row r="138" spans="1:10" x14ac:dyDescent="0.25">
      <c r="A138" s="321" t="s">
        <v>1778</v>
      </c>
      <c r="B138" s="318" t="s">
        <v>1774</v>
      </c>
      <c r="C138" s="318" t="s">
        <v>1756</v>
      </c>
      <c r="D138" s="319" t="s">
        <v>1714</v>
      </c>
      <c r="E138" s="319" t="s">
        <v>1714</v>
      </c>
      <c r="F138" s="319" t="s">
        <v>1714</v>
      </c>
      <c r="G138" s="318" t="s">
        <v>1774</v>
      </c>
      <c r="H138" s="318" t="s">
        <v>1774</v>
      </c>
      <c r="I138" s="318" t="s">
        <v>1774</v>
      </c>
      <c r="J138" s="318" t="s">
        <v>1732</v>
      </c>
    </row>
    <row r="139" spans="1:10" x14ac:dyDescent="0.25">
      <c r="A139" s="322" t="s">
        <v>1767</v>
      </c>
      <c r="B139" s="323" t="s">
        <v>1688</v>
      </c>
      <c r="C139" s="318" t="s">
        <v>1756</v>
      </c>
      <c r="D139" s="318" t="s">
        <v>1724</v>
      </c>
      <c r="E139" s="318" t="s">
        <v>1688</v>
      </c>
      <c r="F139" s="318" t="s">
        <v>1688</v>
      </c>
      <c r="G139" s="323" t="s">
        <v>1688</v>
      </c>
      <c r="H139" s="323" t="s">
        <v>1688</v>
      </c>
      <c r="I139" s="323" t="s">
        <v>1688</v>
      </c>
      <c r="J139" s="323" t="s">
        <v>1710</v>
      </c>
    </row>
    <row r="140" spans="1:10" x14ac:dyDescent="0.25">
      <c r="A140" s="322" t="s">
        <v>1768</v>
      </c>
      <c r="B140" s="323" t="s">
        <v>1688</v>
      </c>
      <c r="C140" s="318" t="s">
        <v>1756</v>
      </c>
      <c r="D140" s="318" t="s">
        <v>1724</v>
      </c>
      <c r="E140" s="318" t="s">
        <v>1688</v>
      </c>
      <c r="F140" s="318" t="s">
        <v>1688</v>
      </c>
      <c r="G140" s="323" t="s">
        <v>1688</v>
      </c>
      <c r="H140" s="323" t="s">
        <v>1688</v>
      </c>
      <c r="I140" s="323" t="s">
        <v>1688</v>
      </c>
      <c r="J140" s="323" t="s">
        <v>1710</v>
      </c>
    </row>
    <row r="141" spans="1:10" x14ac:dyDescent="0.25">
      <c r="A141" s="322" t="s">
        <v>1769</v>
      </c>
      <c r="B141" s="323" t="s">
        <v>1688</v>
      </c>
      <c r="C141" s="318" t="s">
        <v>1756</v>
      </c>
      <c r="D141" s="318" t="s">
        <v>1724</v>
      </c>
      <c r="E141" s="318" t="s">
        <v>1688</v>
      </c>
      <c r="F141" s="318" t="s">
        <v>1688</v>
      </c>
      <c r="G141" s="323" t="s">
        <v>1688</v>
      </c>
      <c r="H141" s="323" t="s">
        <v>1688</v>
      </c>
      <c r="I141" s="323" t="s">
        <v>1688</v>
      </c>
      <c r="J141" s="323" t="s">
        <v>1710</v>
      </c>
    </row>
    <row r="142" spans="1:10" x14ac:dyDescent="0.25">
      <c r="A142" s="322" t="s">
        <v>1770</v>
      </c>
      <c r="B142" s="323" t="s">
        <v>1717</v>
      </c>
      <c r="C142" s="318" t="s">
        <v>1756</v>
      </c>
      <c r="D142" s="318" t="s">
        <v>1717</v>
      </c>
      <c r="E142" s="318" t="s">
        <v>1717</v>
      </c>
      <c r="F142" s="318" t="s">
        <v>1717</v>
      </c>
      <c r="G142" s="323" t="s">
        <v>1717</v>
      </c>
      <c r="H142" s="323" t="s">
        <v>1717</v>
      </c>
      <c r="I142" s="323" t="s">
        <v>1717</v>
      </c>
      <c r="J142" s="323" t="s">
        <v>1717</v>
      </c>
    </row>
    <row r="143" spans="1:10" x14ac:dyDescent="0.25">
      <c r="A143" s="322" t="s">
        <v>1771</v>
      </c>
      <c r="B143" s="323" t="s">
        <v>1717</v>
      </c>
      <c r="C143" s="318" t="s">
        <v>1756</v>
      </c>
      <c r="D143" s="318" t="s">
        <v>1717</v>
      </c>
      <c r="E143" s="318" t="s">
        <v>1717</v>
      </c>
      <c r="F143" s="318" t="s">
        <v>1717</v>
      </c>
      <c r="G143" s="323" t="s">
        <v>1717</v>
      </c>
      <c r="H143" s="323" t="s">
        <v>1717</v>
      </c>
      <c r="I143" s="323" t="s">
        <v>1717</v>
      </c>
      <c r="J143" s="323" t="s">
        <v>1717</v>
      </c>
    </row>
    <row r="144" spans="1:10" x14ac:dyDescent="0.25">
      <c r="A144" s="322" t="s">
        <v>693</v>
      </c>
      <c r="B144" s="323" t="s">
        <v>1688</v>
      </c>
      <c r="C144" s="318" t="s">
        <v>1756</v>
      </c>
      <c r="D144" s="318" t="s">
        <v>1724</v>
      </c>
      <c r="E144" s="318" t="s">
        <v>1688</v>
      </c>
      <c r="F144" s="318" t="s">
        <v>1688</v>
      </c>
      <c r="G144" s="323" t="s">
        <v>1688</v>
      </c>
      <c r="H144" s="323" t="s">
        <v>1688</v>
      </c>
      <c r="I144" s="323" t="s">
        <v>1688</v>
      </c>
      <c r="J144" s="323" t="s">
        <v>1710</v>
      </c>
    </row>
    <row r="145" spans="1:10" x14ac:dyDescent="0.25">
      <c r="A145" s="321" t="s">
        <v>1779</v>
      </c>
      <c r="B145" s="318" t="s">
        <v>1774</v>
      </c>
      <c r="C145" s="318" t="s">
        <v>1756</v>
      </c>
      <c r="D145" s="319" t="s">
        <v>1714</v>
      </c>
      <c r="E145" s="319" t="s">
        <v>1714</v>
      </c>
      <c r="F145" s="319" t="s">
        <v>1714</v>
      </c>
      <c r="G145" s="318" t="s">
        <v>1774</v>
      </c>
      <c r="H145" s="318" t="s">
        <v>1774</v>
      </c>
      <c r="I145" s="318" t="s">
        <v>1774</v>
      </c>
      <c r="J145" s="318" t="s">
        <v>1732</v>
      </c>
    </row>
    <row r="146" spans="1:10" x14ac:dyDescent="0.25">
      <c r="A146" s="322" t="s">
        <v>1767</v>
      </c>
      <c r="B146" s="323" t="s">
        <v>1688</v>
      </c>
      <c r="C146" s="318" t="s">
        <v>1756</v>
      </c>
      <c r="D146" s="318" t="s">
        <v>1724</v>
      </c>
      <c r="E146" s="318" t="s">
        <v>1688</v>
      </c>
      <c r="F146" s="318" t="s">
        <v>1688</v>
      </c>
      <c r="G146" s="323" t="s">
        <v>1688</v>
      </c>
      <c r="H146" s="323" t="s">
        <v>1688</v>
      </c>
      <c r="I146" s="323" t="s">
        <v>1688</v>
      </c>
      <c r="J146" s="323" t="s">
        <v>1710</v>
      </c>
    </row>
    <row r="147" spans="1:10" x14ac:dyDescent="0.25">
      <c r="A147" s="322" t="s">
        <v>1768</v>
      </c>
      <c r="B147" s="323" t="s">
        <v>1688</v>
      </c>
      <c r="C147" s="318" t="s">
        <v>1756</v>
      </c>
      <c r="D147" s="318" t="s">
        <v>1724</v>
      </c>
      <c r="E147" s="318" t="s">
        <v>1688</v>
      </c>
      <c r="F147" s="318" t="s">
        <v>1688</v>
      </c>
      <c r="G147" s="323" t="s">
        <v>1688</v>
      </c>
      <c r="H147" s="323" t="s">
        <v>1688</v>
      </c>
      <c r="I147" s="323" t="s">
        <v>1688</v>
      </c>
      <c r="J147" s="323" t="s">
        <v>1710</v>
      </c>
    </row>
    <row r="148" spans="1:10" x14ac:dyDescent="0.25">
      <c r="A148" s="322" t="s">
        <v>1769</v>
      </c>
      <c r="B148" s="323" t="s">
        <v>1688</v>
      </c>
      <c r="C148" s="318" t="s">
        <v>1756</v>
      </c>
      <c r="D148" s="318" t="s">
        <v>1724</v>
      </c>
      <c r="E148" s="318" t="s">
        <v>1688</v>
      </c>
      <c r="F148" s="318" t="s">
        <v>1688</v>
      </c>
      <c r="G148" s="323" t="s">
        <v>1688</v>
      </c>
      <c r="H148" s="323" t="s">
        <v>1688</v>
      </c>
      <c r="I148" s="323" t="s">
        <v>1688</v>
      </c>
      <c r="J148" s="323" t="s">
        <v>1710</v>
      </c>
    </row>
    <row r="149" spans="1:10" x14ac:dyDescent="0.25">
      <c r="A149" s="322" t="s">
        <v>1770</v>
      </c>
      <c r="B149" s="323" t="s">
        <v>1717</v>
      </c>
      <c r="C149" s="318" t="s">
        <v>1756</v>
      </c>
      <c r="D149" s="318" t="s">
        <v>1717</v>
      </c>
      <c r="E149" s="318" t="s">
        <v>1717</v>
      </c>
      <c r="F149" s="318" t="s">
        <v>1717</v>
      </c>
      <c r="G149" s="323" t="s">
        <v>1717</v>
      </c>
      <c r="H149" s="323" t="s">
        <v>1717</v>
      </c>
      <c r="I149" s="323" t="s">
        <v>1717</v>
      </c>
      <c r="J149" s="323" t="s">
        <v>1717</v>
      </c>
    </row>
    <row r="150" spans="1:10" x14ac:dyDescent="0.25">
      <c r="A150" s="322" t="s">
        <v>1771</v>
      </c>
      <c r="B150" s="323" t="s">
        <v>1717</v>
      </c>
      <c r="C150" s="318" t="s">
        <v>1756</v>
      </c>
      <c r="D150" s="318" t="s">
        <v>1717</v>
      </c>
      <c r="E150" s="318" t="s">
        <v>1717</v>
      </c>
      <c r="F150" s="318" t="s">
        <v>1717</v>
      </c>
      <c r="G150" s="323" t="s">
        <v>1717</v>
      </c>
      <c r="H150" s="323" t="s">
        <v>1717</v>
      </c>
      <c r="I150" s="323" t="s">
        <v>1717</v>
      </c>
      <c r="J150" s="323" t="s">
        <v>1717</v>
      </c>
    </row>
    <row r="151" spans="1:10" x14ac:dyDescent="0.25">
      <c r="A151" s="322" t="s">
        <v>693</v>
      </c>
      <c r="B151" s="323" t="s">
        <v>1688</v>
      </c>
      <c r="C151" s="318" t="s">
        <v>1756</v>
      </c>
      <c r="D151" s="318" t="s">
        <v>1724</v>
      </c>
      <c r="E151" s="318" t="s">
        <v>1688</v>
      </c>
      <c r="F151" s="318" t="s">
        <v>1688</v>
      </c>
      <c r="G151" s="323" t="s">
        <v>1688</v>
      </c>
      <c r="H151" s="323" t="s">
        <v>1688</v>
      </c>
      <c r="I151" s="323" t="s">
        <v>1688</v>
      </c>
      <c r="J151" s="323" t="s">
        <v>1710</v>
      </c>
    </row>
    <row r="152" spans="1:10" x14ac:dyDescent="0.25">
      <c r="A152" s="325" t="s">
        <v>1780</v>
      </c>
      <c r="B152" s="318">
        <v>12857095.578220105</v>
      </c>
      <c r="C152" s="318" t="s">
        <v>1756</v>
      </c>
      <c r="D152" s="319" t="s">
        <v>1714</v>
      </c>
      <c r="E152" s="319" t="s">
        <v>1714</v>
      </c>
      <c r="F152" s="319" t="s">
        <v>1714</v>
      </c>
      <c r="G152" s="318">
        <v>711227.52746031829</v>
      </c>
      <c r="H152" s="318">
        <v>66.667583289309391</v>
      </c>
      <c r="I152" s="318">
        <v>9.3662220369597406</v>
      </c>
      <c r="J152" s="318" t="s">
        <v>1732</v>
      </c>
    </row>
    <row r="153" spans="1:10" x14ac:dyDescent="0.25">
      <c r="A153" s="326" t="s">
        <v>1757</v>
      </c>
      <c r="B153" s="318">
        <v>3289687.0402968642</v>
      </c>
      <c r="C153" s="318" t="s">
        <v>1756</v>
      </c>
      <c r="D153" s="318">
        <v>74.659973794071988</v>
      </c>
      <c r="E153" s="318">
        <v>2.5953153081467302</v>
      </c>
      <c r="F153" s="318">
        <v>0.48384345490726</v>
      </c>
      <c r="G153" s="318">
        <v>245607.94821926212</v>
      </c>
      <c r="H153" s="318">
        <v>8.5377751346943498</v>
      </c>
      <c r="I153" s="318">
        <v>1.5916935431408601</v>
      </c>
      <c r="J153" s="318" t="s">
        <v>1710</v>
      </c>
    </row>
    <row r="154" spans="1:10" x14ac:dyDescent="0.25">
      <c r="A154" s="326" t="s">
        <v>1758</v>
      </c>
      <c r="B154" s="318">
        <v>1227490.5647916261</v>
      </c>
      <c r="C154" s="318" t="s">
        <v>1756</v>
      </c>
      <c r="D154" s="318">
        <v>89.645233903118751</v>
      </c>
      <c r="E154" s="318">
        <v>9.5</v>
      </c>
      <c r="F154" s="318">
        <v>1.4249999999999901</v>
      </c>
      <c r="G154" s="318">
        <v>110038.67879461666</v>
      </c>
      <c r="H154" s="318">
        <v>11.66116036552045</v>
      </c>
      <c r="I154" s="318">
        <v>1.7491740548280601</v>
      </c>
      <c r="J154" s="318" t="s">
        <v>1710</v>
      </c>
    </row>
    <row r="155" spans="1:10" x14ac:dyDescent="0.25">
      <c r="A155" s="326" t="s">
        <v>1759</v>
      </c>
      <c r="B155" s="318">
        <v>6790142.6962574841</v>
      </c>
      <c r="C155" s="318" t="s">
        <v>1756</v>
      </c>
      <c r="D155" s="318">
        <v>52.367220594999381</v>
      </c>
      <c r="E155" s="318">
        <v>0.75314440585650999</v>
      </c>
      <c r="F155" s="318">
        <v>7.5314440585649997E-2</v>
      </c>
      <c r="G155" s="318">
        <v>355580.90044643951</v>
      </c>
      <c r="H155" s="318">
        <v>5.1139579866537304</v>
      </c>
      <c r="I155" s="318">
        <v>0.51139579866536999</v>
      </c>
      <c r="J155" s="318" t="s">
        <v>1710</v>
      </c>
    </row>
    <row r="156" spans="1:10" x14ac:dyDescent="0.25">
      <c r="A156" s="326" t="s">
        <v>1781</v>
      </c>
      <c r="B156" s="318" t="s">
        <v>1717</v>
      </c>
      <c r="C156" s="318" t="s">
        <v>1756</v>
      </c>
      <c r="D156" s="318" t="s">
        <v>1717</v>
      </c>
      <c r="E156" s="318" t="s">
        <v>1717</v>
      </c>
      <c r="F156" s="318" t="s">
        <v>1717</v>
      </c>
      <c r="G156" s="318" t="s">
        <v>1717</v>
      </c>
      <c r="H156" s="318" t="s">
        <v>1717</v>
      </c>
      <c r="I156" s="318" t="s">
        <v>1717</v>
      </c>
      <c r="J156" s="318" t="s">
        <v>1717</v>
      </c>
    </row>
    <row r="157" spans="1:10" x14ac:dyDescent="0.25">
      <c r="A157" s="326" t="s">
        <v>1782</v>
      </c>
      <c r="B157" s="318" t="s">
        <v>1717</v>
      </c>
      <c r="C157" s="318" t="s">
        <v>1756</v>
      </c>
      <c r="D157" s="318" t="s">
        <v>1717</v>
      </c>
      <c r="E157" s="318" t="s">
        <v>1717</v>
      </c>
      <c r="F157" s="318" t="s">
        <v>1717</v>
      </c>
      <c r="G157" s="318" t="s">
        <v>1717</v>
      </c>
      <c r="H157" s="318" t="s">
        <v>1717</v>
      </c>
      <c r="I157" s="318" t="s">
        <v>1717</v>
      </c>
      <c r="J157" s="318" t="s">
        <v>1717</v>
      </c>
    </row>
    <row r="158" spans="1:10" x14ac:dyDescent="0.25">
      <c r="A158" s="326" t="s">
        <v>1783</v>
      </c>
      <c r="B158" s="318">
        <v>1549775.2768741304</v>
      </c>
      <c r="C158" s="318" t="s">
        <v>1756</v>
      </c>
      <c r="D158" s="318">
        <v>88.686898265961545</v>
      </c>
      <c r="E158" s="318">
        <v>26.684313796676729</v>
      </c>
      <c r="F158" s="318">
        <v>3.55790850622357</v>
      </c>
      <c r="G158" s="318">
        <v>137444.76231523839</v>
      </c>
      <c r="H158" s="318">
        <v>41.354689802440859</v>
      </c>
      <c r="I158" s="318">
        <v>5.5139586403254501</v>
      </c>
      <c r="J158" s="318" t="s">
        <v>1710</v>
      </c>
    </row>
    <row r="159" spans="1:10" x14ac:dyDescent="0.25">
      <c r="A159" s="327" t="s">
        <v>1690</v>
      </c>
      <c r="B159" s="318">
        <v>281318.6741082315</v>
      </c>
      <c r="C159" s="318" t="s">
        <v>1756</v>
      </c>
      <c r="D159" s="319" t="s">
        <v>1714</v>
      </c>
      <c r="E159" s="319" t="s">
        <v>1714</v>
      </c>
      <c r="F159" s="319" t="s">
        <v>1714</v>
      </c>
      <c r="G159" s="318">
        <v>14978.572362155866</v>
      </c>
      <c r="H159" s="318">
        <v>0.23835740177008</v>
      </c>
      <c r="I159" s="318">
        <v>5.0815371746130003E-2</v>
      </c>
      <c r="J159" s="318" t="s">
        <v>1732</v>
      </c>
    </row>
    <row r="160" spans="1:10" x14ac:dyDescent="0.25">
      <c r="A160" s="326" t="s">
        <v>1757</v>
      </c>
      <c r="B160" s="323">
        <v>11051.541643286968</v>
      </c>
      <c r="C160" s="318" t="s">
        <v>1756</v>
      </c>
      <c r="D160" s="318">
        <v>74.659973794071973</v>
      </c>
      <c r="E160" s="318">
        <v>3.1426139568950102</v>
      </c>
      <c r="F160" s="318">
        <v>2.7551405439145502</v>
      </c>
      <c r="G160" s="323">
        <v>825.10780947190017</v>
      </c>
      <c r="H160" s="323">
        <v>3.4730729013399998E-2</v>
      </c>
      <c r="I160" s="323">
        <v>3.044855045418E-2</v>
      </c>
      <c r="J160" s="323" t="s">
        <v>1710</v>
      </c>
    </row>
    <row r="161" spans="1:10" x14ac:dyDescent="0.25">
      <c r="A161" s="326" t="s">
        <v>1758</v>
      </c>
      <c r="B161" s="323">
        <v>8.7452974385318907</v>
      </c>
      <c r="C161" s="318" t="s">
        <v>1756</v>
      </c>
      <c r="D161" s="318">
        <v>89.645233903119134</v>
      </c>
      <c r="E161" s="318">
        <v>9.5000000004513296</v>
      </c>
      <c r="F161" s="318">
        <v>1.4250000000105301</v>
      </c>
      <c r="G161" s="323">
        <v>0.78397423442953995</v>
      </c>
      <c r="H161" s="323">
        <v>8.3080325669999998E-5</v>
      </c>
      <c r="I161" s="323">
        <v>1.246204885E-5</v>
      </c>
      <c r="J161" s="323" t="s">
        <v>1710</v>
      </c>
    </row>
    <row r="162" spans="1:10" x14ac:dyDescent="0.25">
      <c r="A162" s="326" t="s">
        <v>1759</v>
      </c>
      <c r="B162" s="323">
        <v>270258.38716750598</v>
      </c>
      <c r="C162" s="318" t="s">
        <v>1756</v>
      </c>
      <c r="D162" s="318">
        <v>52.367220594999388</v>
      </c>
      <c r="E162" s="318">
        <v>0.75314440585650999</v>
      </c>
      <c r="F162" s="318">
        <v>7.5314440585649997E-2</v>
      </c>
      <c r="G162" s="323">
        <v>14152.680578449537</v>
      </c>
      <c r="H162" s="323">
        <v>0.20354359243101</v>
      </c>
      <c r="I162" s="323">
        <v>2.0354359243100001E-2</v>
      </c>
      <c r="J162" s="323" t="s">
        <v>1710</v>
      </c>
    </row>
    <row r="163" spans="1:10" x14ac:dyDescent="0.25">
      <c r="A163" s="326" t="s">
        <v>1781</v>
      </c>
      <c r="B163" s="323" t="s">
        <v>1717</v>
      </c>
      <c r="C163" s="318" t="s">
        <v>1756</v>
      </c>
      <c r="D163" s="318" t="s">
        <v>1717</v>
      </c>
      <c r="E163" s="318" t="s">
        <v>1717</v>
      </c>
      <c r="F163" s="318" t="s">
        <v>1717</v>
      </c>
      <c r="G163" s="323" t="s">
        <v>1717</v>
      </c>
      <c r="H163" s="323" t="s">
        <v>1717</v>
      </c>
      <c r="I163" s="323" t="s">
        <v>1717</v>
      </c>
      <c r="J163" s="323" t="s">
        <v>1717</v>
      </c>
    </row>
    <row r="164" spans="1:10" x14ac:dyDescent="0.25">
      <c r="A164" s="326" t="s">
        <v>1782</v>
      </c>
      <c r="B164" s="323" t="s">
        <v>1717</v>
      </c>
      <c r="C164" s="318" t="s">
        <v>1756</v>
      </c>
      <c r="D164" s="318" t="s">
        <v>1717</v>
      </c>
      <c r="E164" s="318" t="s">
        <v>1717</v>
      </c>
      <c r="F164" s="318" t="s">
        <v>1717</v>
      </c>
      <c r="G164" s="323" t="s">
        <v>1717</v>
      </c>
      <c r="H164" s="323" t="s">
        <v>1717</v>
      </c>
      <c r="I164" s="323" t="s">
        <v>1717</v>
      </c>
      <c r="J164" s="323" t="s">
        <v>1717</v>
      </c>
    </row>
    <row r="165" spans="1:10" x14ac:dyDescent="0.25">
      <c r="A165" s="326" t="s">
        <v>1783</v>
      </c>
      <c r="B165" s="323" t="s">
        <v>1688</v>
      </c>
      <c r="C165" s="318" t="s">
        <v>1756</v>
      </c>
      <c r="D165" s="318" t="s">
        <v>1724</v>
      </c>
      <c r="E165" s="318" t="s">
        <v>1688</v>
      </c>
      <c r="F165" s="318" t="s">
        <v>1688</v>
      </c>
      <c r="G165" s="323" t="s">
        <v>1688</v>
      </c>
      <c r="H165" s="323" t="s">
        <v>1688</v>
      </c>
      <c r="I165" s="323" t="s">
        <v>1688</v>
      </c>
      <c r="J165" s="323" t="s">
        <v>1710</v>
      </c>
    </row>
    <row r="166" spans="1:10" x14ac:dyDescent="0.25">
      <c r="A166" s="327" t="s">
        <v>1691</v>
      </c>
      <c r="B166" s="318">
        <v>80551.220863386668</v>
      </c>
      <c r="C166" s="318" t="s">
        <v>1756</v>
      </c>
      <c r="D166" s="319" t="s">
        <v>1714</v>
      </c>
      <c r="E166" s="319" t="s">
        <v>1714</v>
      </c>
      <c r="F166" s="319" t="s">
        <v>1714</v>
      </c>
      <c r="G166" s="318">
        <v>5057.2748720254449</v>
      </c>
      <c r="H166" s="318">
        <v>0.25516926930848</v>
      </c>
      <c r="I166" s="318">
        <v>3.8004328346280002E-2</v>
      </c>
      <c r="J166" s="318" t="s">
        <v>1732</v>
      </c>
    </row>
    <row r="167" spans="1:10" x14ac:dyDescent="0.25">
      <c r="A167" s="326" t="s">
        <v>1757</v>
      </c>
      <c r="B167" s="323">
        <v>832.8845414672511</v>
      </c>
      <c r="C167" s="318" t="s">
        <v>1756</v>
      </c>
      <c r="D167" s="318">
        <v>74.659973794071973</v>
      </c>
      <c r="E167" s="318">
        <v>3.1426139568985101</v>
      </c>
      <c r="F167" s="318">
        <v>2.75514054391923</v>
      </c>
      <c r="G167" s="323">
        <v>62.18313803943262</v>
      </c>
      <c r="H167" s="323">
        <v>2.6174345845000001E-3</v>
      </c>
      <c r="I167" s="323">
        <v>2.2947139686E-3</v>
      </c>
      <c r="J167" s="323" t="s">
        <v>1710</v>
      </c>
    </row>
    <row r="168" spans="1:10" x14ac:dyDescent="0.25">
      <c r="A168" s="326" t="s">
        <v>1758</v>
      </c>
      <c r="B168" s="323">
        <v>22009.328221657259</v>
      </c>
      <c r="C168" s="318" t="s">
        <v>1756</v>
      </c>
      <c r="D168" s="318">
        <v>89.645233903118736</v>
      </c>
      <c r="E168" s="318">
        <v>9.4999999999998206</v>
      </c>
      <c r="F168" s="318">
        <v>1.4249999999999301</v>
      </c>
      <c r="G168" s="323">
        <v>1973.0313764809773</v>
      </c>
      <c r="H168" s="323">
        <v>0.20908861810574</v>
      </c>
      <c r="I168" s="323">
        <v>3.1363292715859997E-2</v>
      </c>
      <c r="J168" s="323" t="s">
        <v>1710</v>
      </c>
    </row>
    <row r="169" spans="1:10" x14ac:dyDescent="0.25">
      <c r="A169" s="326" t="s">
        <v>1759</v>
      </c>
      <c r="B169" s="323">
        <v>57709.008100262159</v>
      </c>
      <c r="C169" s="318" t="s">
        <v>1756</v>
      </c>
      <c r="D169" s="318">
        <v>52.367220594999388</v>
      </c>
      <c r="E169" s="318">
        <v>0.7531444058565</v>
      </c>
      <c r="F169" s="318">
        <v>7.5314440585579998E-2</v>
      </c>
      <c r="G169" s="323">
        <v>3022.060357505035</v>
      </c>
      <c r="H169" s="323">
        <v>4.346321661824E-2</v>
      </c>
      <c r="I169" s="323">
        <v>4.3463216618200001E-3</v>
      </c>
      <c r="J169" s="323" t="s">
        <v>1710</v>
      </c>
    </row>
    <row r="170" spans="1:10" x14ac:dyDescent="0.25">
      <c r="A170" s="326" t="s">
        <v>1781</v>
      </c>
      <c r="B170" s="323" t="s">
        <v>1717</v>
      </c>
      <c r="C170" s="318" t="s">
        <v>1756</v>
      </c>
      <c r="D170" s="318" t="s">
        <v>1717</v>
      </c>
      <c r="E170" s="318" t="s">
        <v>1717</v>
      </c>
      <c r="F170" s="318" t="s">
        <v>1717</v>
      </c>
      <c r="G170" s="323" t="s">
        <v>1717</v>
      </c>
      <c r="H170" s="323" t="s">
        <v>1717</v>
      </c>
      <c r="I170" s="323" t="s">
        <v>1717</v>
      </c>
      <c r="J170" s="323" t="s">
        <v>1717</v>
      </c>
    </row>
    <row r="171" spans="1:10" x14ac:dyDescent="0.25">
      <c r="A171" s="326" t="s">
        <v>1782</v>
      </c>
      <c r="B171" s="323" t="s">
        <v>1717</v>
      </c>
      <c r="C171" s="318" t="s">
        <v>1756</v>
      </c>
      <c r="D171" s="318" t="s">
        <v>1717</v>
      </c>
      <c r="E171" s="318" t="s">
        <v>1717</v>
      </c>
      <c r="F171" s="318" t="s">
        <v>1717</v>
      </c>
      <c r="G171" s="323" t="s">
        <v>1717</v>
      </c>
      <c r="H171" s="323" t="s">
        <v>1717</v>
      </c>
      <c r="I171" s="323" t="s">
        <v>1717</v>
      </c>
      <c r="J171" s="323" t="s">
        <v>1717</v>
      </c>
    </row>
    <row r="172" spans="1:10" x14ac:dyDescent="0.25">
      <c r="A172" s="326" t="s">
        <v>1783</v>
      </c>
      <c r="B172" s="323" t="s">
        <v>1688</v>
      </c>
      <c r="C172" s="318" t="s">
        <v>1756</v>
      </c>
      <c r="D172" s="318" t="s">
        <v>1724</v>
      </c>
      <c r="E172" s="318" t="s">
        <v>1688</v>
      </c>
      <c r="F172" s="318" t="s">
        <v>1688</v>
      </c>
      <c r="G172" s="323" t="s">
        <v>1688</v>
      </c>
      <c r="H172" s="323" t="s">
        <v>1688</v>
      </c>
      <c r="I172" s="323" t="s">
        <v>1688</v>
      </c>
      <c r="J172" s="323" t="s">
        <v>1710</v>
      </c>
    </row>
    <row r="173" spans="1:10" x14ac:dyDescent="0.25">
      <c r="A173" s="327" t="s">
        <v>1692</v>
      </c>
      <c r="B173" s="318">
        <v>1201393.2916326267</v>
      </c>
      <c r="C173" s="318" t="s">
        <v>1756</v>
      </c>
      <c r="D173" s="319" t="s">
        <v>1714</v>
      </c>
      <c r="E173" s="319" t="s">
        <v>1714</v>
      </c>
      <c r="F173" s="319" t="s">
        <v>1714</v>
      </c>
      <c r="G173" s="318">
        <v>67269.957813983725</v>
      </c>
      <c r="H173" s="318">
        <v>1.85662734289529</v>
      </c>
      <c r="I173" s="318">
        <v>0.29458061428601001</v>
      </c>
      <c r="J173" s="318" t="s">
        <v>1732</v>
      </c>
    </row>
    <row r="174" spans="1:10" x14ac:dyDescent="0.25">
      <c r="A174" s="326" t="s">
        <v>1757</v>
      </c>
      <c r="B174" s="323">
        <v>24762.86184900811</v>
      </c>
      <c r="C174" s="318" t="s">
        <v>1756</v>
      </c>
      <c r="D174" s="318">
        <v>74.659973794071973</v>
      </c>
      <c r="E174" s="318">
        <v>3.14261395689477</v>
      </c>
      <c r="F174" s="318">
        <v>2.7551405439150698</v>
      </c>
      <c r="G174" s="323">
        <v>1848.7946167131702</v>
      </c>
      <c r="H174" s="323">
        <v>7.7820115259349995E-2</v>
      </c>
      <c r="I174" s="323">
        <v>6.8225164663569995E-2</v>
      </c>
      <c r="J174" s="323" t="s">
        <v>1710</v>
      </c>
    </row>
    <row r="175" spans="1:10" x14ac:dyDescent="0.25">
      <c r="A175" s="326" t="s">
        <v>1758</v>
      </c>
      <c r="B175" s="323">
        <v>102052.05654493057</v>
      </c>
      <c r="C175" s="318" t="s">
        <v>1756</v>
      </c>
      <c r="D175" s="318">
        <v>89.645233903118736</v>
      </c>
      <c r="E175" s="318">
        <v>9.5</v>
      </c>
      <c r="F175" s="318">
        <v>1.42500000000004</v>
      </c>
      <c r="G175" s="323">
        <v>9148.4804792646009</v>
      </c>
      <c r="H175" s="323">
        <v>0.96949453717683998</v>
      </c>
      <c r="I175" s="323">
        <v>0.14542418057653</v>
      </c>
      <c r="J175" s="323" t="s">
        <v>1710</v>
      </c>
    </row>
    <row r="176" spans="1:10" x14ac:dyDescent="0.25">
      <c r="A176" s="326" t="s">
        <v>1759</v>
      </c>
      <c r="B176" s="323">
        <v>1074578.3732386879</v>
      </c>
      <c r="C176" s="318" t="s">
        <v>1756</v>
      </c>
      <c r="D176" s="318">
        <v>52.367220594999388</v>
      </c>
      <c r="E176" s="318">
        <v>0.7531444058565</v>
      </c>
      <c r="F176" s="318">
        <v>7.5314440585649997E-2</v>
      </c>
      <c r="G176" s="323">
        <v>56272.682718005955</v>
      </c>
      <c r="H176" s="323">
        <v>0.80931269045910004</v>
      </c>
      <c r="I176" s="323">
        <v>8.0931269045909998E-2</v>
      </c>
      <c r="J176" s="323" t="s">
        <v>1710</v>
      </c>
    </row>
    <row r="177" spans="1:10" x14ac:dyDescent="0.25">
      <c r="A177" s="326" t="s">
        <v>1781</v>
      </c>
      <c r="B177" s="323" t="s">
        <v>1717</v>
      </c>
      <c r="C177" s="318" t="s">
        <v>1756</v>
      </c>
      <c r="D177" s="318" t="s">
        <v>1717</v>
      </c>
      <c r="E177" s="318" t="s">
        <v>1717</v>
      </c>
      <c r="F177" s="318" t="s">
        <v>1717</v>
      </c>
      <c r="G177" s="323" t="s">
        <v>1717</v>
      </c>
      <c r="H177" s="323" t="s">
        <v>1717</v>
      </c>
      <c r="I177" s="323" t="s">
        <v>1717</v>
      </c>
      <c r="J177" s="323" t="s">
        <v>1717</v>
      </c>
    </row>
    <row r="178" spans="1:10" x14ac:dyDescent="0.25">
      <c r="A178" s="326" t="s">
        <v>1782</v>
      </c>
      <c r="B178" s="323" t="s">
        <v>1717</v>
      </c>
      <c r="C178" s="318" t="s">
        <v>1756</v>
      </c>
      <c r="D178" s="318" t="s">
        <v>1717</v>
      </c>
      <c r="E178" s="318" t="s">
        <v>1717</v>
      </c>
      <c r="F178" s="318" t="s">
        <v>1717</v>
      </c>
      <c r="G178" s="323" t="s">
        <v>1717</v>
      </c>
      <c r="H178" s="323" t="s">
        <v>1717</v>
      </c>
      <c r="I178" s="323" t="s">
        <v>1717</v>
      </c>
      <c r="J178" s="323" t="s">
        <v>1717</v>
      </c>
    </row>
    <row r="179" spans="1:10" x14ac:dyDescent="0.25">
      <c r="A179" s="326" t="s">
        <v>1783</v>
      </c>
      <c r="B179" s="323" t="s">
        <v>1688</v>
      </c>
      <c r="C179" s="318" t="s">
        <v>1756</v>
      </c>
      <c r="D179" s="318" t="s">
        <v>1724</v>
      </c>
      <c r="E179" s="318" t="s">
        <v>1688</v>
      </c>
      <c r="F179" s="318" t="s">
        <v>1688</v>
      </c>
      <c r="G179" s="323" t="s">
        <v>1688</v>
      </c>
      <c r="H179" s="323" t="s">
        <v>1688</v>
      </c>
      <c r="I179" s="323" t="s">
        <v>1688</v>
      </c>
      <c r="J179" s="323" t="s">
        <v>1710</v>
      </c>
    </row>
    <row r="180" spans="1:10" x14ac:dyDescent="0.25">
      <c r="A180" s="327" t="s">
        <v>1693</v>
      </c>
      <c r="B180" s="318">
        <v>644986.316561252</v>
      </c>
      <c r="C180" s="318" t="s">
        <v>1756</v>
      </c>
      <c r="D180" s="319" t="s">
        <v>1714</v>
      </c>
      <c r="E180" s="319" t="s">
        <v>1714</v>
      </c>
      <c r="F180" s="319" t="s">
        <v>1714</v>
      </c>
      <c r="G180" s="318">
        <v>45070.579654334128</v>
      </c>
      <c r="H180" s="318">
        <v>3.0283235843053902</v>
      </c>
      <c r="I180" s="318">
        <v>0.52839203850651995</v>
      </c>
      <c r="J180" s="318" t="s">
        <v>1732</v>
      </c>
    </row>
    <row r="181" spans="1:10" x14ac:dyDescent="0.25">
      <c r="A181" s="326" t="s">
        <v>1757</v>
      </c>
      <c r="B181" s="323">
        <v>37854.22878650669</v>
      </c>
      <c r="C181" s="318" t="s">
        <v>1756</v>
      </c>
      <c r="D181" s="318">
        <v>74.659973794071973</v>
      </c>
      <c r="E181" s="318">
        <v>3.1426139568949401</v>
      </c>
      <c r="F181" s="318">
        <v>2.7551405439150298</v>
      </c>
      <c r="G181" s="323">
        <v>2826.1957291953945</v>
      </c>
      <c r="H181" s="323">
        <v>0.11896122771197</v>
      </c>
      <c r="I181" s="323">
        <v>0.10429372048834</v>
      </c>
      <c r="J181" s="323" t="s">
        <v>1710</v>
      </c>
    </row>
    <row r="182" spans="1:10" x14ac:dyDescent="0.25">
      <c r="A182" s="326" t="s">
        <v>1758</v>
      </c>
      <c r="B182" s="323">
        <v>280341.22601860663</v>
      </c>
      <c r="C182" s="318" t="s">
        <v>1756</v>
      </c>
      <c r="D182" s="318">
        <v>89.645233903118736</v>
      </c>
      <c r="E182" s="318">
        <v>9.4999999999999893</v>
      </c>
      <c r="F182" s="318">
        <v>1.4249999999999801</v>
      </c>
      <c r="G182" s="323">
        <v>25131.254779125069</v>
      </c>
      <c r="H182" s="323">
        <v>2.6632416471767599</v>
      </c>
      <c r="I182" s="323">
        <v>0.39948624707650998</v>
      </c>
      <c r="J182" s="323" t="s">
        <v>1710</v>
      </c>
    </row>
    <row r="183" spans="1:10" x14ac:dyDescent="0.25">
      <c r="A183" s="326" t="s">
        <v>1759</v>
      </c>
      <c r="B183" s="323">
        <v>326790.86175613868</v>
      </c>
      <c r="C183" s="318" t="s">
        <v>1756</v>
      </c>
      <c r="D183" s="318">
        <v>52.367220594999388</v>
      </c>
      <c r="E183" s="318">
        <v>0.7531444058565</v>
      </c>
      <c r="F183" s="318">
        <v>7.5314440585660003E-2</v>
      </c>
      <c r="G183" s="323">
        <v>17113.129146013664</v>
      </c>
      <c r="H183" s="323">
        <v>0.24612070941666001</v>
      </c>
      <c r="I183" s="323">
        <v>2.4612070941669999E-2</v>
      </c>
      <c r="J183" s="323" t="s">
        <v>1710</v>
      </c>
    </row>
    <row r="184" spans="1:10" x14ac:dyDescent="0.25">
      <c r="A184" s="326" t="s">
        <v>1781</v>
      </c>
      <c r="B184" s="323" t="s">
        <v>1717</v>
      </c>
      <c r="C184" s="318" t="s">
        <v>1756</v>
      </c>
      <c r="D184" s="318" t="s">
        <v>1717</v>
      </c>
      <c r="E184" s="318" t="s">
        <v>1717</v>
      </c>
      <c r="F184" s="318" t="s">
        <v>1717</v>
      </c>
      <c r="G184" s="323" t="s">
        <v>1717</v>
      </c>
      <c r="H184" s="323" t="s">
        <v>1717</v>
      </c>
      <c r="I184" s="323" t="s">
        <v>1717</v>
      </c>
      <c r="J184" s="323" t="s">
        <v>1717</v>
      </c>
    </row>
    <row r="185" spans="1:10" x14ac:dyDescent="0.25">
      <c r="A185" s="326" t="s">
        <v>1782</v>
      </c>
      <c r="B185" s="323" t="s">
        <v>1717</v>
      </c>
      <c r="C185" s="318" t="s">
        <v>1756</v>
      </c>
      <c r="D185" s="318" t="s">
        <v>1717</v>
      </c>
      <c r="E185" s="318" t="s">
        <v>1717</v>
      </c>
      <c r="F185" s="318" t="s">
        <v>1717</v>
      </c>
      <c r="G185" s="323" t="s">
        <v>1717</v>
      </c>
      <c r="H185" s="323" t="s">
        <v>1717</v>
      </c>
      <c r="I185" s="323" t="s">
        <v>1717</v>
      </c>
      <c r="J185" s="323" t="s">
        <v>1717</v>
      </c>
    </row>
    <row r="186" spans="1:10" x14ac:dyDescent="0.25">
      <c r="A186" s="326" t="s">
        <v>1783</v>
      </c>
      <c r="B186" s="323" t="s">
        <v>1688</v>
      </c>
      <c r="C186" s="318" t="s">
        <v>1756</v>
      </c>
      <c r="D186" s="318" t="s">
        <v>1724</v>
      </c>
      <c r="E186" s="318" t="s">
        <v>1688</v>
      </c>
      <c r="F186" s="318" t="s">
        <v>1688</v>
      </c>
      <c r="G186" s="323" t="s">
        <v>1688</v>
      </c>
      <c r="H186" s="323" t="s">
        <v>1688</v>
      </c>
      <c r="I186" s="323" t="s">
        <v>1688</v>
      </c>
      <c r="J186" s="323" t="s">
        <v>1710</v>
      </c>
    </row>
    <row r="187" spans="1:10" x14ac:dyDescent="0.25">
      <c r="A187" s="327" t="s">
        <v>1694</v>
      </c>
      <c r="B187" s="318">
        <v>644167.08432937111</v>
      </c>
      <c r="C187" s="318" t="s">
        <v>1756</v>
      </c>
      <c r="D187" s="319" t="s">
        <v>1714</v>
      </c>
      <c r="E187" s="319" t="s">
        <v>1714</v>
      </c>
      <c r="F187" s="319" t="s">
        <v>1714</v>
      </c>
      <c r="G187" s="318">
        <v>46357.764227420019</v>
      </c>
      <c r="H187" s="318">
        <v>3.41919088614388</v>
      </c>
      <c r="I187" s="318">
        <v>0.52415757023381004</v>
      </c>
      <c r="J187" s="318" t="s">
        <v>1732</v>
      </c>
    </row>
    <row r="188" spans="1:10" x14ac:dyDescent="0.25">
      <c r="A188" s="326" t="s">
        <v>1757</v>
      </c>
      <c r="B188" s="323">
        <v>9910.6834716533631</v>
      </c>
      <c r="C188" s="318" t="s">
        <v>1756</v>
      </c>
      <c r="D188" s="318">
        <v>74.659973794071973</v>
      </c>
      <c r="E188" s="318">
        <v>3.1426139568943499</v>
      </c>
      <c r="F188" s="318">
        <v>2.7551405439149499</v>
      </c>
      <c r="G188" s="323">
        <v>739.93136827498245</v>
      </c>
      <c r="H188" s="323">
        <v>3.1145452200380001E-2</v>
      </c>
      <c r="I188" s="323">
        <v>2.7305325850659999E-2</v>
      </c>
      <c r="J188" s="323" t="s">
        <v>1710</v>
      </c>
    </row>
    <row r="189" spans="1:10" x14ac:dyDescent="0.25">
      <c r="A189" s="326" t="s">
        <v>1758</v>
      </c>
      <c r="B189" s="323">
        <v>332732.0020816935</v>
      </c>
      <c r="C189" s="318" t="s">
        <v>1756</v>
      </c>
      <c r="D189" s="318">
        <v>89.645233903118736</v>
      </c>
      <c r="E189" s="318">
        <v>9.5000000000000107</v>
      </c>
      <c r="F189" s="318">
        <v>1.4249999999999901</v>
      </c>
      <c r="G189" s="323">
        <v>29827.838153666406</v>
      </c>
      <c r="H189" s="323">
        <v>3.1609540197760899</v>
      </c>
      <c r="I189" s="323">
        <v>0.47414310296640999</v>
      </c>
      <c r="J189" s="323" t="s">
        <v>1710</v>
      </c>
    </row>
    <row r="190" spans="1:10" x14ac:dyDescent="0.25">
      <c r="A190" s="326" t="s">
        <v>1759</v>
      </c>
      <c r="B190" s="323">
        <v>301524.39877602429</v>
      </c>
      <c r="C190" s="318" t="s">
        <v>1756</v>
      </c>
      <c r="D190" s="318">
        <v>52.367220594999388</v>
      </c>
      <c r="E190" s="318">
        <v>0.75314440585650999</v>
      </c>
      <c r="F190" s="318">
        <v>7.5314440585649997E-2</v>
      </c>
      <c r="G190" s="323">
        <v>15789.994705478628</v>
      </c>
      <c r="H190" s="323">
        <v>0.22709141416740999</v>
      </c>
      <c r="I190" s="323">
        <v>2.2709141416739999E-2</v>
      </c>
      <c r="J190" s="323" t="s">
        <v>1710</v>
      </c>
    </row>
    <row r="191" spans="1:10" x14ac:dyDescent="0.25">
      <c r="A191" s="326" t="s">
        <v>1781</v>
      </c>
      <c r="B191" s="323" t="s">
        <v>1717</v>
      </c>
      <c r="C191" s="318" t="s">
        <v>1756</v>
      </c>
      <c r="D191" s="318" t="s">
        <v>1717</v>
      </c>
      <c r="E191" s="318" t="s">
        <v>1717</v>
      </c>
      <c r="F191" s="318" t="s">
        <v>1717</v>
      </c>
      <c r="G191" s="323" t="s">
        <v>1717</v>
      </c>
      <c r="H191" s="323" t="s">
        <v>1717</v>
      </c>
      <c r="I191" s="323" t="s">
        <v>1717</v>
      </c>
      <c r="J191" s="323" t="s">
        <v>1717</v>
      </c>
    </row>
    <row r="192" spans="1:10" x14ac:dyDescent="0.25">
      <c r="A192" s="326" t="s">
        <v>1782</v>
      </c>
      <c r="B192" s="323" t="s">
        <v>1717</v>
      </c>
      <c r="C192" s="318" t="s">
        <v>1756</v>
      </c>
      <c r="D192" s="318" t="s">
        <v>1717</v>
      </c>
      <c r="E192" s="318" t="s">
        <v>1717</v>
      </c>
      <c r="F192" s="318" t="s">
        <v>1717</v>
      </c>
      <c r="G192" s="323" t="s">
        <v>1717</v>
      </c>
      <c r="H192" s="323" t="s">
        <v>1717</v>
      </c>
      <c r="I192" s="323" t="s">
        <v>1717</v>
      </c>
      <c r="J192" s="323" t="s">
        <v>1717</v>
      </c>
    </row>
    <row r="193" spans="1:10" x14ac:dyDescent="0.25">
      <c r="A193" s="326" t="s">
        <v>1783</v>
      </c>
      <c r="B193" s="323" t="s">
        <v>1688</v>
      </c>
      <c r="C193" s="318" t="s">
        <v>1756</v>
      </c>
      <c r="D193" s="318" t="s">
        <v>1724</v>
      </c>
      <c r="E193" s="318" t="s">
        <v>1688</v>
      </c>
      <c r="F193" s="318" t="s">
        <v>1688</v>
      </c>
      <c r="G193" s="323" t="s">
        <v>1688</v>
      </c>
      <c r="H193" s="323" t="s">
        <v>1688</v>
      </c>
      <c r="I193" s="323" t="s">
        <v>1688</v>
      </c>
      <c r="J193" s="323" t="s">
        <v>1710</v>
      </c>
    </row>
    <row r="194" spans="1:10" x14ac:dyDescent="0.25">
      <c r="A194" s="327" t="s">
        <v>1695</v>
      </c>
      <c r="B194" s="318">
        <v>526636.63815383136</v>
      </c>
      <c r="C194" s="318" t="s">
        <v>1756</v>
      </c>
      <c r="D194" s="319" t="s">
        <v>1714</v>
      </c>
      <c r="E194" s="319" t="s">
        <v>1714</v>
      </c>
      <c r="F194" s="319" t="s">
        <v>1714</v>
      </c>
      <c r="G194" s="318">
        <v>36302.033778109631</v>
      </c>
      <c r="H194" s="318">
        <v>2.4295382607283198</v>
      </c>
      <c r="I194" s="318">
        <v>0.36471649490099001</v>
      </c>
      <c r="J194" s="318" t="s">
        <v>1732</v>
      </c>
    </row>
    <row r="195" spans="1:10" x14ac:dyDescent="0.25">
      <c r="A195" s="326" t="s">
        <v>1757</v>
      </c>
      <c r="B195" s="323">
        <v>4917.664842663351</v>
      </c>
      <c r="C195" s="318" t="s">
        <v>1756</v>
      </c>
      <c r="D195" s="318">
        <v>74.659973794071973</v>
      </c>
      <c r="E195" s="318">
        <v>3.14261395689384</v>
      </c>
      <c r="F195" s="318">
        <v>2.7551405439155698</v>
      </c>
      <c r="G195" s="323">
        <v>367.1527282812749</v>
      </c>
      <c r="H195" s="323">
        <v>1.545432216988E-2</v>
      </c>
      <c r="I195" s="323">
        <v>1.354885778941E-2</v>
      </c>
      <c r="J195" s="323" t="s">
        <v>1710</v>
      </c>
    </row>
    <row r="196" spans="1:10" x14ac:dyDescent="0.25">
      <c r="A196" s="326" t="s">
        <v>1758</v>
      </c>
      <c r="B196" s="323">
        <v>231072.091064726</v>
      </c>
      <c r="C196" s="318" t="s">
        <v>1756</v>
      </c>
      <c r="D196" s="318">
        <v>89.645233903118736</v>
      </c>
      <c r="E196" s="318">
        <v>9.5000000000000107</v>
      </c>
      <c r="F196" s="318">
        <v>1.4249999999999801</v>
      </c>
      <c r="G196" s="323">
        <v>20714.511651980116</v>
      </c>
      <c r="H196" s="323">
        <v>2.1951848651149</v>
      </c>
      <c r="I196" s="323">
        <v>0.32927772976723002</v>
      </c>
      <c r="J196" s="323" t="s">
        <v>1710</v>
      </c>
    </row>
    <row r="197" spans="1:10" x14ac:dyDescent="0.25">
      <c r="A197" s="326" t="s">
        <v>1759</v>
      </c>
      <c r="B197" s="323">
        <v>290646.88224644202</v>
      </c>
      <c r="C197" s="318" t="s">
        <v>1756</v>
      </c>
      <c r="D197" s="318">
        <v>52.367220594999388</v>
      </c>
      <c r="E197" s="318">
        <v>0.7531444058565</v>
      </c>
      <c r="F197" s="318">
        <v>7.5314440585640005E-2</v>
      </c>
      <c r="G197" s="323">
        <v>15220.369397848241</v>
      </c>
      <c r="H197" s="323">
        <v>0.21889907344354001</v>
      </c>
      <c r="I197" s="323">
        <v>2.188990734435E-2</v>
      </c>
      <c r="J197" s="323" t="s">
        <v>1710</v>
      </c>
    </row>
    <row r="198" spans="1:10" x14ac:dyDescent="0.25">
      <c r="A198" s="326" t="s">
        <v>1781</v>
      </c>
      <c r="B198" s="323" t="s">
        <v>1717</v>
      </c>
      <c r="C198" s="318" t="s">
        <v>1756</v>
      </c>
      <c r="D198" s="318" t="s">
        <v>1717</v>
      </c>
      <c r="E198" s="318" t="s">
        <v>1717</v>
      </c>
      <c r="F198" s="318" t="s">
        <v>1717</v>
      </c>
      <c r="G198" s="323" t="s">
        <v>1717</v>
      </c>
      <c r="H198" s="323" t="s">
        <v>1717</v>
      </c>
      <c r="I198" s="323" t="s">
        <v>1717</v>
      </c>
      <c r="J198" s="323" t="s">
        <v>1717</v>
      </c>
    </row>
    <row r="199" spans="1:10" x14ac:dyDescent="0.25">
      <c r="A199" s="328" t="s">
        <v>1782</v>
      </c>
      <c r="B199" s="323" t="s">
        <v>1717</v>
      </c>
      <c r="C199" s="318" t="s">
        <v>1756</v>
      </c>
      <c r="D199" s="318" t="s">
        <v>1717</v>
      </c>
      <c r="E199" s="318" t="s">
        <v>1717</v>
      </c>
      <c r="F199" s="318" t="s">
        <v>1717</v>
      </c>
      <c r="G199" s="323" t="s">
        <v>1717</v>
      </c>
      <c r="H199" s="323" t="s">
        <v>1717</v>
      </c>
      <c r="I199" s="323" t="s">
        <v>1717</v>
      </c>
      <c r="J199" s="323" t="s">
        <v>1717</v>
      </c>
    </row>
    <row r="200" spans="1:10" x14ac:dyDescent="0.25">
      <c r="A200" s="326" t="s">
        <v>1783</v>
      </c>
      <c r="B200" s="323" t="s">
        <v>1688</v>
      </c>
      <c r="C200" s="318" t="s">
        <v>1756</v>
      </c>
      <c r="D200" s="318" t="s">
        <v>1724</v>
      </c>
      <c r="E200" s="318" t="s">
        <v>1688</v>
      </c>
      <c r="F200" s="318" t="s">
        <v>1688</v>
      </c>
      <c r="G200" s="323" t="s">
        <v>1688</v>
      </c>
      <c r="H200" s="323" t="s">
        <v>1688</v>
      </c>
      <c r="I200" s="323" t="s">
        <v>1688</v>
      </c>
      <c r="J200" s="323" t="s">
        <v>1710</v>
      </c>
    </row>
    <row r="201" spans="1:10" x14ac:dyDescent="0.25">
      <c r="A201" s="327" t="s">
        <v>1784</v>
      </c>
      <c r="B201" s="318">
        <v>9478042.3525714055</v>
      </c>
      <c r="C201" s="318" t="s">
        <v>1756</v>
      </c>
      <c r="D201" s="319" t="s">
        <v>1714</v>
      </c>
      <c r="E201" s="319" t="s">
        <v>1714</v>
      </c>
      <c r="F201" s="319" t="s">
        <v>1714</v>
      </c>
      <c r="G201" s="318">
        <v>496191.34475228947</v>
      </c>
      <c r="H201" s="318">
        <v>55.440376544157949</v>
      </c>
      <c r="I201" s="318">
        <v>7.5655556189400004</v>
      </c>
      <c r="J201" s="318" t="s">
        <v>1732</v>
      </c>
    </row>
    <row r="202" spans="1:10" x14ac:dyDescent="0.25">
      <c r="A202" s="321" t="s">
        <v>1785</v>
      </c>
      <c r="B202" s="318">
        <v>9478042.3525714055</v>
      </c>
      <c r="C202" s="318" t="s">
        <v>1756</v>
      </c>
      <c r="D202" s="319" t="s">
        <v>1714</v>
      </c>
      <c r="E202" s="319" t="s">
        <v>1714</v>
      </c>
      <c r="F202" s="319" t="s">
        <v>1714</v>
      </c>
      <c r="G202" s="318">
        <v>496191.34475228947</v>
      </c>
      <c r="H202" s="318">
        <v>55.440376544157949</v>
      </c>
      <c r="I202" s="318">
        <v>7.5655556189400004</v>
      </c>
      <c r="J202" s="318" t="s">
        <v>1732</v>
      </c>
    </row>
    <row r="203" spans="1:10" x14ac:dyDescent="0.25">
      <c r="A203" s="322" t="s">
        <v>1786</v>
      </c>
      <c r="B203" s="318">
        <v>9478042.3525714055</v>
      </c>
      <c r="C203" s="318" t="s">
        <v>1756</v>
      </c>
      <c r="D203" s="319" t="s">
        <v>1714</v>
      </c>
      <c r="E203" s="319" t="s">
        <v>1714</v>
      </c>
      <c r="F203" s="319" t="s">
        <v>1714</v>
      </c>
      <c r="G203" s="318">
        <v>496191.34475228947</v>
      </c>
      <c r="H203" s="318">
        <v>55.440376544157949</v>
      </c>
      <c r="I203" s="318">
        <v>7.5655556189400004</v>
      </c>
      <c r="J203" s="318" t="s">
        <v>1732</v>
      </c>
    </row>
    <row r="204" spans="1:10" x14ac:dyDescent="0.25">
      <c r="A204" s="329" t="s">
        <v>1767</v>
      </c>
      <c r="B204" s="323">
        <v>3200357.1751622786</v>
      </c>
      <c r="C204" s="318" t="s">
        <v>1756</v>
      </c>
      <c r="D204" s="318">
        <v>74.659973794071988</v>
      </c>
      <c r="E204" s="318">
        <v>2.5800388524872</v>
      </c>
      <c r="F204" s="318">
        <v>0.42044594908624999</v>
      </c>
      <c r="G204" s="323">
        <v>238938.58282928597</v>
      </c>
      <c r="H204" s="323">
        <v>8.2570458537548692</v>
      </c>
      <c r="I204" s="323">
        <v>1.3455772099261001</v>
      </c>
      <c r="J204" s="323" t="s">
        <v>1710</v>
      </c>
    </row>
    <row r="205" spans="1:10" x14ac:dyDescent="0.25">
      <c r="A205" s="329" t="s">
        <v>1768</v>
      </c>
      <c r="B205" s="323">
        <v>259275.11556257354</v>
      </c>
      <c r="C205" s="318" t="s">
        <v>1756</v>
      </c>
      <c r="D205" s="318">
        <v>89.645233903118793</v>
      </c>
      <c r="E205" s="318">
        <v>9.5000000000000107</v>
      </c>
      <c r="F205" s="318">
        <v>1.42500000000001</v>
      </c>
      <c r="G205" s="323">
        <v>23242.778379865063</v>
      </c>
      <c r="H205" s="323">
        <v>2.4631135978444498</v>
      </c>
      <c r="I205" s="323">
        <v>0.36946703967666999</v>
      </c>
      <c r="J205" s="323" t="s">
        <v>1710</v>
      </c>
    </row>
    <row r="206" spans="1:10" x14ac:dyDescent="0.25">
      <c r="A206" s="329" t="s">
        <v>1769</v>
      </c>
      <c r="B206" s="323">
        <v>4468634.7849724228</v>
      </c>
      <c r="C206" s="318" t="s">
        <v>1756</v>
      </c>
      <c r="D206" s="318">
        <v>52.367220594999367</v>
      </c>
      <c r="E206" s="318">
        <v>0.75314440585650999</v>
      </c>
      <c r="F206" s="318">
        <v>7.5314440585649997E-2</v>
      </c>
      <c r="G206" s="323">
        <v>234009.98354313846</v>
      </c>
      <c r="H206" s="323">
        <v>3.36552729011777</v>
      </c>
      <c r="I206" s="323">
        <v>0.33655272901178002</v>
      </c>
      <c r="J206" s="323" t="s">
        <v>1710</v>
      </c>
    </row>
    <row r="207" spans="1:10" x14ac:dyDescent="0.25">
      <c r="A207" s="329" t="s">
        <v>1770</v>
      </c>
      <c r="B207" s="323" t="s">
        <v>1717</v>
      </c>
      <c r="C207" s="318" t="s">
        <v>1756</v>
      </c>
      <c r="D207" s="318" t="s">
        <v>1717</v>
      </c>
      <c r="E207" s="318" t="s">
        <v>1717</v>
      </c>
      <c r="F207" s="318" t="s">
        <v>1717</v>
      </c>
      <c r="G207" s="323" t="s">
        <v>1717</v>
      </c>
      <c r="H207" s="323" t="s">
        <v>1717</v>
      </c>
      <c r="I207" s="323" t="s">
        <v>1717</v>
      </c>
      <c r="J207" s="323" t="s">
        <v>1717</v>
      </c>
    </row>
    <row r="208" spans="1:10" x14ac:dyDescent="0.25">
      <c r="A208" s="329" t="s">
        <v>1771</v>
      </c>
      <c r="B208" s="323" t="s">
        <v>1717</v>
      </c>
      <c r="C208" s="318" t="s">
        <v>1756</v>
      </c>
      <c r="D208" s="318" t="s">
        <v>1717</v>
      </c>
      <c r="E208" s="318" t="s">
        <v>1717</v>
      </c>
      <c r="F208" s="318" t="s">
        <v>1717</v>
      </c>
      <c r="G208" s="323" t="s">
        <v>1717</v>
      </c>
      <c r="H208" s="323" t="s">
        <v>1717</v>
      </c>
      <c r="I208" s="323" t="s">
        <v>1717</v>
      </c>
      <c r="J208" s="323" t="s">
        <v>1717</v>
      </c>
    </row>
    <row r="209" spans="1:10" x14ac:dyDescent="0.25">
      <c r="A209" s="329" t="s">
        <v>693</v>
      </c>
      <c r="B209" s="323">
        <v>1549775.2768741304</v>
      </c>
      <c r="C209" s="318" t="s">
        <v>1756</v>
      </c>
      <c r="D209" s="318">
        <v>88.686898265961545</v>
      </c>
      <c r="E209" s="318">
        <v>26.684313796676729</v>
      </c>
      <c r="F209" s="318">
        <v>3.55790850622357</v>
      </c>
      <c r="G209" s="323">
        <v>137444.76231523839</v>
      </c>
      <c r="H209" s="323">
        <v>41.354689802440859</v>
      </c>
      <c r="I209" s="323">
        <v>5.5139586403254501</v>
      </c>
      <c r="J209" s="323" t="s">
        <v>1710</v>
      </c>
    </row>
    <row r="210" spans="1:10" x14ac:dyDescent="0.25">
      <c r="A210" s="330" t="s">
        <v>1787</v>
      </c>
      <c r="B210" s="318">
        <v>27381911.119104017</v>
      </c>
      <c r="C210" s="318" t="s">
        <v>1756</v>
      </c>
      <c r="D210" s="319" t="s">
        <v>1714</v>
      </c>
      <c r="E210" s="319" t="s">
        <v>1714</v>
      </c>
      <c r="F210" s="319" t="s">
        <v>1714</v>
      </c>
      <c r="G210" s="318">
        <v>1830505.6056332772</v>
      </c>
      <c r="H210" s="318">
        <v>160.28001983992968</v>
      </c>
      <c r="I210" s="318">
        <v>137.97722792661688</v>
      </c>
    </row>
    <row r="211" spans="1:10" x14ac:dyDescent="0.25">
      <c r="A211" s="320" t="s">
        <v>1757</v>
      </c>
      <c r="B211" s="318">
        <v>26378279.690856297</v>
      </c>
      <c r="C211" s="318" t="s">
        <v>1756</v>
      </c>
      <c r="D211" s="318">
        <v>68.140519616442361</v>
      </c>
      <c r="E211" s="318">
        <v>5.7327599121391097</v>
      </c>
      <c r="F211" s="318">
        <v>5.2271031113979696</v>
      </c>
      <c r="G211" s="318">
        <v>1797429.6847227968</v>
      </c>
      <c r="H211" s="318">
        <v>151.2203443629343</v>
      </c>
      <c r="I211" s="318">
        <v>137.88198784540089</v>
      </c>
    </row>
    <row r="212" spans="1:10" x14ac:dyDescent="0.25">
      <c r="A212" s="320" t="s">
        <v>1758</v>
      </c>
      <c r="B212" s="318" t="s">
        <v>1717</v>
      </c>
      <c r="C212" s="318" t="s">
        <v>1756</v>
      </c>
      <c r="D212" s="318" t="s">
        <v>1717</v>
      </c>
      <c r="E212" s="318" t="s">
        <v>1717</v>
      </c>
      <c r="F212" s="318" t="s">
        <v>1717</v>
      </c>
      <c r="G212" s="318" t="s">
        <v>1717</v>
      </c>
      <c r="H212" s="318" t="s">
        <v>1717</v>
      </c>
      <c r="I212" s="318" t="s">
        <v>1717</v>
      </c>
    </row>
    <row r="213" spans="1:10" x14ac:dyDescent="0.25">
      <c r="A213" s="320" t="s">
        <v>1759</v>
      </c>
      <c r="B213" s="318">
        <v>658252.51161717589</v>
      </c>
      <c r="C213" s="318" t="s">
        <v>1756</v>
      </c>
      <c r="D213" s="318">
        <v>50.248073994006511</v>
      </c>
      <c r="E213" s="318">
        <v>13.756093189850089</v>
      </c>
      <c r="F213" s="318">
        <v>0.13734370307478</v>
      </c>
      <c r="G213" s="318">
        <v>33075.920910480483</v>
      </c>
      <c r="H213" s="318">
        <v>9.0549828922587494</v>
      </c>
      <c r="I213" s="318">
        <v>9.0406837503779994E-2</v>
      </c>
    </row>
    <row r="214" spans="1:10" x14ac:dyDescent="0.25">
      <c r="A214" s="320" t="s">
        <v>1760</v>
      </c>
      <c r="B214" s="318" t="s">
        <v>1774</v>
      </c>
      <c r="C214" s="318" t="s">
        <v>1756</v>
      </c>
      <c r="D214" s="318" t="s">
        <v>1774</v>
      </c>
      <c r="E214" s="318" t="s">
        <v>1764</v>
      </c>
      <c r="F214" s="318" t="s">
        <v>1764</v>
      </c>
      <c r="G214" s="318" t="s">
        <v>1774</v>
      </c>
      <c r="H214" s="318" t="s">
        <v>1764</v>
      </c>
      <c r="I214" s="318" t="s">
        <v>1764</v>
      </c>
    </row>
    <row r="215" spans="1:10" x14ac:dyDescent="0.25">
      <c r="A215" s="320" t="s">
        <v>1762</v>
      </c>
      <c r="B215" s="318">
        <v>345378.91663054173</v>
      </c>
      <c r="C215" s="318" t="s">
        <v>1756</v>
      </c>
      <c r="D215" s="318">
        <v>65.065035461819363</v>
      </c>
      <c r="E215" s="318">
        <v>1.358677241335E-2</v>
      </c>
      <c r="F215" s="318">
        <v>1.399403229176E-2</v>
      </c>
      <c r="G215" s="318">
        <v>22472.091458330953</v>
      </c>
      <c r="H215" s="318">
        <v>4.6925847366299997E-3</v>
      </c>
      <c r="I215" s="318">
        <v>4.8332437122200001E-3</v>
      </c>
    </row>
    <row r="216" spans="1:10" x14ac:dyDescent="0.25">
      <c r="A216" s="331" t="s">
        <v>1788</v>
      </c>
      <c r="B216" s="318">
        <v>2513561.9207105725</v>
      </c>
      <c r="C216" s="318" t="s">
        <v>1756</v>
      </c>
      <c r="D216" s="319" t="s">
        <v>1714</v>
      </c>
      <c r="E216" s="319" t="s">
        <v>1714</v>
      </c>
      <c r="F216" s="319" t="s">
        <v>1714</v>
      </c>
      <c r="G216" s="318">
        <v>170713.69036083069</v>
      </c>
      <c r="H216" s="318">
        <v>2.0771880881664</v>
      </c>
      <c r="I216" s="318">
        <v>5.2617344805668296</v>
      </c>
    </row>
    <row r="217" spans="1:10" x14ac:dyDescent="0.25">
      <c r="A217" s="320" t="s">
        <v>1789</v>
      </c>
      <c r="B217" s="323">
        <v>37296.193325856322</v>
      </c>
      <c r="C217" s="318" t="s">
        <v>1756</v>
      </c>
      <c r="D217" s="318">
        <v>65.528560814054615</v>
      </c>
      <c r="E217" s="318">
        <v>55.694372613795643</v>
      </c>
      <c r="F217" s="318">
        <v>0.84385413051206004</v>
      </c>
      <c r="G217" s="323">
        <v>2443.9658724861142</v>
      </c>
      <c r="H217" s="323">
        <v>2.0771880881664</v>
      </c>
      <c r="I217" s="323">
        <v>3.1472546790399999E-2</v>
      </c>
    </row>
    <row r="218" spans="1:10" x14ac:dyDescent="0.25">
      <c r="A218" s="320" t="s">
        <v>1790</v>
      </c>
      <c r="B218" s="323">
        <v>2476265.7273847163</v>
      </c>
      <c r="C218" s="318" t="s">
        <v>1756</v>
      </c>
      <c r="D218" s="318">
        <v>67.953015957645619</v>
      </c>
      <c r="E218" s="318" t="s">
        <v>1717</v>
      </c>
      <c r="F218" s="318">
        <v>2.1121569773129001</v>
      </c>
      <c r="G218" s="323">
        <v>168269.72448834457</v>
      </c>
      <c r="H218" s="323" t="s">
        <v>1717</v>
      </c>
      <c r="I218" s="323">
        <v>5.23026193377643</v>
      </c>
    </row>
    <row r="219" spans="1:10" x14ac:dyDescent="0.25">
      <c r="A219" s="320" t="s">
        <v>693</v>
      </c>
      <c r="B219" s="323" t="s">
        <v>1717</v>
      </c>
      <c r="C219" s="318" t="s">
        <v>1756</v>
      </c>
      <c r="D219" s="318" t="s">
        <v>1717</v>
      </c>
      <c r="E219" s="318" t="s">
        <v>1717</v>
      </c>
      <c r="F219" s="318" t="s">
        <v>1717</v>
      </c>
      <c r="G219" s="323" t="s">
        <v>1717</v>
      </c>
      <c r="H219" s="323" t="s">
        <v>1717</v>
      </c>
      <c r="I219" s="323" t="s">
        <v>1717</v>
      </c>
    </row>
    <row r="220" spans="1:10" x14ac:dyDescent="0.25">
      <c r="A220" s="332" t="s">
        <v>1791</v>
      </c>
      <c r="B220" s="318">
        <v>23026953.414224558</v>
      </c>
      <c r="C220" s="318" t="s">
        <v>1756</v>
      </c>
      <c r="D220" s="319" t="s">
        <v>1714</v>
      </c>
      <c r="E220" s="319" t="s">
        <v>1714</v>
      </c>
      <c r="F220" s="319" t="s">
        <v>1714</v>
      </c>
      <c r="G220" s="318">
        <v>1543321.2347240872</v>
      </c>
      <c r="H220" s="318">
        <v>95.722338182973743</v>
      </c>
      <c r="I220" s="318">
        <v>108.02744179292077</v>
      </c>
    </row>
    <row r="221" spans="1:10" x14ac:dyDescent="0.25">
      <c r="A221" s="320" t="s">
        <v>1792</v>
      </c>
      <c r="B221" s="318">
        <v>16921811.276726622</v>
      </c>
      <c r="C221" s="318" t="s">
        <v>1756</v>
      </c>
      <c r="D221" s="318">
        <v>67.143364802995379</v>
      </c>
      <c r="E221" s="318">
        <v>5.1050721535713901</v>
      </c>
      <c r="F221" s="318">
        <v>6.3193548667016204</v>
      </c>
      <c r="G221" s="318">
        <v>1136187.3476806968</v>
      </c>
      <c r="H221" s="318">
        <v>86.387067536807479</v>
      </c>
      <c r="I221" s="318">
        <v>106.93493044498868</v>
      </c>
    </row>
    <row r="222" spans="1:10" x14ac:dyDescent="0.25">
      <c r="A222" s="320" t="s">
        <v>1793</v>
      </c>
      <c r="B222" s="318">
        <v>5716335.5992072541</v>
      </c>
      <c r="C222" s="318" t="s">
        <v>1756</v>
      </c>
      <c r="D222" s="318">
        <v>70.79246071620166</v>
      </c>
      <c r="E222" s="318">
        <v>0.18688644136495999</v>
      </c>
      <c r="F222" s="318">
        <v>0.18566201675339999</v>
      </c>
      <c r="G222" s="318">
        <v>404673.46334750456</v>
      </c>
      <c r="H222" s="318">
        <v>1.0683056177837</v>
      </c>
      <c r="I222" s="318">
        <v>1.0613063957880999</v>
      </c>
    </row>
    <row r="223" spans="1:10" x14ac:dyDescent="0.25">
      <c r="A223" s="320" t="s">
        <v>1794</v>
      </c>
      <c r="B223" s="318">
        <v>29789.5019987257</v>
      </c>
      <c r="C223" s="318" t="s">
        <v>1756</v>
      </c>
      <c r="D223" s="318">
        <v>59.589262354098238</v>
      </c>
      <c r="E223" s="318">
        <v>0.32721071521896999</v>
      </c>
      <c r="F223" s="318">
        <v>0.67984698987101</v>
      </c>
      <c r="G223" s="318">
        <v>1775.1344499999996</v>
      </c>
      <c r="H223" s="318">
        <v>9.7474442550200009E-3</v>
      </c>
      <c r="I223" s="318">
        <v>2.025230326359E-2</v>
      </c>
    </row>
    <row r="224" spans="1:10" x14ac:dyDescent="0.25">
      <c r="A224" s="320" t="s">
        <v>1795</v>
      </c>
      <c r="B224" s="318" t="s">
        <v>1774</v>
      </c>
      <c r="C224" s="318" t="s">
        <v>1756</v>
      </c>
      <c r="D224" s="319" t="s">
        <v>1714</v>
      </c>
      <c r="E224" s="319" t="s">
        <v>1714</v>
      </c>
      <c r="F224" s="319" t="s">
        <v>1714</v>
      </c>
      <c r="G224" s="318" t="s">
        <v>1774</v>
      </c>
      <c r="H224" s="318">
        <v>1.05278679567487</v>
      </c>
      <c r="I224" s="318">
        <v>1.4965547714000001E-4</v>
      </c>
    </row>
    <row r="225" spans="1:9" x14ac:dyDescent="0.25">
      <c r="A225" s="320" t="s">
        <v>1759</v>
      </c>
      <c r="B225" s="318">
        <v>13638.11966141349</v>
      </c>
      <c r="C225" s="318" t="s">
        <v>1756</v>
      </c>
      <c r="D225" s="318">
        <v>50.248073994006518</v>
      </c>
      <c r="E225" s="318">
        <v>527.9128195425908</v>
      </c>
      <c r="F225" s="318">
        <v>0.43772527586264998</v>
      </c>
      <c r="G225" s="318">
        <v>685.28924588582026</v>
      </c>
      <c r="H225" s="318">
        <v>7.1997382037160396</v>
      </c>
      <c r="I225" s="318">
        <v>5.9697496910400003E-3</v>
      </c>
    </row>
    <row r="226" spans="1:9" x14ac:dyDescent="0.25">
      <c r="A226" s="320" t="s">
        <v>1762</v>
      </c>
      <c r="B226" s="318">
        <v>345378.91663054173</v>
      </c>
      <c r="C226" s="318" t="s">
        <v>1756</v>
      </c>
      <c r="D226" s="318">
        <v>65.065035461819363</v>
      </c>
      <c r="E226" s="318">
        <v>1.358677241335E-2</v>
      </c>
      <c r="F226" s="318">
        <v>1.399403229176E-2</v>
      </c>
      <c r="G226" s="318">
        <v>22472.091458330953</v>
      </c>
      <c r="H226" s="318">
        <v>4.6925847366299997E-3</v>
      </c>
      <c r="I226" s="318">
        <v>4.8332437122200001E-3</v>
      </c>
    </row>
    <row r="227" spans="1:9" x14ac:dyDescent="0.25">
      <c r="A227" s="320" t="s">
        <v>1796</v>
      </c>
      <c r="B227" s="318" t="s">
        <v>1774</v>
      </c>
      <c r="C227" s="318" t="s">
        <v>1756</v>
      </c>
      <c r="D227" s="319" t="s">
        <v>1714</v>
      </c>
      <c r="E227" s="319" t="s">
        <v>1714</v>
      </c>
      <c r="F227" s="319" t="s">
        <v>1714</v>
      </c>
      <c r="G227" s="318" t="s">
        <v>1774</v>
      </c>
      <c r="H227" s="318" t="s">
        <v>1764</v>
      </c>
      <c r="I227" s="318" t="s">
        <v>1764</v>
      </c>
    </row>
    <row r="228" spans="1:9" x14ac:dyDescent="0.25">
      <c r="A228" s="333" t="s">
        <v>1797</v>
      </c>
      <c r="B228" s="318">
        <v>9895321.6493915115</v>
      </c>
      <c r="C228" s="318" t="s">
        <v>1756</v>
      </c>
      <c r="D228" s="319" t="s">
        <v>1714</v>
      </c>
      <c r="E228" s="319" t="s">
        <v>1714</v>
      </c>
      <c r="F228" s="319" t="s">
        <v>1714</v>
      </c>
      <c r="G228" s="318">
        <v>641430.12035975454</v>
      </c>
      <c r="H228" s="318">
        <v>50.343513986278801</v>
      </c>
      <c r="I228" s="318">
        <v>58.026007452344672</v>
      </c>
    </row>
    <row r="229" spans="1:9" x14ac:dyDescent="0.25">
      <c r="A229" s="320" t="s">
        <v>1792</v>
      </c>
      <c r="B229" s="323">
        <v>9488919.2231781483</v>
      </c>
      <c r="C229" s="318" t="s">
        <v>1756</v>
      </c>
      <c r="D229" s="318">
        <v>67.143364802995379</v>
      </c>
      <c r="E229" s="318">
        <v>5.3042882930240696</v>
      </c>
      <c r="F229" s="318">
        <v>6.1142265296351903</v>
      </c>
      <c r="G229" s="323">
        <v>637117.96498800593</v>
      </c>
      <c r="H229" s="323">
        <v>50.331963148954898</v>
      </c>
      <c r="I229" s="323">
        <v>58.017401651921162</v>
      </c>
    </row>
    <row r="230" spans="1:9" x14ac:dyDescent="0.25">
      <c r="A230" s="320" t="s">
        <v>1793</v>
      </c>
      <c r="B230" s="323">
        <v>60577.355202458224</v>
      </c>
      <c r="C230" s="318" t="s">
        <v>1756</v>
      </c>
      <c r="D230" s="318">
        <v>70.792460716201674</v>
      </c>
      <c r="E230" s="318">
        <v>5.0531921540309999E-2</v>
      </c>
      <c r="F230" s="318">
        <v>0.11107027591734001</v>
      </c>
      <c r="G230" s="323">
        <v>4288.4200384614187</v>
      </c>
      <c r="H230" s="323">
        <v>3.06109016021E-3</v>
      </c>
      <c r="I230" s="323">
        <v>6.7283435566800002E-3</v>
      </c>
    </row>
    <row r="231" spans="1:9" x14ac:dyDescent="0.25">
      <c r="A231" s="320" t="s">
        <v>1794</v>
      </c>
      <c r="B231" s="323">
        <v>140.98152388821543</v>
      </c>
      <c r="C231" s="318" t="s">
        <v>1756</v>
      </c>
      <c r="D231" s="318">
        <v>59.58926235409826</v>
      </c>
      <c r="E231" s="318">
        <v>0.33296282083898998</v>
      </c>
      <c r="F231" s="318">
        <v>0.40322366046400998</v>
      </c>
      <c r="G231" s="323">
        <v>8.4009850140554398</v>
      </c>
      <c r="H231" s="323">
        <v>4.6941605880000003E-5</v>
      </c>
      <c r="I231" s="323">
        <v>5.684708612E-5</v>
      </c>
    </row>
    <row r="232" spans="1:9" x14ac:dyDescent="0.25">
      <c r="A232" s="320" t="s">
        <v>1795</v>
      </c>
      <c r="B232" s="318" t="s">
        <v>1688</v>
      </c>
      <c r="C232" s="318" t="s">
        <v>1756</v>
      </c>
      <c r="D232" s="319" t="s">
        <v>1714</v>
      </c>
      <c r="E232" s="319" t="s">
        <v>1714</v>
      </c>
      <c r="F232" s="319" t="s">
        <v>1714</v>
      </c>
      <c r="G232" s="318" t="s">
        <v>1688</v>
      </c>
      <c r="H232" s="318" t="s">
        <v>1717</v>
      </c>
      <c r="I232" s="318" t="s">
        <v>1717</v>
      </c>
    </row>
    <row r="233" spans="1:9" x14ac:dyDescent="0.25">
      <c r="A233" s="329" t="s">
        <v>1798</v>
      </c>
      <c r="B233" s="323" t="s">
        <v>1688</v>
      </c>
      <c r="C233" s="318" t="s">
        <v>1756</v>
      </c>
      <c r="D233" s="318" t="s">
        <v>1688</v>
      </c>
      <c r="E233" s="318" t="s">
        <v>1717</v>
      </c>
      <c r="F233" s="318" t="s">
        <v>1717</v>
      </c>
      <c r="G233" s="323" t="s">
        <v>1688</v>
      </c>
      <c r="H233" s="323" t="s">
        <v>1717</v>
      </c>
      <c r="I233" s="323" t="s">
        <v>1717</v>
      </c>
    </row>
    <row r="234" spans="1:9" x14ac:dyDescent="0.25">
      <c r="A234" s="320" t="s">
        <v>1759</v>
      </c>
      <c r="B234" s="323">
        <v>305.17285647552848</v>
      </c>
      <c r="C234" s="318" t="s">
        <v>1756</v>
      </c>
      <c r="D234" s="318">
        <v>50.248073994006504</v>
      </c>
      <c r="E234" s="318">
        <v>25.74784814192703</v>
      </c>
      <c r="F234" s="318">
        <v>3.1181083671388201</v>
      </c>
      <c r="G234" s="323">
        <v>15.334348273144681</v>
      </c>
      <c r="H234" s="323">
        <v>7.8575443655700006E-3</v>
      </c>
      <c r="I234" s="323">
        <v>9.5156203720000001E-4</v>
      </c>
    </row>
    <row r="235" spans="1:9" x14ac:dyDescent="0.25">
      <c r="A235" s="320" t="s">
        <v>1762</v>
      </c>
      <c r="B235" s="323">
        <v>345378.91663054173</v>
      </c>
      <c r="C235" s="318" t="s">
        <v>1756</v>
      </c>
      <c r="D235" s="318">
        <v>65.065035461819363</v>
      </c>
      <c r="E235" s="318">
        <v>1.6945481152999999E-3</v>
      </c>
      <c r="F235" s="318">
        <v>2.5162153845099998E-3</v>
      </c>
      <c r="G235" s="323">
        <v>22472.091458330953</v>
      </c>
      <c r="H235" s="323">
        <v>5.8526119223999997E-4</v>
      </c>
      <c r="I235" s="323">
        <v>8.6904774350999995E-4</v>
      </c>
    </row>
    <row r="236" spans="1:9" x14ac:dyDescent="0.25">
      <c r="A236" s="320" t="s">
        <v>1796</v>
      </c>
      <c r="B236" s="318" t="s">
        <v>1688</v>
      </c>
      <c r="C236" s="318" t="s">
        <v>1756</v>
      </c>
      <c r="D236" s="319" t="s">
        <v>1714</v>
      </c>
      <c r="E236" s="319" t="s">
        <v>1714</v>
      </c>
      <c r="F236" s="319" t="s">
        <v>1714</v>
      </c>
      <c r="G236" s="318" t="s">
        <v>1688</v>
      </c>
      <c r="H236" s="318" t="s">
        <v>1688</v>
      </c>
      <c r="I236" s="318" t="s">
        <v>1688</v>
      </c>
    </row>
    <row r="237" spans="1:9" x14ac:dyDescent="0.25">
      <c r="A237" s="329" t="s">
        <v>802</v>
      </c>
      <c r="B237" s="323" t="s">
        <v>1688</v>
      </c>
      <c r="C237" s="318" t="s">
        <v>1756</v>
      </c>
      <c r="D237" s="318" t="s">
        <v>1688</v>
      </c>
      <c r="E237" s="318" t="s">
        <v>1688</v>
      </c>
      <c r="F237" s="318" t="s">
        <v>1688</v>
      </c>
      <c r="G237" s="323" t="s">
        <v>1688</v>
      </c>
      <c r="H237" s="323" t="s">
        <v>1688</v>
      </c>
      <c r="I237" s="323" t="s">
        <v>1688</v>
      </c>
    </row>
    <row r="238" spans="1:9" x14ac:dyDescent="0.25">
      <c r="A238" s="333" t="s">
        <v>1799</v>
      </c>
      <c r="B238" s="318">
        <v>7275346.9410186997</v>
      </c>
      <c r="C238" s="318" t="s">
        <v>1756</v>
      </c>
      <c r="D238" s="319" t="s">
        <v>1714</v>
      </c>
      <c r="E238" s="319" t="s">
        <v>1714</v>
      </c>
      <c r="F238" s="319" t="s">
        <v>1714</v>
      </c>
      <c r="G238" s="318">
        <v>489781.06499535905</v>
      </c>
      <c r="H238" s="318">
        <v>32.089244234644681</v>
      </c>
      <c r="I238" s="318">
        <v>45.787711245390042</v>
      </c>
    </row>
    <row r="239" spans="1:9" x14ac:dyDescent="0.25">
      <c r="A239" s="320" t="s">
        <v>1792</v>
      </c>
      <c r="B239" s="323">
        <v>6900391.8026401587</v>
      </c>
      <c r="C239" s="318" t="s">
        <v>1756</v>
      </c>
      <c r="D239" s="318">
        <v>67.143364802995393</v>
      </c>
      <c r="E239" s="318">
        <v>4.6393852673657197</v>
      </c>
      <c r="F239" s="318">
        <v>6.6251876256970998</v>
      </c>
      <c r="G239" s="323">
        <v>463315.52408826712</v>
      </c>
      <c r="H239" s="323">
        <v>32.013576068219912</v>
      </c>
      <c r="I239" s="323">
        <v>45.716390383313303</v>
      </c>
    </row>
    <row r="240" spans="1:9" x14ac:dyDescent="0.25">
      <c r="A240" s="320" t="s">
        <v>1793</v>
      </c>
      <c r="B240" s="323">
        <v>368504.73200550408</v>
      </c>
      <c r="C240" s="318" t="s">
        <v>1756</v>
      </c>
      <c r="D240" s="318">
        <v>70.79246071620166</v>
      </c>
      <c r="E240" s="318">
        <v>0.10430192094477</v>
      </c>
      <c r="F240" s="318">
        <v>0.16232031354685</v>
      </c>
      <c r="G240" s="323">
        <v>26087.356764234068</v>
      </c>
      <c r="H240" s="323">
        <v>3.8435751425410003E-2</v>
      </c>
      <c r="I240" s="323">
        <v>5.9815803642629999E-2</v>
      </c>
    </row>
    <row r="241" spans="1:9" x14ac:dyDescent="0.25">
      <c r="A241" s="320" t="s">
        <v>1794</v>
      </c>
      <c r="B241" s="323">
        <v>5787.6625596214753</v>
      </c>
      <c r="C241" s="318" t="s">
        <v>1756</v>
      </c>
      <c r="D241" s="318">
        <v>59.589262354098253</v>
      </c>
      <c r="E241" s="318">
        <v>0.62659220241706004</v>
      </c>
      <c r="F241" s="318">
        <v>0.80766557619863999</v>
      </c>
      <c r="G241" s="323">
        <v>344.88254268227587</v>
      </c>
      <c r="H241" s="323">
        <v>3.6265042300800002E-3</v>
      </c>
      <c r="I241" s="323">
        <v>4.6744958160599998E-3</v>
      </c>
    </row>
    <row r="242" spans="1:9" x14ac:dyDescent="0.25">
      <c r="A242" s="320" t="s">
        <v>1795</v>
      </c>
      <c r="B242" s="318" t="s">
        <v>1688</v>
      </c>
      <c r="C242" s="318" t="s">
        <v>1756</v>
      </c>
      <c r="D242" s="319" t="s">
        <v>1714</v>
      </c>
      <c r="E242" s="319" t="s">
        <v>1714</v>
      </c>
      <c r="F242" s="319" t="s">
        <v>1714</v>
      </c>
      <c r="G242" s="318" t="s">
        <v>1688</v>
      </c>
      <c r="H242" s="318">
        <v>9.7455516189999999E-5</v>
      </c>
      <c r="I242" s="318">
        <v>1.256183293E-5</v>
      </c>
    </row>
    <row r="243" spans="1:9" x14ac:dyDescent="0.25">
      <c r="A243" s="329" t="s">
        <v>1798</v>
      </c>
      <c r="B243" s="323" t="s">
        <v>1688</v>
      </c>
      <c r="C243" s="318" t="s">
        <v>1756</v>
      </c>
      <c r="D243" s="318" t="s">
        <v>1688</v>
      </c>
      <c r="E243" s="318" t="s">
        <v>1688</v>
      </c>
      <c r="F243" s="318" t="s">
        <v>1688</v>
      </c>
      <c r="G243" s="323" t="s">
        <v>1688</v>
      </c>
      <c r="H243" s="323">
        <v>9.7455516189999999E-5</v>
      </c>
      <c r="I243" s="323">
        <v>1.256183293E-5</v>
      </c>
    </row>
    <row r="244" spans="1:9" x14ac:dyDescent="0.25">
      <c r="A244" s="320" t="s">
        <v>1759</v>
      </c>
      <c r="B244" s="323">
        <v>662.74381341579385</v>
      </c>
      <c r="C244" s="318" t="s">
        <v>1756</v>
      </c>
      <c r="D244" s="318">
        <v>50.248073994006518</v>
      </c>
      <c r="E244" s="318">
        <v>47.605136115704603</v>
      </c>
      <c r="F244" s="318">
        <v>6.1362126024835497</v>
      </c>
      <c r="G244" s="323">
        <v>33.301600175586863</v>
      </c>
      <c r="H244" s="323">
        <v>3.1550009447499999E-2</v>
      </c>
      <c r="I244" s="323">
        <v>4.0667369401000001E-3</v>
      </c>
    </row>
    <row r="245" spans="1:9" x14ac:dyDescent="0.25">
      <c r="A245" s="320" t="s">
        <v>1762</v>
      </c>
      <c r="B245" s="323" t="s">
        <v>1688</v>
      </c>
      <c r="C245" s="318" t="s">
        <v>1756</v>
      </c>
      <c r="D245" s="318" t="s">
        <v>1688</v>
      </c>
      <c r="E245" s="318" t="s">
        <v>1688</v>
      </c>
      <c r="F245" s="318" t="s">
        <v>1688</v>
      </c>
      <c r="G245" s="323" t="s">
        <v>1688</v>
      </c>
      <c r="H245" s="323">
        <v>1.9584458055900002E-3</v>
      </c>
      <c r="I245" s="323">
        <v>2.75126384502E-3</v>
      </c>
    </row>
    <row r="246" spans="1:9" x14ac:dyDescent="0.25">
      <c r="A246" s="320" t="s">
        <v>1796</v>
      </c>
      <c r="B246" s="318" t="s">
        <v>1717</v>
      </c>
      <c r="C246" s="318" t="s">
        <v>1756</v>
      </c>
      <c r="D246" s="319" t="s">
        <v>1714</v>
      </c>
      <c r="E246" s="319" t="s">
        <v>1714</v>
      </c>
      <c r="F246" s="319" t="s">
        <v>1714</v>
      </c>
      <c r="G246" s="318" t="s">
        <v>1717</v>
      </c>
      <c r="H246" s="318" t="s">
        <v>1717</v>
      </c>
      <c r="I246" s="318" t="s">
        <v>1717</v>
      </c>
    </row>
    <row r="247" spans="1:9" x14ac:dyDescent="0.25">
      <c r="A247" s="333" t="s">
        <v>1800</v>
      </c>
      <c r="B247" s="318">
        <v>5832942.3483651699</v>
      </c>
      <c r="C247" s="318" t="s">
        <v>1756</v>
      </c>
      <c r="D247" s="319" t="s">
        <v>1714</v>
      </c>
      <c r="E247" s="319" t="s">
        <v>1714</v>
      </c>
      <c r="F247" s="319" t="s">
        <v>1714</v>
      </c>
      <c r="G247" s="318">
        <v>410542.75702448451</v>
      </c>
      <c r="H247" s="318">
        <v>12.55614437939165</v>
      </c>
      <c r="I247" s="318">
        <v>4.1395436288617402</v>
      </c>
    </row>
    <row r="248" spans="1:9" x14ac:dyDescent="0.25">
      <c r="A248" s="320" t="s">
        <v>1792</v>
      </c>
      <c r="B248" s="323">
        <v>509157.7754591406</v>
      </c>
      <c r="C248" s="318" t="s">
        <v>1756</v>
      </c>
      <c r="D248" s="318">
        <v>67.143364802995393</v>
      </c>
      <c r="E248" s="318">
        <v>6.4971859341457296</v>
      </c>
      <c r="F248" s="318">
        <v>6.1414341372084902</v>
      </c>
      <c r="G248" s="323">
        <v>34186.566259934691</v>
      </c>
      <c r="H248" s="323">
        <v>3.3080927369740598</v>
      </c>
      <c r="I248" s="323">
        <v>3.1269589434299001</v>
      </c>
    </row>
    <row r="249" spans="1:9" x14ac:dyDescent="0.25">
      <c r="A249" s="320" t="s">
        <v>1793</v>
      </c>
      <c r="B249" s="323">
        <v>5287253.5119992914</v>
      </c>
      <c r="C249" s="318" t="s">
        <v>1756</v>
      </c>
      <c r="D249" s="318">
        <v>70.79246071620166</v>
      </c>
      <c r="E249" s="318">
        <v>0.19420456648574999</v>
      </c>
      <c r="F249" s="318">
        <v>0.18814347493101999</v>
      </c>
      <c r="G249" s="323">
        <v>374297.68654480908</v>
      </c>
      <c r="H249" s="323">
        <v>1.02680877619808</v>
      </c>
      <c r="I249" s="323">
        <v>0.99476224858879003</v>
      </c>
    </row>
    <row r="250" spans="1:9" x14ac:dyDescent="0.25">
      <c r="A250" s="320" t="s">
        <v>1794</v>
      </c>
      <c r="B250" s="323">
        <v>23860.857915216009</v>
      </c>
      <c r="C250" s="318" t="s">
        <v>1756</v>
      </c>
      <c r="D250" s="318">
        <v>59.589262354098238</v>
      </c>
      <c r="E250" s="318">
        <v>0.25455909593203002</v>
      </c>
      <c r="F250" s="318">
        <v>0.65047788376092996</v>
      </c>
      <c r="G250" s="323">
        <v>1421.8509223036683</v>
      </c>
      <c r="H250" s="323">
        <v>6.07399841906E-3</v>
      </c>
      <c r="I250" s="323">
        <v>1.5520960361409999E-2</v>
      </c>
    </row>
    <row r="251" spans="1:9" x14ac:dyDescent="0.25">
      <c r="A251" s="320" t="s">
        <v>1801</v>
      </c>
      <c r="B251" s="318" t="s">
        <v>1688</v>
      </c>
      <c r="C251" s="318" t="s">
        <v>1756</v>
      </c>
      <c r="D251" s="319" t="s">
        <v>1714</v>
      </c>
      <c r="E251" s="319" t="s">
        <v>1714</v>
      </c>
      <c r="F251" s="319" t="s">
        <v>1714</v>
      </c>
      <c r="G251" s="318" t="s">
        <v>1688</v>
      </c>
      <c r="H251" s="318">
        <v>1.0526893401586801</v>
      </c>
      <c r="I251" s="318">
        <v>1.3709364421000001E-4</v>
      </c>
    </row>
    <row r="252" spans="1:9" x14ac:dyDescent="0.25">
      <c r="A252" s="329" t="s">
        <v>1798</v>
      </c>
      <c r="B252" s="323" t="s">
        <v>1688</v>
      </c>
      <c r="C252" s="318" t="s">
        <v>1756</v>
      </c>
      <c r="D252" s="318" t="s">
        <v>1688</v>
      </c>
      <c r="E252" s="318" t="s">
        <v>1688</v>
      </c>
      <c r="F252" s="318" t="s">
        <v>1688</v>
      </c>
      <c r="G252" s="323" t="s">
        <v>1688</v>
      </c>
      <c r="H252" s="323">
        <v>1.0526893401586801</v>
      </c>
      <c r="I252" s="323">
        <v>1.3709364421000001E-4</v>
      </c>
    </row>
    <row r="253" spans="1:9" x14ac:dyDescent="0.25">
      <c r="A253" s="320" t="s">
        <v>1759</v>
      </c>
      <c r="B253" s="323">
        <v>12670.202991522168</v>
      </c>
      <c r="C253" s="318" t="s">
        <v>1756</v>
      </c>
      <c r="D253" s="318">
        <v>50.248073994006518</v>
      </c>
      <c r="E253" s="318">
        <v>565.1314864248078</v>
      </c>
      <c r="F253" s="318">
        <v>7.5093565144669999E-2</v>
      </c>
      <c r="G253" s="323">
        <v>636.65329743708867</v>
      </c>
      <c r="H253" s="323">
        <v>7.1603306499029697</v>
      </c>
      <c r="I253" s="323">
        <v>9.5145071374E-4</v>
      </c>
    </row>
    <row r="254" spans="1:9" x14ac:dyDescent="0.25">
      <c r="A254" s="320" t="s">
        <v>1762</v>
      </c>
      <c r="B254" s="323" t="s">
        <v>1688</v>
      </c>
      <c r="C254" s="318" t="s">
        <v>1756</v>
      </c>
      <c r="D254" s="318" t="s">
        <v>1688</v>
      </c>
      <c r="E254" s="318" t="s">
        <v>1688</v>
      </c>
      <c r="F254" s="318" t="s">
        <v>1688</v>
      </c>
      <c r="G254" s="323" t="s">
        <v>1688</v>
      </c>
      <c r="H254" s="323">
        <v>2.1488777387999999E-3</v>
      </c>
      <c r="I254" s="323">
        <v>1.21293212369E-3</v>
      </c>
    </row>
    <row r="255" spans="1:9" x14ac:dyDescent="0.25">
      <c r="A255" s="320" t="s">
        <v>1796</v>
      </c>
      <c r="B255" s="318" t="s">
        <v>1717</v>
      </c>
      <c r="C255" s="318" t="s">
        <v>1756</v>
      </c>
      <c r="D255" s="319" t="s">
        <v>1714</v>
      </c>
      <c r="E255" s="319" t="s">
        <v>1714</v>
      </c>
      <c r="F255" s="319" t="s">
        <v>1714</v>
      </c>
      <c r="G255" s="318" t="s">
        <v>1717</v>
      </c>
      <c r="H255" s="318" t="s">
        <v>1717</v>
      </c>
      <c r="I255" s="318" t="s">
        <v>1717</v>
      </c>
    </row>
    <row r="256" spans="1:9" x14ac:dyDescent="0.25">
      <c r="A256" s="333" t="s">
        <v>1802</v>
      </c>
      <c r="B256" s="318">
        <v>23342.475449176363</v>
      </c>
      <c r="C256" s="318" t="s">
        <v>1756</v>
      </c>
      <c r="D256" s="319" t="s">
        <v>1714</v>
      </c>
      <c r="E256" s="319" t="s">
        <v>1714</v>
      </c>
      <c r="F256" s="319" t="s">
        <v>1714</v>
      </c>
      <c r="G256" s="318">
        <v>1567.2923444890123</v>
      </c>
      <c r="H256" s="318">
        <v>0.73343558265860997</v>
      </c>
      <c r="I256" s="318">
        <v>7.4179466324320001E-2</v>
      </c>
    </row>
    <row r="257" spans="1:9" x14ac:dyDescent="0.25">
      <c r="A257" s="320" t="s">
        <v>1792</v>
      </c>
      <c r="B257" s="323">
        <v>23342.475449176363</v>
      </c>
      <c r="C257" s="318" t="s">
        <v>1756</v>
      </c>
      <c r="D257" s="318">
        <v>67.143364802995393</v>
      </c>
      <c r="E257" s="318">
        <v>31.42064277867707</v>
      </c>
      <c r="F257" s="318">
        <v>3.17787487817353</v>
      </c>
      <c r="G257" s="323">
        <v>1567.2923444890123</v>
      </c>
      <c r="H257" s="323">
        <v>0.73343558265860997</v>
      </c>
      <c r="I257" s="323">
        <v>7.4179466324320001E-2</v>
      </c>
    </row>
    <row r="258" spans="1:9" x14ac:dyDescent="0.25">
      <c r="A258" s="320" t="s">
        <v>1793</v>
      </c>
      <c r="B258" s="323" t="s">
        <v>1717</v>
      </c>
      <c r="C258" s="318" t="s">
        <v>1756</v>
      </c>
      <c r="D258" s="318" t="s">
        <v>1717</v>
      </c>
      <c r="E258" s="318" t="s">
        <v>1717</v>
      </c>
      <c r="F258" s="318" t="s">
        <v>1717</v>
      </c>
      <c r="G258" s="323" t="s">
        <v>1717</v>
      </c>
      <c r="H258" s="323" t="s">
        <v>1717</v>
      </c>
      <c r="I258" s="323" t="s">
        <v>1717</v>
      </c>
    </row>
    <row r="259" spans="1:9" x14ac:dyDescent="0.25">
      <c r="A259" s="320" t="s">
        <v>1794</v>
      </c>
      <c r="B259" s="323" t="s">
        <v>1717</v>
      </c>
      <c r="C259" s="318" t="s">
        <v>1756</v>
      </c>
      <c r="D259" s="318" t="s">
        <v>1717</v>
      </c>
      <c r="E259" s="318" t="s">
        <v>1717</v>
      </c>
      <c r="F259" s="318" t="s">
        <v>1717</v>
      </c>
      <c r="G259" s="323" t="s">
        <v>1717</v>
      </c>
      <c r="H259" s="323" t="s">
        <v>1717</v>
      </c>
      <c r="I259" s="323" t="s">
        <v>1717</v>
      </c>
    </row>
    <row r="260" spans="1:9" x14ac:dyDescent="0.25">
      <c r="A260" s="320" t="s">
        <v>1795</v>
      </c>
      <c r="B260" s="318" t="s">
        <v>1717</v>
      </c>
      <c r="C260" s="318" t="s">
        <v>1756</v>
      </c>
      <c r="D260" s="319" t="s">
        <v>1714</v>
      </c>
      <c r="E260" s="319" t="s">
        <v>1714</v>
      </c>
      <c r="F260" s="319" t="s">
        <v>1714</v>
      </c>
      <c r="G260" s="318" t="s">
        <v>1717</v>
      </c>
      <c r="H260" s="318" t="s">
        <v>1717</v>
      </c>
      <c r="I260" s="318" t="s">
        <v>1717</v>
      </c>
    </row>
    <row r="261" spans="1:9" x14ac:dyDescent="0.25">
      <c r="A261" s="320" t="s">
        <v>1759</v>
      </c>
      <c r="B261" s="323" t="s">
        <v>1717</v>
      </c>
      <c r="C261" s="318" t="s">
        <v>1756</v>
      </c>
      <c r="D261" s="318" t="s">
        <v>1717</v>
      </c>
      <c r="E261" s="318" t="s">
        <v>1717</v>
      </c>
      <c r="F261" s="318" t="s">
        <v>1717</v>
      </c>
      <c r="G261" s="323" t="s">
        <v>1717</v>
      </c>
      <c r="H261" s="323" t="s">
        <v>1717</v>
      </c>
      <c r="I261" s="323" t="s">
        <v>1717</v>
      </c>
    </row>
    <row r="262" spans="1:9" x14ac:dyDescent="0.25">
      <c r="A262" s="320" t="s">
        <v>1762</v>
      </c>
      <c r="B262" s="323" t="s">
        <v>1688</v>
      </c>
      <c r="C262" s="318" t="s">
        <v>1756</v>
      </c>
      <c r="D262" s="318" t="s">
        <v>1688</v>
      </c>
      <c r="E262" s="318" t="s">
        <v>1730</v>
      </c>
      <c r="F262" s="318" t="s">
        <v>1730</v>
      </c>
      <c r="G262" s="323" t="s">
        <v>1688</v>
      </c>
      <c r="H262" s="323" t="s">
        <v>1730</v>
      </c>
      <c r="I262" s="323" t="s">
        <v>1730</v>
      </c>
    </row>
    <row r="263" spans="1:9" x14ac:dyDescent="0.25">
      <c r="A263" s="320" t="s">
        <v>1796</v>
      </c>
      <c r="B263" s="318" t="s">
        <v>1717</v>
      </c>
      <c r="C263" s="318" t="s">
        <v>1756</v>
      </c>
      <c r="D263" s="319" t="s">
        <v>1714</v>
      </c>
      <c r="E263" s="319" t="s">
        <v>1714</v>
      </c>
      <c r="F263" s="319" t="s">
        <v>1714</v>
      </c>
      <c r="G263" s="318" t="s">
        <v>1717</v>
      </c>
      <c r="H263" s="318" t="s">
        <v>1717</v>
      </c>
      <c r="I263" s="318" t="s">
        <v>1717</v>
      </c>
    </row>
    <row r="264" spans="1:9" x14ac:dyDescent="0.25">
      <c r="A264" s="333" t="s">
        <v>1803</v>
      </c>
      <c r="B264" s="318" t="s">
        <v>1717</v>
      </c>
      <c r="C264" s="318" t="s">
        <v>1756</v>
      </c>
      <c r="D264" s="319" t="s">
        <v>1714</v>
      </c>
      <c r="E264" s="319" t="s">
        <v>1714</v>
      </c>
      <c r="F264" s="319" t="s">
        <v>1714</v>
      </c>
      <c r="G264" s="318" t="s">
        <v>1717</v>
      </c>
      <c r="H264" s="318" t="s">
        <v>1724</v>
      </c>
      <c r="I264" s="318" t="s">
        <v>1724</v>
      </c>
    </row>
    <row r="265" spans="1:9" x14ac:dyDescent="0.25">
      <c r="A265" s="322" t="s">
        <v>1804</v>
      </c>
      <c r="B265" s="318" t="s">
        <v>1717</v>
      </c>
      <c r="C265" s="318" t="s">
        <v>1756</v>
      </c>
      <c r="D265" s="319" t="s">
        <v>1714</v>
      </c>
      <c r="E265" s="319" t="s">
        <v>1714</v>
      </c>
      <c r="F265" s="319" t="s">
        <v>1714</v>
      </c>
      <c r="G265" s="318" t="s">
        <v>1717</v>
      </c>
      <c r="H265" s="318" t="s">
        <v>1724</v>
      </c>
      <c r="I265" s="318" t="s">
        <v>1724</v>
      </c>
    </row>
    <row r="266" spans="1:9" x14ac:dyDescent="0.25">
      <c r="A266" s="329" t="s">
        <v>1792</v>
      </c>
      <c r="B266" s="323" t="s">
        <v>1717</v>
      </c>
      <c r="C266" s="318" t="s">
        <v>1756</v>
      </c>
      <c r="D266" s="318" t="s">
        <v>1717</v>
      </c>
      <c r="E266" s="318" t="s">
        <v>1688</v>
      </c>
      <c r="F266" s="318" t="s">
        <v>1688</v>
      </c>
      <c r="G266" s="323" t="s">
        <v>1717</v>
      </c>
      <c r="H266" s="323" t="s">
        <v>1688</v>
      </c>
      <c r="I266" s="323" t="s">
        <v>1688</v>
      </c>
    </row>
    <row r="267" spans="1:9" x14ac:dyDescent="0.25">
      <c r="A267" s="329" t="s">
        <v>1805</v>
      </c>
      <c r="B267" s="323" t="s">
        <v>1717</v>
      </c>
      <c r="C267" s="318" t="s">
        <v>1756</v>
      </c>
      <c r="D267" s="318" t="s">
        <v>1717</v>
      </c>
      <c r="E267" s="318" t="s">
        <v>1688</v>
      </c>
      <c r="F267" s="318" t="s">
        <v>1688</v>
      </c>
      <c r="G267" s="323" t="s">
        <v>1717</v>
      </c>
      <c r="H267" s="323" t="s">
        <v>1688</v>
      </c>
      <c r="I267" s="323" t="s">
        <v>1688</v>
      </c>
    </row>
    <row r="268" spans="1:9" x14ac:dyDescent="0.25">
      <c r="A268" s="329" t="s">
        <v>1806</v>
      </c>
      <c r="B268" s="323" t="s">
        <v>1717</v>
      </c>
      <c r="C268" s="318" t="s">
        <v>1756</v>
      </c>
      <c r="D268" s="318" t="s">
        <v>1717</v>
      </c>
      <c r="E268" s="318" t="s">
        <v>1688</v>
      </c>
      <c r="F268" s="318" t="s">
        <v>1688</v>
      </c>
      <c r="G268" s="323" t="s">
        <v>1717</v>
      </c>
      <c r="H268" s="323" t="s">
        <v>1688</v>
      </c>
      <c r="I268" s="323" t="s">
        <v>1688</v>
      </c>
    </row>
    <row r="269" spans="1:9" x14ac:dyDescent="0.25">
      <c r="A269" s="329" t="s">
        <v>1807</v>
      </c>
      <c r="B269" s="318" t="s">
        <v>1717</v>
      </c>
      <c r="C269" s="318" t="s">
        <v>1756</v>
      </c>
      <c r="D269" s="319" t="s">
        <v>1714</v>
      </c>
      <c r="E269" s="319" t="s">
        <v>1714</v>
      </c>
      <c r="F269" s="319" t="s">
        <v>1714</v>
      </c>
      <c r="G269" s="318" t="s">
        <v>1717</v>
      </c>
      <c r="H269" s="318" t="s">
        <v>1688</v>
      </c>
      <c r="I269" s="318" t="s">
        <v>1688</v>
      </c>
    </row>
    <row r="270" spans="1:9" x14ac:dyDescent="0.25">
      <c r="A270" s="329" t="s">
        <v>1769</v>
      </c>
      <c r="B270" s="323" t="s">
        <v>1717</v>
      </c>
      <c r="C270" s="318" t="s">
        <v>1756</v>
      </c>
      <c r="D270" s="318" t="s">
        <v>1717</v>
      </c>
      <c r="E270" s="318" t="s">
        <v>1688</v>
      </c>
      <c r="F270" s="318" t="s">
        <v>1688</v>
      </c>
      <c r="G270" s="323" t="s">
        <v>1717</v>
      </c>
      <c r="H270" s="323" t="s">
        <v>1688</v>
      </c>
      <c r="I270" s="323" t="s">
        <v>1688</v>
      </c>
    </row>
    <row r="271" spans="1:9" x14ac:dyDescent="0.25">
      <c r="A271" s="329" t="s">
        <v>693</v>
      </c>
      <c r="B271" s="323" t="s">
        <v>1717</v>
      </c>
      <c r="C271" s="318" t="s">
        <v>1756</v>
      </c>
      <c r="D271" s="318" t="s">
        <v>1717</v>
      </c>
      <c r="E271" s="318" t="s">
        <v>1688</v>
      </c>
      <c r="F271" s="318" t="s">
        <v>1688</v>
      </c>
      <c r="G271" s="323" t="s">
        <v>1717</v>
      </c>
      <c r="H271" s="323" t="s">
        <v>1688</v>
      </c>
      <c r="I271" s="323" t="s">
        <v>1688</v>
      </c>
    </row>
    <row r="272" spans="1:9" x14ac:dyDescent="0.25">
      <c r="A272" s="329" t="s">
        <v>1808</v>
      </c>
      <c r="B272" s="318" t="s">
        <v>1717</v>
      </c>
      <c r="C272" s="318" t="s">
        <v>1756</v>
      </c>
      <c r="D272" s="319" t="s">
        <v>1714</v>
      </c>
      <c r="E272" s="319" t="s">
        <v>1714</v>
      </c>
      <c r="F272" s="319" t="s">
        <v>1714</v>
      </c>
      <c r="G272" s="318" t="s">
        <v>1717</v>
      </c>
      <c r="H272" s="318" t="s">
        <v>1710</v>
      </c>
      <c r="I272" s="318" t="s">
        <v>1710</v>
      </c>
    </row>
    <row r="273" spans="1:10" x14ac:dyDescent="0.25">
      <c r="A273" s="331" t="s">
        <v>1700</v>
      </c>
      <c r="B273" s="318">
        <v>650576.52184247714</v>
      </c>
      <c r="C273" s="318" t="s">
        <v>1756</v>
      </c>
      <c r="D273" s="319" t="s">
        <v>1714</v>
      </c>
      <c r="E273" s="319" t="s">
        <v>1714</v>
      </c>
      <c r="F273" s="319" t="s">
        <v>1714</v>
      </c>
      <c r="G273" s="318">
        <v>46055.912865416671</v>
      </c>
      <c r="H273" s="318">
        <v>3.5201759225</v>
      </c>
      <c r="I273" s="318">
        <v>1.1264562951999999</v>
      </c>
    </row>
    <row r="274" spans="1:10" x14ac:dyDescent="0.25">
      <c r="A274" s="320" t="s">
        <v>1757</v>
      </c>
      <c r="B274" s="323">
        <v>650576.52184247714</v>
      </c>
      <c r="C274" s="318" t="s">
        <v>1756</v>
      </c>
      <c r="D274" s="318">
        <v>70.79246071620166</v>
      </c>
      <c r="E274" s="318">
        <v>5.4108560704444404</v>
      </c>
      <c r="F274" s="318">
        <v>1.7314739425422201</v>
      </c>
      <c r="G274" s="323">
        <v>46055.912865416671</v>
      </c>
      <c r="H274" s="323">
        <v>3.5201759225</v>
      </c>
      <c r="I274" s="323">
        <v>1.1264562951999999</v>
      </c>
    </row>
    <row r="275" spans="1:10" x14ac:dyDescent="0.25">
      <c r="A275" s="320" t="s">
        <v>1758</v>
      </c>
      <c r="B275" s="323" t="s">
        <v>1717</v>
      </c>
      <c r="C275" s="318" t="s">
        <v>1756</v>
      </c>
      <c r="D275" s="318" t="s">
        <v>1717</v>
      </c>
      <c r="E275" s="318" t="s">
        <v>1717</v>
      </c>
      <c r="F275" s="318" t="s">
        <v>1717</v>
      </c>
      <c r="G275" s="323" t="s">
        <v>1717</v>
      </c>
      <c r="H275" s="323" t="s">
        <v>1717</v>
      </c>
      <c r="I275" s="323" t="s">
        <v>1717</v>
      </c>
    </row>
    <row r="276" spans="1:10" x14ac:dyDescent="0.25">
      <c r="A276" s="320" t="s">
        <v>1759</v>
      </c>
      <c r="B276" s="323" t="s">
        <v>1688</v>
      </c>
      <c r="C276" s="318" t="s">
        <v>1756</v>
      </c>
      <c r="D276" s="318" t="s">
        <v>1688</v>
      </c>
      <c r="E276" s="318" t="s">
        <v>1688</v>
      </c>
      <c r="F276" s="318" t="s">
        <v>1688</v>
      </c>
      <c r="G276" s="323" t="s">
        <v>1688</v>
      </c>
      <c r="H276" s="323" t="s">
        <v>1688</v>
      </c>
      <c r="I276" s="323" t="s">
        <v>1688</v>
      </c>
    </row>
    <row r="277" spans="1:10" x14ac:dyDescent="0.25">
      <c r="A277" s="320" t="s">
        <v>1762</v>
      </c>
      <c r="B277" s="323" t="s">
        <v>1688</v>
      </c>
      <c r="C277" s="318" t="s">
        <v>1756</v>
      </c>
      <c r="D277" s="318" t="s">
        <v>1688</v>
      </c>
      <c r="E277" s="318" t="s">
        <v>1730</v>
      </c>
      <c r="F277" s="318" t="s">
        <v>1730</v>
      </c>
      <c r="G277" s="323" t="s">
        <v>1688</v>
      </c>
      <c r="H277" s="323" t="s">
        <v>1730</v>
      </c>
      <c r="I277" s="323" t="s">
        <v>1730</v>
      </c>
    </row>
    <row r="278" spans="1:10" x14ac:dyDescent="0.25">
      <c r="A278" s="320" t="s">
        <v>1809</v>
      </c>
      <c r="B278" s="318" t="s">
        <v>1688</v>
      </c>
      <c r="C278" s="318" t="s">
        <v>1756</v>
      </c>
      <c r="D278" s="319" t="s">
        <v>1714</v>
      </c>
      <c r="E278" s="319" t="s">
        <v>1714</v>
      </c>
      <c r="F278" s="319" t="s">
        <v>1714</v>
      </c>
      <c r="G278" s="318" t="s">
        <v>1688</v>
      </c>
      <c r="H278" s="318" t="s">
        <v>1710</v>
      </c>
      <c r="I278" s="318" t="s">
        <v>1710</v>
      </c>
    </row>
    <row r="279" spans="1:10" x14ac:dyDescent="0.25">
      <c r="A279" s="331" t="s">
        <v>1810</v>
      </c>
      <c r="B279" s="318">
        <v>546204.87037064438</v>
      </c>
      <c r="C279" s="318" t="s">
        <v>1756</v>
      </c>
      <c r="D279" s="319" t="s">
        <v>1714</v>
      </c>
      <c r="E279" s="319" t="s">
        <v>1714</v>
      </c>
      <c r="F279" s="319" t="s">
        <v>1714</v>
      </c>
      <c r="G279" s="318">
        <v>38024.136018348065</v>
      </c>
      <c r="H279" s="318">
        <v>16.174692701572852</v>
      </c>
      <c r="I279" s="318">
        <v>0.73291389331867995</v>
      </c>
    </row>
    <row r="280" spans="1:10" x14ac:dyDescent="0.25">
      <c r="A280" s="320" t="s">
        <v>1811</v>
      </c>
      <c r="B280" s="323">
        <v>270555.52902466076</v>
      </c>
      <c r="C280" s="318" t="s">
        <v>1756</v>
      </c>
      <c r="D280" s="318">
        <v>71.174746954728036</v>
      </c>
      <c r="E280" s="318">
        <v>7.2747437896637797</v>
      </c>
      <c r="F280" s="318">
        <v>2.07984266172793</v>
      </c>
      <c r="G280" s="323">
        <v>19256.721315532806</v>
      </c>
      <c r="H280" s="323">
        <v>1.9682221545313501</v>
      </c>
      <c r="I280" s="323">
        <v>0.56271293163185998</v>
      </c>
    </row>
    <row r="281" spans="1:10" x14ac:dyDescent="0.25">
      <c r="A281" s="320" t="s">
        <v>1812</v>
      </c>
      <c r="B281" s="323">
        <v>275649.34134598356</v>
      </c>
      <c r="C281" s="318" t="s">
        <v>1756</v>
      </c>
      <c r="D281" s="318">
        <v>68.084380725071952</v>
      </c>
      <c r="E281" s="318">
        <v>51.538198777011146</v>
      </c>
      <c r="F281" s="318">
        <v>0.61745462860799005</v>
      </c>
      <c r="G281" s="323">
        <v>18767.414702815262</v>
      </c>
      <c r="H281" s="323">
        <v>14.2064705470415</v>
      </c>
      <c r="I281" s="323">
        <v>0.17020096168682</v>
      </c>
    </row>
    <row r="282" spans="1:10" x14ac:dyDescent="0.25">
      <c r="A282" s="320" t="s">
        <v>1792</v>
      </c>
      <c r="B282" s="323" t="s">
        <v>1688</v>
      </c>
      <c r="C282" s="318" t="s">
        <v>1756</v>
      </c>
      <c r="D282" s="318" t="s">
        <v>1688</v>
      </c>
      <c r="E282" s="318" t="s">
        <v>1688</v>
      </c>
      <c r="F282" s="318" t="s">
        <v>1688</v>
      </c>
      <c r="G282" s="323" t="s">
        <v>1688</v>
      </c>
      <c r="H282" s="323" t="s">
        <v>1688</v>
      </c>
      <c r="I282" s="323" t="s">
        <v>1688</v>
      </c>
    </row>
    <row r="283" spans="1:10" x14ac:dyDescent="0.25">
      <c r="A283" s="320" t="s">
        <v>1813</v>
      </c>
      <c r="B283" s="318" t="s">
        <v>1717</v>
      </c>
      <c r="C283" s="318" t="s">
        <v>1756</v>
      </c>
      <c r="D283" s="319" t="s">
        <v>1714</v>
      </c>
      <c r="E283" s="319" t="s">
        <v>1714</v>
      </c>
      <c r="F283" s="319" t="s">
        <v>1714</v>
      </c>
      <c r="G283" s="318" t="s">
        <v>1717</v>
      </c>
      <c r="H283" s="318" t="s">
        <v>1710</v>
      </c>
      <c r="I283" s="318" t="s">
        <v>1710</v>
      </c>
    </row>
    <row r="284" spans="1:10" x14ac:dyDescent="0.25">
      <c r="A284" s="320" t="s">
        <v>1759</v>
      </c>
      <c r="B284" s="323" t="s">
        <v>1730</v>
      </c>
      <c r="C284" s="318" t="s">
        <v>1756</v>
      </c>
      <c r="D284" s="318" t="s">
        <v>1730</v>
      </c>
      <c r="E284" s="318" t="s">
        <v>1688</v>
      </c>
      <c r="F284" s="318" t="s">
        <v>1688</v>
      </c>
      <c r="G284" s="323" t="s">
        <v>1730</v>
      </c>
      <c r="H284" s="323" t="s">
        <v>1688</v>
      </c>
      <c r="I284" s="323" t="s">
        <v>1688</v>
      </c>
      <c r="J284" s="318" t="s">
        <v>1710</v>
      </c>
    </row>
    <row r="285" spans="1:10" x14ac:dyDescent="0.25">
      <c r="A285" s="320" t="s">
        <v>1762</v>
      </c>
      <c r="B285" s="323" t="s">
        <v>1688</v>
      </c>
      <c r="C285" s="318" t="s">
        <v>1756</v>
      </c>
      <c r="D285" s="318" t="s">
        <v>1688</v>
      </c>
      <c r="E285" s="318" t="s">
        <v>1730</v>
      </c>
      <c r="F285" s="318" t="s">
        <v>1730</v>
      </c>
      <c r="G285" s="323" t="s">
        <v>1688</v>
      </c>
      <c r="H285" s="323" t="s">
        <v>1730</v>
      </c>
      <c r="I285" s="323" t="s">
        <v>1730</v>
      </c>
      <c r="J285" s="318" t="s">
        <v>1710</v>
      </c>
    </row>
    <row r="286" spans="1:10" x14ac:dyDescent="0.25">
      <c r="A286" s="320" t="s">
        <v>1814</v>
      </c>
      <c r="B286" s="318" t="s">
        <v>1717</v>
      </c>
      <c r="C286" s="318" t="s">
        <v>1756</v>
      </c>
      <c r="D286" s="319" t="s">
        <v>1714</v>
      </c>
      <c r="E286" s="319" t="s">
        <v>1714</v>
      </c>
      <c r="F286" s="319" t="s">
        <v>1714</v>
      </c>
      <c r="G286" s="318" t="s">
        <v>1717</v>
      </c>
      <c r="H286" s="318" t="s">
        <v>1710</v>
      </c>
      <c r="I286" s="318" t="s">
        <v>1710</v>
      </c>
      <c r="J286" s="318" t="s">
        <v>1710</v>
      </c>
    </row>
    <row r="287" spans="1:10" x14ac:dyDescent="0.25">
      <c r="A287" s="331" t="s">
        <v>1815</v>
      </c>
      <c r="B287" s="318">
        <v>644614.3919557624</v>
      </c>
      <c r="C287" s="318" t="s">
        <v>1756</v>
      </c>
      <c r="D287" s="319" t="s">
        <v>1714</v>
      </c>
      <c r="E287" s="319" t="s">
        <v>1714</v>
      </c>
      <c r="F287" s="319" t="s">
        <v>1714</v>
      </c>
      <c r="G287" s="318">
        <v>32390.631664594664</v>
      </c>
      <c r="H287" s="318">
        <v>42.78562494471668</v>
      </c>
      <c r="I287" s="318">
        <v>22.8286814646106</v>
      </c>
      <c r="J287" s="318" t="s">
        <v>1710</v>
      </c>
    </row>
    <row r="288" spans="1:10" x14ac:dyDescent="0.25">
      <c r="A288" s="326" t="s">
        <v>1757</v>
      </c>
      <c r="B288" s="318" t="s">
        <v>1816</v>
      </c>
      <c r="C288" s="318" t="s">
        <v>1756</v>
      </c>
      <c r="D288" s="318" t="s">
        <v>1816</v>
      </c>
      <c r="E288" s="318" t="s">
        <v>1816</v>
      </c>
      <c r="F288" s="318" t="s">
        <v>1816</v>
      </c>
      <c r="G288" s="318" t="s">
        <v>1816</v>
      </c>
      <c r="H288" s="318">
        <v>40.930380256173969</v>
      </c>
      <c r="I288" s="318">
        <v>22.744244376797859</v>
      </c>
      <c r="J288" s="318" t="s">
        <v>1710</v>
      </c>
    </row>
    <row r="289" spans="1:10" x14ac:dyDescent="0.25">
      <c r="A289" s="326" t="s">
        <v>1758</v>
      </c>
      <c r="B289" s="318" t="s">
        <v>1717</v>
      </c>
      <c r="C289" s="318" t="s">
        <v>1756</v>
      </c>
      <c r="D289" s="318" t="s">
        <v>1717</v>
      </c>
      <c r="E289" s="318" t="s">
        <v>1717</v>
      </c>
      <c r="F289" s="318" t="s">
        <v>1717</v>
      </c>
      <c r="G289" s="318" t="s">
        <v>1717</v>
      </c>
      <c r="H289" s="318" t="s">
        <v>1717</v>
      </c>
      <c r="I289" s="318" t="s">
        <v>1717</v>
      </c>
      <c r="J289" s="318" t="s">
        <v>1710</v>
      </c>
    </row>
    <row r="290" spans="1:10" x14ac:dyDescent="0.25">
      <c r="A290" s="326" t="s">
        <v>1759</v>
      </c>
      <c r="B290" s="318">
        <v>644614.3919557624</v>
      </c>
      <c r="C290" s="318" t="s">
        <v>1756</v>
      </c>
      <c r="D290" s="318">
        <v>50.248073994006511</v>
      </c>
      <c r="E290" s="318">
        <v>2.8780689846434999</v>
      </c>
      <c r="F290" s="318">
        <v>0.13098852409508999</v>
      </c>
      <c r="G290" s="318">
        <v>32390.631664594664</v>
      </c>
      <c r="H290" s="318">
        <v>1.8552446885427101</v>
      </c>
      <c r="I290" s="318">
        <v>8.4437087812739994E-2</v>
      </c>
      <c r="J290" s="318" t="s">
        <v>1710</v>
      </c>
    </row>
    <row r="291" spans="1:10" x14ac:dyDescent="0.25">
      <c r="A291" s="326" t="s">
        <v>1781</v>
      </c>
      <c r="B291" s="318" t="s">
        <v>1774</v>
      </c>
      <c r="C291" s="318" t="s">
        <v>1756</v>
      </c>
      <c r="D291" s="318" t="s">
        <v>1774</v>
      </c>
      <c r="E291" s="318" t="s">
        <v>1717</v>
      </c>
      <c r="F291" s="318" t="s">
        <v>1717</v>
      </c>
      <c r="G291" s="318" t="s">
        <v>1774</v>
      </c>
      <c r="H291" s="318" t="s">
        <v>1717</v>
      </c>
      <c r="I291" s="318" t="s">
        <v>1717</v>
      </c>
      <c r="J291" s="318" t="s">
        <v>1710</v>
      </c>
    </row>
    <row r="292" spans="1:10" x14ac:dyDescent="0.25">
      <c r="A292" s="326" t="s">
        <v>1783</v>
      </c>
      <c r="B292" s="318" t="s">
        <v>1688</v>
      </c>
      <c r="C292" s="318" t="s">
        <v>1756</v>
      </c>
      <c r="D292" s="318" t="s">
        <v>1688</v>
      </c>
      <c r="E292" s="318" t="s">
        <v>1817</v>
      </c>
      <c r="F292" s="318" t="s">
        <v>1817</v>
      </c>
      <c r="G292" s="318" t="s">
        <v>1688</v>
      </c>
      <c r="H292" s="318" t="s">
        <v>1817</v>
      </c>
      <c r="I292" s="318" t="s">
        <v>1817</v>
      </c>
      <c r="J292" s="318" t="s">
        <v>1710</v>
      </c>
    </row>
    <row r="293" spans="1:10" x14ac:dyDescent="0.25">
      <c r="A293" s="379" t="s">
        <v>1818</v>
      </c>
      <c r="B293" s="318">
        <v>644614.3919557624</v>
      </c>
      <c r="C293" s="318" t="s">
        <v>1756</v>
      </c>
      <c r="D293" s="319" t="s">
        <v>1714</v>
      </c>
      <c r="E293" s="319" t="s">
        <v>1714</v>
      </c>
      <c r="F293" s="319" t="s">
        <v>1714</v>
      </c>
      <c r="G293" s="318">
        <v>32390.631664594664</v>
      </c>
      <c r="H293" s="318" t="s">
        <v>1817</v>
      </c>
      <c r="I293" s="318" t="s">
        <v>1817</v>
      </c>
      <c r="J293" s="318" t="s">
        <v>1710</v>
      </c>
    </row>
    <row r="294" spans="1:10" x14ac:dyDescent="0.25">
      <c r="A294" s="326" t="s">
        <v>1757</v>
      </c>
      <c r="B294" s="323" t="s">
        <v>1730</v>
      </c>
      <c r="C294" s="318" t="s">
        <v>1756</v>
      </c>
      <c r="D294" s="318" t="s">
        <v>1730</v>
      </c>
      <c r="E294" s="318" t="s">
        <v>1730</v>
      </c>
      <c r="F294" s="318" t="s">
        <v>1730</v>
      </c>
      <c r="G294" s="323" t="s">
        <v>1730</v>
      </c>
      <c r="H294" s="323" t="s">
        <v>1730</v>
      </c>
      <c r="I294" s="323" t="s">
        <v>1730</v>
      </c>
      <c r="J294" s="318" t="s">
        <v>1710</v>
      </c>
    </row>
    <row r="295" spans="1:10" x14ac:dyDescent="0.25">
      <c r="A295" s="326" t="s">
        <v>1758</v>
      </c>
      <c r="B295" s="323" t="s">
        <v>1717</v>
      </c>
      <c r="C295" s="318" t="s">
        <v>1756</v>
      </c>
      <c r="D295" s="318" t="s">
        <v>1717</v>
      </c>
      <c r="E295" s="318" t="s">
        <v>1717</v>
      </c>
      <c r="F295" s="318" t="s">
        <v>1717</v>
      </c>
      <c r="G295" s="323" t="s">
        <v>1717</v>
      </c>
      <c r="H295" s="323" t="s">
        <v>1717</v>
      </c>
      <c r="I295" s="323" t="s">
        <v>1717</v>
      </c>
      <c r="J295" s="318" t="s">
        <v>1710</v>
      </c>
    </row>
    <row r="296" spans="1:10" x14ac:dyDescent="0.25">
      <c r="A296" s="326" t="s">
        <v>1759</v>
      </c>
      <c r="B296" s="323">
        <v>644614.3919557624</v>
      </c>
      <c r="C296" s="318" t="s">
        <v>1756</v>
      </c>
      <c r="D296" s="318">
        <v>50.248073994006511</v>
      </c>
      <c r="E296" s="318" t="s">
        <v>1730</v>
      </c>
      <c r="F296" s="318" t="s">
        <v>1730</v>
      </c>
      <c r="G296" s="323">
        <v>32390.631664594664</v>
      </c>
      <c r="H296" s="323" t="s">
        <v>1730</v>
      </c>
      <c r="I296" s="323" t="s">
        <v>1730</v>
      </c>
      <c r="J296" s="318" t="s">
        <v>1710</v>
      </c>
    </row>
    <row r="297" spans="1:10" x14ac:dyDescent="0.25">
      <c r="A297" s="326" t="s">
        <v>1781</v>
      </c>
      <c r="B297" s="323" t="s">
        <v>1688</v>
      </c>
      <c r="C297" s="318" t="s">
        <v>1756</v>
      </c>
      <c r="D297" s="318" t="s">
        <v>1688</v>
      </c>
      <c r="E297" s="318" t="s">
        <v>1717</v>
      </c>
      <c r="F297" s="318" t="s">
        <v>1717</v>
      </c>
      <c r="G297" s="323" t="s">
        <v>1688</v>
      </c>
      <c r="H297" s="323" t="s">
        <v>1717</v>
      </c>
      <c r="I297" s="323" t="s">
        <v>1717</v>
      </c>
      <c r="J297" s="318" t="s">
        <v>1710</v>
      </c>
    </row>
    <row r="298" spans="1:10" x14ac:dyDescent="0.25">
      <c r="A298" s="326" t="s">
        <v>1783</v>
      </c>
      <c r="B298" s="323" t="s">
        <v>1688</v>
      </c>
      <c r="C298" s="318" t="s">
        <v>1756</v>
      </c>
      <c r="D298" s="318" t="s">
        <v>1688</v>
      </c>
      <c r="E298" s="318" t="s">
        <v>1717</v>
      </c>
      <c r="F298" s="318" t="s">
        <v>1717</v>
      </c>
      <c r="G298" s="323" t="s">
        <v>1688</v>
      </c>
      <c r="H298" s="323" t="s">
        <v>1717</v>
      </c>
      <c r="I298" s="323" t="s">
        <v>1717</v>
      </c>
      <c r="J298" s="318" t="s">
        <v>1710</v>
      </c>
    </row>
    <row r="299" spans="1:10" x14ac:dyDescent="0.25">
      <c r="A299" s="379" t="s">
        <v>1819</v>
      </c>
      <c r="B299" s="318" t="s">
        <v>1774</v>
      </c>
      <c r="C299" s="318" t="s">
        <v>1756</v>
      </c>
      <c r="D299" s="319" t="s">
        <v>1714</v>
      </c>
      <c r="E299" s="319" t="s">
        <v>1714</v>
      </c>
      <c r="F299" s="319" t="s">
        <v>1714</v>
      </c>
      <c r="G299" s="318" t="s">
        <v>1774</v>
      </c>
      <c r="H299" s="318">
        <v>42.78562494471668</v>
      </c>
      <c r="I299" s="318">
        <v>22.8286814646106</v>
      </c>
      <c r="J299" s="318" t="s">
        <v>1710</v>
      </c>
    </row>
    <row r="300" spans="1:10" x14ac:dyDescent="0.25">
      <c r="A300" s="321" t="s">
        <v>1820</v>
      </c>
      <c r="B300" s="318" t="s">
        <v>1774</v>
      </c>
      <c r="C300" s="318" t="s">
        <v>1756</v>
      </c>
      <c r="D300" s="319" t="s">
        <v>1714</v>
      </c>
      <c r="E300" s="319" t="s">
        <v>1714</v>
      </c>
      <c r="F300" s="319" t="s">
        <v>1714</v>
      </c>
      <c r="G300" s="318" t="s">
        <v>1774</v>
      </c>
      <c r="H300" s="318">
        <v>42.78562494471668</v>
      </c>
      <c r="I300" s="318">
        <v>22.8286814646106</v>
      </c>
      <c r="J300" s="318" t="s">
        <v>1710</v>
      </c>
    </row>
    <row r="301" spans="1:10" x14ac:dyDescent="0.25">
      <c r="A301" s="322" t="s">
        <v>1767</v>
      </c>
      <c r="B301" s="323" t="s">
        <v>1688</v>
      </c>
      <c r="C301" s="318" t="s">
        <v>1756</v>
      </c>
      <c r="D301" s="318" t="s">
        <v>1688</v>
      </c>
      <c r="E301" s="318" t="s">
        <v>1688</v>
      </c>
      <c r="F301" s="318" t="s">
        <v>1688</v>
      </c>
      <c r="G301" s="323" t="s">
        <v>1688</v>
      </c>
      <c r="H301" s="323">
        <v>40.930380256173969</v>
      </c>
      <c r="I301" s="323">
        <v>22.744244376797859</v>
      </c>
      <c r="J301" s="318" t="s">
        <v>1710</v>
      </c>
    </row>
    <row r="302" spans="1:10" x14ac:dyDescent="0.25">
      <c r="A302" s="322" t="s">
        <v>1768</v>
      </c>
      <c r="B302" s="323" t="s">
        <v>1717</v>
      </c>
      <c r="C302" s="318" t="s">
        <v>1756</v>
      </c>
      <c r="D302" s="318" t="s">
        <v>1717</v>
      </c>
      <c r="E302" s="318" t="s">
        <v>1717</v>
      </c>
      <c r="F302" s="318" t="s">
        <v>1717</v>
      </c>
      <c r="G302" s="323" t="s">
        <v>1717</v>
      </c>
      <c r="H302" s="323" t="s">
        <v>1717</v>
      </c>
      <c r="I302" s="323" t="s">
        <v>1717</v>
      </c>
      <c r="J302" s="318" t="s">
        <v>1710</v>
      </c>
    </row>
    <row r="303" spans="1:10" x14ac:dyDescent="0.25">
      <c r="A303" s="322" t="s">
        <v>1769</v>
      </c>
      <c r="B303" s="323" t="s">
        <v>1688</v>
      </c>
      <c r="C303" s="318" t="s">
        <v>1756</v>
      </c>
      <c r="D303" s="318" t="s">
        <v>1688</v>
      </c>
      <c r="E303" s="318" t="s">
        <v>1688</v>
      </c>
      <c r="F303" s="318" t="s">
        <v>1688</v>
      </c>
      <c r="G303" s="323" t="s">
        <v>1688</v>
      </c>
      <c r="H303" s="323">
        <v>1.8552446885427101</v>
      </c>
      <c r="I303" s="323">
        <v>8.4437087812739994E-2</v>
      </c>
      <c r="J303" s="318" t="s">
        <v>1710</v>
      </c>
    </row>
    <row r="304" spans="1:10" x14ac:dyDescent="0.25">
      <c r="A304" s="322" t="s">
        <v>1770</v>
      </c>
      <c r="B304" s="323" t="s">
        <v>1717</v>
      </c>
      <c r="C304" s="318" t="s">
        <v>1756</v>
      </c>
      <c r="D304" s="318" t="s">
        <v>1717</v>
      </c>
      <c r="E304" s="318" t="s">
        <v>1717</v>
      </c>
      <c r="F304" s="318" t="s">
        <v>1717</v>
      </c>
      <c r="G304" s="323" t="s">
        <v>1717</v>
      </c>
      <c r="H304" s="323" t="s">
        <v>1717</v>
      </c>
      <c r="I304" s="323" t="s">
        <v>1717</v>
      </c>
      <c r="J304" s="318" t="s">
        <v>1710</v>
      </c>
    </row>
    <row r="305" spans="1:10" x14ac:dyDescent="0.25">
      <c r="A305" s="322" t="s">
        <v>693</v>
      </c>
      <c r="B305" s="323" t="s">
        <v>1688</v>
      </c>
      <c r="C305" s="318" t="s">
        <v>1756</v>
      </c>
      <c r="D305" s="318" t="s">
        <v>1688</v>
      </c>
      <c r="E305" s="318" t="s">
        <v>1730</v>
      </c>
      <c r="F305" s="318" t="s">
        <v>1730</v>
      </c>
      <c r="G305" s="323" t="s">
        <v>1688</v>
      </c>
      <c r="H305" s="323" t="s">
        <v>1730</v>
      </c>
      <c r="I305" s="323" t="s">
        <v>1730</v>
      </c>
      <c r="J305" s="318" t="s">
        <v>1710</v>
      </c>
    </row>
    <row r="306" spans="1:10" x14ac:dyDescent="0.25">
      <c r="A306" s="246" t="s">
        <v>1821</v>
      </c>
      <c r="B306" s="318">
        <v>11350565.440672889</v>
      </c>
      <c r="C306" s="318" t="s">
        <v>1756</v>
      </c>
      <c r="D306" s="319" t="s">
        <v>1714</v>
      </c>
      <c r="E306" s="319" t="s">
        <v>1714</v>
      </c>
      <c r="F306" s="319" t="s">
        <v>1714</v>
      </c>
      <c r="G306" s="318">
        <v>586285.4434706961</v>
      </c>
      <c r="H306" s="318">
        <v>205.34813377159594</v>
      </c>
      <c r="I306" s="318">
        <v>4.1002059296026401</v>
      </c>
      <c r="J306" s="318" t="s">
        <v>1732</v>
      </c>
    </row>
    <row r="307" spans="1:10" x14ac:dyDescent="0.25">
      <c r="A307" s="320" t="s">
        <v>1757</v>
      </c>
      <c r="B307" s="318">
        <v>2244284.3614724921</v>
      </c>
      <c r="C307" s="318" t="s">
        <v>1756</v>
      </c>
      <c r="D307" s="318">
        <v>67.197268126614205</v>
      </c>
      <c r="E307" s="318">
        <v>9.4999509612768396</v>
      </c>
      <c r="F307" s="318">
        <v>0.57001685543420999</v>
      </c>
      <c r="G307" s="318">
        <v>150809.77799023423</v>
      </c>
      <c r="H307" s="318">
        <v>21.320591377149189</v>
      </c>
      <c r="I307" s="318">
        <v>1.2792799144267299</v>
      </c>
      <c r="J307" s="318" t="s">
        <v>1710</v>
      </c>
    </row>
    <row r="308" spans="1:10" x14ac:dyDescent="0.25">
      <c r="A308" s="320" t="s">
        <v>1758</v>
      </c>
      <c r="B308" s="318">
        <v>112366.54296457814</v>
      </c>
      <c r="C308" s="318" t="s">
        <v>1756</v>
      </c>
      <c r="D308" s="318">
        <v>90.475845936581024</v>
      </c>
      <c r="E308" s="318">
        <v>31.31951642816826</v>
      </c>
      <c r="F308" s="318">
        <v>1.4249999999999701</v>
      </c>
      <c r="G308" s="318">
        <v>10166.458029689384</v>
      </c>
      <c r="H308" s="318">
        <v>3.5192657883555798</v>
      </c>
      <c r="I308" s="318">
        <v>0.16012232372452001</v>
      </c>
      <c r="J308" s="318" t="s">
        <v>1710</v>
      </c>
    </row>
    <row r="309" spans="1:10" x14ac:dyDescent="0.25">
      <c r="A309" s="320" t="s">
        <v>1759</v>
      </c>
      <c r="B309" s="318">
        <v>8464063.9996716734</v>
      </c>
      <c r="C309" s="318" t="s">
        <v>1756</v>
      </c>
      <c r="D309" s="318">
        <v>50.248817526340829</v>
      </c>
      <c r="E309" s="318">
        <v>4.4986853631150696</v>
      </c>
      <c r="F309" s="318">
        <v>8.9994847365319999E-2</v>
      </c>
      <c r="G309" s="318">
        <v>425309.20745077246</v>
      </c>
      <c r="H309" s="318">
        <v>38.07716082779217</v>
      </c>
      <c r="I309" s="318">
        <v>0.76172214774073999</v>
      </c>
      <c r="J309" s="318" t="s">
        <v>1710</v>
      </c>
    </row>
    <row r="310" spans="1:10" x14ac:dyDescent="0.25">
      <c r="A310" s="320" t="s">
        <v>1760</v>
      </c>
      <c r="B310" s="318" t="s">
        <v>1717</v>
      </c>
      <c r="C310" s="318" t="s">
        <v>1756</v>
      </c>
      <c r="D310" s="318" t="s">
        <v>1717</v>
      </c>
      <c r="E310" s="318" t="s">
        <v>1717</v>
      </c>
      <c r="F310" s="318" t="s">
        <v>1717</v>
      </c>
      <c r="G310" s="318" t="s">
        <v>1717</v>
      </c>
      <c r="H310" s="318" t="s">
        <v>1717</v>
      </c>
      <c r="I310" s="318" t="s">
        <v>1717</v>
      </c>
      <c r="J310" s="318" t="s">
        <v>1717</v>
      </c>
    </row>
    <row r="311" spans="1:10" x14ac:dyDescent="0.25">
      <c r="A311" s="320" t="s">
        <v>1761</v>
      </c>
      <c r="B311" s="318" t="s">
        <v>1717</v>
      </c>
      <c r="C311" s="318" t="s">
        <v>1756</v>
      </c>
      <c r="D311" s="318" t="s">
        <v>1717</v>
      </c>
      <c r="E311" s="318" t="s">
        <v>1717</v>
      </c>
      <c r="F311" s="318" t="s">
        <v>1717</v>
      </c>
      <c r="G311" s="318" t="s">
        <v>1717</v>
      </c>
      <c r="H311" s="318" t="s">
        <v>1717</v>
      </c>
      <c r="I311" s="318" t="s">
        <v>1717</v>
      </c>
      <c r="J311" s="318" t="s">
        <v>1717</v>
      </c>
    </row>
    <row r="312" spans="1:10" x14ac:dyDescent="0.25">
      <c r="A312" s="320" t="s">
        <v>1762</v>
      </c>
      <c r="B312" s="318">
        <v>529850.53656414582</v>
      </c>
      <c r="C312" s="318" t="s">
        <v>1756</v>
      </c>
      <c r="D312" s="318">
        <v>97.591405250278996</v>
      </c>
      <c r="E312" s="318">
        <v>268.8137615220773</v>
      </c>
      <c r="F312" s="318">
        <v>3.5841834869610198</v>
      </c>
      <c r="G312" s="318">
        <v>51708.858435909322</v>
      </c>
      <c r="H312" s="318">
        <v>142.43111577829899</v>
      </c>
      <c r="I312" s="318">
        <v>1.8990815437106501</v>
      </c>
      <c r="J312" s="318" t="s">
        <v>1710</v>
      </c>
    </row>
    <row r="313" spans="1:10" x14ac:dyDescent="0.25">
      <c r="A313" s="332" t="s">
        <v>1822</v>
      </c>
      <c r="B313" s="318">
        <v>4223544.2202831479</v>
      </c>
      <c r="C313" s="318" t="s">
        <v>1756</v>
      </c>
      <c r="D313" s="319" t="s">
        <v>1714</v>
      </c>
      <c r="E313" s="319" t="s">
        <v>1714</v>
      </c>
      <c r="F313" s="319" t="s">
        <v>1714</v>
      </c>
      <c r="G313" s="318">
        <v>227130.02298152124</v>
      </c>
      <c r="H313" s="318">
        <v>43.127051806573057</v>
      </c>
      <c r="I313" s="318">
        <v>1.1609958550767701</v>
      </c>
      <c r="J313" s="318" t="s">
        <v>1732</v>
      </c>
    </row>
    <row r="314" spans="1:10" x14ac:dyDescent="0.25">
      <c r="A314" s="320" t="s">
        <v>1757</v>
      </c>
      <c r="B314" s="318">
        <v>802613.81053188839</v>
      </c>
      <c r="C314" s="318" t="s">
        <v>1756</v>
      </c>
      <c r="D314" s="318">
        <v>68.457376341550798</v>
      </c>
      <c r="E314" s="318">
        <v>9.5</v>
      </c>
      <c r="F314" s="318">
        <v>0.56999999999999995</v>
      </c>
      <c r="G314" s="318">
        <v>54944.835684507634</v>
      </c>
      <c r="H314" s="318">
        <v>7.6248312000529399</v>
      </c>
      <c r="I314" s="318">
        <v>0.45748987200317998</v>
      </c>
      <c r="J314" s="318" t="s">
        <v>1710</v>
      </c>
    </row>
    <row r="315" spans="1:10" x14ac:dyDescent="0.25">
      <c r="A315" s="320" t="s">
        <v>1758</v>
      </c>
      <c r="B315" s="318">
        <v>102339.36264828738</v>
      </c>
      <c r="C315" s="318" t="s">
        <v>1756</v>
      </c>
      <c r="D315" s="318">
        <v>90.484267022339296</v>
      </c>
      <c r="E315" s="318">
        <v>9.5</v>
      </c>
      <c r="F315" s="318">
        <v>1.425</v>
      </c>
      <c r="G315" s="318">
        <v>9260.1022167636511</v>
      </c>
      <c r="H315" s="318">
        <v>0.97222394515873001</v>
      </c>
      <c r="I315" s="318">
        <v>0.14583359177381</v>
      </c>
      <c r="J315" s="318" t="s">
        <v>1710</v>
      </c>
    </row>
    <row r="316" spans="1:10" x14ac:dyDescent="0.25">
      <c r="A316" s="320" t="s">
        <v>1759</v>
      </c>
      <c r="B316" s="318">
        <v>3242414.5271654259</v>
      </c>
      <c r="C316" s="318" t="s">
        <v>1756</v>
      </c>
      <c r="D316" s="318">
        <v>50.248073994006511</v>
      </c>
      <c r="E316" s="318">
        <v>4.5</v>
      </c>
      <c r="F316" s="318">
        <v>0.09</v>
      </c>
      <c r="G316" s="318">
        <v>162925.08508024996</v>
      </c>
      <c r="H316" s="318">
        <v>14.590865372244419</v>
      </c>
      <c r="I316" s="318">
        <v>0.29181730744488998</v>
      </c>
      <c r="J316" s="318" t="s">
        <v>1710</v>
      </c>
    </row>
    <row r="317" spans="1:10" x14ac:dyDescent="0.25">
      <c r="A317" s="320" t="s">
        <v>1760</v>
      </c>
      <c r="B317" s="318" t="s">
        <v>1717</v>
      </c>
      <c r="C317" s="318" t="s">
        <v>1756</v>
      </c>
      <c r="D317" s="318" t="s">
        <v>1717</v>
      </c>
      <c r="E317" s="318" t="s">
        <v>1717</v>
      </c>
      <c r="F317" s="318" t="s">
        <v>1717</v>
      </c>
      <c r="G317" s="318" t="s">
        <v>1717</v>
      </c>
      <c r="H317" s="318" t="s">
        <v>1717</v>
      </c>
      <c r="I317" s="318" t="s">
        <v>1717</v>
      </c>
      <c r="J317" s="318" t="s">
        <v>1717</v>
      </c>
    </row>
    <row r="318" spans="1:10" x14ac:dyDescent="0.25">
      <c r="A318" s="320" t="s">
        <v>1761</v>
      </c>
      <c r="B318" s="318" t="s">
        <v>1717</v>
      </c>
      <c r="C318" s="318" t="s">
        <v>1756</v>
      </c>
      <c r="D318" s="318" t="s">
        <v>1717</v>
      </c>
      <c r="E318" s="318" t="s">
        <v>1717</v>
      </c>
      <c r="F318" s="318" t="s">
        <v>1717</v>
      </c>
      <c r="G318" s="318" t="s">
        <v>1717</v>
      </c>
      <c r="H318" s="318" t="s">
        <v>1717</v>
      </c>
      <c r="I318" s="318" t="s">
        <v>1717</v>
      </c>
      <c r="J318" s="318" t="s">
        <v>1717</v>
      </c>
    </row>
    <row r="319" spans="1:10" x14ac:dyDescent="0.25">
      <c r="A319" s="320" t="s">
        <v>1762</v>
      </c>
      <c r="B319" s="318">
        <v>76176.519937545774</v>
      </c>
      <c r="C319" s="318" t="s">
        <v>1756</v>
      </c>
      <c r="D319" s="318">
        <v>96.731829689896188</v>
      </c>
      <c r="E319" s="318">
        <v>261.74904426540229</v>
      </c>
      <c r="F319" s="318">
        <v>3.4899872568719901</v>
      </c>
      <c r="G319" s="318">
        <v>7368.6941529676596</v>
      </c>
      <c r="H319" s="318">
        <v>19.939131289116968</v>
      </c>
      <c r="I319" s="318">
        <v>0.26585508385488998</v>
      </c>
      <c r="J319" s="318" t="s">
        <v>1710</v>
      </c>
    </row>
    <row r="320" spans="1:10" x14ac:dyDescent="0.25">
      <c r="A320" s="322" t="s">
        <v>1823</v>
      </c>
      <c r="B320" s="318">
        <v>4223544.2202831479</v>
      </c>
      <c r="C320" s="318" t="s">
        <v>1756</v>
      </c>
      <c r="D320" s="319" t="s">
        <v>1714</v>
      </c>
      <c r="E320" s="319" t="s">
        <v>1714</v>
      </c>
      <c r="F320" s="319" t="s">
        <v>1714</v>
      </c>
      <c r="G320" s="318">
        <v>227130.02298152124</v>
      </c>
      <c r="H320" s="318">
        <v>43.127051806573057</v>
      </c>
      <c r="I320" s="318">
        <v>1.1609958550767701</v>
      </c>
      <c r="J320" s="318" t="s">
        <v>1732</v>
      </c>
    </row>
    <row r="321" spans="1:10" x14ac:dyDescent="0.25">
      <c r="A321" s="329" t="s">
        <v>1767</v>
      </c>
      <c r="B321" s="323">
        <v>802613.81053188839</v>
      </c>
      <c r="C321" s="318" t="s">
        <v>1756</v>
      </c>
      <c r="D321" s="318">
        <v>68.457376341550798</v>
      </c>
      <c r="E321" s="318">
        <v>9.5</v>
      </c>
      <c r="F321" s="318">
        <v>0.56999999999999995</v>
      </c>
      <c r="G321" s="323">
        <v>54944.835684507634</v>
      </c>
      <c r="H321" s="323">
        <v>7.6248312000529399</v>
      </c>
      <c r="I321" s="323">
        <v>0.45748987200317998</v>
      </c>
      <c r="J321" s="323" t="s">
        <v>1710</v>
      </c>
    </row>
    <row r="322" spans="1:10" x14ac:dyDescent="0.25">
      <c r="A322" s="329" t="s">
        <v>1768</v>
      </c>
      <c r="B322" s="323">
        <v>102339.36264828738</v>
      </c>
      <c r="C322" s="318" t="s">
        <v>1756</v>
      </c>
      <c r="D322" s="318">
        <v>90.484267022339296</v>
      </c>
      <c r="E322" s="318">
        <v>9.5</v>
      </c>
      <c r="F322" s="318">
        <v>1.425</v>
      </c>
      <c r="G322" s="323">
        <v>9260.1022167636511</v>
      </c>
      <c r="H322" s="323">
        <v>0.97222394515873001</v>
      </c>
      <c r="I322" s="323">
        <v>0.14583359177381</v>
      </c>
      <c r="J322" s="323" t="s">
        <v>1710</v>
      </c>
    </row>
    <row r="323" spans="1:10" x14ac:dyDescent="0.25">
      <c r="A323" s="329" t="s">
        <v>1769</v>
      </c>
      <c r="B323" s="323">
        <v>3242414.5271654259</v>
      </c>
      <c r="C323" s="318" t="s">
        <v>1756</v>
      </c>
      <c r="D323" s="318">
        <v>50.248073994006511</v>
      </c>
      <c r="E323" s="318">
        <v>4.5</v>
      </c>
      <c r="F323" s="318">
        <v>0.09</v>
      </c>
      <c r="G323" s="323">
        <v>162925.08508024996</v>
      </c>
      <c r="H323" s="323">
        <v>14.590865372244419</v>
      </c>
      <c r="I323" s="323">
        <v>0.29181730744488998</v>
      </c>
      <c r="J323" s="323" t="s">
        <v>1710</v>
      </c>
    </row>
    <row r="324" spans="1:10" x14ac:dyDescent="0.25">
      <c r="A324" s="329" t="s">
        <v>1770</v>
      </c>
      <c r="B324" s="323" t="s">
        <v>1717</v>
      </c>
      <c r="C324" s="318" t="s">
        <v>1756</v>
      </c>
      <c r="D324" s="318" t="s">
        <v>1717</v>
      </c>
      <c r="E324" s="318" t="s">
        <v>1717</v>
      </c>
      <c r="F324" s="318" t="s">
        <v>1717</v>
      </c>
      <c r="G324" s="323" t="s">
        <v>1717</v>
      </c>
      <c r="H324" s="323" t="s">
        <v>1717</v>
      </c>
      <c r="I324" s="323" t="s">
        <v>1717</v>
      </c>
      <c r="J324" s="323" t="s">
        <v>1717</v>
      </c>
    </row>
    <row r="325" spans="1:10" x14ac:dyDescent="0.25">
      <c r="A325" s="329" t="s">
        <v>1771</v>
      </c>
      <c r="B325" s="323" t="s">
        <v>1717</v>
      </c>
      <c r="C325" s="318" t="s">
        <v>1756</v>
      </c>
      <c r="D325" s="318" t="s">
        <v>1717</v>
      </c>
      <c r="E325" s="318" t="s">
        <v>1717</v>
      </c>
      <c r="F325" s="318" t="s">
        <v>1717</v>
      </c>
      <c r="G325" s="323" t="s">
        <v>1717</v>
      </c>
      <c r="H325" s="323" t="s">
        <v>1717</v>
      </c>
      <c r="I325" s="323" t="s">
        <v>1717</v>
      </c>
      <c r="J325" s="323" t="s">
        <v>1717</v>
      </c>
    </row>
    <row r="326" spans="1:10" x14ac:dyDescent="0.25">
      <c r="A326" s="329" t="s">
        <v>693</v>
      </c>
      <c r="B326" s="323">
        <v>76176.519937545774</v>
      </c>
      <c r="C326" s="318" t="s">
        <v>1756</v>
      </c>
      <c r="D326" s="318">
        <v>96.731829689896188</v>
      </c>
      <c r="E326" s="318">
        <v>261.74904426540229</v>
      </c>
      <c r="F326" s="318">
        <v>3.4899872568719901</v>
      </c>
      <c r="G326" s="323">
        <v>7368.6941529676596</v>
      </c>
      <c r="H326" s="323">
        <v>19.939131289116968</v>
      </c>
      <c r="I326" s="323">
        <v>0.26585508385488998</v>
      </c>
      <c r="J326" s="323" t="s">
        <v>1710</v>
      </c>
    </row>
    <row r="327" spans="1:10" x14ac:dyDescent="0.25">
      <c r="A327" s="332" t="s">
        <v>1824</v>
      </c>
      <c r="B327" s="318">
        <v>7122906.3888648106</v>
      </c>
      <c r="C327" s="318" t="s">
        <v>1756</v>
      </c>
      <c r="D327" s="319" t="s">
        <v>1714</v>
      </c>
      <c r="E327" s="319" t="s">
        <v>1714</v>
      </c>
      <c r="F327" s="319" t="s">
        <v>1714</v>
      </c>
      <c r="G327" s="318">
        <v>358897.51072027022</v>
      </c>
      <c r="H327" s="318">
        <v>162.20807697148538</v>
      </c>
      <c r="I327" s="318">
        <v>2.9373316220328798</v>
      </c>
      <c r="J327" s="318" t="s">
        <v>1732</v>
      </c>
    </row>
    <row r="328" spans="1:10" x14ac:dyDescent="0.25">
      <c r="A328" s="320" t="s">
        <v>1757</v>
      </c>
      <c r="B328" s="318">
        <v>1441653.2392910132</v>
      </c>
      <c r="C328" s="318" t="s">
        <v>1756</v>
      </c>
      <c r="D328" s="318">
        <v>66.495636541257568</v>
      </c>
      <c r="E328" s="318">
        <v>9.5</v>
      </c>
      <c r="F328" s="318">
        <v>0.56999999999999995</v>
      </c>
      <c r="G328" s="318">
        <v>95863.649818421836</v>
      </c>
      <c r="H328" s="318">
        <v>13.695705773264629</v>
      </c>
      <c r="I328" s="318">
        <v>0.82174234639587995</v>
      </c>
      <c r="J328" s="318" t="s">
        <v>1710</v>
      </c>
    </row>
    <row r="329" spans="1:10" x14ac:dyDescent="0.25">
      <c r="A329" s="320" t="s">
        <v>1758</v>
      </c>
      <c r="B329" s="318">
        <v>8899.3961168497008</v>
      </c>
      <c r="C329" s="318" t="s">
        <v>1756</v>
      </c>
      <c r="D329" s="318">
        <v>90.484267022339282</v>
      </c>
      <c r="E329" s="318">
        <v>284.99999999999949</v>
      </c>
      <c r="F329" s="318">
        <v>1.4249999999999099</v>
      </c>
      <c r="G329" s="318">
        <v>805.25533457459767</v>
      </c>
      <c r="H329" s="318">
        <v>2.5363278933021598</v>
      </c>
      <c r="I329" s="318">
        <v>1.2681639466510001E-2</v>
      </c>
      <c r="J329" s="318" t="s">
        <v>1710</v>
      </c>
    </row>
    <row r="330" spans="1:10" x14ac:dyDescent="0.25">
      <c r="A330" s="320" t="s">
        <v>1759</v>
      </c>
      <c r="B330" s="318">
        <v>5218679.7368303481</v>
      </c>
      <c r="C330" s="318" t="s">
        <v>1756</v>
      </c>
      <c r="D330" s="318">
        <v>50.248073994006518</v>
      </c>
      <c r="E330" s="318">
        <v>4.5</v>
      </c>
      <c r="F330" s="318">
        <v>0.09</v>
      </c>
      <c r="G330" s="318">
        <v>262228.6055672738</v>
      </c>
      <c r="H330" s="318">
        <v>23.484058815736571</v>
      </c>
      <c r="I330" s="318">
        <v>0.46968117631473</v>
      </c>
      <c r="J330" s="318" t="s">
        <v>1710</v>
      </c>
    </row>
    <row r="331" spans="1:10" x14ac:dyDescent="0.25">
      <c r="A331" s="320" t="s">
        <v>1760</v>
      </c>
      <c r="B331" s="318" t="s">
        <v>1717</v>
      </c>
      <c r="C331" s="318" t="s">
        <v>1756</v>
      </c>
      <c r="D331" s="318" t="s">
        <v>1717</v>
      </c>
      <c r="E331" s="318" t="s">
        <v>1717</v>
      </c>
      <c r="F331" s="318" t="s">
        <v>1717</v>
      </c>
      <c r="G331" s="318" t="s">
        <v>1717</v>
      </c>
      <c r="H331" s="318" t="s">
        <v>1717</v>
      </c>
      <c r="I331" s="318" t="s">
        <v>1717</v>
      </c>
      <c r="J331" s="318" t="s">
        <v>1717</v>
      </c>
    </row>
    <row r="332" spans="1:10" x14ac:dyDescent="0.25">
      <c r="A332" s="320" t="s">
        <v>1761</v>
      </c>
      <c r="B332" s="318" t="s">
        <v>1717</v>
      </c>
      <c r="C332" s="318" t="s">
        <v>1756</v>
      </c>
      <c r="D332" s="318" t="s">
        <v>1717</v>
      </c>
      <c r="E332" s="318" t="s">
        <v>1717</v>
      </c>
      <c r="F332" s="318" t="s">
        <v>1717</v>
      </c>
      <c r="G332" s="318" t="s">
        <v>1717</v>
      </c>
      <c r="H332" s="318" t="s">
        <v>1717</v>
      </c>
      <c r="I332" s="318" t="s">
        <v>1717</v>
      </c>
      <c r="J332" s="318" t="s">
        <v>1717</v>
      </c>
    </row>
    <row r="333" spans="1:10" x14ac:dyDescent="0.25">
      <c r="A333" s="320" t="s">
        <v>1762</v>
      </c>
      <c r="B333" s="318">
        <v>453674.0166266</v>
      </c>
      <c r="C333" s="318" t="s">
        <v>1756</v>
      </c>
      <c r="D333" s="318">
        <v>97.735736802039924</v>
      </c>
      <c r="E333" s="318">
        <v>270.00000000000006</v>
      </c>
      <c r="F333" s="318">
        <v>3.6</v>
      </c>
      <c r="G333" s="318">
        <v>44340.16428294166</v>
      </c>
      <c r="H333" s="318">
        <v>122.49198448918202</v>
      </c>
      <c r="I333" s="318">
        <v>1.63322645985576</v>
      </c>
      <c r="J333" s="318" t="s">
        <v>1710</v>
      </c>
    </row>
    <row r="334" spans="1:10" x14ac:dyDescent="0.25">
      <c r="A334" s="321" t="s">
        <v>1825</v>
      </c>
      <c r="B334" s="318">
        <v>7122906.3888648106</v>
      </c>
      <c r="C334" s="318" t="s">
        <v>1756</v>
      </c>
      <c r="D334" s="319" t="s">
        <v>1714</v>
      </c>
      <c r="E334" s="319" t="s">
        <v>1714</v>
      </c>
      <c r="F334" s="319" t="s">
        <v>1714</v>
      </c>
      <c r="G334" s="318">
        <v>358897.51072027022</v>
      </c>
      <c r="H334" s="318">
        <v>162.20807697148538</v>
      </c>
      <c r="I334" s="318">
        <v>2.9373316220328798</v>
      </c>
      <c r="J334" s="318" t="s">
        <v>1732</v>
      </c>
    </row>
    <row r="335" spans="1:10" x14ac:dyDescent="0.25">
      <c r="A335" s="322" t="s">
        <v>1826</v>
      </c>
      <c r="B335" s="318">
        <v>7122906.3888648106</v>
      </c>
      <c r="C335" s="318" t="s">
        <v>1756</v>
      </c>
      <c r="D335" s="319" t="s">
        <v>1714</v>
      </c>
      <c r="E335" s="319" t="s">
        <v>1714</v>
      </c>
      <c r="F335" s="319" t="s">
        <v>1714</v>
      </c>
      <c r="G335" s="318">
        <v>358897.51072027022</v>
      </c>
      <c r="H335" s="318">
        <v>162.20807697148538</v>
      </c>
      <c r="I335" s="318">
        <v>2.9373316220328798</v>
      </c>
      <c r="J335" s="318" t="s">
        <v>1732</v>
      </c>
    </row>
    <row r="336" spans="1:10" x14ac:dyDescent="0.25">
      <c r="A336" s="329" t="s">
        <v>1767</v>
      </c>
      <c r="B336" s="323">
        <v>1441653.2392910132</v>
      </c>
      <c r="C336" s="318" t="s">
        <v>1756</v>
      </c>
      <c r="D336" s="318">
        <v>66.495636541257568</v>
      </c>
      <c r="E336" s="318">
        <v>9.5</v>
      </c>
      <c r="F336" s="318">
        <v>0.56999999999999995</v>
      </c>
      <c r="G336" s="323">
        <v>95863.649818421836</v>
      </c>
      <c r="H336" s="323">
        <v>13.695705773264629</v>
      </c>
      <c r="I336" s="323">
        <v>0.82174234639587995</v>
      </c>
      <c r="J336" s="323" t="s">
        <v>1710</v>
      </c>
    </row>
    <row r="337" spans="1:10" x14ac:dyDescent="0.25">
      <c r="A337" s="329" t="s">
        <v>1768</v>
      </c>
      <c r="B337" s="323">
        <v>8899.3961168497008</v>
      </c>
      <c r="C337" s="318" t="s">
        <v>1756</v>
      </c>
      <c r="D337" s="318">
        <v>90.484267022339282</v>
      </c>
      <c r="E337" s="318">
        <v>284.99999999999949</v>
      </c>
      <c r="F337" s="318">
        <v>1.4249999999999099</v>
      </c>
      <c r="G337" s="323">
        <v>805.25533457459767</v>
      </c>
      <c r="H337" s="323">
        <v>2.5363278933021598</v>
      </c>
      <c r="I337" s="323">
        <v>1.2681639466510001E-2</v>
      </c>
      <c r="J337" s="323" t="s">
        <v>1710</v>
      </c>
    </row>
    <row r="338" spans="1:10" x14ac:dyDescent="0.25">
      <c r="A338" s="329" t="s">
        <v>1769</v>
      </c>
      <c r="B338" s="323">
        <v>5218679.7368303481</v>
      </c>
      <c r="C338" s="318" t="s">
        <v>1756</v>
      </c>
      <c r="D338" s="318">
        <v>50.248073994006518</v>
      </c>
      <c r="E338" s="318">
        <v>4.5</v>
      </c>
      <c r="F338" s="318">
        <v>0.09</v>
      </c>
      <c r="G338" s="323">
        <v>262228.6055672738</v>
      </c>
      <c r="H338" s="323">
        <v>23.484058815736571</v>
      </c>
      <c r="I338" s="323">
        <v>0.46968117631473</v>
      </c>
      <c r="J338" s="323" t="s">
        <v>1710</v>
      </c>
    </row>
    <row r="339" spans="1:10" x14ac:dyDescent="0.25">
      <c r="A339" s="329" t="s">
        <v>1770</v>
      </c>
      <c r="B339" s="323" t="s">
        <v>1717</v>
      </c>
      <c r="C339" s="318" t="s">
        <v>1756</v>
      </c>
      <c r="D339" s="318" t="s">
        <v>1717</v>
      </c>
      <c r="E339" s="318" t="s">
        <v>1717</v>
      </c>
      <c r="F339" s="318" t="s">
        <v>1717</v>
      </c>
      <c r="G339" s="323" t="s">
        <v>1717</v>
      </c>
      <c r="H339" s="323" t="s">
        <v>1717</v>
      </c>
      <c r="I339" s="323" t="s">
        <v>1717</v>
      </c>
      <c r="J339" s="323" t="s">
        <v>1717</v>
      </c>
    </row>
    <row r="340" spans="1:10" x14ac:dyDescent="0.25">
      <c r="A340" s="329" t="s">
        <v>1771</v>
      </c>
      <c r="B340" s="323" t="s">
        <v>1717</v>
      </c>
      <c r="C340" s="318" t="s">
        <v>1756</v>
      </c>
      <c r="D340" s="318" t="s">
        <v>1717</v>
      </c>
      <c r="E340" s="318" t="s">
        <v>1717</v>
      </c>
      <c r="F340" s="318" t="s">
        <v>1717</v>
      </c>
      <c r="G340" s="323" t="s">
        <v>1717</v>
      </c>
      <c r="H340" s="323" t="s">
        <v>1717</v>
      </c>
      <c r="I340" s="323" t="s">
        <v>1717</v>
      </c>
      <c r="J340" s="323" t="s">
        <v>1717</v>
      </c>
    </row>
    <row r="341" spans="1:10" x14ac:dyDescent="0.25">
      <c r="A341" s="329" t="s">
        <v>693</v>
      </c>
      <c r="B341" s="323">
        <v>453674.0166266</v>
      </c>
      <c r="C341" s="318" t="s">
        <v>1756</v>
      </c>
      <c r="D341" s="318">
        <v>97.735736802039924</v>
      </c>
      <c r="E341" s="318">
        <v>270.00000000000006</v>
      </c>
      <c r="F341" s="318">
        <v>3.6</v>
      </c>
      <c r="G341" s="323">
        <v>44340.16428294166</v>
      </c>
      <c r="H341" s="323">
        <v>122.49198448918202</v>
      </c>
      <c r="I341" s="323">
        <v>1.63322645985576</v>
      </c>
      <c r="J341" s="323" t="s">
        <v>1710</v>
      </c>
    </row>
    <row r="342" spans="1:10" x14ac:dyDescent="0.25">
      <c r="A342" s="332" t="s">
        <v>1706</v>
      </c>
      <c r="B342" s="318">
        <v>4114.8315249317002</v>
      </c>
      <c r="C342" s="318" t="s">
        <v>1756</v>
      </c>
      <c r="D342" s="319" t="s">
        <v>1714</v>
      </c>
      <c r="E342" s="319" t="s">
        <v>1714</v>
      </c>
      <c r="F342" s="319" t="s">
        <v>1714</v>
      </c>
      <c r="G342" s="318">
        <v>257.90976890459297</v>
      </c>
      <c r="H342" s="318">
        <v>1.300499353749E-2</v>
      </c>
      <c r="I342" s="318">
        <v>1.87845249299E-3</v>
      </c>
      <c r="J342" s="318" t="s">
        <v>1732</v>
      </c>
    </row>
    <row r="343" spans="1:10" x14ac:dyDescent="0.25">
      <c r="A343" s="320" t="s">
        <v>1757</v>
      </c>
      <c r="B343" s="318">
        <v>17.3116495903528</v>
      </c>
      <c r="C343" s="318" t="s">
        <v>1756</v>
      </c>
      <c r="D343" s="318">
        <v>74.659973794072144</v>
      </c>
      <c r="E343" s="318">
        <v>3.14261395692282</v>
      </c>
      <c r="F343" s="318">
        <v>2.75514054400566</v>
      </c>
      <c r="G343" s="318">
        <v>1.2924873047479</v>
      </c>
      <c r="H343" s="318">
        <v>5.4403831620000003E-5</v>
      </c>
      <c r="I343" s="318">
        <v>4.7696027669999998E-5</v>
      </c>
      <c r="J343" s="318" t="s">
        <v>1710</v>
      </c>
    </row>
    <row r="344" spans="1:10" x14ac:dyDescent="0.25">
      <c r="A344" s="320" t="s">
        <v>1758</v>
      </c>
      <c r="B344" s="318">
        <v>1127.7841994410535</v>
      </c>
      <c r="C344" s="318" t="s">
        <v>1756</v>
      </c>
      <c r="D344" s="318">
        <v>89.645233903118736</v>
      </c>
      <c r="E344" s="318">
        <v>9.4999999999999893</v>
      </c>
      <c r="F344" s="318">
        <v>1.4249999999969001</v>
      </c>
      <c r="G344" s="318">
        <v>101.10047835113475</v>
      </c>
      <c r="H344" s="318">
        <v>1.071394989469E-2</v>
      </c>
      <c r="I344" s="318">
        <v>1.6070924842E-3</v>
      </c>
      <c r="J344" s="318" t="s">
        <v>1710</v>
      </c>
    </row>
    <row r="345" spans="1:10" x14ac:dyDescent="0.25">
      <c r="A345" s="320" t="s">
        <v>1759</v>
      </c>
      <c r="B345" s="318">
        <v>2969.7356759002942</v>
      </c>
      <c r="C345" s="318" t="s">
        <v>1756</v>
      </c>
      <c r="D345" s="318">
        <v>52.367220594999388</v>
      </c>
      <c r="E345" s="318">
        <v>0.75314440585758002</v>
      </c>
      <c r="F345" s="318">
        <v>7.5314440586429998E-2</v>
      </c>
      <c r="G345" s="318">
        <v>155.51680324871032</v>
      </c>
      <c r="H345" s="318">
        <v>2.2366398111799998E-3</v>
      </c>
      <c r="I345" s="318">
        <v>2.2366398112E-4</v>
      </c>
      <c r="J345" s="318" t="s">
        <v>1710</v>
      </c>
    </row>
    <row r="346" spans="1:10" x14ac:dyDescent="0.25">
      <c r="A346" s="320" t="s">
        <v>1760</v>
      </c>
      <c r="B346" s="318" t="s">
        <v>1717</v>
      </c>
      <c r="C346" s="318" t="s">
        <v>1756</v>
      </c>
      <c r="D346" s="318" t="s">
        <v>1717</v>
      </c>
      <c r="E346" s="318" t="s">
        <v>1717</v>
      </c>
      <c r="F346" s="318" t="s">
        <v>1717</v>
      </c>
      <c r="G346" s="318" t="s">
        <v>1717</v>
      </c>
      <c r="H346" s="318" t="s">
        <v>1717</v>
      </c>
      <c r="I346" s="318" t="s">
        <v>1717</v>
      </c>
      <c r="J346" s="318" t="s">
        <v>1717</v>
      </c>
    </row>
    <row r="347" spans="1:10" x14ac:dyDescent="0.25">
      <c r="A347" s="320" t="s">
        <v>1761</v>
      </c>
      <c r="B347" s="318" t="s">
        <v>1717</v>
      </c>
      <c r="C347" s="318" t="s">
        <v>1756</v>
      </c>
      <c r="D347" s="318" t="s">
        <v>1717</v>
      </c>
      <c r="E347" s="318" t="s">
        <v>1717</v>
      </c>
      <c r="F347" s="318" t="s">
        <v>1717</v>
      </c>
      <c r="G347" s="318" t="s">
        <v>1717</v>
      </c>
      <c r="H347" s="318" t="s">
        <v>1717</v>
      </c>
      <c r="I347" s="318" t="s">
        <v>1717</v>
      </c>
      <c r="J347" s="318" t="s">
        <v>1717</v>
      </c>
    </row>
    <row r="348" spans="1:10" x14ac:dyDescent="0.25">
      <c r="A348" s="320" t="s">
        <v>1762</v>
      </c>
      <c r="B348" s="318" t="s">
        <v>1688</v>
      </c>
      <c r="C348" s="318" t="s">
        <v>1756</v>
      </c>
      <c r="D348" s="318" t="s">
        <v>1724</v>
      </c>
      <c r="E348" s="318" t="s">
        <v>1710</v>
      </c>
      <c r="F348" s="318" t="s">
        <v>1710</v>
      </c>
      <c r="G348" s="318" t="s">
        <v>1688</v>
      </c>
      <c r="H348" s="318" t="s">
        <v>1710</v>
      </c>
      <c r="I348" s="318" t="s">
        <v>1710</v>
      </c>
      <c r="J348" s="318" t="s">
        <v>1710</v>
      </c>
    </row>
    <row r="349" spans="1:10" x14ac:dyDescent="0.25">
      <c r="A349" s="324" t="s">
        <v>1827</v>
      </c>
      <c r="B349" s="318">
        <v>4114.8315249317002</v>
      </c>
      <c r="C349" s="318" t="s">
        <v>1756</v>
      </c>
      <c r="D349" s="319" t="s">
        <v>1714</v>
      </c>
      <c r="E349" s="319" t="s">
        <v>1714</v>
      </c>
      <c r="F349" s="319" t="s">
        <v>1714</v>
      </c>
      <c r="G349" s="318">
        <v>257.90976890459297</v>
      </c>
      <c r="H349" s="318">
        <v>1.300499353749E-2</v>
      </c>
      <c r="I349" s="318">
        <v>1.87845249299E-3</v>
      </c>
      <c r="J349" s="318" t="s">
        <v>1732</v>
      </c>
    </row>
    <row r="350" spans="1:10" x14ac:dyDescent="0.25">
      <c r="A350" s="320" t="s">
        <v>1757</v>
      </c>
      <c r="B350" s="323">
        <v>17.3116495903528</v>
      </c>
      <c r="C350" s="318" t="s">
        <v>1756</v>
      </c>
      <c r="D350" s="318">
        <v>74.659973794072144</v>
      </c>
      <c r="E350" s="318">
        <v>3.14261395692282</v>
      </c>
      <c r="F350" s="318">
        <v>2.75514054400566</v>
      </c>
      <c r="G350" s="323">
        <v>1.2924873047479</v>
      </c>
      <c r="H350" s="323">
        <v>5.4403831620000003E-5</v>
      </c>
      <c r="I350" s="323">
        <v>4.7696027669999998E-5</v>
      </c>
      <c r="J350" s="323" t="s">
        <v>1710</v>
      </c>
    </row>
    <row r="351" spans="1:10" x14ac:dyDescent="0.25">
      <c r="A351" s="320" t="s">
        <v>1758</v>
      </c>
      <c r="B351" s="323">
        <v>1127.7841994410535</v>
      </c>
      <c r="C351" s="318" t="s">
        <v>1756</v>
      </c>
      <c r="D351" s="318">
        <v>89.645233903118736</v>
      </c>
      <c r="E351" s="318">
        <v>9.4999999999999893</v>
      </c>
      <c r="F351" s="318">
        <v>1.4249999999969001</v>
      </c>
      <c r="G351" s="323">
        <v>101.10047835113475</v>
      </c>
      <c r="H351" s="323">
        <v>1.071394989469E-2</v>
      </c>
      <c r="I351" s="323">
        <v>1.6070924842E-3</v>
      </c>
      <c r="J351" s="323" t="s">
        <v>1710</v>
      </c>
    </row>
    <row r="352" spans="1:10" x14ac:dyDescent="0.25">
      <c r="A352" s="320" t="s">
        <v>1759</v>
      </c>
      <c r="B352" s="323">
        <v>2969.7356759002942</v>
      </c>
      <c r="C352" s="318" t="s">
        <v>1756</v>
      </c>
      <c r="D352" s="318">
        <v>52.367220594999388</v>
      </c>
      <c r="E352" s="318">
        <v>0.75314440585758002</v>
      </c>
      <c r="F352" s="318">
        <v>7.5314440586429998E-2</v>
      </c>
      <c r="G352" s="323">
        <v>155.51680324871032</v>
      </c>
      <c r="H352" s="323">
        <v>2.2366398111799998E-3</v>
      </c>
      <c r="I352" s="323">
        <v>2.2366398112E-4</v>
      </c>
      <c r="J352" s="323" t="s">
        <v>1710</v>
      </c>
    </row>
    <row r="353" spans="1:10" x14ac:dyDescent="0.25">
      <c r="A353" s="320" t="s">
        <v>1760</v>
      </c>
      <c r="B353" s="323" t="s">
        <v>1717</v>
      </c>
      <c r="C353" s="318" t="s">
        <v>1756</v>
      </c>
      <c r="D353" s="318" t="s">
        <v>1717</v>
      </c>
      <c r="E353" s="318" t="s">
        <v>1717</v>
      </c>
      <c r="F353" s="318" t="s">
        <v>1717</v>
      </c>
      <c r="G353" s="323" t="s">
        <v>1717</v>
      </c>
      <c r="H353" s="323" t="s">
        <v>1717</v>
      </c>
      <c r="I353" s="323" t="s">
        <v>1717</v>
      </c>
      <c r="J353" s="323" t="s">
        <v>1717</v>
      </c>
    </row>
    <row r="354" spans="1:10" x14ac:dyDescent="0.25">
      <c r="A354" s="320" t="s">
        <v>1761</v>
      </c>
      <c r="B354" s="323" t="s">
        <v>1717</v>
      </c>
      <c r="C354" s="318" t="s">
        <v>1756</v>
      </c>
      <c r="D354" s="318" t="s">
        <v>1717</v>
      </c>
      <c r="E354" s="318" t="s">
        <v>1717</v>
      </c>
      <c r="F354" s="318" t="s">
        <v>1717</v>
      </c>
      <c r="G354" s="323" t="s">
        <v>1717</v>
      </c>
      <c r="H354" s="323" t="s">
        <v>1717</v>
      </c>
      <c r="I354" s="323" t="s">
        <v>1717</v>
      </c>
      <c r="J354" s="323" t="s">
        <v>1717</v>
      </c>
    </row>
    <row r="355" spans="1:10" x14ac:dyDescent="0.25">
      <c r="A355" s="320" t="s">
        <v>1762</v>
      </c>
      <c r="B355" s="323" t="s">
        <v>1688</v>
      </c>
      <c r="C355" s="318" t="s">
        <v>1756</v>
      </c>
      <c r="D355" s="318" t="s">
        <v>1724</v>
      </c>
      <c r="E355" s="318" t="s">
        <v>1710</v>
      </c>
      <c r="F355" s="318" t="s">
        <v>1710</v>
      </c>
      <c r="G355" s="323" t="s">
        <v>1688</v>
      </c>
      <c r="H355" s="323" t="s">
        <v>1710</v>
      </c>
      <c r="I355" s="323" t="s">
        <v>1710</v>
      </c>
      <c r="J355" s="323" t="s">
        <v>1710</v>
      </c>
    </row>
    <row r="356" spans="1:10" x14ac:dyDescent="0.25">
      <c r="A356" s="324" t="s">
        <v>1828</v>
      </c>
      <c r="B356" s="318" t="s">
        <v>1774</v>
      </c>
      <c r="C356" s="318" t="s">
        <v>1756</v>
      </c>
      <c r="D356" s="319" t="s">
        <v>1714</v>
      </c>
      <c r="E356" s="319" t="s">
        <v>1714</v>
      </c>
      <c r="F356" s="319" t="s">
        <v>1714</v>
      </c>
      <c r="G356" s="318" t="s">
        <v>1774</v>
      </c>
      <c r="H356" s="318" t="s">
        <v>1764</v>
      </c>
      <c r="I356" s="318" t="s">
        <v>1764</v>
      </c>
      <c r="J356" s="319" t="s">
        <v>1714</v>
      </c>
    </row>
    <row r="357" spans="1:10" x14ac:dyDescent="0.25">
      <c r="A357" s="320" t="s">
        <v>1792</v>
      </c>
      <c r="B357" s="323" t="s">
        <v>1688</v>
      </c>
      <c r="C357" s="318" t="s">
        <v>1756</v>
      </c>
      <c r="D357" s="318" t="s">
        <v>1688</v>
      </c>
      <c r="E357" s="318" t="s">
        <v>1688</v>
      </c>
      <c r="F357" s="318" t="s">
        <v>1688</v>
      </c>
      <c r="G357" s="323" t="s">
        <v>1688</v>
      </c>
      <c r="H357" s="323" t="s">
        <v>1688</v>
      </c>
      <c r="I357" s="323" t="s">
        <v>1688</v>
      </c>
      <c r="J357" s="319" t="s">
        <v>1714</v>
      </c>
    </row>
    <row r="358" spans="1:10" x14ac:dyDescent="0.25">
      <c r="A358" s="320" t="s">
        <v>1793</v>
      </c>
      <c r="B358" s="323" t="s">
        <v>1688</v>
      </c>
      <c r="C358" s="318" t="s">
        <v>1756</v>
      </c>
      <c r="D358" s="318" t="s">
        <v>1688</v>
      </c>
      <c r="E358" s="318" t="s">
        <v>1688</v>
      </c>
      <c r="F358" s="318" t="s">
        <v>1688</v>
      </c>
      <c r="G358" s="323" t="s">
        <v>1688</v>
      </c>
      <c r="H358" s="323" t="s">
        <v>1688</v>
      </c>
      <c r="I358" s="323" t="s">
        <v>1688</v>
      </c>
      <c r="J358" s="319" t="s">
        <v>1714</v>
      </c>
    </row>
    <row r="359" spans="1:10" x14ac:dyDescent="0.25">
      <c r="A359" s="320" t="s">
        <v>1794</v>
      </c>
      <c r="B359" s="323" t="s">
        <v>1688</v>
      </c>
      <c r="C359" s="318" t="s">
        <v>1756</v>
      </c>
      <c r="D359" s="318" t="s">
        <v>1688</v>
      </c>
      <c r="E359" s="318" t="s">
        <v>1688</v>
      </c>
      <c r="F359" s="318" t="s">
        <v>1688</v>
      </c>
      <c r="G359" s="323" t="s">
        <v>1688</v>
      </c>
      <c r="H359" s="323" t="s">
        <v>1688</v>
      </c>
      <c r="I359" s="323" t="s">
        <v>1688</v>
      </c>
      <c r="J359" s="319" t="s">
        <v>1714</v>
      </c>
    </row>
    <row r="360" spans="1:10" x14ac:dyDescent="0.25">
      <c r="A360" s="320" t="s">
        <v>1795</v>
      </c>
      <c r="B360" s="318" t="s">
        <v>1688</v>
      </c>
      <c r="C360" s="318" t="s">
        <v>1756</v>
      </c>
      <c r="D360" s="319" t="s">
        <v>1714</v>
      </c>
      <c r="E360" s="319" t="s">
        <v>1714</v>
      </c>
      <c r="F360" s="319" t="s">
        <v>1714</v>
      </c>
      <c r="G360" s="318" t="s">
        <v>1688</v>
      </c>
      <c r="H360" s="318" t="s">
        <v>1717</v>
      </c>
      <c r="I360" s="318" t="s">
        <v>1717</v>
      </c>
      <c r="J360" s="319" t="s">
        <v>1714</v>
      </c>
    </row>
    <row r="361" spans="1:10" x14ac:dyDescent="0.25">
      <c r="A361" s="320" t="s">
        <v>1759</v>
      </c>
      <c r="B361" s="323" t="s">
        <v>1688</v>
      </c>
      <c r="C361" s="318" t="s">
        <v>1756</v>
      </c>
      <c r="D361" s="318" t="s">
        <v>1688</v>
      </c>
      <c r="E361" s="318" t="s">
        <v>1688</v>
      </c>
      <c r="F361" s="318" t="s">
        <v>1688</v>
      </c>
      <c r="G361" s="323" t="s">
        <v>1688</v>
      </c>
      <c r="H361" s="323" t="s">
        <v>1688</v>
      </c>
      <c r="I361" s="323" t="s">
        <v>1688</v>
      </c>
      <c r="J361" s="319" t="s">
        <v>1714</v>
      </c>
    </row>
    <row r="362" spans="1:10" x14ac:dyDescent="0.25">
      <c r="A362" s="320" t="s">
        <v>1762</v>
      </c>
      <c r="B362" s="323" t="s">
        <v>1688</v>
      </c>
      <c r="C362" s="318" t="s">
        <v>1756</v>
      </c>
      <c r="D362" s="318" t="s">
        <v>1688</v>
      </c>
      <c r="E362" s="318" t="s">
        <v>1710</v>
      </c>
      <c r="F362" s="318" t="s">
        <v>1710</v>
      </c>
      <c r="G362" s="323" t="s">
        <v>1688</v>
      </c>
      <c r="H362" s="323" t="s">
        <v>1710</v>
      </c>
      <c r="I362" s="323" t="s">
        <v>1710</v>
      </c>
      <c r="J362" s="319" t="s">
        <v>1714</v>
      </c>
    </row>
    <row r="363" spans="1:10" x14ac:dyDescent="0.25">
      <c r="A363" s="320" t="s">
        <v>1796</v>
      </c>
      <c r="B363" s="318" t="s">
        <v>1717</v>
      </c>
      <c r="C363" s="318" t="s">
        <v>1756</v>
      </c>
      <c r="D363" s="319" t="s">
        <v>1714</v>
      </c>
      <c r="E363" s="319" t="s">
        <v>1714</v>
      </c>
      <c r="F363" s="319" t="s">
        <v>1714</v>
      </c>
      <c r="G363" s="318" t="s">
        <v>1717</v>
      </c>
      <c r="H363" s="318" t="s">
        <v>1717</v>
      </c>
      <c r="I363" s="318" t="s">
        <v>1717</v>
      </c>
      <c r="J363" s="319" t="s">
        <v>1714</v>
      </c>
    </row>
    <row r="364" spans="1:10" x14ac:dyDescent="0.25">
      <c r="A364" s="324" t="s">
        <v>1829</v>
      </c>
      <c r="B364" s="318" t="s">
        <v>1774</v>
      </c>
      <c r="C364" s="318" t="s">
        <v>1756</v>
      </c>
      <c r="D364" s="319" t="s">
        <v>1714</v>
      </c>
      <c r="E364" s="319" t="s">
        <v>1714</v>
      </c>
      <c r="F364" s="319" t="s">
        <v>1714</v>
      </c>
      <c r="G364" s="318" t="s">
        <v>1774</v>
      </c>
      <c r="H364" s="318" t="s">
        <v>1764</v>
      </c>
      <c r="I364" s="318" t="s">
        <v>1764</v>
      </c>
      <c r="J364" s="319" t="s">
        <v>1714</v>
      </c>
    </row>
    <row r="365" spans="1:10" x14ac:dyDescent="0.25">
      <c r="A365" s="320" t="s">
        <v>1811</v>
      </c>
      <c r="B365" s="323" t="s">
        <v>1688</v>
      </c>
      <c r="C365" s="318" t="s">
        <v>1756</v>
      </c>
      <c r="D365" s="318" t="s">
        <v>1688</v>
      </c>
      <c r="E365" s="318" t="s">
        <v>1688</v>
      </c>
      <c r="F365" s="318" t="s">
        <v>1688</v>
      </c>
      <c r="G365" s="323" t="s">
        <v>1688</v>
      </c>
      <c r="H365" s="323" t="s">
        <v>1688</v>
      </c>
      <c r="I365" s="323" t="s">
        <v>1688</v>
      </c>
      <c r="J365" s="319" t="s">
        <v>1714</v>
      </c>
    </row>
    <row r="366" spans="1:10" x14ac:dyDescent="0.25">
      <c r="A366" s="320" t="s">
        <v>1812</v>
      </c>
      <c r="B366" s="323" t="s">
        <v>1688</v>
      </c>
      <c r="C366" s="318" t="s">
        <v>1756</v>
      </c>
      <c r="D366" s="318" t="s">
        <v>1688</v>
      </c>
      <c r="E366" s="318" t="s">
        <v>1688</v>
      </c>
      <c r="F366" s="318" t="s">
        <v>1688</v>
      </c>
      <c r="G366" s="323" t="s">
        <v>1688</v>
      </c>
      <c r="H366" s="323" t="s">
        <v>1688</v>
      </c>
      <c r="I366" s="323" t="s">
        <v>1688</v>
      </c>
      <c r="J366" s="319" t="s">
        <v>1714</v>
      </c>
    </row>
    <row r="367" spans="1:10" x14ac:dyDescent="0.25">
      <c r="A367" s="320" t="s">
        <v>1792</v>
      </c>
      <c r="B367" s="323" t="s">
        <v>1688</v>
      </c>
      <c r="C367" s="318" t="s">
        <v>1756</v>
      </c>
      <c r="D367" s="318" t="s">
        <v>1688</v>
      </c>
      <c r="E367" s="318" t="s">
        <v>1688</v>
      </c>
      <c r="F367" s="318" t="s">
        <v>1688</v>
      </c>
      <c r="G367" s="323" t="s">
        <v>1688</v>
      </c>
      <c r="H367" s="323" t="s">
        <v>1688</v>
      </c>
      <c r="I367" s="323" t="s">
        <v>1688</v>
      </c>
      <c r="J367" s="319" t="s">
        <v>1714</v>
      </c>
    </row>
    <row r="368" spans="1:10" x14ac:dyDescent="0.25">
      <c r="A368" s="320" t="s">
        <v>1813</v>
      </c>
      <c r="B368" s="318" t="s">
        <v>1688</v>
      </c>
      <c r="C368" s="318" t="s">
        <v>1756</v>
      </c>
      <c r="D368" s="319" t="s">
        <v>1714</v>
      </c>
      <c r="E368" s="319" t="s">
        <v>1714</v>
      </c>
      <c r="F368" s="319" t="s">
        <v>1714</v>
      </c>
      <c r="G368" s="318" t="s">
        <v>1688</v>
      </c>
      <c r="H368" s="318" t="s">
        <v>1688</v>
      </c>
      <c r="I368" s="318" t="s">
        <v>1688</v>
      </c>
      <c r="J368" s="319" t="s">
        <v>1714</v>
      </c>
    </row>
    <row r="369" spans="1:10" x14ac:dyDescent="0.25">
      <c r="A369" s="320" t="s">
        <v>1759</v>
      </c>
      <c r="B369" s="323" t="s">
        <v>1688</v>
      </c>
      <c r="C369" s="318" t="s">
        <v>1756</v>
      </c>
      <c r="D369" s="318" t="s">
        <v>1688</v>
      </c>
      <c r="E369" s="318" t="s">
        <v>1688</v>
      </c>
      <c r="F369" s="318" t="s">
        <v>1688</v>
      </c>
      <c r="G369" s="323" t="s">
        <v>1688</v>
      </c>
      <c r="H369" s="323" t="s">
        <v>1688</v>
      </c>
      <c r="I369" s="323" t="s">
        <v>1688</v>
      </c>
      <c r="J369" s="319" t="s">
        <v>1714</v>
      </c>
    </row>
    <row r="370" spans="1:10" x14ac:dyDescent="0.25">
      <c r="A370" s="320" t="s">
        <v>1762</v>
      </c>
      <c r="B370" s="323" t="s">
        <v>1688</v>
      </c>
      <c r="C370" s="318" t="s">
        <v>1756</v>
      </c>
      <c r="D370" s="318" t="s">
        <v>1688</v>
      </c>
      <c r="E370" s="318" t="s">
        <v>1710</v>
      </c>
      <c r="F370" s="318" t="s">
        <v>1710</v>
      </c>
      <c r="G370" s="323" t="s">
        <v>1688</v>
      </c>
      <c r="H370" s="323" t="s">
        <v>1710</v>
      </c>
      <c r="I370" s="323" t="s">
        <v>1710</v>
      </c>
      <c r="J370" s="319" t="s">
        <v>1714</v>
      </c>
    </row>
    <row r="371" spans="1:10" x14ac:dyDescent="0.25">
      <c r="A371" s="320" t="s">
        <v>1814</v>
      </c>
      <c r="B371" s="318" t="s">
        <v>1717</v>
      </c>
      <c r="C371" s="318" t="s">
        <v>1756</v>
      </c>
      <c r="D371" s="319" t="s">
        <v>1714</v>
      </c>
      <c r="E371" s="319" t="s">
        <v>1714</v>
      </c>
      <c r="F371" s="319" t="s">
        <v>1714</v>
      </c>
      <c r="G371" s="318" t="s">
        <v>1717</v>
      </c>
      <c r="H371" s="318" t="s">
        <v>1717</v>
      </c>
      <c r="I371" s="318" t="s">
        <v>1717</v>
      </c>
      <c r="J371" s="319" t="s">
        <v>1714</v>
      </c>
    </row>
    <row r="372" spans="1:10" x14ac:dyDescent="0.25">
      <c r="A372" s="64" t="s">
        <v>1830</v>
      </c>
      <c r="B372" s="318">
        <v>7178206.5629088432</v>
      </c>
      <c r="C372" s="318" t="s">
        <v>1756</v>
      </c>
      <c r="D372" s="319" t="s">
        <v>1714</v>
      </c>
      <c r="E372" s="319" t="s">
        <v>1714</v>
      </c>
      <c r="F372" s="319" t="s">
        <v>1714</v>
      </c>
      <c r="G372" s="318">
        <v>226133.22271687587</v>
      </c>
      <c r="H372" s="318">
        <v>4.1196270916394298</v>
      </c>
      <c r="I372" s="318">
        <v>2.5601844175807398</v>
      </c>
      <c r="J372" s="318" t="s">
        <v>1732</v>
      </c>
    </row>
    <row r="373" spans="1:10" x14ac:dyDescent="0.25">
      <c r="A373" s="331" t="s">
        <v>1831</v>
      </c>
      <c r="B373" s="318">
        <v>6789839.4054550147</v>
      </c>
      <c r="C373" s="318" t="s">
        <v>1756</v>
      </c>
      <c r="D373" s="319" t="s">
        <v>1714</v>
      </c>
      <c r="E373" s="319" t="s">
        <v>1714</v>
      </c>
      <c r="F373" s="319" t="s">
        <v>1714</v>
      </c>
      <c r="G373" s="318">
        <v>198086.65897924625</v>
      </c>
      <c r="H373" s="318">
        <v>3.6313603130694299</v>
      </c>
      <c r="I373" s="318">
        <v>1.7785747835824199</v>
      </c>
      <c r="J373" s="318" t="s">
        <v>1732</v>
      </c>
    </row>
    <row r="374" spans="1:10" x14ac:dyDescent="0.25">
      <c r="A374" s="321" t="s">
        <v>1832</v>
      </c>
      <c r="B374" s="318">
        <v>300563.24352238874</v>
      </c>
      <c r="C374" s="318" t="s">
        <v>1756</v>
      </c>
      <c r="D374" s="319" t="s">
        <v>1714</v>
      </c>
      <c r="E374" s="319" t="s">
        <v>1714</v>
      </c>
      <c r="F374" s="319" t="s">
        <v>1714</v>
      </c>
      <c r="G374" s="318">
        <v>13282.915919456782</v>
      </c>
      <c r="H374" s="318">
        <v>5.1948184495699996E-3</v>
      </c>
      <c r="I374" s="318">
        <v>1.29867598133739</v>
      </c>
      <c r="J374" s="318" t="s">
        <v>1732</v>
      </c>
    </row>
    <row r="375" spans="1:10" x14ac:dyDescent="0.25">
      <c r="A375" s="322" t="s">
        <v>1767</v>
      </c>
      <c r="B375" s="323" t="s">
        <v>1710</v>
      </c>
      <c r="C375" s="318" t="s">
        <v>1756</v>
      </c>
      <c r="D375" s="318" t="s">
        <v>1710</v>
      </c>
      <c r="E375" s="318" t="s">
        <v>1710</v>
      </c>
      <c r="F375" s="318" t="s">
        <v>1710</v>
      </c>
      <c r="G375" s="323" t="s">
        <v>1710</v>
      </c>
      <c r="H375" s="323" t="s">
        <v>1710</v>
      </c>
      <c r="I375" s="323" t="s">
        <v>1710</v>
      </c>
      <c r="J375" s="323" t="s">
        <v>1710</v>
      </c>
    </row>
    <row r="376" spans="1:10" x14ac:dyDescent="0.25">
      <c r="A376" s="322" t="s">
        <v>1768</v>
      </c>
      <c r="B376" s="323" t="s">
        <v>1710</v>
      </c>
      <c r="C376" s="318" t="s">
        <v>1756</v>
      </c>
      <c r="D376" s="318" t="s">
        <v>1710</v>
      </c>
      <c r="E376" s="318" t="s">
        <v>1710</v>
      </c>
      <c r="F376" s="318" t="s">
        <v>1710</v>
      </c>
      <c r="G376" s="323" t="s">
        <v>1710</v>
      </c>
      <c r="H376" s="323" t="s">
        <v>1710</v>
      </c>
      <c r="I376" s="323" t="s">
        <v>1710</v>
      </c>
      <c r="J376" s="323" t="s">
        <v>1710</v>
      </c>
    </row>
    <row r="377" spans="1:10" x14ac:dyDescent="0.25">
      <c r="A377" s="322" t="s">
        <v>1769</v>
      </c>
      <c r="B377" s="323" t="s">
        <v>1710</v>
      </c>
      <c r="C377" s="318" t="s">
        <v>1756</v>
      </c>
      <c r="D377" s="318" t="s">
        <v>1710</v>
      </c>
      <c r="E377" s="318" t="s">
        <v>1710</v>
      </c>
      <c r="F377" s="318" t="s">
        <v>1710</v>
      </c>
      <c r="G377" s="323" t="s">
        <v>1710</v>
      </c>
      <c r="H377" s="323" t="s">
        <v>1710</v>
      </c>
      <c r="I377" s="323" t="s">
        <v>1710</v>
      </c>
      <c r="J377" s="323" t="s">
        <v>1710</v>
      </c>
    </row>
    <row r="378" spans="1:10" x14ac:dyDescent="0.25">
      <c r="A378" s="322" t="s">
        <v>1770</v>
      </c>
      <c r="B378" s="323">
        <v>300563.24352238874</v>
      </c>
      <c r="C378" s="318" t="s">
        <v>1756</v>
      </c>
      <c r="D378" s="318">
        <v>44.193414217222298</v>
      </c>
      <c r="E378" s="318">
        <v>1.7283611890430001E-2</v>
      </c>
      <c r="F378" s="318">
        <v>4.3208077146021804</v>
      </c>
      <c r="G378" s="323">
        <v>13282.915919456782</v>
      </c>
      <c r="H378" s="323">
        <v>5.1948184495699996E-3</v>
      </c>
      <c r="I378" s="323">
        <v>1.29867598133739</v>
      </c>
      <c r="J378" s="323" t="s">
        <v>1710</v>
      </c>
    </row>
    <row r="379" spans="1:10" x14ac:dyDescent="0.25">
      <c r="A379" s="322" t="s">
        <v>1771</v>
      </c>
      <c r="B379" s="323" t="s">
        <v>1717</v>
      </c>
      <c r="C379" s="318" t="s">
        <v>1756</v>
      </c>
      <c r="D379" s="318" t="s">
        <v>1717</v>
      </c>
      <c r="E379" s="318" t="s">
        <v>1717</v>
      </c>
      <c r="F379" s="318" t="s">
        <v>1717</v>
      </c>
      <c r="G379" s="323" t="s">
        <v>1717</v>
      </c>
      <c r="H379" s="323" t="s">
        <v>1717</v>
      </c>
      <c r="I379" s="323" t="s">
        <v>1717</v>
      </c>
      <c r="J379" s="323" t="s">
        <v>1717</v>
      </c>
    </row>
    <row r="380" spans="1:10" x14ac:dyDescent="0.25">
      <c r="A380" s="322" t="s">
        <v>693</v>
      </c>
      <c r="B380" s="323" t="s">
        <v>1710</v>
      </c>
      <c r="C380" s="318" t="s">
        <v>1756</v>
      </c>
      <c r="D380" s="318" t="s">
        <v>1710</v>
      </c>
      <c r="E380" s="318" t="s">
        <v>1710</v>
      </c>
      <c r="F380" s="318" t="s">
        <v>1710</v>
      </c>
      <c r="G380" s="323" t="s">
        <v>1710</v>
      </c>
      <c r="H380" s="323" t="s">
        <v>1710</v>
      </c>
      <c r="I380" s="323" t="s">
        <v>1710</v>
      </c>
      <c r="J380" s="323" t="s">
        <v>1710</v>
      </c>
    </row>
    <row r="381" spans="1:10" x14ac:dyDescent="0.25">
      <c r="A381" s="321" t="s">
        <v>1833</v>
      </c>
      <c r="B381" s="318">
        <v>811798.30166600703</v>
      </c>
      <c r="C381" s="318" t="s">
        <v>1756</v>
      </c>
      <c r="D381" s="319" t="s">
        <v>1714</v>
      </c>
      <c r="E381" s="319" t="s">
        <v>1714</v>
      </c>
      <c r="F381" s="319" t="s">
        <v>1714</v>
      </c>
      <c r="G381" s="318">
        <v>63474.462414260372</v>
      </c>
      <c r="H381" s="318">
        <v>3.62616549461986</v>
      </c>
      <c r="I381" s="318">
        <v>0.47989880224503001</v>
      </c>
      <c r="J381" s="318" t="s">
        <v>1732</v>
      </c>
    </row>
    <row r="382" spans="1:10" x14ac:dyDescent="0.25">
      <c r="A382" s="322" t="s">
        <v>1767</v>
      </c>
      <c r="B382" s="323">
        <v>751642.169400585</v>
      </c>
      <c r="C382" s="318" t="s">
        <v>1756</v>
      </c>
      <c r="D382" s="318">
        <v>78.722669403891274</v>
      </c>
      <c r="E382" s="318">
        <v>4.75</v>
      </c>
      <c r="F382" s="318">
        <v>0.56999999999999995</v>
      </c>
      <c r="G382" s="323">
        <v>59171.278011745897</v>
      </c>
      <c r="H382" s="323">
        <v>3.5703003046527799</v>
      </c>
      <c r="I382" s="323">
        <v>0.42843603655833001</v>
      </c>
      <c r="J382" s="323" t="s">
        <v>1710</v>
      </c>
    </row>
    <row r="383" spans="1:10" x14ac:dyDescent="0.25">
      <c r="A383" s="322" t="s">
        <v>1768</v>
      </c>
      <c r="B383" s="323">
        <v>34493.418563901811</v>
      </c>
      <c r="C383" s="318" t="s">
        <v>1756</v>
      </c>
      <c r="D383" s="318">
        <v>87.369782150481583</v>
      </c>
      <c r="E383" s="318">
        <v>0.95000000000009999</v>
      </c>
      <c r="F383" s="318">
        <v>1.425</v>
      </c>
      <c r="G383" s="323">
        <v>3013.6824655534788</v>
      </c>
      <c r="H383" s="323">
        <v>3.2768747635709999E-2</v>
      </c>
      <c r="I383" s="323">
        <v>4.9153121453560003E-2</v>
      </c>
      <c r="J383" s="323" t="s">
        <v>1710</v>
      </c>
    </row>
    <row r="384" spans="1:10" x14ac:dyDescent="0.25">
      <c r="A384" s="322" t="s">
        <v>1769</v>
      </c>
      <c r="B384" s="323">
        <v>25662.713701520213</v>
      </c>
      <c r="C384" s="318" t="s">
        <v>1756</v>
      </c>
      <c r="D384" s="318">
        <v>50.248073994006532</v>
      </c>
      <c r="E384" s="318">
        <v>0.90000000000006997</v>
      </c>
      <c r="F384" s="318">
        <v>9.0000000000119998E-2</v>
      </c>
      <c r="G384" s="323">
        <v>1289.5019369609929</v>
      </c>
      <c r="H384" s="323">
        <v>2.3096442331369999E-2</v>
      </c>
      <c r="I384" s="323">
        <v>2.3096442331399999E-3</v>
      </c>
      <c r="J384" s="323" t="s">
        <v>1710</v>
      </c>
    </row>
    <row r="385" spans="1:10" x14ac:dyDescent="0.25">
      <c r="A385" s="322" t="s">
        <v>1770</v>
      </c>
      <c r="B385" s="323" t="s">
        <v>1717</v>
      </c>
      <c r="C385" s="318" t="s">
        <v>1756</v>
      </c>
      <c r="D385" s="318" t="s">
        <v>1717</v>
      </c>
      <c r="E385" s="318" t="s">
        <v>1717</v>
      </c>
      <c r="F385" s="318" t="s">
        <v>1717</v>
      </c>
      <c r="G385" s="323" t="s">
        <v>1717</v>
      </c>
      <c r="H385" s="323" t="s">
        <v>1717</v>
      </c>
      <c r="I385" s="323" t="s">
        <v>1717</v>
      </c>
      <c r="J385" s="323" t="s">
        <v>1717</v>
      </c>
    </row>
    <row r="386" spans="1:10" x14ac:dyDescent="0.25">
      <c r="A386" s="322" t="s">
        <v>1771</v>
      </c>
      <c r="B386" s="323" t="s">
        <v>1717</v>
      </c>
      <c r="C386" s="318" t="s">
        <v>1756</v>
      </c>
      <c r="D386" s="318" t="s">
        <v>1717</v>
      </c>
      <c r="E386" s="318" t="s">
        <v>1717</v>
      </c>
      <c r="F386" s="318" t="s">
        <v>1717</v>
      </c>
      <c r="G386" s="323" t="s">
        <v>1717</v>
      </c>
      <c r="H386" s="323" t="s">
        <v>1717</v>
      </c>
      <c r="I386" s="323" t="s">
        <v>1717</v>
      </c>
      <c r="J386" s="323" t="s">
        <v>1717</v>
      </c>
    </row>
    <row r="387" spans="1:10" x14ac:dyDescent="0.25">
      <c r="A387" s="322" t="s">
        <v>693</v>
      </c>
      <c r="B387" s="323" t="s">
        <v>1730</v>
      </c>
      <c r="C387" s="318" t="s">
        <v>1756</v>
      </c>
      <c r="D387" s="318" t="s">
        <v>1834</v>
      </c>
      <c r="E387" s="318" t="s">
        <v>1730</v>
      </c>
      <c r="F387" s="318" t="s">
        <v>1730</v>
      </c>
      <c r="G387" s="323" t="s">
        <v>1730</v>
      </c>
      <c r="H387" s="323" t="s">
        <v>1730</v>
      </c>
      <c r="I387" s="323" t="s">
        <v>1730</v>
      </c>
      <c r="J387" s="323" t="s">
        <v>1710</v>
      </c>
    </row>
    <row r="388" spans="1:10" x14ac:dyDescent="0.25">
      <c r="A388" s="321" t="s">
        <v>1835</v>
      </c>
      <c r="B388" s="318">
        <v>5677477.8602666184</v>
      </c>
      <c r="C388" s="318" t="s">
        <v>1756</v>
      </c>
      <c r="D388" s="319" t="s">
        <v>1714</v>
      </c>
      <c r="E388" s="319" t="s">
        <v>1714</v>
      </c>
      <c r="F388" s="319" t="s">
        <v>1714</v>
      </c>
      <c r="G388" s="318">
        <v>121329.28064552911</v>
      </c>
      <c r="H388" s="318" t="s">
        <v>1732</v>
      </c>
      <c r="I388" s="318" t="s">
        <v>1732</v>
      </c>
      <c r="J388" s="318" t="s">
        <v>1732</v>
      </c>
    </row>
    <row r="389" spans="1:10" x14ac:dyDescent="0.25">
      <c r="A389" s="322" t="s">
        <v>1767</v>
      </c>
      <c r="B389" s="323">
        <v>5122279.9912827471</v>
      </c>
      <c r="C389" s="318" t="s">
        <v>1756</v>
      </c>
      <c r="D389" s="318">
        <v>19.402931317907768</v>
      </c>
      <c r="E389" s="318" t="s">
        <v>1710</v>
      </c>
      <c r="F389" s="318" t="s">
        <v>1710</v>
      </c>
      <c r="G389" s="323">
        <v>99387.246861952342</v>
      </c>
      <c r="H389" s="323" t="s">
        <v>1710</v>
      </c>
      <c r="I389" s="323" t="s">
        <v>1710</v>
      </c>
      <c r="J389" s="323" t="s">
        <v>1710</v>
      </c>
    </row>
    <row r="390" spans="1:10" x14ac:dyDescent="0.25">
      <c r="A390" s="322" t="s">
        <v>1768</v>
      </c>
      <c r="B390" s="323">
        <v>208587.74337946158</v>
      </c>
      <c r="C390" s="318" t="s">
        <v>1756</v>
      </c>
      <c r="D390" s="318">
        <v>70.948187124442754</v>
      </c>
      <c r="E390" s="318" t="s">
        <v>1710</v>
      </c>
      <c r="F390" s="318" t="s">
        <v>1710</v>
      </c>
      <c r="G390" s="323">
        <v>14798.922249151285</v>
      </c>
      <c r="H390" s="323" t="s">
        <v>1710</v>
      </c>
      <c r="I390" s="323" t="s">
        <v>1710</v>
      </c>
      <c r="J390" s="323" t="s">
        <v>1710</v>
      </c>
    </row>
    <row r="391" spans="1:10" x14ac:dyDescent="0.25">
      <c r="A391" s="322" t="s">
        <v>1769</v>
      </c>
      <c r="B391" s="323">
        <v>346610.12560441019</v>
      </c>
      <c r="C391" s="318" t="s">
        <v>1756</v>
      </c>
      <c r="D391" s="318">
        <v>20.608490654938318</v>
      </c>
      <c r="E391" s="318" t="s">
        <v>1710</v>
      </c>
      <c r="F391" s="318" t="s">
        <v>1710</v>
      </c>
      <c r="G391" s="323">
        <v>7143.1115344254831</v>
      </c>
      <c r="H391" s="323" t="s">
        <v>1710</v>
      </c>
      <c r="I391" s="323" t="s">
        <v>1710</v>
      </c>
      <c r="J391" s="323" t="s">
        <v>1710</v>
      </c>
    </row>
    <row r="392" spans="1:10" x14ac:dyDescent="0.25">
      <c r="A392" s="322" t="s">
        <v>1770</v>
      </c>
      <c r="B392" s="323" t="s">
        <v>1717</v>
      </c>
      <c r="C392" s="318" t="s">
        <v>1756</v>
      </c>
      <c r="D392" s="318" t="s">
        <v>1717</v>
      </c>
      <c r="E392" s="318" t="s">
        <v>1717</v>
      </c>
      <c r="F392" s="318" t="s">
        <v>1717</v>
      </c>
      <c r="G392" s="323" t="s">
        <v>1717</v>
      </c>
      <c r="H392" s="323" t="s">
        <v>1717</v>
      </c>
      <c r="I392" s="323" t="s">
        <v>1717</v>
      </c>
      <c r="J392" s="323" t="s">
        <v>1717</v>
      </c>
    </row>
    <row r="393" spans="1:10" x14ac:dyDescent="0.25">
      <c r="A393" s="322" t="s">
        <v>1771</v>
      </c>
      <c r="B393" s="323" t="s">
        <v>1717</v>
      </c>
      <c r="C393" s="318" t="s">
        <v>1756</v>
      </c>
      <c r="D393" s="318" t="s">
        <v>1717</v>
      </c>
      <c r="E393" s="318" t="s">
        <v>1717</v>
      </c>
      <c r="F393" s="318" t="s">
        <v>1717</v>
      </c>
      <c r="G393" s="323" t="s">
        <v>1717</v>
      </c>
      <c r="H393" s="323" t="s">
        <v>1717</v>
      </c>
      <c r="I393" s="323" t="s">
        <v>1717</v>
      </c>
      <c r="J393" s="323" t="s">
        <v>1717</v>
      </c>
    </row>
    <row r="394" spans="1:10" x14ac:dyDescent="0.25">
      <c r="A394" s="322" t="s">
        <v>693</v>
      </c>
      <c r="B394" s="323" t="s">
        <v>1710</v>
      </c>
      <c r="C394" s="318" t="s">
        <v>1756</v>
      </c>
      <c r="D394" s="318" t="s">
        <v>1710</v>
      </c>
      <c r="E394" s="318" t="s">
        <v>1710</v>
      </c>
      <c r="F394" s="318" t="s">
        <v>1710</v>
      </c>
      <c r="G394" s="323" t="s">
        <v>1710</v>
      </c>
      <c r="H394" s="323" t="s">
        <v>1710</v>
      </c>
      <c r="I394" s="323" t="s">
        <v>1710</v>
      </c>
      <c r="J394" s="323" t="s">
        <v>1710</v>
      </c>
    </row>
    <row r="395" spans="1:10" x14ac:dyDescent="0.25">
      <c r="A395" s="331" t="s">
        <v>1836</v>
      </c>
      <c r="B395" s="318">
        <v>388367.15745382814</v>
      </c>
      <c r="C395" s="318" t="s">
        <v>1756</v>
      </c>
      <c r="D395" s="319" t="s">
        <v>1714</v>
      </c>
      <c r="E395" s="319" t="s">
        <v>1714</v>
      </c>
      <c r="F395" s="319" t="s">
        <v>1714</v>
      </c>
      <c r="G395" s="318">
        <v>28046.5637376296</v>
      </c>
      <c r="H395" s="318">
        <v>0.48826677857</v>
      </c>
      <c r="I395" s="318">
        <v>0.78160963399831995</v>
      </c>
      <c r="J395" s="319" t="s">
        <v>1714</v>
      </c>
    </row>
    <row r="396" spans="1:10" x14ac:dyDescent="0.25">
      <c r="A396" s="321" t="s">
        <v>1837</v>
      </c>
      <c r="B396" s="318">
        <v>388367.15745382814</v>
      </c>
      <c r="C396" s="318" t="s">
        <v>1756</v>
      </c>
      <c r="D396" s="319" t="s">
        <v>1714</v>
      </c>
      <c r="E396" s="319" t="s">
        <v>1714</v>
      </c>
      <c r="F396" s="319" t="s">
        <v>1714</v>
      </c>
      <c r="G396" s="318">
        <v>28046.5637376296</v>
      </c>
      <c r="H396" s="318">
        <v>0.48826677857</v>
      </c>
      <c r="I396" s="318">
        <v>0.78160963399831995</v>
      </c>
      <c r="J396" s="319" t="s">
        <v>1714</v>
      </c>
    </row>
    <row r="397" spans="1:10" x14ac:dyDescent="0.25">
      <c r="A397" s="322" t="s">
        <v>1767</v>
      </c>
      <c r="B397" s="323">
        <v>388367.15745382814</v>
      </c>
      <c r="C397" s="318" t="s">
        <v>1756</v>
      </c>
      <c r="D397" s="318">
        <v>72.216620791277833</v>
      </c>
      <c r="E397" s="318">
        <v>1.2572298383084799</v>
      </c>
      <c r="F397" s="318">
        <v>2.0125533763529999</v>
      </c>
      <c r="G397" s="323">
        <v>28046.5637376296</v>
      </c>
      <c r="H397" s="323">
        <v>0.48826677857</v>
      </c>
      <c r="I397" s="323">
        <v>0.78160963399831995</v>
      </c>
      <c r="J397" s="319" t="s">
        <v>1714</v>
      </c>
    </row>
    <row r="398" spans="1:10" x14ac:dyDescent="0.25">
      <c r="A398" s="322" t="s">
        <v>1768</v>
      </c>
      <c r="B398" s="323" t="s">
        <v>1717</v>
      </c>
      <c r="C398" s="318" t="s">
        <v>1756</v>
      </c>
      <c r="D398" s="318" t="s">
        <v>1717</v>
      </c>
      <c r="E398" s="318" t="s">
        <v>1717</v>
      </c>
      <c r="F398" s="318" t="s">
        <v>1717</v>
      </c>
      <c r="G398" s="323" t="s">
        <v>1717</v>
      </c>
      <c r="H398" s="323" t="s">
        <v>1717</v>
      </c>
      <c r="I398" s="323" t="s">
        <v>1717</v>
      </c>
      <c r="J398" s="319" t="s">
        <v>1714</v>
      </c>
    </row>
    <row r="399" spans="1:10" x14ac:dyDescent="0.25">
      <c r="A399" s="322" t="s">
        <v>1769</v>
      </c>
      <c r="B399" s="323" t="s">
        <v>1717</v>
      </c>
      <c r="C399" s="318" t="s">
        <v>1756</v>
      </c>
      <c r="D399" s="318" t="s">
        <v>1717</v>
      </c>
      <c r="E399" s="318" t="s">
        <v>1717</v>
      </c>
      <c r="F399" s="318" t="s">
        <v>1717</v>
      </c>
      <c r="G399" s="323" t="s">
        <v>1717</v>
      </c>
      <c r="H399" s="323" t="s">
        <v>1717</v>
      </c>
      <c r="I399" s="323" t="s">
        <v>1717</v>
      </c>
      <c r="J399" s="319" t="s">
        <v>1714</v>
      </c>
    </row>
    <row r="400" spans="1:10" x14ac:dyDescent="0.25">
      <c r="A400" s="322" t="s">
        <v>1770</v>
      </c>
      <c r="B400" s="323" t="s">
        <v>1717</v>
      </c>
      <c r="C400" s="318" t="s">
        <v>1756</v>
      </c>
      <c r="D400" s="318" t="s">
        <v>1717</v>
      </c>
      <c r="E400" s="318" t="s">
        <v>1717</v>
      </c>
      <c r="F400" s="318" t="s">
        <v>1717</v>
      </c>
      <c r="G400" s="323" t="s">
        <v>1717</v>
      </c>
      <c r="H400" s="323" t="s">
        <v>1717</v>
      </c>
      <c r="I400" s="323" t="s">
        <v>1717</v>
      </c>
      <c r="J400" s="319" t="s">
        <v>1714</v>
      </c>
    </row>
    <row r="401" spans="1:13" x14ac:dyDescent="0.25">
      <c r="A401" s="322" t="s">
        <v>693</v>
      </c>
      <c r="B401" s="323" t="s">
        <v>1717</v>
      </c>
      <c r="C401" s="318" t="s">
        <v>1756</v>
      </c>
      <c r="D401" s="318" t="s">
        <v>1717</v>
      </c>
      <c r="E401" s="318" t="s">
        <v>1717</v>
      </c>
      <c r="F401" s="318" t="s">
        <v>1717</v>
      </c>
      <c r="G401" s="323" t="s">
        <v>1717</v>
      </c>
      <c r="H401" s="323" t="s">
        <v>1717</v>
      </c>
      <c r="I401" s="323" t="s">
        <v>1717</v>
      </c>
      <c r="J401" s="319" t="s">
        <v>1714</v>
      </c>
    </row>
    <row r="402" spans="1:13" x14ac:dyDescent="0.25">
      <c r="A402" s="65" t="s">
        <v>1838</v>
      </c>
      <c r="B402" s="257"/>
      <c r="C402" s="257"/>
      <c r="D402" s="257"/>
      <c r="E402" s="257"/>
      <c r="F402" s="257"/>
      <c r="G402" s="257"/>
      <c r="H402" s="257"/>
      <c r="I402" s="257"/>
      <c r="J402" s="257"/>
    </row>
    <row r="403" spans="1:13" x14ac:dyDescent="0.25">
      <c r="A403" s="334" t="s">
        <v>1839</v>
      </c>
      <c r="B403" s="319" t="s">
        <v>1714</v>
      </c>
      <c r="C403" s="319" t="s">
        <v>1714</v>
      </c>
      <c r="D403" s="319" t="s">
        <v>1714</v>
      </c>
      <c r="E403" s="319" t="s">
        <v>1714</v>
      </c>
      <c r="F403" s="319" t="s">
        <v>1714</v>
      </c>
      <c r="G403" s="319" t="s">
        <v>1714</v>
      </c>
      <c r="H403" s="319" t="s">
        <v>1714</v>
      </c>
      <c r="I403" s="319" t="s">
        <v>1714</v>
      </c>
      <c r="J403" s="319" t="s">
        <v>1714</v>
      </c>
    </row>
    <row r="404" spans="1:13" x14ac:dyDescent="0.25">
      <c r="A404" s="324" t="s">
        <v>1762</v>
      </c>
      <c r="B404" s="323" t="s">
        <v>1710</v>
      </c>
      <c r="C404" s="318" t="s">
        <v>1756</v>
      </c>
      <c r="D404" s="318" t="s">
        <v>1710</v>
      </c>
      <c r="E404" s="318" t="s">
        <v>1710</v>
      </c>
      <c r="F404" s="318" t="s">
        <v>1710</v>
      </c>
      <c r="G404" s="323" t="s">
        <v>1710</v>
      </c>
      <c r="H404" s="323" t="s">
        <v>1710</v>
      </c>
      <c r="I404" s="323" t="s">
        <v>1710</v>
      </c>
      <c r="J404" s="323" t="s">
        <v>1710</v>
      </c>
    </row>
    <row r="405" spans="1:13" x14ac:dyDescent="0.25">
      <c r="A405" s="324" t="s">
        <v>1840</v>
      </c>
      <c r="B405" s="323" t="s">
        <v>1710</v>
      </c>
      <c r="C405" s="318" t="s">
        <v>1756</v>
      </c>
      <c r="D405" s="318" t="s">
        <v>1710</v>
      </c>
      <c r="E405" s="318" t="s">
        <v>1710</v>
      </c>
      <c r="F405" s="318" t="s">
        <v>1710</v>
      </c>
      <c r="G405" s="323" t="s">
        <v>1710</v>
      </c>
      <c r="H405" s="323" t="s">
        <v>1710</v>
      </c>
      <c r="I405" s="323" t="s">
        <v>1710</v>
      </c>
      <c r="J405" s="323" t="s">
        <v>1710</v>
      </c>
    </row>
    <row r="407" spans="1:13" x14ac:dyDescent="0.25">
      <c r="A407" s="58" t="s">
        <v>1841</v>
      </c>
      <c r="B407" s="66">
        <f>SUM(B215,B401)</f>
        <v>345378.91663054173</v>
      </c>
      <c r="C407" s="66">
        <f t="shared" ref="C407:J407" si="7">SUM(C215,C401)</f>
        <v>0</v>
      </c>
      <c r="D407" s="66">
        <f t="shared" si="7"/>
        <v>65.065035461819363</v>
      </c>
      <c r="E407" s="66">
        <f t="shared" si="7"/>
        <v>1.358677241335E-2</v>
      </c>
      <c r="F407" s="66">
        <f t="shared" si="7"/>
        <v>1.399403229176E-2</v>
      </c>
      <c r="G407" s="66">
        <f t="shared" si="7"/>
        <v>22472.091458330953</v>
      </c>
      <c r="H407" s="66">
        <f t="shared" si="7"/>
        <v>4.6925847366299997E-3</v>
      </c>
      <c r="I407" s="66">
        <f t="shared" si="7"/>
        <v>4.8332437122200001E-3</v>
      </c>
      <c r="J407" s="66">
        <f t="shared" si="7"/>
        <v>0</v>
      </c>
    </row>
    <row r="409" spans="1:13" ht="15.75" x14ac:dyDescent="0.25">
      <c r="A409" s="413" t="s">
        <v>1842</v>
      </c>
      <c r="B409" s="413"/>
      <c r="C409" s="413"/>
      <c r="D409" s="413"/>
      <c r="E409" s="413"/>
      <c r="F409" s="413"/>
      <c r="G409" s="413"/>
      <c r="H409" s="216"/>
      <c r="I409" s="216"/>
      <c r="J409" s="216"/>
      <c r="K409" s="216"/>
      <c r="L409" s="216"/>
      <c r="M409" s="57" t="s">
        <v>1670</v>
      </c>
    </row>
    <row r="410" spans="1:13" ht="15.75" x14ac:dyDescent="0.25">
      <c r="A410" s="213" t="s">
        <v>1671</v>
      </c>
      <c r="B410" s="60"/>
      <c r="C410" s="60"/>
      <c r="D410" s="60"/>
      <c r="E410" s="60"/>
      <c r="F410" s="60"/>
      <c r="G410" s="60"/>
      <c r="H410" s="216"/>
      <c r="I410" s="216"/>
      <c r="J410" s="216"/>
      <c r="K410" s="216"/>
      <c r="L410" s="216"/>
      <c r="M410" s="57" t="s">
        <v>1672</v>
      </c>
    </row>
    <row r="411" spans="1:13" x14ac:dyDescent="0.25">
      <c r="A411" s="218"/>
      <c r="B411" s="216"/>
      <c r="C411" s="216"/>
      <c r="D411" s="216"/>
      <c r="E411" s="216"/>
      <c r="F411" s="216"/>
      <c r="G411" s="216"/>
      <c r="H411" s="216"/>
      <c r="I411" s="216"/>
      <c r="J411" s="216"/>
      <c r="K411" s="216"/>
      <c r="L411" s="217"/>
      <c r="M411" s="57" t="s">
        <v>1673</v>
      </c>
    </row>
    <row r="412" spans="1:13" x14ac:dyDescent="0.25">
      <c r="A412" s="216"/>
      <c r="B412" s="216"/>
      <c r="C412" s="216"/>
      <c r="D412" s="216"/>
      <c r="E412" s="216"/>
      <c r="F412" s="216"/>
      <c r="G412" s="216"/>
      <c r="H412" s="216"/>
      <c r="I412" s="216"/>
      <c r="J412" s="216"/>
      <c r="K412" s="216"/>
      <c r="L412" s="216"/>
      <c r="M412" s="219"/>
    </row>
    <row r="413" spans="1:13" ht="38.25" x14ac:dyDescent="0.25">
      <c r="A413" s="380" t="s">
        <v>1674</v>
      </c>
      <c r="B413" s="381" t="s">
        <v>1675</v>
      </c>
      <c r="C413" s="382" t="s">
        <v>1676</v>
      </c>
      <c r="D413" s="382" t="s">
        <v>1677</v>
      </c>
      <c r="E413" s="383" t="s">
        <v>1843</v>
      </c>
      <c r="F413" s="383" t="s">
        <v>1844</v>
      </c>
      <c r="G413" s="384" t="s">
        <v>1845</v>
      </c>
      <c r="H413" s="382" t="s">
        <v>1846</v>
      </c>
      <c r="I413" s="335" t="s">
        <v>1847</v>
      </c>
      <c r="J413" s="382" t="s">
        <v>1848</v>
      </c>
      <c r="K413" s="383" t="s">
        <v>625</v>
      </c>
      <c r="L413" s="383" t="s">
        <v>1679</v>
      </c>
      <c r="M413" s="336" t="s">
        <v>1849</v>
      </c>
    </row>
    <row r="414" spans="1:13" ht="15.75" thickBot="1" x14ac:dyDescent="0.3">
      <c r="A414" s="220"/>
      <c r="B414" s="436" t="s">
        <v>1681</v>
      </c>
      <c r="C414" s="436"/>
      <c r="D414" s="437"/>
      <c r="E414" s="438" t="s">
        <v>1850</v>
      </c>
      <c r="F414" s="436"/>
      <c r="G414" s="437"/>
      <c r="H414" s="438" t="s">
        <v>1681</v>
      </c>
      <c r="I414" s="439"/>
      <c r="J414" s="439"/>
      <c r="K414" s="439"/>
      <c r="L414" s="439"/>
      <c r="M414" s="440"/>
    </row>
    <row r="415" spans="1:13" ht="15.75" thickTop="1" x14ac:dyDescent="0.25">
      <c r="A415" s="221" t="s">
        <v>1851</v>
      </c>
      <c r="B415" s="337">
        <v>194388.53120401071</v>
      </c>
      <c r="C415" s="337">
        <v>4.4228396639999996</v>
      </c>
      <c r="D415" s="337">
        <v>83.655309749766346</v>
      </c>
      <c r="E415" s="337">
        <v>120191.11711244726</v>
      </c>
      <c r="F415" s="337">
        <v>6716.3061943704279</v>
      </c>
      <c r="G415" s="337">
        <v>7230.4559117999988</v>
      </c>
      <c r="H415" s="337">
        <v>0.51771056610323996</v>
      </c>
      <c r="I415" s="337">
        <v>2.8530150025699998E-2</v>
      </c>
      <c r="J415" s="337">
        <v>572.16514495327442</v>
      </c>
      <c r="K415" s="337">
        <v>1557.1939910195872</v>
      </c>
      <c r="L415" s="337">
        <v>5849.2197121443369</v>
      </c>
      <c r="M415" s="337">
        <v>830.75987228203655</v>
      </c>
    </row>
    <row r="416" spans="1:13" x14ac:dyDescent="0.25">
      <c r="A416" s="338" t="s">
        <v>1852</v>
      </c>
      <c r="B416" s="337">
        <v>70637.721174907623</v>
      </c>
      <c r="C416" s="319" t="s">
        <v>1714</v>
      </c>
      <c r="D416" s="319" t="s">
        <v>1714</v>
      </c>
      <c r="E416" s="319" t="s">
        <v>1714</v>
      </c>
      <c r="F416" s="319" t="s">
        <v>1714</v>
      </c>
      <c r="G416" s="319" t="s">
        <v>1714</v>
      </c>
      <c r="H416" s="319" t="s">
        <v>1714</v>
      </c>
      <c r="I416" s="319" t="s">
        <v>1714</v>
      </c>
      <c r="J416" s="337" t="s">
        <v>1710</v>
      </c>
      <c r="K416" s="337" t="s">
        <v>1710</v>
      </c>
      <c r="L416" s="337" t="s">
        <v>1710</v>
      </c>
      <c r="M416" s="337">
        <v>134.03649648504052</v>
      </c>
    </row>
    <row r="417" spans="1:13" x14ac:dyDescent="0.25">
      <c r="A417" s="339" t="s">
        <v>1853</v>
      </c>
      <c r="B417" s="337">
        <v>46194.121028708993</v>
      </c>
      <c r="C417" s="319" t="s">
        <v>1714</v>
      </c>
      <c r="D417" s="319" t="s">
        <v>1714</v>
      </c>
      <c r="E417" s="319" t="s">
        <v>1714</v>
      </c>
      <c r="F417" s="319" t="s">
        <v>1714</v>
      </c>
      <c r="G417" s="319" t="s">
        <v>1714</v>
      </c>
      <c r="H417" s="319" t="s">
        <v>1714</v>
      </c>
      <c r="I417" s="319" t="s">
        <v>1714</v>
      </c>
      <c r="J417" s="319" t="s">
        <v>1714</v>
      </c>
      <c r="K417" s="319" t="s">
        <v>1714</v>
      </c>
      <c r="L417" s="319" t="s">
        <v>1714</v>
      </c>
      <c r="M417" s="323">
        <v>134.03649648504052</v>
      </c>
    </row>
    <row r="418" spans="1:13" x14ac:dyDescent="0.25">
      <c r="A418" s="339" t="s">
        <v>1854</v>
      </c>
      <c r="B418" s="337">
        <v>14551.955897401811</v>
      </c>
      <c r="C418" s="319" t="s">
        <v>1714</v>
      </c>
      <c r="D418" s="319" t="s">
        <v>1714</v>
      </c>
      <c r="E418" s="319" t="s">
        <v>1714</v>
      </c>
      <c r="F418" s="319" t="s">
        <v>1714</v>
      </c>
      <c r="G418" s="319" t="s">
        <v>1714</v>
      </c>
      <c r="H418" s="319" t="s">
        <v>1714</v>
      </c>
      <c r="I418" s="319" t="s">
        <v>1714</v>
      </c>
      <c r="J418" s="319" t="s">
        <v>1714</v>
      </c>
      <c r="K418" s="319" t="s">
        <v>1714</v>
      </c>
      <c r="L418" s="319" t="s">
        <v>1714</v>
      </c>
      <c r="M418" s="319" t="s">
        <v>1714</v>
      </c>
    </row>
    <row r="419" spans="1:13" x14ac:dyDescent="0.25">
      <c r="A419" s="339" t="s">
        <v>1855</v>
      </c>
      <c r="B419" s="337">
        <v>2432.4049712060923</v>
      </c>
      <c r="C419" s="319" t="s">
        <v>1714</v>
      </c>
      <c r="D419" s="319" t="s">
        <v>1714</v>
      </c>
      <c r="E419" s="319" t="s">
        <v>1714</v>
      </c>
      <c r="F419" s="319" t="s">
        <v>1714</v>
      </c>
      <c r="G419" s="319" t="s">
        <v>1714</v>
      </c>
      <c r="H419" s="319" t="s">
        <v>1714</v>
      </c>
      <c r="I419" s="319" t="s">
        <v>1714</v>
      </c>
      <c r="J419" s="319" t="s">
        <v>1714</v>
      </c>
      <c r="K419" s="319" t="s">
        <v>1714</v>
      </c>
      <c r="L419" s="319" t="s">
        <v>1714</v>
      </c>
      <c r="M419" s="319" t="s">
        <v>1714</v>
      </c>
    </row>
    <row r="420" spans="1:13" x14ac:dyDescent="0.25">
      <c r="A420" s="339" t="s">
        <v>1856</v>
      </c>
      <c r="B420" s="337">
        <v>7459.2392775907283</v>
      </c>
      <c r="C420" s="319" t="s">
        <v>1714</v>
      </c>
      <c r="D420" s="319" t="s">
        <v>1714</v>
      </c>
      <c r="E420" s="319" t="s">
        <v>1714</v>
      </c>
      <c r="F420" s="319" t="s">
        <v>1714</v>
      </c>
      <c r="G420" s="319" t="s">
        <v>1714</v>
      </c>
      <c r="H420" s="319" t="s">
        <v>1714</v>
      </c>
      <c r="I420" s="319" t="s">
        <v>1714</v>
      </c>
      <c r="J420" s="337" t="s">
        <v>1710</v>
      </c>
      <c r="K420" s="337" t="s">
        <v>1710</v>
      </c>
      <c r="L420" s="337" t="s">
        <v>1710</v>
      </c>
      <c r="M420" s="337" t="s">
        <v>1710</v>
      </c>
    </row>
    <row r="421" spans="1:13" x14ac:dyDescent="0.25">
      <c r="A421" s="222" t="s">
        <v>1857</v>
      </c>
      <c r="B421" s="337">
        <v>46553.765996456706</v>
      </c>
      <c r="C421" s="337">
        <v>3.4620000000000002</v>
      </c>
      <c r="D421" s="337">
        <v>69.090317678675007</v>
      </c>
      <c r="E421" s="337">
        <v>20040.325102040817</v>
      </c>
      <c r="F421" s="337" t="s">
        <v>1710</v>
      </c>
      <c r="G421" s="337" t="s">
        <v>1710</v>
      </c>
      <c r="H421" s="337" t="s">
        <v>1710</v>
      </c>
      <c r="I421" s="337" t="s">
        <v>1710</v>
      </c>
      <c r="J421" s="337">
        <v>55.249069497127223</v>
      </c>
      <c r="K421" s="337">
        <v>188.72091220254887</v>
      </c>
      <c r="L421" s="337">
        <v>213.37603828081271</v>
      </c>
      <c r="M421" s="337">
        <v>228.15769905799976</v>
      </c>
    </row>
    <row r="422" spans="1:13" x14ac:dyDescent="0.25">
      <c r="A422" s="247" t="s">
        <v>1858</v>
      </c>
      <c r="B422" s="337">
        <v>9177.0984327999995</v>
      </c>
      <c r="C422" s="337" t="s">
        <v>1710</v>
      </c>
      <c r="D422" s="337" t="s">
        <v>1710</v>
      </c>
      <c r="E422" s="319" t="s">
        <v>1714</v>
      </c>
      <c r="F422" s="319" t="s">
        <v>1714</v>
      </c>
      <c r="G422" s="319" t="s">
        <v>1714</v>
      </c>
      <c r="H422" s="319" t="s">
        <v>1714</v>
      </c>
      <c r="I422" s="319" t="s">
        <v>1714</v>
      </c>
      <c r="J422" s="323" t="s">
        <v>1688</v>
      </c>
      <c r="K422" s="323" t="s">
        <v>1688</v>
      </c>
      <c r="L422" s="323" t="s">
        <v>1688</v>
      </c>
      <c r="M422" s="323" t="s">
        <v>1688</v>
      </c>
    </row>
    <row r="423" spans="1:13" x14ac:dyDescent="0.25">
      <c r="A423" s="339" t="s">
        <v>1859</v>
      </c>
      <c r="B423" s="319" t="s">
        <v>1714</v>
      </c>
      <c r="C423" s="319" t="s">
        <v>1714</v>
      </c>
      <c r="D423" s="337">
        <v>37.974850892036372</v>
      </c>
      <c r="E423" s="319" t="s">
        <v>1714</v>
      </c>
      <c r="F423" s="319" t="s">
        <v>1714</v>
      </c>
      <c r="G423" s="319" t="s">
        <v>1714</v>
      </c>
      <c r="H423" s="319" t="s">
        <v>1714</v>
      </c>
      <c r="I423" s="319" t="s">
        <v>1714</v>
      </c>
      <c r="J423" s="323" t="s">
        <v>1688</v>
      </c>
      <c r="K423" s="319" t="s">
        <v>1714</v>
      </c>
      <c r="L423" s="319" t="s">
        <v>1714</v>
      </c>
      <c r="M423" s="319" t="s">
        <v>1714</v>
      </c>
    </row>
    <row r="424" spans="1:13" x14ac:dyDescent="0.25">
      <c r="A424" s="339" t="s">
        <v>1860</v>
      </c>
      <c r="B424" s="337" t="s">
        <v>1710</v>
      </c>
      <c r="C424" s="319" t="s">
        <v>1714</v>
      </c>
      <c r="D424" s="337">
        <v>23.960466786638641</v>
      </c>
      <c r="E424" s="319" t="s">
        <v>1714</v>
      </c>
      <c r="F424" s="319" t="s">
        <v>1714</v>
      </c>
      <c r="G424" s="319" t="s">
        <v>1714</v>
      </c>
      <c r="H424" s="319" t="s">
        <v>1714</v>
      </c>
      <c r="I424" s="319" t="s">
        <v>1714</v>
      </c>
      <c r="J424" s="323" t="s">
        <v>1688</v>
      </c>
      <c r="K424" s="323" t="s">
        <v>1688</v>
      </c>
      <c r="L424" s="323" t="s">
        <v>1688</v>
      </c>
      <c r="M424" s="319" t="s">
        <v>1714</v>
      </c>
    </row>
    <row r="425" spans="1:13" x14ac:dyDescent="0.25">
      <c r="A425" s="339" t="s">
        <v>1861</v>
      </c>
      <c r="B425" s="337" t="s">
        <v>1834</v>
      </c>
      <c r="C425" s="319" t="s">
        <v>1714</v>
      </c>
      <c r="D425" s="337">
        <v>7.1550000000000002</v>
      </c>
      <c r="E425" s="319" t="s">
        <v>1714</v>
      </c>
      <c r="F425" s="319" t="s">
        <v>1714</v>
      </c>
      <c r="G425" s="319" t="s">
        <v>1714</v>
      </c>
      <c r="H425" s="319" t="s">
        <v>1714</v>
      </c>
      <c r="I425" s="319" t="s">
        <v>1714</v>
      </c>
      <c r="J425" s="319" t="s">
        <v>1714</v>
      </c>
      <c r="K425" s="319" t="s">
        <v>1714</v>
      </c>
      <c r="L425" s="323" t="s">
        <v>1688</v>
      </c>
      <c r="M425" s="323" t="s">
        <v>1688</v>
      </c>
    </row>
    <row r="426" spans="1:13" x14ac:dyDescent="0.25">
      <c r="A426" s="339" t="s">
        <v>1862</v>
      </c>
      <c r="B426" s="337">
        <v>91.7</v>
      </c>
      <c r="C426" s="337">
        <v>0.40600000000000003</v>
      </c>
      <c r="D426" s="319" t="s">
        <v>1714</v>
      </c>
      <c r="E426" s="319" t="s">
        <v>1714</v>
      </c>
      <c r="F426" s="319" t="s">
        <v>1714</v>
      </c>
      <c r="G426" s="319" t="s">
        <v>1714</v>
      </c>
      <c r="H426" s="319" t="s">
        <v>1714</v>
      </c>
      <c r="I426" s="319" t="s">
        <v>1714</v>
      </c>
      <c r="J426" s="323" t="s">
        <v>1688</v>
      </c>
      <c r="K426" s="323" t="s">
        <v>1688</v>
      </c>
      <c r="L426" s="323" t="s">
        <v>1688</v>
      </c>
      <c r="M426" s="323" t="s">
        <v>1688</v>
      </c>
    </row>
    <row r="427" spans="1:13" x14ac:dyDescent="0.25">
      <c r="A427" s="339" t="s">
        <v>1863</v>
      </c>
      <c r="B427" s="337">
        <v>1755.3999999999999</v>
      </c>
      <c r="C427" s="319" t="s">
        <v>1714</v>
      </c>
      <c r="D427" s="319" t="s">
        <v>1714</v>
      </c>
      <c r="E427" s="319" t="s">
        <v>1714</v>
      </c>
      <c r="F427" s="319" t="s">
        <v>1714</v>
      </c>
      <c r="G427" s="319" t="s">
        <v>1714</v>
      </c>
      <c r="H427" s="319" t="s">
        <v>1714</v>
      </c>
      <c r="I427" s="319" t="s">
        <v>1714</v>
      </c>
      <c r="J427" s="319" t="s">
        <v>1714</v>
      </c>
      <c r="K427" s="319" t="s">
        <v>1714</v>
      </c>
      <c r="L427" s="319" t="s">
        <v>1714</v>
      </c>
      <c r="M427" s="319" t="s">
        <v>1714</v>
      </c>
    </row>
    <row r="428" spans="1:13" x14ac:dyDescent="0.25">
      <c r="A428" s="339" t="s">
        <v>1864</v>
      </c>
      <c r="B428" s="337">
        <v>1655.306718597858</v>
      </c>
      <c r="C428" s="319" t="s">
        <v>1714</v>
      </c>
      <c r="D428" s="319" t="s">
        <v>1714</v>
      </c>
      <c r="E428" s="319" t="s">
        <v>1714</v>
      </c>
      <c r="F428" s="319" t="s">
        <v>1714</v>
      </c>
      <c r="G428" s="319" t="s">
        <v>1714</v>
      </c>
      <c r="H428" s="319" t="s">
        <v>1714</v>
      </c>
      <c r="I428" s="319" t="s">
        <v>1714</v>
      </c>
      <c r="J428" s="319" t="s">
        <v>1714</v>
      </c>
      <c r="K428" s="319" t="s">
        <v>1714</v>
      </c>
      <c r="L428" s="319" t="s">
        <v>1714</v>
      </c>
      <c r="M428" s="319" t="s">
        <v>1714</v>
      </c>
    </row>
    <row r="429" spans="1:13" x14ac:dyDescent="0.25">
      <c r="A429" s="339" t="s">
        <v>1865</v>
      </c>
      <c r="B429" s="337">
        <v>27383.218865213978</v>
      </c>
      <c r="C429" s="337">
        <v>3.056</v>
      </c>
      <c r="D429" s="319" t="s">
        <v>1714</v>
      </c>
      <c r="E429" s="319" t="s">
        <v>1714</v>
      </c>
      <c r="F429" s="319" t="s">
        <v>1714</v>
      </c>
      <c r="G429" s="319" t="s">
        <v>1714</v>
      </c>
      <c r="H429" s="319" t="s">
        <v>1714</v>
      </c>
      <c r="I429" s="319" t="s">
        <v>1714</v>
      </c>
      <c r="J429" s="323" t="s">
        <v>1688</v>
      </c>
      <c r="K429" s="323" t="s">
        <v>1688</v>
      </c>
      <c r="L429" s="323" t="s">
        <v>1688</v>
      </c>
      <c r="M429" s="323" t="s">
        <v>1688</v>
      </c>
    </row>
    <row r="430" spans="1:13" x14ac:dyDescent="0.25">
      <c r="A430" s="339" t="s">
        <v>1866</v>
      </c>
      <c r="B430" s="319" t="s">
        <v>1714</v>
      </c>
      <c r="C430" s="319" t="s">
        <v>1714</v>
      </c>
      <c r="D430" s="319" t="s">
        <v>1714</v>
      </c>
      <c r="E430" s="337">
        <v>20040.325102040817</v>
      </c>
      <c r="F430" s="337" t="s">
        <v>1710</v>
      </c>
      <c r="G430" s="337" t="s">
        <v>1710</v>
      </c>
      <c r="H430" s="337" t="s">
        <v>1710</v>
      </c>
      <c r="I430" s="337" t="s">
        <v>1710</v>
      </c>
      <c r="J430" s="319" t="s">
        <v>1714</v>
      </c>
      <c r="K430" s="319" t="s">
        <v>1714</v>
      </c>
      <c r="L430" s="319" t="s">
        <v>1714</v>
      </c>
      <c r="M430" s="319" t="s">
        <v>1714</v>
      </c>
    </row>
    <row r="431" spans="1:13" x14ac:dyDescent="0.25">
      <c r="A431" s="385" t="s">
        <v>1867</v>
      </c>
      <c r="B431" s="337">
        <v>6491.041979844872</v>
      </c>
      <c r="C431" s="337" t="s">
        <v>1732</v>
      </c>
      <c r="D431" s="337" t="s">
        <v>1710</v>
      </c>
      <c r="E431" s="337" t="s">
        <v>1710</v>
      </c>
      <c r="F431" s="337" t="s">
        <v>1710</v>
      </c>
      <c r="G431" s="337" t="s">
        <v>1710</v>
      </c>
      <c r="H431" s="337" t="s">
        <v>1710</v>
      </c>
      <c r="I431" s="337" t="s">
        <v>1710</v>
      </c>
      <c r="J431" s="337">
        <v>55.249069497127223</v>
      </c>
      <c r="K431" s="337">
        <v>188.72091220254887</v>
      </c>
      <c r="L431" s="337">
        <v>213.37603828081271</v>
      </c>
      <c r="M431" s="337">
        <v>228.15769905799976</v>
      </c>
    </row>
    <row r="432" spans="1:13" x14ac:dyDescent="0.25">
      <c r="A432" s="338" t="s">
        <v>1868</v>
      </c>
      <c r="B432" s="337">
        <v>77197.044032646372</v>
      </c>
      <c r="C432" s="337">
        <v>0.96083966399999998</v>
      </c>
      <c r="D432" s="337" t="s">
        <v>1710</v>
      </c>
      <c r="E432" s="337" t="s">
        <v>1732</v>
      </c>
      <c r="F432" s="337">
        <v>3439.7541856200496</v>
      </c>
      <c r="G432" s="337" t="s">
        <v>1710</v>
      </c>
      <c r="H432" s="337">
        <v>0.12041830440901</v>
      </c>
      <c r="I432" s="337" t="s">
        <v>1710</v>
      </c>
      <c r="J432" s="337">
        <v>60.032090854165958</v>
      </c>
      <c r="K432" s="337">
        <v>752.39490757758881</v>
      </c>
      <c r="L432" s="337">
        <v>44.874287061635293</v>
      </c>
      <c r="M432" s="337">
        <v>158.39225986800554</v>
      </c>
    </row>
    <row r="433" spans="1:13" x14ac:dyDescent="0.25">
      <c r="A433" s="339" t="s">
        <v>1869</v>
      </c>
      <c r="B433" s="337">
        <v>70076.465574306625</v>
      </c>
      <c r="C433" s="337">
        <v>0.57413966400000005</v>
      </c>
      <c r="D433" s="319" t="s">
        <v>1714</v>
      </c>
      <c r="E433" s="319" t="s">
        <v>1714</v>
      </c>
      <c r="F433" s="319" t="s">
        <v>1714</v>
      </c>
      <c r="G433" s="319" t="s">
        <v>1714</v>
      </c>
      <c r="H433" s="319" t="s">
        <v>1714</v>
      </c>
      <c r="I433" s="319" t="s">
        <v>1714</v>
      </c>
      <c r="J433" s="323" t="s">
        <v>1688</v>
      </c>
      <c r="K433" s="323" t="s">
        <v>1688</v>
      </c>
      <c r="L433" s="323" t="s">
        <v>1688</v>
      </c>
      <c r="M433" s="323" t="s">
        <v>1688</v>
      </c>
    </row>
    <row r="434" spans="1:13" x14ac:dyDescent="0.25">
      <c r="A434" s="339" t="s">
        <v>1870</v>
      </c>
      <c r="B434" s="337">
        <v>1391.9</v>
      </c>
      <c r="C434" s="337">
        <v>0.38669999999999999</v>
      </c>
      <c r="D434" s="319" t="s">
        <v>1714</v>
      </c>
      <c r="E434" s="319" t="s">
        <v>1714</v>
      </c>
      <c r="F434" s="319" t="s">
        <v>1714</v>
      </c>
      <c r="G434" s="319" t="s">
        <v>1714</v>
      </c>
      <c r="H434" s="319" t="s">
        <v>1714</v>
      </c>
      <c r="I434" s="319" t="s">
        <v>1714</v>
      </c>
      <c r="J434" s="323" t="s">
        <v>1688</v>
      </c>
      <c r="K434" s="323" t="s">
        <v>1688</v>
      </c>
      <c r="L434" s="323" t="s">
        <v>1688</v>
      </c>
      <c r="M434" s="323" t="s">
        <v>1688</v>
      </c>
    </row>
    <row r="435" spans="1:13" x14ac:dyDescent="0.25">
      <c r="A435" s="339" t="s">
        <v>1871</v>
      </c>
      <c r="B435" s="337">
        <v>4142.0497045616085</v>
      </c>
      <c r="C435" s="319" t="s">
        <v>1714</v>
      </c>
      <c r="D435" s="319" t="s">
        <v>1714</v>
      </c>
      <c r="E435" s="319" t="s">
        <v>1714</v>
      </c>
      <c r="F435" s="337">
        <v>3439.7541856200496</v>
      </c>
      <c r="G435" s="319" t="s">
        <v>1714</v>
      </c>
      <c r="H435" s="337" t="s">
        <v>1710</v>
      </c>
      <c r="I435" s="319" t="s">
        <v>1714</v>
      </c>
      <c r="J435" s="323" t="s">
        <v>1688</v>
      </c>
      <c r="K435" s="323" t="s">
        <v>1688</v>
      </c>
      <c r="L435" s="323" t="s">
        <v>1688</v>
      </c>
      <c r="M435" s="323" t="s">
        <v>1688</v>
      </c>
    </row>
    <row r="436" spans="1:13" x14ac:dyDescent="0.25">
      <c r="A436" s="385" t="s">
        <v>1872</v>
      </c>
      <c r="B436" s="337">
        <v>3.2962224463777599</v>
      </c>
      <c r="C436" s="319" t="s">
        <v>1714</v>
      </c>
      <c r="D436" s="319" t="s">
        <v>1714</v>
      </c>
      <c r="E436" s="337" t="s">
        <v>1732</v>
      </c>
      <c r="F436" s="337" t="s">
        <v>1710</v>
      </c>
      <c r="G436" s="337" t="s">
        <v>1710</v>
      </c>
      <c r="H436" s="337">
        <v>0.12041830440901</v>
      </c>
      <c r="I436" s="319" t="s">
        <v>1714</v>
      </c>
      <c r="J436" s="323" t="s">
        <v>1688</v>
      </c>
      <c r="K436" s="323" t="s">
        <v>1688</v>
      </c>
      <c r="L436" s="323" t="s">
        <v>1688</v>
      </c>
      <c r="M436" s="323" t="s">
        <v>1688</v>
      </c>
    </row>
    <row r="437" spans="1:13" x14ac:dyDescent="0.25">
      <c r="A437" s="386" t="s">
        <v>1873</v>
      </c>
      <c r="B437" s="337">
        <v>553.25</v>
      </c>
      <c r="C437" s="319" t="s">
        <v>1714</v>
      </c>
      <c r="D437" s="319" t="s">
        <v>1714</v>
      </c>
      <c r="E437" s="319" t="s">
        <v>1714</v>
      </c>
      <c r="F437" s="319" t="s">
        <v>1714</v>
      </c>
      <c r="G437" s="319" t="s">
        <v>1714</v>
      </c>
      <c r="H437" s="319" t="s">
        <v>1714</v>
      </c>
      <c r="I437" s="319" t="s">
        <v>1714</v>
      </c>
      <c r="J437" s="323" t="s">
        <v>1688</v>
      </c>
      <c r="K437" s="323" t="s">
        <v>1688</v>
      </c>
      <c r="L437" s="323" t="s">
        <v>1688</v>
      </c>
      <c r="M437" s="323" t="s">
        <v>1688</v>
      </c>
    </row>
    <row r="438" spans="1:13" x14ac:dyDescent="0.25">
      <c r="A438" s="386" t="s">
        <v>1874</v>
      </c>
      <c r="B438" s="337">
        <v>1030.0825313317564</v>
      </c>
      <c r="C438" s="319" t="s">
        <v>1714</v>
      </c>
      <c r="D438" s="319" t="s">
        <v>1714</v>
      </c>
      <c r="E438" s="319" t="s">
        <v>1714</v>
      </c>
      <c r="F438" s="319" t="s">
        <v>1714</v>
      </c>
      <c r="G438" s="319" t="s">
        <v>1714</v>
      </c>
      <c r="H438" s="319" t="s">
        <v>1714</v>
      </c>
      <c r="I438" s="319" t="s">
        <v>1714</v>
      </c>
      <c r="J438" s="323" t="s">
        <v>1688</v>
      </c>
      <c r="K438" s="323" t="s">
        <v>1688</v>
      </c>
      <c r="L438" s="323" t="s">
        <v>1688</v>
      </c>
      <c r="M438" s="323" t="s">
        <v>1688</v>
      </c>
    </row>
    <row r="439" spans="1:13" x14ac:dyDescent="0.25">
      <c r="A439" s="339" t="s">
        <v>1875</v>
      </c>
      <c r="B439" s="337" t="s">
        <v>1710</v>
      </c>
      <c r="C439" s="337" t="s">
        <v>1710</v>
      </c>
      <c r="D439" s="337" t="s">
        <v>1710</v>
      </c>
      <c r="E439" s="337" t="s">
        <v>1710</v>
      </c>
      <c r="F439" s="337" t="s">
        <v>1710</v>
      </c>
      <c r="G439" s="337" t="s">
        <v>1710</v>
      </c>
      <c r="H439" s="337" t="s">
        <v>1710</v>
      </c>
      <c r="I439" s="337" t="s">
        <v>1710</v>
      </c>
      <c r="J439" s="337">
        <v>60.032090854165958</v>
      </c>
      <c r="K439" s="337">
        <v>752.39490757758881</v>
      </c>
      <c r="L439" s="337">
        <v>44.874287061635293</v>
      </c>
      <c r="M439" s="337">
        <v>158.39225986800554</v>
      </c>
    </row>
    <row r="440" spans="1:13" x14ac:dyDescent="0.25">
      <c r="A440" s="248" t="s">
        <v>1876</v>
      </c>
      <c r="B440" s="337" t="s">
        <v>1688</v>
      </c>
      <c r="C440" s="337" t="s">
        <v>1710</v>
      </c>
      <c r="D440" s="337" t="s">
        <v>1710</v>
      </c>
      <c r="E440" s="319" t="s">
        <v>1714</v>
      </c>
      <c r="F440" s="319" t="s">
        <v>1714</v>
      </c>
      <c r="G440" s="319" t="s">
        <v>1714</v>
      </c>
      <c r="H440" s="319" t="s">
        <v>1714</v>
      </c>
      <c r="I440" s="319" t="s">
        <v>1714</v>
      </c>
      <c r="J440" s="337" t="s">
        <v>1710</v>
      </c>
      <c r="K440" s="337" t="s">
        <v>1710</v>
      </c>
      <c r="L440" s="337" t="s">
        <v>1710</v>
      </c>
      <c r="M440" s="337" t="s">
        <v>1710</v>
      </c>
    </row>
    <row r="441" spans="1:13" x14ac:dyDescent="0.25">
      <c r="A441" s="340" t="s">
        <v>1877</v>
      </c>
      <c r="B441" s="337" t="s">
        <v>1688</v>
      </c>
      <c r="C441" s="337" t="s">
        <v>1710</v>
      </c>
      <c r="D441" s="337" t="s">
        <v>1710</v>
      </c>
      <c r="E441" s="319" t="s">
        <v>1714</v>
      </c>
      <c r="F441" s="319" t="s">
        <v>1714</v>
      </c>
      <c r="G441" s="319" t="s">
        <v>1714</v>
      </c>
      <c r="H441" s="319" t="s">
        <v>1714</v>
      </c>
      <c r="I441" s="319" t="s">
        <v>1714</v>
      </c>
      <c r="J441" s="323" t="s">
        <v>1710</v>
      </c>
      <c r="K441" s="323" t="s">
        <v>1710</v>
      </c>
      <c r="L441" s="323" t="s">
        <v>1710</v>
      </c>
      <c r="M441" s="323" t="s">
        <v>1710</v>
      </c>
    </row>
    <row r="442" spans="1:13" x14ac:dyDescent="0.25">
      <c r="A442" s="340" t="s">
        <v>1878</v>
      </c>
      <c r="B442" s="337" t="s">
        <v>1688</v>
      </c>
      <c r="C442" s="337" t="s">
        <v>1710</v>
      </c>
      <c r="D442" s="337" t="s">
        <v>1710</v>
      </c>
      <c r="E442" s="319" t="s">
        <v>1714</v>
      </c>
      <c r="F442" s="319" t="s">
        <v>1714</v>
      </c>
      <c r="G442" s="319" t="s">
        <v>1714</v>
      </c>
      <c r="H442" s="319" t="s">
        <v>1714</v>
      </c>
      <c r="I442" s="319" t="s">
        <v>1714</v>
      </c>
      <c r="J442" s="323" t="s">
        <v>1710</v>
      </c>
      <c r="K442" s="323" t="s">
        <v>1710</v>
      </c>
      <c r="L442" s="323" t="s">
        <v>1710</v>
      </c>
      <c r="M442" s="323" t="s">
        <v>1710</v>
      </c>
    </row>
    <row r="443" spans="1:13" x14ac:dyDescent="0.25">
      <c r="A443" s="387" t="s">
        <v>1879</v>
      </c>
      <c r="B443" s="337" t="s">
        <v>1688</v>
      </c>
      <c r="C443" s="337" t="s">
        <v>1710</v>
      </c>
      <c r="D443" s="337" t="s">
        <v>1710</v>
      </c>
      <c r="E443" s="319" t="s">
        <v>1714</v>
      </c>
      <c r="F443" s="319" t="s">
        <v>1714</v>
      </c>
      <c r="G443" s="319" t="s">
        <v>1714</v>
      </c>
      <c r="H443" s="319" t="s">
        <v>1714</v>
      </c>
      <c r="I443" s="319" t="s">
        <v>1714</v>
      </c>
      <c r="J443" s="337" t="s">
        <v>1710</v>
      </c>
      <c r="K443" s="337" t="s">
        <v>1710</v>
      </c>
      <c r="L443" s="337" t="s">
        <v>1710</v>
      </c>
      <c r="M443" s="337" t="s">
        <v>1710</v>
      </c>
    </row>
    <row r="444" spans="1:13" x14ac:dyDescent="0.25">
      <c r="A444" s="341" t="s">
        <v>1880</v>
      </c>
      <c r="B444" s="319" t="s">
        <v>1714</v>
      </c>
      <c r="C444" s="319" t="s">
        <v>1714</v>
      </c>
      <c r="D444" s="319" t="s">
        <v>1714</v>
      </c>
      <c r="E444" s="337">
        <v>205.03642790644966</v>
      </c>
      <c r="F444" s="337">
        <v>3258.5392489035653</v>
      </c>
      <c r="G444" s="337" t="s">
        <v>1817</v>
      </c>
      <c r="H444" s="337">
        <v>3.1103247907929999E-2</v>
      </c>
      <c r="I444" s="337">
        <v>2.8530150025699998E-2</v>
      </c>
      <c r="J444" s="319" t="s">
        <v>1714</v>
      </c>
      <c r="K444" s="319" t="s">
        <v>1714</v>
      </c>
      <c r="L444" s="319" t="s">
        <v>1714</v>
      </c>
      <c r="M444" s="319" t="s">
        <v>1714</v>
      </c>
    </row>
    <row r="445" spans="1:13" x14ac:dyDescent="0.25">
      <c r="A445" s="340" t="s">
        <v>1881</v>
      </c>
      <c r="B445" s="319" t="s">
        <v>1714</v>
      </c>
      <c r="C445" s="319" t="s">
        <v>1714</v>
      </c>
      <c r="D445" s="319" t="s">
        <v>1714</v>
      </c>
      <c r="E445" s="337">
        <v>203.14150729415826</v>
      </c>
      <c r="F445" s="337">
        <v>3249.4595465139037</v>
      </c>
      <c r="G445" s="337" t="s">
        <v>1730</v>
      </c>
      <c r="H445" s="337">
        <v>3.0668042743200001E-2</v>
      </c>
      <c r="I445" s="337">
        <v>2.8530150025699998E-2</v>
      </c>
      <c r="J445" s="319" t="s">
        <v>1714</v>
      </c>
      <c r="K445" s="319" t="s">
        <v>1714</v>
      </c>
      <c r="L445" s="319" t="s">
        <v>1714</v>
      </c>
      <c r="M445" s="319" t="s">
        <v>1714</v>
      </c>
    </row>
    <row r="446" spans="1:13" x14ac:dyDescent="0.25">
      <c r="A446" s="340" t="s">
        <v>1882</v>
      </c>
      <c r="B446" s="319" t="s">
        <v>1714</v>
      </c>
      <c r="C446" s="319" t="s">
        <v>1714</v>
      </c>
      <c r="D446" s="319" t="s">
        <v>1714</v>
      </c>
      <c r="E446" s="337" t="s">
        <v>1730</v>
      </c>
      <c r="F446" s="337" t="s">
        <v>1730</v>
      </c>
      <c r="G446" s="337" t="s">
        <v>1730</v>
      </c>
      <c r="H446" s="337" t="s">
        <v>1730</v>
      </c>
      <c r="I446" s="337" t="s">
        <v>1730</v>
      </c>
      <c r="J446" s="319" t="s">
        <v>1714</v>
      </c>
      <c r="K446" s="319" t="s">
        <v>1714</v>
      </c>
      <c r="L446" s="319" t="s">
        <v>1714</v>
      </c>
      <c r="M446" s="319" t="s">
        <v>1714</v>
      </c>
    </row>
    <row r="447" spans="1:13" x14ac:dyDescent="0.25">
      <c r="A447" s="340" t="s">
        <v>1883</v>
      </c>
      <c r="B447" s="319" t="s">
        <v>1714</v>
      </c>
      <c r="C447" s="319" t="s">
        <v>1714</v>
      </c>
      <c r="D447" s="319" t="s">
        <v>1714</v>
      </c>
      <c r="E447" s="337">
        <v>0.10311480095790999</v>
      </c>
      <c r="F447" s="337">
        <v>3.6569522277920501</v>
      </c>
      <c r="G447" s="337" t="s">
        <v>1730</v>
      </c>
      <c r="H447" s="337" t="s">
        <v>1717</v>
      </c>
      <c r="I447" s="337" t="s">
        <v>1717</v>
      </c>
      <c r="J447" s="319" t="s">
        <v>1714</v>
      </c>
      <c r="K447" s="319" t="s">
        <v>1714</v>
      </c>
      <c r="L447" s="319" t="s">
        <v>1714</v>
      </c>
      <c r="M447" s="319" t="s">
        <v>1714</v>
      </c>
    </row>
    <row r="448" spans="1:13" x14ac:dyDescent="0.25">
      <c r="A448" s="340" t="s">
        <v>1884</v>
      </c>
      <c r="B448" s="319" t="s">
        <v>1714</v>
      </c>
      <c r="C448" s="319" t="s">
        <v>1714</v>
      </c>
      <c r="D448" s="319" t="s">
        <v>1714</v>
      </c>
      <c r="E448" s="337">
        <v>1.6984600970478201</v>
      </c>
      <c r="F448" s="337">
        <v>3.5883231618697602</v>
      </c>
      <c r="G448" s="337" t="s">
        <v>1717</v>
      </c>
      <c r="H448" s="337">
        <v>3.4476945044E-4</v>
      </c>
      <c r="I448" s="337" t="s">
        <v>1717</v>
      </c>
      <c r="J448" s="319" t="s">
        <v>1714</v>
      </c>
      <c r="K448" s="319" t="s">
        <v>1714</v>
      </c>
      <c r="L448" s="319" t="s">
        <v>1714</v>
      </c>
      <c r="M448" s="319" t="s">
        <v>1714</v>
      </c>
    </row>
    <row r="449" spans="1:13" x14ac:dyDescent="0.25">
      <c r="A449" s="340" t="s">
        <v>1885</v>
      </c>
      <c r="B449" s="319" t="s">
        <v>1714</v>
      </c>
      <c r="C449" s="319" t="s">
        <v>1714</v>
      </c>
      <c r="D449" s="319" t="s">
        <v>1714</v>
      </c>
      <c r="E449" s="337">
        <v>9.3345714285669998E-2</v>
      </c>
      <c r="F449" s="337">
        <v>1.83442699999999</v>
      </c>
      <c r="G449" s="337" t="s">
        <v>1730</v>
      </c>
      <c r="H449" s="337">
        <v>9.0435714290000002E-5</v>
      </c>
      <c r="I449" s="337" t="s">
        <v>1717</v>
      </c>
      <c r="J449" s="319" t="s">
        <v>1714</v>
      </c>
      <c r="K449" s="319" t="s">
        <v>1714</v>
      </c>
      <c r="L449" s="319" t="s">
        <v>1714</v>
      </c>
      <c r="M449" s="319" t="s">
        <v>1714</v>
      </c>
    </row>
    <row r="450" spans="1:13" x14ac:dyDescent="0.25">
      <c r="A450" s="249" t="s">
        <v>1886</v>
      </c>
      <c r="B450" s="319" t="s">
        <v>1714</v>
      </c>
      <c r="C450" s="319" t="s">
        <v>1714</v>
      </c>
      <c r="D450" s="319" t="s">
        <v>1714</v>
      </c>
      <c r="E450" s="337">
        <v>99945.755582500002</v>
      </c>
      <c r="F450" s="337">
        <v>15.660888</v>
      </c>
      <c r="G450" s="337">
        <v>7230.4559117999988</v>
      </c>
      <c r="H450" s="337" t="s">
        <v>1710</v>
      </c>
      <c r="I450" s="337" t="s">
        <v>1710</v>
      </c>
      <c r="J450" s="319" t="s">
        <v>1714</v>
      </c>
      <c r="K450" s="319" t="s">
        <v>1714</v>
      </c>
      <c r="L450" s="319" t="s">
        <v>1714</v>
      </c>
      <c r="M450" s="319" t="s">
        <v>1714</v>
      </c>
    </row>
    <row r="451" spans="1:13" x14ac:dyDescent="0.25">
      <c r="A451" s="340" t="s">
        <v>1887</v>
      </c>
      <c r="B451" s="319" t="s">
        <v>1714</v>
      </c>
      <c r="C451" s="319" t="s">
        <v>1714</v>
      </c>
      <c r="D451" s="319" t="s">
        <v>1714</v>
      </c>
      <c r="E451" s="337">
        <v>89653.230582500008</v>
      </c>
      <c r="F451" s="337" t="s">
        <v>1710</v>
      </c>
      <c r="G451" s="337" t="s">
        <v>1764</v>
      </c>
      <c r="H451" s="337" t="s">
        <v>1710</v>
      </c>
      <c r="I451" s="337" t="s">
        <v>1710</v>
      </c>
      <c r="J451" s="319" t="s">
        <v>1714</v>
      </c>
      <c r="K451" s="319" t="s">
        <v>1714</v>
      </c>
      <c r="L451" s="319" t="s">
        <v>1714</v>
      </c>
      <c r="M451" s="319" t="s">
        <v>1714</v>
      </c>
    </row>
    <row r="452" spans="1:13" x14ac:dyDescent="0.25">
      <c r="A452" s="340" t="s">
        <v>1888</v>
      </c>
      <c r="B452" s="319" t="s">
        <v>1714</v>
      </c>
      <c r="C452" s="319" t="s">
        <v>1714</v>
      </c>
      <c r="D452" s="319" t="s">
        <v>1714</v>
      </c>
      <c r="E452" s="337">
        <v>1457.742</v>
      </c>
      <c r="F452" s="337" t="s">
        <v>1710</v>
      </c>
      <c r="G452" s="337" t="s">
        <v>1688</v>
      </c>
      <c r="H452" s="337" t="s">
        <v>1710</v>
      </c>
      <c r="I452" s="337" t="s">
        <v>1710</v>
      </c>
      <c r="J452" s="319" t="s">
        <v>1714</v>
      </c>
      <c r="K452" s="319" t="s">
        <v>1714</v>
      </c>
      <c r="L452" s="319" t="s">
        <v>1714</v>
      </c>
      <c r="M452" s="319" t="s">
        <v>1714</v>
      </c>
    </row>
    <row r="453" spans="1:13" x14ac:dyDescent="0.25">
      <c r="A453" s="340" t="s">
        <v>1889</v>
      </c>
      <c r="B453" s="319" t="s">
        <v>1714</v>
      </c>
      <c r="C453" s="319" t="s">
        <v>1714</v>
      </c>
      <c r="D453" s="319" t="s">
        <v>1714</v>
      </c>
      <c r="E453" s="337">
        <v>301.25799999999998</v>
      </c>
      <c r="F453" s="337">
        <v>15.660888</v>
      </c>
      <c r="G453" s="337" t="s">
        <v>1688</v>
      </c>
      <c r="H453" s="337" t="s">
        <v>1710</v>
      </c>
      <c r="I453" s="337" t="s">
        <v>1710</v>
      </c>
      <c r="J453" s="319" t="s">
        <v>1714</v>
      </c>
      <c r="K453" s="319" t="s">
        <v>1714</v>
      </c>
      <c r="L453" s="319" t="s">
        <v>1714</v>
      </c>
      <c r="M453" s="319" t="s">
        <v>1714</v>
      </c>
    </row>
    <row r="454" spans="1:13" x14ac:dyDescent="0.25">
      <c r="A454" s="340" t="s">
        <v>1890</v>
      </c>
      <c r="B454" s="319" t="s">
        <v>1714</v>
      </c>
      <c r="C454" s="319" t="s">
        <v>1714</v>
      </c>
      <c r="D454" s="319" t="s">
        <v>1714</v>
      </c>
      <c r="E454" s="337">
        <v>8533.5249999999996</v>
      </c>
      <c r="F454" s="337" t="s">
        <v>1710</v>
      </c>
      <c r="G454" s="337" t="s">
        <v>1774</v>
      </c>
      <c r="H454" s="337" t="s">
        <v>1710</v>
      </c>
      <c r="I454" s="337" t="s">
        <v>1710</v>
      </c>
      <c r="J454" s="319" t="s">
        <v>1714</v>
      </c>
      <c r="K454" s="319" t="s">
        <v>1714</v>
      </c>
      <c r="L454" s="319" t="s">
        <v>1714</v>
      </c>
      <c r="M454" s="319" t="s">
        <v>1714</v>
      </c>
    </row>
    <row r="455" spans="1:13" x14ac:dyDescent="0.25">
      <c r="A455" s="340" t="s">
        <v>1891</v>
      </c>
      <c r="B455" s="319" t="s">
        <v>1714</v>
      </c>
      <c r="C455" s="319" t="s">
        <v>1714</v>
      </c>
      <c r="D455" s="319" t="s">
        <v>1714</v>
      </c>
      <c r="E455" s="337" t="s">
        <v>1710</v>
      </c>
      <c r="F455" s="337" t="s">
        <v>1710</v>
      </c>
      <c r="G455" s="337" t="s">
        <v>1688</v>
      </c>
      <c r="H455" s="337" t="s">
        <v>1710</v>
      </c>
      <c r="I455" s="337" t="s">
        <v>1710</v>
      </c>
      <c r="J455" s="319" t="s">
        <v>1714</v>
      </c>
      <c r="K455" s="319" t="s">
        <v>1714</v>
      </c>
      <c r="L455" s="319" t="s">
        <v>1714</v>
      </c>
      <c r="M455" s="319" t="s">
        <v>1714</v>
      </c>
    </row>
    <row r="456" spans="1:13" x14ac:dyDescent="0.25">
      <c r="A456" s="387" t="s">
        <v>1892</v>
      </c>
      <c r="B456" s="319" t="s">
        <v>1714</v>
      </c>
      <c r="C456" s="319" t="s">
        <v>1714</v>
      </c>
      <c r="D456" s="319" t="s">
        <v>1714</v>
      </c>
      <c r="E456" s="337" t="s">
        <v>1710</v>
      </c>
      <c r="F456" s="337" t="s">
        <v>1710</v>
      </c>
      <c r="G456" s="337">
        <v>7230.4559117999988</v>
      </c>
      <c r="H456" s="337" t="s">
        <v>1710</v>
      </c>
      <c r="I456" s="337" t="s">
        <v>1710</v>
      </c>
      <c r="J456" s="319" t="s">
        <v>1714</v>
      </c>
      <c r="K456" s="319" t="s">
        <v>1714</v>
      </c>
      <c r="L456" s="319" t="s">
        <v>1714</v>
      </c>
      <c r="M456" s="319" t="s">
        <v>1714</v>
      </c>
    </row>
    <row r="457" spans="1:13" x14ac:dyDescent="0.25">
      <c r="A457" s="341" t="s">
        <v>1893</v>
      </c>
      <c r="B457" s="337" t="s">
        <v>1834</v>
      </c>
      <c r="C457" s="337" t="s">
        <v>1834</v>
      </c>
      <c r="D457" s="337">
        <v>14.15208194400004</v>
      </c>
      <c r="E457" s="337" t="s">
        <v>1710</v>
      </c>
      <c r="F457" s="337">
        <v>2.3518718468133701</v>
      </c>
      <c r="G457" s="337" t="s">
        <v>1710</v>
      </c>
      <c r="H457" s="337">
        <v>0.36618901378629998</v>
      </c>
      <c r="I457" s="337" t="s">
        <v>1710</v>
      </c>
      <c r="J457" s="337">
        <v>3.0595650574289701</v>
      </c>
      <c r="K457" s="337">
        <v>2.2218459027463999</v>
      </c>
      <c r="L457" s="337">
        <v>3851.2231308671667</v>
      </c>
      <c r="M457" s="337">
        <v>0.17191986356898001</v>
      </c>
    </row>
    <row r="458" spans="1:13" x14ac:dyDescent="0.25">
      <c r="A458" s="340" t="s">
        <v>1894</v>
      </c>
      <c r="B458" s="319" t="s">
        <v>1714</v>
      </c>
      <c r="C458" s="319" t="s">
        <v>1714</v>
      </c>
      <c r="D458" s="319" t="s">
        <v>1714</v>
      </c>
      <c r="E458" s="337" t="s">
        <v>1710</v>
      </c>
      <c r="F458" s="337">
        <v>2.3518718468133701</v>
      </c>
      <c r="G458" s="337" t="s">
        <v>1710</v>
      </c>
      <c r="H458" s="337">
        <v>0.36618901378629998</v>
      </c>
      <c r="I458" s="337" t="s">
        <v>1710</v>
      </c>
      <c r="J458" s="319" t="s">
        <v>1714</v>
      </c>
      <c r="K458" s="319" t="s">
        <v>1714</v>
      </c>
      <c r="L458" s="319" t="s">
        <v>1714</v>
      </c>
      <c r="M458" s="319" t="s">
        <v>1714</v>
      </c>
    </row>
    <row r="459" spans="1:13" x14ac:dyDescent="0.25">
      <c r="A459" s="340" t="s">
        <v>1895</v>
      </c>
      <c r="B459" s="319" t="s">
        <v>1714</v>
      </c>
      <c r="C459" s="319" t="s">
        <v>1714</v>
      </c>
      <c r="D459" s="319" t="s">
        <v>1714</v>
      </c>
      <c r="E459" s="319" t="s">
        <v>1714</v>
      </c>
      <c r="F459" s="337" t="s">
        <v>1710</v>
      </c>
      <c r="G459" s="337" t="s">
        <v>1714</v>
      </c>
      <c r="H459" s="337" t="s">
        <v>1730</v>
      </c>
      <c r="I459" s="319" t="s">
        <v>1714</v>
      </c>
      <c r="J459" s="319" t="s">
        <v>1714</v>
      </c>
      <c r="K459" s="319" t="s">
        <v>1714</v>
      </c>
      <c r="L459" s="319" t="s">
        <v>1714</v>
      </c>
      <c r="M459" s="319" t="s">
        <v>1714</v>
      </c>
    </row>
    <row r="460" spans="1:13" x14ac:dyDescent="0.25">
      <c r="A460" s="340" t="s">
        <v>1896</v>
      </c>
      <c r="B460" s="319" t="s">
        <v>1714</v>
      </c>
      <c r="C460" s="319" t="s">
        <v>1714</v>
      </c>
      <c r="D460" s="337">
        <v>14.15208194400004</v>
      </c>
      <c r="E460" s="319" t="s">
        <v>1714</v>
      </c>
      <c r="F460" s="319" t="s">
        <v>1714</v>
      </c>
      <c r="G460" s="319" t="s">
        <v>1714</v>
      </c>
      <c r="H460" s="319" t="s">
        <v>1714</v>
      </c>
      <c r="I460" s="319" t="s">
        <v>1714</v>
      </c>
      <c r="J460" s="319" t="s">
        <v>1714</v>
      </c>
      <c r="K460" s="319" t="s">
        <v>1714</v>
      </c>
      <c r="L460" s="319" t="s">
        <v>1714</v>
      </c>
      <c r="M460" s="319" t="s">
        <v>1714</v>
      </c>
    </row>
    <row r="461" spans="1:13" x14ac:dyDescent="0.25">
      <c r="A461" s="340" t="s">
        <v>1897</v>
      </c>
      <c r="B461" s="337" t="s">
        <v>1834</v>
      </c>
      <c r="C461" s="337" t="s">
        <v>1834</v>
      </c>
      <c r="D461" s="337" t="s">
        <v>1834</v>
      </c>
      <c r="E461" s="337" t="s">
        <v>1710</v>
      </c>
      <c r="F461" s="337" t="s">
        <v>1710</v>
      </c>
      <c r="G461" s="337" t="s">
        <v>1710</v>
      </c>
      <c r="H461" s="337" t="s">
        <v>1710</v>
      </c>
      <c r="I461" s="337" t="s">
        <v>1710</v>
      </c>
      <c r="J461" s="337">
        <v>3.0595650574289701</v>
      </c>
      <c r="K461" s="337">
        <v>2.2218459027463999</v>
      </c>
      <c r="L461" s="337">
        <v>3851.2231308671667</v>
      </c>
      <c r="M461" s="337">
        <v>0.17191986356898001</v>
      </c>
    </row>
    <row r="462" spans="1:13" x14ac:dyDescent="0.25">
      <c r="A462" s="248" t="s">
        <v>1898</v>
      </c>
      <c r="B462" s="337" t="s">
        <v>1732</v>
      </c>
      <c r="C462" s="337" t="s">
        <v>1710</v>
      </c>
      <c r="D462" s="337">
        <v>0.41291012709129998</v>
      </c>
      <c r="E462" s="337" t="s">
        <v>1724</v>
      </c>
      <c r="F462" s="337" t="s">
        <v>1724</v>
      </c>
      <c r="G462" s="337" t="s">
        <v>1710</v>
      </c>
      <c r="H462" s="337" t="s">
        <v>1724</v>
      </c>
      <c r="I462" s="337" t="s">
        <v>1724</v>
      </c>
      <c r="J462" s="337">
        <v>453.82441954455231</v>
      </c>
      <c r="K462" s="337">
        <v>613.85632533670321</v>
      </c>
      <c r="L462" s="337">
        <v>1739.7462559347221</v>
      </c>
      <c r="M462" s="337">
        <v>310.00149700742173</v>
      </c>
    </row>
    <row r="464" spans="1:13" x14ac:dyDescent="0.25">
      <c r="A464" s="58" t="s">
        <v>1899</v>
      </c>
      <c r="B464" s="66">
        <f>B415</f>
        <v>194388.53120401071</v>
      </c>
      <c r="C464" s="66">
        <f t="shared" ref="C464:M464" si="8">C415</f>
        <v>4.4228396639999996</v>
      </c>
      <c r="D464" s="66">
        <f t="shared" si="8"/>
        <v>83.655309749766346</v>
      </c>
      <c r="E464" s="66">
        <f t="shared" si="8"/>
        <v>120191.11711244726</v>
      </c>
      <c r="F464" s="66">
        <f t="shared" si="8"/>
        <v>6716.3061943704279</v>
      </c>
      <c r="G464" s="66">
        <f t="shared" si="8"/>
        <v>7230.4559117999988</v>
      </c>
      <c r="H464" s="66">
        <f t="shared" si="8"/>
        <v>0.51771056610323996</v>
      </c>
      <c r="I464" s="66">
        <f t="shared" si="8"/>
        <v>2.8530150025699998E-2</v>
      </c>
      <c r="J464" s="66">
        <f t="shared" si="8"/>
        <v>572.16514495327442</v>
      </c>
      <c r="K464" s="66">
        <f t="shared" si="8"/>
        <v>1557.1939910195872</v>
      </c>
      <c r="L464" s="66">
        <f t="shared" si="8"/>
        <v>5849.2197121443369</v>
      </c>
      <c r="M464" s="66">
        <f t="shared" si="8"/>
        <v>830.75987228203655</v>
      </c>
    </row>
    <row r="466" spans="1:36" ht="17.25" x14ac:dyDescent="0.25">
      <c r="A466" s="443" t="s">
        <v>1900</v>
      </c>
      <c r="B466" s="443"/>
      <c r="C466" s="443"/>
      <c r="D466" s="443"/>
      <c r="E466" s="443"/>
      <c r="F466" s="443"/>
      <c r="G466" s="443"/>
      <c r="H466" s="443"/>
      <c r="I466" s="443"/>
      <c r="J466" s="443"/>
      <c r="K466" s="443"/>
      <c r="L466" s="443"/>
      <c r="M466" s="443"/>
      <c r="N466" s="443"/>
      <c r="O466" s="443"/>
      <c r="P466" s="443"/>
      <c r="Q466" s="443"/>
      <c r="R466" s="219"/>
      <c r="S466" s="219"/>
      <c r="T466" s="219"/>
      <c r="U466" s="219"/>
      <c r="V466" s="219"/>
      <c r="W466" s="219"/>
      <c r="X466" s="219"/>
      <c r="Y466" s="219"/>
      <c r="Z466" s="219"/>
      <c r="AA466" s="219"/>
      <c r="AB466" s="219"/>
      <c r="AC466" s="219"/>
      <c r="AD466" s="219"/>
      <c r="AE466" s="219"/>
      <c r="AF466" s="223"/>
      <c r="AG466" s="219"/>
      <c r="AH466" s="219"/>
      <c r="AI466" s="57" t="s">
        <v>1670</v>
      </c>
      <c r="AJ466" s="217"/>
    </row>
    <row r="467" spans="1:36" ht="15.75" x14ac:dyDescent="0.25">
      <c r="A467" s="224" t="s">
        <v>1901</v>
      </c>
      <c r="B467" s="67"/>
      <c r="C467" s="67"/>
      <c r="D467" s="67"/>
      <c r="E467" s="67"/>
      <c r="F467" s="67"/>
      <c r="G467" s="67"/>
      <c r="H467" s="67"/>
      <c r="I467" s="67"/>
      <c r="J467" s="67"/>
      <c r="K467" s="67"/>
      <c r="L467" s="67"/>
      <c r="M467" s="67"/>
      <c r="N467" s="67"/>
      <c r="O467" s="67"/>
      <c r="P467" s="67"/>
      <c r="Q467" s="67"/>
      <c r="R467" s="219"/>
      <c r="S467" s="219"/>
      <c r="T467" s="219"/>
      <c r="U467" s="219"/>
      <c r="V467" s="219"/>
      <c r="W467" s="219"/>
      <c r="X467" s="219"/>
      <c r="Y467" s="219"/>
      <c r="Z467" s="219"/>
      <c r="AA467" s="219"/>
      <c r="AB467" s="219"/>
      <c r="AC467" s="219"/>
      <c r="AD467" s="219"/>
      <c r="AE467" s="219"/>
      <c r="AF467" s="223"/>
      <c r="AG467" s="217"/>
      <c r="AH467" s="217"/>
      <c r="AI467" s="57" t="s">
        <v>1672</v>
      </c>
      <c r="AJ467" s="217"/>
    </row>
    <row r="468" spans="1:36" x14ac:dyDescent="0.25">
      <c r="A468" s="68"/>
      <c r="B468" s="219"/>
      <c r="C468" s="219"/>
      <c r="D468" s="219"/>
      <c r="E468" s="219"/>
      <c r="F468" s="219"/>
      <c r="G468" s="219"/>
      <c r="H468" s="219"/>
      <c r="I468" s="219"/>
      <c r="J468" s="219"/>
      <c r="K468" s="219"/>
      <c r="L468" s="219"/>
      <c r="M468" s="219"/>
      <c r="N468" s="219"/>
      <c r="O468" s="219"/>
      <c r="P468" s="219"/>
      <c r="Q468" s="219"/>
      <c r="R468" s="219"/>
      <c r="S468" s="219"/>
      <c r="T468" s="219"/>
      <c r="U468" s="219"/>
      <c r="V468" s="219"/>
      <c r="W468" s="219"/>
      <c r="X468" s="219"/>
      <c r="Y468" s="219"/>
      <c r="Z468" s="219"/>
      <c r="AA468" s="219"/>
      <c r="AB468" s="219"/>
      <c r="AC468" s="219"/>
      <c r="AD468" s="219"/>
      <c r="AE468" s="219"/>
      <c r="AF468" s="223"/>
      <c r="AG468" s="217"/>
      <c r="AH468" s="217"/>
      <c r="AI468" s="57" t="s">
        <v>1673</v>
      </c>
      <c r="AJ468" s="217"/>
    </row>
    <row r="469" spans="1:36" x14ac:dyDescent="0.25">
      <c r="A469" s="225"/>
      <c r="B469" s="219"/>
      <c r="C469" s="219"/>
      <c r="D469" s="219"/>
      <c r="E469" s="219"/>
      <c r="F469" s="219"/>
      <c r="G469" s="219"/>
      <c r="H469" s="219"/>
      <c r="I469" s="219"/>
      <c r="J469" s="219"/>
      <c r="K469" s="219"/>
      <c r="L469" s="219"/>
      <c r="M469" s="219"/>
      <c r="N469" s="219"/>
      <c r="O469" s="219"/>
      <c r="P469" s="219"/>
      <c r="Q469" s="219"/>
      <c r="R469" s="219"/>
      <c r="S469" s="219"/>
      <c r="T469" s="219"/>
      <c r="U469" s="219"/>
      <c r="V469" s="219"/>
      <c r="W469" s="219"/>
      <c r="X469" s="219"/>
      <c r="Y469" s="219"/>
      <c r="Z469" s="219"/>
      <c r="AA469" s="219"/>
      <c r="AB469" s="219"/>
      <c r="AC469" s="219"/>
      <c r="AD469" s="219"/>
      <c r="AE469" s="219"/>
      <c r="AF469" s="219"/>
      <c r="AG469" s="219"/>
      <c r="AH469" s="219"/>
      <c r="AI469" s="219"/>
      <c r="AJ469" s="219"/>
    </row>
    <row r="470" spans="1:36" ht="64.5" customHeight="1" x14ac:dyDescent="0.25">
      <c r="A470" s="458" t="s">
        <v>1674</v>
      </c>
      <c r="B470" s="388" t="s">
        <v>1902</v>
      </c>
      <c r="C470" s="342" t="s">
        <v>1903</v>
      </c>
      <c r="D470" s="342" t="s">
        <v>1904</v>
      </c>
      <c r="E470" s="342" t="s">
        <v>1905</v>
      </c>
      <c r="F470" s="342" t="s">
        <v>1906</v>
      </c>
      <c r="G470" s="342" t="s">
        <v>1907</v>
      </c>
      <c r="H470" s="342" t="s">
        <v>1908</v>
      </c>
      <c r="I470" s="342" t="s">
        <v>1909</v>
      </c>
      <c r="J470" s="342" t="s">
        <v>1910</v>
      </c>
      <c r="K470" s="342" t="s">
        <v>1911</v>
      </c>
      <c r="L470" s="342" t="s">
        <v>1912</v>
      </c>
      <c r="M470" s="342" t="s">
        <v>1913</v>
      </c>
      <c r="N470" s="342" t="s">
        <v>1914</v>
      </c>
      <c r="O470" s="342" t="s">
        <v>1915</v>
      </c>
      <c r="P470" s="342" t="s">
        <v>1916</v>
      </c>
      <c r="Q470" s="342" t="s">
        <v>1917</v>
      </c>
      <c r="R470" s="342" t="s">
        <v>1918</v>
      </c>
      <c r="S470" s="389" t="s">
        <v>1919</v>
      </c>
      <c r="T470" s="389" t="s">
        <v>1920</v>
      </c>
      <c r="U470" s="390" t="s">
        <v>1921</v>
      </c>
      <c r="V470" s="342" t="s">
        <v>1922</v>
      </c>
      <c r="W470" s="343" t="s">
        <v>1923</v>
      </c>
      <c r="X470" s="343" t="s">
        <v>1924</v>
      </c>
      <c r="Y470" s="343" t="s">
        <v>1925</v>
      </c>
      <c r="Z470" s="343" t="s">
        <v>1926</v>
      </c>
      <c r="AA470" s="343" t="s">
        <v>1927</v>
      </c>
      <c r="AB470" s="343" t="s">
        <v>1928</v>
      </c>
      <c r="AC470" s="343" t="s">
        <v>1929</v>
      </c>
      <c r="AD470" s="391" t="s">
        <v>1930</v>
      </c>
      <c r="AE470" s="391" t="s">
        <v>1931</v>
      </c>
      <c r="AF470" s="390" t="s">
        <v>1932</v>
      </c>
      <c r="AG470" s="342" t="s">
        <v>1933</v>
      </c>
      <c r="AH470" s="390" t="s">
        <v>1845</v>
      </c>
      <c r="AI470" s="389" t="s">
        <v>1846</v>
      </c>
      <c r="AJ470" s="344" t="s">
        <v>1934</v>
      </c>
    </row>
    <row r="471" spans="1:36" ht="38.25" thickBot="1" x14ac:dyDescent="0.3">
      <c r="A471" s="459"/>
      <c r="B471" s="438" t="s">
        <v>1935</v>
      </c>
      <c r="C471" s="436"/>
      <c r="D471" s="436"/>
      <c r="E471" s="436"/>
      <c r="F471" s="436"/>
      <c r="G471" s="436"/>
      <c r="H471" s="436"/>
      <c r="I471" s="436"/>
      <c r="J471" s="436"/>
      <c r="K471" s="436"/>
      <c r="L471" s="436"/>
      <c r="M471" s="436"/>
      <c r="N471" s="436"/>
      <c r="O471" s="436"/>
      <c r="P471" s="436"/>
      <c r="Q471" s="436"/>
      <c r="R471" s="437"/>
      <c r="S471" s="238"/>
      <c r="T471" s="238"/>
      <c r="U471" s="444" t="s">
        <v>1936</v>
      </c>
      <c r="V471" s="445"/>
      <c r="W471" s="438" t="s">
        <v>1935</v>
      </c>
      <c r="X471" s="436"/>
      <c r="Y471" s="436"/>
      <c r="Z471" s="436"/>
      <c r="AA471" s="436"/>
      <c r="AB471" s="436"/>
      <c r="AC471" s="437"/>
      <c r="AD471" s="238"/>
      <c r="AE471" s="238"/>
      <c r="AF471" s="444" t="s">
        <v>1936</v>
      </c>
      <c r="AG471" s="445"/>
      <c r="AH471" s="226" t="s">
        <v>1850</v>
      </c>
      <c r="AI471" s="239" t="s">
        <v>1935</v>
      </c>
      <c r="AJ471" s="227" t="s">
        <v>1935</v>
      </c>
    </row>
    <row r="472" spans="1:36" ht="15.75" thickTop="1" x14ac:dyDescent="0.25">
      <c r="A472" s="228" t="s">
        <v>1937</v>
      </c>
      <c r="B472" s="337">
        <v>1368.6407622854913</v>
      </c>
      <c r="C472" s="337">
        <v>398.21997774743551</v>
      </c>
      <c r="D472" s="337">
        <v>1.9808273483516601</v>
      </c>
      <c r="E472" s="337" t="s">
        <v>1938</v>
      </c>
      <c r="F472" s="337">
        <v>2580.4423400000001</v>
      </c>
      <c r="G472" s="337" t="s">
        <v>1939</v>
      </c>
      <c r="H472" s="337">
        <v>56029.164606593971</v>
      </c>
      <c r="I472" s="337" t="s">
        <v>1939</v>
      </c>
      <c r="J472" s="337">
        <v>2093.1475999999998</v>
      </c>
      <c r="K472" s="337" t="s">
        <v>1939</v>
      </c>
      <c r="L472" s="337" t="s">
        <v>1938</v>
      </c>
      <c r="M472" s="337" t="s">
        <v>1939</v>
      </c>
      <c r="N472" s="337" t="s">
        <v>1939</v>
      </c>
      <c r="O472" s="337" t="s">
        <v>1939</v>
      </c>
      <c r="P472" s="337" t="s">
        <v>1939</v>
      </c>
      <c r="Q472" s="337">
        <v>117.73</v>
      </c>
      <c r="R472" s="337" t="s">
        <v>1939</v>
      </c>
      <c r="S472" s="337" t="s">
        <v>1938</v>
      </c>
      <c r="T472" s="337" t="s">
        <v>1938</v>
      </c>
      <c r="U472" s="337">
        <v>1.6984600970478201</v>
      </c>
      <c r="V472" s="319" t="s">
        <v>1714</v>
      </c>
      <c r="W472" s="337">
        <v>540.06916717032652</v>
      </c>
      <c r="X472" s="337">
        <v>206.85707686944318</v>
      </c>
      <c r="Y472" s="337">
        <v>9.0276703162196608</v>
      </c>
      <c r="Z472" s="337" t="s">
        <v>1939</v>
      </c>
      <c r="AA472" s="337">
        <v>11.47912170919709</v>
      </c>
      <c r="AB472" s="337" t="s">
        <v>1939</v>
      </c>
      <c r="AC472" s="337" t="s">
        <v>1938</v>
      </c>
      <c r="AD472" s="337" t="s">
        <v>1939</v>
      </c>
      <c r="AE472" s="337" t="s">
        <v>1939</v>
      </c>
      <c r="AF472" s="337">
        <v>3.5894286775586801</v>
      </c>
      <c r="AG472" s="319" t="s">
        <v>1714</v>
      </c>
      <c r="AH472" s="337">
        <v>7230.4559117999988</v>
      </c>
      <c r="AI472" s="337">
        <v>517.71056610324001</v>
      </c>
      <c r="AJ472" s="337">
        <v>28.530150025699999</v>
      </c>
    </row>
    <row r="473" spans="1:36" x14ac:dyDescent="0.25">
      <c r="A473" s="228" t="s">
        <v>1940</v>
      </c>
      <c r="B473" s="337">
        <v>1354.0760204081632</v>
      </c>
      <c r="C473" s="337" t="s">
        <v>1710</v>
      </c>
      <c r="D473" s="337" t="s">
        <v>1710</v>
      </c>
      <c r="E473" s="337" t="s">
        <v>1710</v>
      </c>
      <c r="F473" s="337" t="s">
        <v>1710</v>
      </c>
      <c r="G473" s="337" t="s">
        <v>1710</v>
      </c>
      <c r="H473" s="337" t="s">
        <v>1710</v>
      </c>
      <c r="I473" s="337" t="s">
        <v>1710</v>
      </c>
      <c r="J473" s="337" t="s">
        <v>1710</v>
      </c>
      <c r="K473" s="337" t="s">
        <v>1710</v>
      </c>
      <c r="L473" s="337" t="s">
        <v>1710</v>
      </c>
      <c r="M473" s="337" t="s">
        <v>1710</v>
      </c>
      <c r="N473" s="337" t="s">
        <v>1710</v>
      </c>
      <c r="O473" s="337" t="s">
        <v>1710</v>
      </c>
      <c r="P473" s="337" t="s">
        <v>1710</v>
      </c>
      <c r="Q473" s="337" t="s">
        <v>1710</v>
      </c>
      <c r="R473" s="337" t="s">
        <v>1710</v>
      </c>
      <c r="S473" s="337" t="s">
        <v>1710</v>
      </c>
      <c r="T473" s="337" t="s">
        <v>1710</v>
      </c>
      <c r="U473" s="337" t="s">
        <v>1710</v>
      </c>
      <c r="V473" s="319" t="s">
        <v>1714</v>
      </c>
      <c r="W473" s="337" t="s">
        <v>1710</v>
      </c>
      <c r="X473" s="337" t="s">
        <v>1710</v>
      </c>
      <c r="Y473" s="337" t="s">
        <v>1710</v>
      </c>
      <c r="Z473" s="337" t="s">
        <v>1710</v>
      </c>
      <c r="AA473" s="337" t="s">
        <v>1710</v>
      </c>
      <c r="AB473" s="337" t="s">
        <v>1710</v>
      </c>
      <c r="AC473" s="337" t="s">
        <v>1710</v>
      </c>
      <c r="AD473" s="337" t="s">
        <v>1710</v>
      </c>
      <c r="AE473" s="337" t="s">
        <v>1710</v>
      </c>
      <c r="AF473" s="337" t="s">
        <v>1710</v>
      </c>
      <c r="AG473" s="319" t="s">
        <v>1714</v>
      </c>
      <c r="AH473" s="337" t="s">
        <v>1710</v>
      </c>
      <c r="AI473" s="337" t="s">
        <v>1710</v>
      </c>
      <c r="AJ473" s="337" t="s">
        <v>1710</v>
      </c>
    </row>
    <row r="474" spans="1:36" x14ac:dyDescent="0.25">
      <c r="A474" s="345" t="s">
        <v>1941</v>
      </c>
      <c r="B474" s="337">
        <v>1354.0760204081632</v>
      </c>
      <c r="C474" s="337" t="s">
        <v>1710</v>
      </c>
      <c r="D474" s="337" t="s">
        <v>1710</v>
      </c>
      <c r="E474" s="337" t="s">
        <v>1710</v>
      </c>
      <c r="F474" s="337" t="s">
        <v>1710</v>
      </c>
      <c r="G474" s="337" t="s">
        <v>1710</v>
      </c>
      <c r="H474" s="337" t="s">
        <v>1710</v>
      </c>
      <c r="I474" s="337" t="s">
        <v>1710</v>
      </c>
      <c r="J474" s="337" t="s">
        <v>1710</v>
      </c>
      <c r="K474" s="337" t="s">
        <v>1710</v>
      </c>
      <c r="L474" s="337" t="s">
        <v>1710</v>
      </c>
      <c r="M474" s="337" t="s">
        <v>1710</v>
      </c>
      <c r="N474" s="337" t="s">
        <v>1710</v>
      </c>
      <c r="O474" s="337" t="s">
        <v>1710</v>
      </c>
      <c r="P474" s="337" t="s">
        <v>1710</v>
      </c>
      <c r="Q474" s="337" t="s">
        <v>1710</v>
      </c>
      <c r="R474" s="337" t="s">
        <v>1710</v>
      </c>
      <c r="S474" s="337" t="s">
        <v>1710</v>
      </c>
      <c r="T474" s="337" t="s">
        <v>1710</v>
      </c>
      <c r="U474" s="337" t="s">
        <v>1710</v>
      </c>
      <c r="V474" s="319" t="s">
        <v>1714</v>
      </c>
      <c r="W474" s="337" t="s">
        <v>1710</v>
      </c>
      <c r="X474" s="337" t="s">
        <v>1710</v>
      </c>
      <c r="Y474" s="337" t="s">
        <v>1710</v>
      </c>
      <c r="Z474" s="337" t="s">
        <v>1710</v>
      </c>
      <c r="AA474" s="337" t="s">
        <v>1710</v>
      </c>
      <c r="AB474" s="337" t="s">
        <v>1710</v>
      </c>
      <c r="AC474" s="337" t="s">
        <v>1710</v>
      </c>
      <c r="AD474" s="337" t="s">
        <v>1710</v>
      </c>
      <c r="AE474" s="337" t="s">
        <v>1710</v>
      </c>
      <c r="AF474" s="337" t="s">
        <v>1710</v>
      </c>
      <c r="AG474" s="319" t="s">
        <v>1714</v>
      </c>
      <c r="AH474" s="337" t="s">
        <v>1710</v>
      </c>
      <c r="AI474" s="337" t="s">
        <v>1710</v>
      </c>
      <c r="AJ474" s="337" t="s">
        <v>1710</v>
      </c>
    </row>
    <row r="475" spans="1:36" x14ac:dyDescent="0.25">
      <c r="A475" s="346" t="s">
        <v>1942</v>
      </c>
      <c r="B475" s="337">
        <v>1354.0760204081632</v>
      </c>
      <c r="C475" s="337" t="s">
        <v>1710</v>
      </c>
      <c r="D475" s="337" t="s">
        <v>1710</v>
      </c>
      <c r="E475" s="337" t="s">
        <v>1710</v>
      </c>
      <c r="F475" s="337" t="s">
        <v>1710</v>
      </c>
      <c r="G475" s="337" t="s">
        <v>1710</v>
      </c>
      <c r="H475" s="337" t="s">
        <v>1710</v>
      </c>
      <c r="I475" s="337" t="s">
        <v>1710</v>
      </c>
      <c r="J475" s="337" t="s">
        <v>1710</v>
      </c>
      <c r="K475" s="337" t="s">
        <v>1710</v>
      </c>
      <c r="L475" s="337" t="s">
        <v>1710</v>
      </c>
      <c r="M475" s="337" t="s">
        <v>1710</v>
      </c>
      <c r="N475" s="337" t="s">
        <v>1710</v>
      </c>
      <c r="O475" s="337" t="s">
        <v>1710</v>
      </c>
      <c r="P475" s="337" t="s">
        <v>1710</v>
      </c>
      <c r="Q475" s="337" t="s">
        <v>1710</v>
      </c>
      <c r="R475" s="337" t="s">
        <v>1710</v>
      </c>
      <c r="S475" s="337" t="s">
        <v>1710</v>
      </c>
      <c r="T475" s="337" t="s">
        <v>1710</v>
      </c>
      <c r="U475" s="337" t="s">
        <v>1710</v>
      </c>
      <c r="V475" s="319" t="s">
        <v>1714</v>
      </c>
      <c r="W475" s="337" t="s">
        <v>1710</v>
      </c>
      <c r="X475" s="337" t="s">
        <v>1710</v>
      </c>
      <c r="Y475" s="337" t="s">
        <v>1710</v>
      </c>
      <c r="Z475" s="337" t="s">
        <v>1710</v>
      </c>
      <c r="AA475" s="337" t="s">
        <v>1710</v>
      </c>
      <c r="AB475" s="337" t="s">
        <v>1710</v>
      </c>
      <c r="AC475" s="337" t="s">
        <v>1710</v>
      </c>
      <c r="AD475" s="337" t="s">
        <v>1710</v>
      </c>
      <c r="AE475" s="337" t="s">
        <v>1710</v>
      </c>
      <c r="AF475" s="337" t="s">
        <v>1710</v>
      </c>
      <c r="AG475" s="319" t="s">
        <v>1714</v>
      </c>
      <c r="AH475" s="337" t="s">
        <v>1710</v>
      </c>
      <c r="AI475" s="337" t="s">
        <v>1710</v>
      </c>
      <c r="AJ475" s="337" t="s">
        <v>1710</v>
      </c>
    </row>
    <row r="476" spans="1:36" x14ac:dyDescent="0.25">
      <c r="A476" s="346" t="s">
        <v>1943</v>
      </c>
      <c r="B476" s="337" t="s">
        <v>1710</v>
      </c>
      <c r="C476" s="337" t="s">
        <v>1710</v>
      </c>
      <c r="D476" s="337" t="s">
        <v>1710</v>
      </c>
      <c r="E476" s="337" t="s">
        <v>1710</v>
      </c>
      <c r="F476" s="337" t="s">
        <v>1710</v>
      </c>
      <c r="G476" s="337" t="s">
        <v>1710</v>
      </c>
      <c r="H476" s="337" t="s">
        <v>1710</v>
      </c>
      <c r="I476" s="337" t="s">
        <v>1710</v>
      </c>
      <c r="J476" s="337" t="s">
        <v>1710</v>
      </c>
      <c r="K476" s="337" t="s">
        <v>1710</v>
      </c>
      <c r="L476" s="337" t="s">
        <v>1710</v>
      </c>
      <c r="M476" s="337" t="s">
        <v>1710</v>
      </c>
      <c r="N476" s="337" t="s">
        <v>1710</v>
      </c>
      <c r="O476" s="337" t="s">
        <v>1710</v>
      </c>
      <c r="P476" s="337" t="s">
        <v>1710</v>
      </c>
      <c r="Q476" s="337" t="s">
        <v>1710</v>
      </c>
      <c r="R476" s="337" t="s">
        <v>1710</v>
      </c>
      <c r="S476" s="337" t="s">
        <v>1710</v>
      </c>
      <c r="T476" s="337" t="s">
        <v>1710</v>
      </c>
      <c r="U476" s="337" t="s">
        <v>1710</v>
      </c>
      <c r="V476" s="319" t="s">
        <v>1714</v>
      </c>
      <c r="W476" s="337" t="s">
        <v>1710</v>
      </c>
      <c r="X476" s="337" t="s">
        <v>1710</v>
      </c>
      <c r="Y476" s="337" t="s">
        <v>1710</v>
      </c>
      <c r="Z476" s="337" t="s">
        <v>1710</v>
      </c>
      <c r="AA476" s="337" t="s">
        <v>1710</v>
      </c>
      <c r="AB476" s="337" t="s">
        <v>1710</v>
      </c>
      <c r="AC476" s="337" t="s">
        <v>1710</v>
      </c>
      <c r="AD476" s="337" t="s">
        <v>1710</v>
      </c>
      <c r="AE476" s="337" t="s">
        <v>1710</v>
      </c>
      <c r="AF476" s="337" t="s">
        <v>1710</v>
      </c>
      <c r="AG476" s="319" t="s">
        <v>1714</v>
      </c>
      <c r="AH476" s="337" t="s">
        <v>1710</v>
      </c>
      <c r="AI476" s="337" t="s">
        <v>1710</v>
      </c>
      <c r="AJ476" s="337" t="s">
        <v>1710</v>
      </c>
    </row>
    <row r="477" spans="1:36" x14ac:dyDescent="0.25">
      <c r="A477" s="345" t="s">
        <v>1944</v>
      </c>
      <c r="B477" s="337" t="s">
        <v>1710</v>
      </c>
      <c r="C477" s="337" t="s">
        <v>1710</v>
      </c>
      <c r="D477" s="337" t="s">
        <v>1710</v>
      </c>
      <c r="E477" s="337" t="s">
        <v>1710</v>
      </c>
      <c r="F477" s="337" t="s">
        <v>1710</v>
      </c>
      <c r="G477" s="337" t="s">
        <v>1710</v>
      </c>
      <c r="H477" s="337" t="s">
        <v>1710</v>
      </c>
      <c r="I477" s="337" t="s">
        <v>1710</v>
      </c>
      <c r="J477" s="337" t="s">
        <v>1710</v>
      </c>
      <c r="K477" s="337" t="s">
        <v>1710</v>
      </c>
      <c r="L477" s="337" t="s">
        <v>1710</v>
      </c>
      <c r="M477" s="337" t="s">
        <v>1710</v>
      </c>
      <c r="N477" s="337" t="s">
        <v>1710</v>
      </c>
      <c r="O477" s="337" t="s">
        <v>1710</v>
      </c>
      <c r="P477" s="337" t="s">
        <v>1710</v>
      </c>
      <c r="Q477" s="337" t="s">
        <v>1710</v>
      </c>
      <c r="R477" s="337" t="s">
        <v>1710</v>
      </c>
      <c r="S477" s="337" t="s">
        <v>1710</v>
      </c>
      <c r="T477" s="337" t="s">
        <v>1710</v>
      </c>
      <c r="U477" s="337" t="s">
        <v>1710</v>
      </c>
      <c r="V477" s="319" t="s">
        <v>1714</v>
      </c>
      <c r="W477" s="337" t="s">
        <v>1710</v>
      </c>
      <c r="X477" s="337" t="s">
        <v>1710</v>
      </c>
      <c r="Y477" s="337" t="s">
        <v>1710</v>
      </c>
      <c r="Z477" s="337" t="s">
        <v>1710</v>
      </c>
      <c r="AA477" s="337" t="s">
        <v>1710</v>
      </c>
      <c r="AB477" s="337" t="s">
        <v>1710</v>
      </c>
      <c r="AC477" s="337" t="s">
        <v>1710</v>
      </c>
      <c r="AD477" s="337" t="s">
        <v>1710</v>
      </c>
      <c r="AE477" s="337" t="s">
        <v>1710</v>
      </c>
      <c r="AF477" s="337" t="s">
        <v>1710</v>
      </c>
      <c r="AG477" s="319" t="s">
        <v>1714</v>
      </c>
      <c r="AH477" s="337" t="s">
        <v>1710</v>
      </c>
      <c r="AI477" s="337" t="s">
        <v>1710</v>
      </c>
      <c r="AJ477" s="337" t="s">
        <v>1710</v>
      </c>
    </row>
    <row r="478" spans="1:36" x14ac:dyDescent="0.25">
      <c r="A478" s="228" t="s">
        <v>1945</v>
      </c>
      <c r="B478" s="337" t="s">
        <v>1710</v>
      </c>
      <c r="C478" s="337" t="s">
        <v>1710</v>
      </c>
      <c r="D478" s="337" t="s">
        <v>1710</v>
      </c>
      <c r="E478" s="337" t="s">
        <v>1710</v>
      </c>
      <c r="F478" s="337" t="s">
        <v>1710</v>
      </c>
      <c r="G478" s="337" t="s">
        <v>1710</v>
      </c>
      <c r="H478" s="337" t="s">
        <v>1732</v>
      </c>
      <c r="I478" s="337" t="s">
        <v>1710</v>
      </c>
      <c r="J478" s="337" t="s">
        <v>1710</v>
      </c>
      <c r="K478" s="337" t="s">
        <v>1710</v>
      </c>
      <c r="L478" s="337" t="s">
        <v>1710</v>
      </c>
      <c r="M478" s="337" t="s">
        <v>1710</v>
      </c>
      <c r="N478" s="337" t="s">
        <v>1710</v>
      </c>
      <c r="O478" s="337" t="s">
        <v>1710</v>
      </c>
      <c r="P478" s="337" t="s">
        <v>1710</v>
      </c>
      <c r="Q478" s="337" t="s">
        <v>1710</v>
      </c>
      <c r="R478" s="337" t="s">
        <v>1710</v>
      </c>
      <c r="S478" s="337" t="s">
        <v>1710</v>
      </c>
      <c r="T478" s="337" t="s">
        <v>1710</v>
      </c>
      <c r="U478" s="337" t="s">
        <v>1710</v>
      </c>
      <c r="V478" s="319" t="s">
        <v>1714</v>
      </c>
      <c r="W478" s="337">
        <v>391.00292248704386</v>
      </c>
      <c r="X478" s="337">
        <v>45.101851511540602</v>
      </c>
      <c r="Y478" s="337" t="s">
        <v>1710</v>
      </c>
      <c r="Z478" s="337" t="s">
        <v>1710</v>
      </c>
      <c r="AA478" s="337" t="s">
        <v>1710</v>
      </c>
      <c r="AB478" s="337" t="s">
        <v>1710</v>
      </c>
      <c r="AC478" s="337" t="s">
        <v>1710</v>
      </c>
      <c r="AD478" s="337" t="s">
        <v>1710</v>
      </c>
      <c r="AE478" s="337" t="s">
        <v>1710</v>
      </c>
      <c r="AF478" s="337" t="s">
        <v>1710</v>
      </c>
      <c r="AG478" s="319" t="s">
        <v>1714</v>
      </c>
      <c r="AH478" s="337" t="s">
        <v>1710</v>
      </c>
      <c r="AI478" s="337">
        <v>120.41830440901001</v>
      </c>
      <c r="AJ478" s="337" t="s">
        <v>1710</v>
      </c>
    </row>
    <row r="479" spans="1:36" x14ac:dyDescent="0.25">
      <c r="A479" s="345" t="s">
        <v>1946</v>
      </c>
      <c r="B479" s="319" t="s">
        <v>1714</v>
      </c>
      <c r="C479" s="319" t="s">
        <v>1714</v>
      </c>
      <c r="D479" s="319" t="s">
        <v>1714</v>
      </c>
      <c r="E479" s="319" t="s">
        <v>1714</v>
      </c>
      <c r="F479" s="319" t="s">
        <v>1714</v>
      </c>
      <c r="G479" s="319" t="s">
        <v>1714</v>
      </c>
      <c r="H479" s="319" t="s">
        <v>1714</v>
      </c>
      <c r="I479" s="319" t="s">
        <v>1714</v>
      </c>
      <c r="J479" s="319" t="s">
        <v>1714</v>
      </c>
      <c r="K479" s="319" t="s">
        <v>1714</v>
      </c>
      <c r="L479" s="319" t="s">
        <v>1714</v>
      </c>
      <c r="M479" s="319" t="s">
        <v>1714</v>
      </c>
      <c r="N479" s="319" t="s">
        <v>1714</v>
      </c>
      <c r="O479" s="319" t="s">
        <v>1714</v>
      </c>
      <c r="P479" s="319" t="s">
        <v>1714</v>
      </c>
      <c r="Q479" s="319" t="s">
        <v>1714</v>
      </c>
      <c r="R479" s="319" t="s">
        <v>1714</v>
      </c>
      <c r="S479" s="319" t="s">
        <v>1714</v>
      </c>
      <c r="T479" s="319" t="s">
        <v>1714</v>
      </c>
      <c r="U479" s="319" t="s">
        <v>1714</v>
      </c>
      <c r="V479" s="319" t="s">
        <v>1714</v>
      </c>
      <c r="W479" s="337">
        <v>391.00292248704386</v>
      </c>
      <c r="X479" s="337">
        <v>45.101851511540602</v>
      </c>
      <c r="Y479" s="337" t="s">
        <v>1710</v>
      </c>
      <c r="Z479" s="337" t="s">
        <v>1710</v>
      </c>
      <c r="AA479" s="337" t="s">
        <v>1710</v>
      </c>
      <c r="AB479" s="337" t="s">
        <v>1710</v>
      </c>
      <c r="AC479" s="337" t="s">
        <v>1710</v>
      </c>
      <c r="AD479" s="337" t="s">
        <v>1710</v>
      </c>
      <c r="AE479" s="337" t="s">
        <v>1710</v>
      </c>
      <c r="AF479" s="337" t="s">
        <v>1710</v>
      </c>
      <c r="AG479" s="319" t="s">
        <v>1714</v>
      </c>
      <c r="AH479" s="319" t="s">
        <v>1714</v>
      </c>
      <c r="AI479" s="337" t="s">
        <v>1710</v>
      </c>
      <c r="AJ479" s="319" t="s">
        <v>1714</v>
      </c>
    </row>
    <row r="480" spans="1:36" x14ac:dyDescent="0.25">
      <c r="A480" s="345" t="s">
        <v>1947</v>
      </c>
      <c r="B480" s="337" t="s">
        <v>1710</v>
      </c>
      <c r="C480" s="337" t="s">
        <v>1710</v>
      </c>
      <c r="D480" s="337" t="s">
        <v>1710</v>
      </c>
      <c r="E480" s="337" t="s">
        <v>1710</v>
      </c>
      <c r="F480" s="337" t="s">
        <v>1710</v>
      </c>
      <c r="G480" s="337" t="s">
        <v>1710</v>
      </c>
      <c r="H480" s="337" t="s">
        <v>1717</v>
      </c>
      <c r="I480" s="337" t="s">
        <v>1710</v>
      </c>
      <c r="J480" s="337" t="s">
        <v>1710</v>
      </c>
      <c r="K480" s="337" t="s">
        <v>1710</v>
      </c>
      <c r="L480" s="337" t="s">
        <v>1710</v>
      </c>
      <c r="M480" s="337" t="s">
        <v>1710</v>
      </c>
      <c r="N480" s="337" t="s">
        <v>1710</v>
      </c>
      <c r="O480" s="337" t="s">
        <v>1710</v>
      </c>
      <c r="P480" s="337" t="s">
        <v>1710</v>
      </c>
      <c r="Q480" s="337" t="s">
        <v>1710</v>
      </c>
      <c r="R480" s="337" t="s">
        <v>1710</v>
      </c>
      <c r="S480" s="337" t="s">
        <v>1710</v>
      </c>
      <c r="T480" s="337" t="s">
        <v>1710</v>
      </c>
      <c r="U480" s="337" t="s">
        <v>1710</v>
      </c>
      <c r="V480" s="319" t="s">
        <v>1714</v>
      </c>
      <c r="W480" s="337" t="s">
        <v>1710</v>
      </c>
      <c r="X480" s="337" t="s">
        <v>1710</v>
      </c>
      <c r="Y480" s="337" t="s">
        <v>1710</v>
      </c>
      <c r="Z480" s="337" t="s">
        <v>1710</v>
      </c>
      <c r="AA480" s="337" t="s">
        <v>1710</v>
      </c>
      <c r="AB480" s="337" t="s">
        <v>1710</v>
      </c>
      <c r="AC480" s="337" t="s">
        <v>1710</v>
      </c>
      <c r="AD480" s="337" t="s">
        <v>1710</v>
      </c>
      <c r="AE480" s="337" t="s">
        <v>1710</v>
      </c>
      <c r="AF480" s="337" t="s">
        <v>1710</v>
      </c>
      <c r="AG480" s="319" t="s">
        <v>1714</v>
      </c>
      <c r="AH480" s="337" t="s">
        <v>1710</v>
      </c>
      <c r="AI480" s="337">
        <v>120.41830440900908</v>
      </c>
      <c r="AJ480" s="319" t="s">
        <v>1714</v>
      </c>
    </row>
    <row r="481" spans="1:36" x14ac:dyDescent="0.25">
      <c r="A481" s="392" t="s">
        <v>1948</v>
      </c>
      <c r="B481" s="337" t="s">
        <v>1710</v>
      </c>
      <c r="C481" s="337" t="s">
        <v>1710</v>
      </c>
      <c r="D481" s="337" t="s">
        <v>1710</v>
      </c>
      <c r="E481" s="337" t="s">
        <v>1710</v>
      </c>
      <c r="F481" s="337" t="s">
        <v>1710</v>
      </c>
      <c r="G481" s="337" t="s">
        <v>1710</v>
      </c>
      <c r="H481" s="337" t="s">
        <v>1710</v>
      </c>
      <c r="I481" s="337" t="s">
        <v>1710</v>
      </c>
      <c r="J481" s="337" t="s">
        <v>1710</v>
      </c>
      <c r="K481" s="337" t="s">
        <v>1710</v>
      </c>
      <c r="L481" s="337" t="s">
        <v>1710</v>
      </c>
      <c r="M481" s="337" t="s">
        <v>1710</v>
      </c>
      <c r="N481" s="337" t="s">
        <v>1710</v>
      </c>
      <c r="O481" s="337" t="s">
        <v>1710</v>
      </c>
      <c r="P481" s="337" t="s">
        <v>1710</v>
      </c>
      <c r="Q481" s="337" t="s">
        <v>1710</v>
      </c>
      <c r="R481" s="337" t="s">
        <v>1710</v>
      </c>
      <c r="S481" s="337" t="s">
        <v>1710</v>
      </c>
      <c r="T481" s="337" t="s">
        <v>1710</v>
      </c>
      <c r="U481" s="337" t="s">
        <v>1710</v>
      </c>
      <c r="V481" s="319" t="s">
        <v>1714</v>
      </c>
      <c r="W481" s="337" t="s">
        <v>1710</v>
      </c>
      <c r="X481" s="337" t="s">
        <v>1710</v>
      </c>
      <c r="Y481" s="337" t="s">
        <v>1710</v>
      </c>
      <c r="Z481" s="337" t="s">
        <v>1710</v>
      </c>
      <c r="AA481" s="337" t="s">
        <v>1710</v>
      </c>
      <c r="AB481" s="337" t="s">
        <v>1710</v>
      </c>
      <c r="AC481" s="337" t="s">
        <v>1710</v>
      </c>
      <c r="AD481" s="337" t="s">
        <v>1710</v>
      </c>
      <c r="AE481" s="337" t="s">
        <v>1710</v>
      </c>
      <c r="AF481" s="337" t="s">
        <v>1710</v>
      </c>
      <c r="AG481" s="319" t="s">
        <v>1714</v>
      </c>
      <c r="AH481" s="337" t="s">
        <v>1710</v>
      </c>
      <c r="AI481" s="337" t="s">
        <v>1710</v>
      </c>
      <c r="AJ481" s="337" t="s">
        <v>1710</v>
      </c>
    </row>
    <row r="482" spans="1:36" x14ac:dyDescent="0.25">
      <c r="A482" s="347" t="s">
        <v>1880</v>
      </c>
      <c r="B482" s="337">
        <v>13.68474187732811</v>
      </c>
      <c r="C482" s="337">
        <v>0.90067774743551998</v>
      </c>
      <c r="D482" s="337">
        <v>1.9808273483516601</v>
      </c>
      <c r="E482" s="337" t="s">
        <v>1949</v>
      </c>
      <c r="F482" s="337" t="s">
        <v>1949</v>
      </c>
      <c r="G482" s="337" t="s">
        <v>1817</v>
      </c>
      <c r="H482" s="337">
        <v>9.5065939709600006E-3</v>
      </c>
      <c r="I482" s="337" t="s">
        <v>1817</v>
      </c>
      <c r="J482" s="337" t="s">
        <v>1949</v>
      </c>
      <c r="K482" s="337" t="s">
        <v>1817</v>
      </c>
      <c r="L482" s="337" t="s">
        <v>1949</v>
      </c>
      <c r="M482" s="337" t="s">
        <v>1817</v>
      </c>
      <c r="N482" s="337" t="s">
        <v>1817</v>
      </c>
      <c r="O482" s="337" t="s">
        <v>1817</v>
      </c>
      <c r="P482" s="337" t="s">
        <v>1817</v>
      </c>
      <c r="Q482" s="337" t="s">
        <v>1949</v>
      </c>
      <c r="R482" s="337" t="s">
        <v>1817</v>
      </c>
      <c r="S482" s="337" t="s">
        <v>1949</v>
      </c>
      <c r="T482" s="337" t="s">
        <v>1949</v>
      </c>
      <c r="U482" s="337">
        <v>1.6984600970478201</v>
      </c>
      <c r="V482" s="319" t="s">
        <v>1714</v>
      </c>
      <c r="W482" s="337">
        <v>146.62879409508059</v>
      </c>
      <c r="X482" s="337">
        <v>161.75522535790259</v>
      </c>
      <c r="Y482" s="337">
        <v>9.0276703162196608</v>
      </c>
      <c r="Z482" s="337" t="s">
        <v>1817</v>
      </c>
      <c r="AA482" s="337">
        <v>11.47912170919709</v>
      </c>
      <c r="AB482" s="337" t="s">
        <v>1817</v>
      </c>
      <c r="AC482" s="337" t="s">
        <v>1949</v>
      </c>
      <c r="AD482" s="337" t="s">
        <v>1817</v>
      </c>
      <c r="AE482" s="337" t="s">
        <v>1817</v>
      </c>
      <c r="AF482" s="337">
        <v>3.5894286775586801</v>
      </c>
      <c r="AG482" s="319" t="s">
        <v>1714</v>
      </c>
      <c r="AH482" s="337" t="s">
        <v>1817</v>
      </c>
      <c r="AI482" s="337">
        <v>31.103247907929191</v>
      </c>
      <c r="AJ482" s="337">
        <v>28.530150025703989</v>
      </c>
    </row>
    <row r="483" spans="1:36" x14ac:dyDescent="0.25">
      <c r="A483" s="345" t="s">
        <v>1881</v>
      </c>
      <c r="B483" s="337">
        <v>13.671467518190029</v>
      </c>
      <c r="C483" s="337">
        <v>0.90067774743551998</v>
      </c>
      <c r="D483" s="337">
        <v>1.9808273483516601</v>
      </c>
      <c r="E483" s="337" t="s">
        <v>1717</v>
      </c>
      <c r="F483" s="337" t="s">
        <v>1717</v>
      </c>
      <c r="G483" s="337" t="s">
        <v>1717</v>
      </c>
      <c r="H483" s="337">
        <v>9.5065939709600006E-3</v>
      </c>
      <c r="I483" s="337" t="s">
        <v>1717</v>
      </c>
      <c r="J483" s="337" t="s">
        <v>1717</v>
      </c>
      <c r="K483" s="337" t="s">
        <v>1717</v>
      </c>
      <c r="L483" s="337" t="s">
        <v>1717</v>
      </c>
      <c r="M483" s="337" t="s">
        <v>1717</v>
      </c>
      <c r="N483" s="337" t="s">
        <v>1717</v>
      </c>
      <c r="O483" s="337" t="s">
        <v>1717</v>
      </c>
      <c r="P483" s="337" t="s">
        <v>1717</v>
      </c>
      <c r="Q483" s="337" t="s">
        <v>1717</v>
      </c>
      <c r="R483" s="337" t="s">
        <v>1717</v>
      </c>
      <c r="S483" s="337" t="s">
        <v>1717</v>
      </c>
      <c r="T483" s="337" t="s">
        <v>1717</v>
      </c>
      <c r="U483" s="337" t="s">
        <v>1730</v>
      </c>
      <c r="V483" s="319" t="s">
        <v>1714</v>
      </c>
      <c r="W483" s="337">
        <v>146.16040121254008</v>
      </c>
      <c r="X483" s="337">
        <v>161.67811829648733</v>
      </c>
      <c r="Y483" s="337">
        <v>8.9719417447910903</v>
      </c>
      <c r="Z483" s="337" t="s">
        <v>1717</v>
      </c>
      <c r="AA483" s="337">
        <v>11.42114438969833</v>
      </c>
      <c r="AB483" s="337" t="s">
        <v>1717</v>
      </c>
      <c r="AC483" s="337" t="s">
        <v>1717</v>
      </c>
      <c r="AD483" s="337" t="s">
        <v>1717</v>
      </c>
      <c r="AE483" s="337" t="s">
        <v>1717</v>
      </c>
      <c r="AF483" s="337">
        <v>1.1055156889200001E-3</v>
      </c>
      <c r="AG483" s="319" t="s">
        <v>1714</v>
      </c>
      <c r="AH483" s="337" t="s">
        <v>1730</v>
      </c>
      <c r="AI483" s="337">
        <v>30.668042743204541</v>
      </c>
      <c r="AJ483" s="337">
        <v>28.530150025703989</v>
      </c>
    </row>
    <row r="484" spans="1:36" x14ac:dyDescent="0.25">
      <c r="A484" s="345" t="s">
        <v>1882</v>
      </c>
      <c r="B484" s="337" t="s">
        <v>1730</v>
      </c>
      <c r="C484" s="337" t="s">
        <v>1730</v>
      </c>
      <c r="D484" s="337" t="s">
        <v>1730</v>
      </c>
      <c r="E484" s="337" t="s">
        <v>1730</v>
      </c>
      <c r="F484" s="337" t="s">
        <v>1730</v>
      </c>
      <c r="G484" s="337" t="s">
        <v>1730</v>
      </c>
      <c r="H484" s="337" t="s">
        <v>1730</v>
      </c>
      <c r="I484" s="337" t="s">
        <v>1730</v>
      </c>
      <c r="J484" s="337" t="s">
        <v>1730</v>
      </c>
      <c r="K484" s="337" t="s">
        <v>1730</v>
      </c>
      <c r="L484" s="337" t="s">
        <v>1730</v>
      </c>
      <c r="M484" s="337" t="s">
        <v>1730</v>
      </c>
      <c r="N484" s="337" t="s">
        <v>1730</v>
      </c>
      <c r="O484" s="337" t="s">
        <v>1730</v>
      </c>
      <c r="P484" s="337" t="s">
        <v>1730</v>
      </c>
      <c r="Q484" s="337" t="s">
        <v>1730</v>
      </c>
      <c r="R484" s="337" t="s">
        <v>1730</v>
      </c>
      <c r="S484" s="337" t="s">
        <v>1730</v>
      </c>
      <c r="T484" s="337" t="s">
        <v>1730</v>
      </c>
      <c r="U484" s="337" t="s">
        <v>1730</v>
      </c>
      <c r="V484" s="319" t="s">
        <v>1714</v>
      </c>
      <c r="W484" s="337" t="s">
        <v>1730</v>
      </c>
      <c r="X484" s="337" t="s">
        <v>1730</v>
      </c>
      <c r="Y484" s="337" t="s">
        <v>1730</v>
      </c>
      <c r="Z484" s="337" t="s">
        <v>1730</v>
      </c>
      <c r="AA484" s="337" t="s">
        <v>1730</v>
      </c>
      <c r="AB484" s="337" t="s">
        <v>1730</v>
      </c>
      <c r="AC484" s="337" t="s">
        <v>1730</v>
      </c>
      <c r="AD484" s="337" t="s">
        <v>1730</v>
      </c>
      <c r="AE484" s="337" t="s">
        <v>1730</v>
      </c>
      <c r="AF484" s="337" t="s">
        <v>1730</v>
      </c>
      <c r="AG484" s="319" t="s">
        <v>1714</v>
      </c>
      <c r="AH484" s="337" t="s">
        <v>1730</v>
      </c>
      <c r="AI484" s="337" t="s">
        <v>1730</v>
      </c>
      <c r="AJ484" s="337" t="s">
        <v>1730</v>
      </c>
    </row>
    <row r="485" spans="1:36" x14ac:dyDescent="0.25">
      <c r="A485" s="345" t="s">
        <v>1883</v>
      </c>
      <c r="B485" s="337">
        <v>6.9672162809399996E-3</v>
      </c>
      <c r="C485" s="337" t="s">
        <v>1730</v>
      </c>
      <c r="D485" s="337" t="s">
        <v>1730</v>
      </c>
      <c r="E485" s="337" t="s">
        <v>1730</v>
      </c>
      <c r="F485" s="337" t="s">
        <v>1730</v>
      </c>
      <c r="G485" s="337" t="s">
        <v>1730</v>
      </c>
      <c r="H485" s="337" t="s">
        <v>1730</v>
      </c>
      <c r="I485" s="337" t="s">
        <v>1730</v>
      </c>
      <c r="J485" s="337" t="s">
        <v>1730</v>
      </c>
      <c r="K485" s="337" t="s">
        <v>1730</v>
      </c>
      <c r="L485" s="337" t="s">
        <v>1730</v>
      </c>
      <c r="M485" s="337" t="s">
        <v>1730</v>
      </c>
      <c r="N485" s="337" t="s">
        <v>1730</v>
      </c>
      <c r="O485" s="337" t="s">
        <v>1730</v>
      </c>
      <c r="P485" s="337" t="s">
        <v>1730</v>
      </c>
      <c r="Q485" s="337" t="s">
        <v>1730</v>
      </c>
      <c r="R485" s="337" t="s">
        <v>1730</v>
      </c>
      <c r="S485" s="337" t="s">
        <v>1730</v>
      </c>
      <c r="T485" s="337" t="s">
        <v>1730</v>
      </c>
      <c r="U485" s="337" t="s">
        <v>1730</v>
      </c>
      <c r="V485" s="319" t="s">
        <v>1714</v>
      </c>
      <c r="W485" s="337">
        <v>0.41169288254051001</v>
      </c>
      <c r="X485" s="337">
        <v>5.0035632843830002E-2</v>
      </c>
      <c r="Y485" s="337" t="s">
        <v>1730</v>
      </c>
      <c r="Z485" s="337" t="s">
        <v>1730</v>
      </c>
      <c r="AA485" s="337">
        <v>3.9874807019000001E-4</v>
      </c>
      <c r="AB485" s="337" t="s">
        <v>1730</v>
      </c>
      <c r="AC485" s="337" t="s">
        <v>1730</v>
      </c>
      <c r="AD485" s="337" t="s">
        <v>1730</v>
      </c>
      <c r="AE485" s="337" t="s">
        <v>1730</v>
      </c>
      <c r="AF485" s="337" t="s">
        <v>1730</v>
      </c>
      <c r="AG485" s="319" t="s">
        <v>1714</v>
      </c>
      <c r="AH485" s="337" t="s">
        <v>1730</v>
      </c>
      <c r="AI485" s="337" t="s">
        <v>1717</v>
      </c>
      <c r="AJ485" s="337" t="s">
        <v>1717</v>
      </c>
    </row>
    <row r="486" spans="1:36" x14ac:dyDescent="0.25">
      <c r="A486" s="345" t="s">
        <v>1884</v>
      </c>
      <c r="B486" s="337" t="s">
        <v>1688</v>
      </c>
      <c r="C486" s="337" t="s">
        <v>1688</v>
      </c>
      <c r="D486" s="337" t="s">
        <v>1717</v>
      </c>
      <c r="E486" s="337" t="s">
        <v>1688</v>
      </c>
      <c r="F486" s="337" t="s">
        <v>1688</v>
      </c>
      <c r="G486" s="337" t="s">
        <v>1717</v>
      </c>
      <c r="H486" s="337" t="s">
        <v>1688</v>
      </c>
      <c r="I486" s="337" t="s">
        <v>1717</v>
      </c>
      <c r="J486" s="337" t="s">
        <v>1688</v>
      </c>
      <c r="K486" s="337" t="s">
        <v>1717</v>
      </c>
      <c r="L486" s="337" t="s">
        <v>1688</v>
      </c>
      <c r="M486" s="337" t="s">
        <v>1717</v>
      </c>
      <c r="N486" s="337" t="s">
        <v>1717</v>
      </c>
      <c r="O486" s="337" t="s">
        <v>1717</v>
      </c>
      <c r="P486" s="337" t="s">
        <v>1717</v>
      </c>
      <c r="Q486" s="337" t="s">
        <v>1688</v>
      </c>
      <c r="R486" s="337" t="s">
        <v>1717</v>
      </c>
      <c r="S486" s="337" t="s">
        <v>1688</v>
      </c>
      <c r="T486" s="337" t="s">
        <v>1688</v>
      </c>
      <c r="U486" s="337">
        <v>1.6984600970478201</v>
      </c>
      <c r="V486" s="319" t="s">
        <v>1714</v>
      </c>
      <c r="W486" s="337" t="s">
        <v>1688</v>
      </c>
      <c r="X486" s="337" t="s">
        <v>1688</v>
      </c>
      <c r="Y486" s="337" t="s">
        <v>1717</v>
      </c>
      <c r="Z486" s="337" t="s">
        <v>1717</v>
      </c>
      <c r="AA486" s="337" t="s">
        <v>1717</v>
      </c>
      <c r="AB486" s="337" t="s">
        <v>1717</v>
      </c>
      <c r="AC486" s="337" t="s">
        <v>1688</v>
      </c>
      <c r="AD486" s="337" t="s">
        <v>1717</v>
      </c>
      <c r="AE486" s="337" t="s">
        <v>1717</v>
      </c>
      <c r="AF486" s="337">
        <v>3.5883231618697602</v>
      </c>
      <c r="AG486" s="319" t="s">
        <v>1714</v>
      </c>
      <c r="AH486" s="337" t="s">
        <v>1717</v>
      </c>
      <c r="AI486" s="337">
        <v>0.34476945043893997</v>
      </c>
      <c r="AJ486" s="337" t="s">
        <v>1717</v>
      </c>
    </row>
    <row r="487" spans="1:36" x14ac:dyDescent="0.25">
      <c r="A487" s="345" t="s">
        <v>1950</v>
      </c>
      <c r="B487" s="337">
        <v>6.3071428571400004E-3</v>
      </c>
      <c r="C487" s="337" t="s">
        <v>1730</v>
      </c>
      <c r="D487" s="337" t="s">
        <v>1730</v>
      </c>
      <c r="E487" s="337" t="s">
        <v>1730</v>
      </c>
      <c r="F487" s="337" t="s">
        <v>1730</v>
      </c>
      <c r="G487" s="337" t="s">
        <v>1730</v>
      </c>
      <c r="H487" s="337" t="s">
        <v>1730</v>
      </c>
      <c r="I487" s="337" t="s">
        <v>1730</v>
      </c>
      <c r="J487" s="337" t="s">
        <v>1730</v>
      </c>
      <c r="K487" s="337" t="s">
        <v>1730</v>
      </c>
      <c r="L487" s="337" t="s">
        <v>1730</v>
      </c>
      <c r="M487" s="337" t="s">
        <v>1730</v>
      </c>
      <c r="N487" s="337" t="s">
        <v>1730</v>
      </c>
      <c r="O487" s="337" t="s">
        <v>1730</v>
      </c>
      <c r="P487" s="337" t="s">
        <v>1730</v>
      </c>
      <c r="Q487" s="337" t="s">
        <v>1730</v>
      </c>
      <c r="R487" s="337" t="s">
        <v>1730</v>
      </c>
      <c r="S487" s="337" t="s">
        <v>1730</v>
      </c>
      <c r="T487" s="337" t="s">
        <v>1730</v>
      </c>
      <c r="U487" s="337" t="s">
        <v>1730</v>
      </c>
      <c r="V487" s="319" t="s">
        <v>1714</v>
      </c>
      <c r="W487" s="337">
        <v>5.67E-2</v>
      </c>
      <c r="X487" s="337">
        <v>2.7071428571429999E-2</v>
      </c>
      <c r="Y487" s="337">
        <v>5.5728571428570003E-2</v>
      </c>
      <c r="Z487" s="337" t="s">
        <v>1730</v>
      </c>
      <c r="AA487" s="337">
        <v>5.7578571428570001E-2</v>
      </c>
      <c r="AB487" s="337" t="s">
        <v>1730</v>
      </c>
      <c r="AC487" s="337" t="s">
        <v>1730</v>
      </c>
      <c r="AD487" s="337" t="s">
        <v>1730</v>
      </c>
      <c r="AE487" s="337" t="s">
        <v>1730</v>
      </c>
      <c r="AF487" s="337" t="s">
        <v>1730</v>
      </c>
      <c r="AG487" s="319" t="s">
        <v>1714</v>
      </c>
      <c r="AH487" s="337" t="s">
        <v>1730</v>
      </c>
      <c r="AI487" s="337">
        <v>9.0435714285709998E-2</v>
      </c>
      <c r="AJ487" s="337" t="s">
        <v>1717</v>
      </c>
    </row>
    <row r="488" spans="1:36" x14ac:dyDescent="0.25">
      <c r="A488" s="249" t="s">
        <v>1886</v>
      </c>
      <c r="B488" s="337">
        <v>0.88</v>
      </c>
      <c r="C488" s="337">
        <v>397.31929999999994</v>
      </c>
      <c r="D488" s="337" t="s">
        <v>1710</v>
      </c>
      <c r="E488" s="337" t="s">
        <v>1710</v>
      </c>
      <c r="F488" s="337">
        <v>2580.4423400000001</v>
      </c>
      <c r="G488" s="337" t="s">
        <v>1710</v>
      </c>
      <c r="H488" s="337">
        <v>56029.155100000004</v>
      </c>
      <c r="I488" s="337" t="s">
        <v>1710</v>
      </c>
      <c r="J488" s="337">
        <v>2093.1475999999998</v>
      </c>
      <c r="K488" s="337" t="s">
        <v>1710</v>
      </c>
      <c r="L488" s="337" t="s">
        <v>1710</v>
      </c>
      <c r="M488" s="337" t="s">
        <v>1710</v>
      </c>
      <c r="N488" s="337" t="s">
        <v>1710</v>
      </c>
      <c r="O488" s="337" t="s">
        <v>1710</v>
      </c>
      <c r="P488" s="337" t="s">
        <v>1710</v>
      </c>
      <c r="Q488" s="337">
        <v>117.73</v>
      </c>
      <c r="R488" s="337" t="s">
        <v>1710</v>
      </c>
      <c r="S488" s="337" t="s">
        <v>1710</v>
      </c>
      <c r="T488" s="337" t="s">
        <v>1710</v>
      </c>
      <c r="U488" s="337" t="s">
        <v>1710</v>
      </c>
      <c r="V488" s="319" t="s">
        <v>1714</v>
      </c>
      <c r="W488" s="337">
        <v>2.1192000000000002</v>
      </c>
      <c r="X488" s="337" t="s">
        <v>1710</v>
      </c>
      <c r="Y488" s="337" t="s">
        <v>1710</v>
      </c>
      <c r="Z488" s="337" t="s">
        <v>1710</v>
      </c>
      <c r="AA488" s="337" t="s">
        <v>1710</v>
      </c>
      <c r="AB488" s="337" t="s">
        <v>1710</v>
      </c>
      <c r="AC488" s="337" t="s">
        <v>1710</v>
      </c>
      <c r="AD488" s="337" t="s">
        <v>1710</v>
      </c>
      <c r="AE488" s="337" t="s">
        <v>1710</v>
      </c>
      <c r="AF488" s="337" t="s">
        <v>1710</v>
      </c>
      <c r="AG488" s="319" t="s">
        <v>1714</v>
      </c>
      <c r="AH488" s="337">
        <v>7230.4559117999988</v>
      </c>
      <c r="AI488" s="337" t="s">
        <v>1710</v>
      </c>
      <c r="AJ488" s="337" t="s">
        <v>1710</v>
      </c>
    </row>
    <row r="489" spans="1:36" x14ac:dyDescent="0.25">
      <c r="A489" s="345" t="s">
        <v>1887</v>
      </c>
      <c r="B489" s="337" t="s">
        <v>1710</v>
      </c>
      <c r="C489" s="337">
        <v>397.31929999999994</v>
      </c>
      <c r="D489" s="337" t="s">
        <v>1710</v>
      </c>
      <c r="E489" s="337" t="s">
        <v>1710</v>
      </c>
      <c r="F489" s="337">
        <v>2549.6623400000003</v>
      </c>
      <c r="G489" s="337" t="s">
        <v>1710</v>
      </c>
      <c r="H489" s="337">
        <v>49042.255100000002</v>
      </c>
      <c r="I489" s="337" t="s">
        <v>1710</v>
      </c>
      <c r="J489" s="337">
        <v>2093.1475999999998</v>
      </c>
      <c r="K489" s="337" t="s">
        <v>1710</v>
      </c>
      <c r="L489" s="337" t="s">
        <v>1710</v>
      </c>
      <c r="M489" s="337" t="s">
        <v>1710</v>
      </c>
      <c r="N489" s="337" t="s">
        <v>1710</v>
      </c>
      <c r="O489" s="337" t="s">
        <v>1710</v>
      </c>
      <c r="P489" s="337" t="s">
        <v>1710</v>
      </c>
      <c r="Q489" s="337">
        <v>99.33</v>
      </c>
      <c r="R489" s="337" t="s">
        <v>1710</v>
      </c>
      <c r="S489" s="337" t="s">
        <v>1710</v>
      </c>
      <c r="T489" s="337" t="s">
        <v>1710</v>
      </c>
      <c r="U489" s="337" t="s">
        <v>1710</v>
      </c>
      <c r="V489" s="319" t="s">
        <v>1714</v>
      </c>
      <c r="W489" s="337" t="s">
        <v>1710</v>
      </c>
      <c r="X489" s="337" t="s">
        <v>1710</v>
      </c>
      <c r="Y489" s="337" t="s">
        <v>1710</v>
      </c>
      <c r="Z489" s="337" t="s">
        <v>1710</v>
      </c>
      <c r="AA489" s="337" t="s">
        <v>1710</v>
      </c>
      <c r="AB489" s="337" t="s">
        <v>1710</v>
      </c>
      <c r="AC489" s="337" t="s">
        <v>1710</v>
      </c>
      <c r="AD489" s="337" t="s">
        <v>1710</v>
      </c>
      <c r="AE489" s="337" t="s">
        <v>1710</v>
      </c>
      <c r="AF489" s="337" t="s">
        <v>1710</v>
      </c>
      <c r="AG489" s="319" t="s">
        <v>1714</v>
      </c>
      <c r="AH489" s="337" t="s">
        <v>1764</v>
      </c>
      <c r="AI489" s="337" t="s">
        <v>1710</v>
      </c>
      <c r="AJ489" s="337" t="s">
        <v>1710</v>
      </c>
    </row>
    <row r="490" spans="1:36" x14ac:dyDescent="0.25">
      <c r="A490" s="345" t="s">
        <v>1888</v>
      </c>
      <c r="B490" s="337" t="s">
        <v>1710</v>
      </c>
      <c r="C490" s="337" t="s">
        <v>1710</v>
      </c>
      <c r="D490" s="337" t="s">
        <v>1710</v>
      </c>
      <c r="E490" s="337" t="s">
        <v>1710</v>
      </c>
      <c r="F490" s="337" t="s">
        <v>1710</v>
      </c>
      <c r="G490" s="337" t="s">
        <v>1710</v>
      </c>
      <c r="H490" s="337">
        <v>1019.4</v>
      </c>
      <c r="I490" s="337" t="s">
        <v>1710</v>
      </c>
      <c r="J490" s="337" t="s">
        <v>1710</v>
      </c>
      <c r="K490" s="337" t="s">
        <v>1710</v>
      </c>
      <c r="L490" s="337" t="s">
        <v>1710</v>
      </c>
      <c r="M490" s="337" t="s">
        <v>1710</v>
      </c>
      <c r="N490" s="337" t="s">
        <v>1710</v>
      </c>
      <c r="O490" s="337" t="s">
        <v>1710</v>
      </c>
      <c r="P490" s="337" t="s">
        <v>1710</v>
      </c>
      <c r="Q490" s="337" t="s">
        <v>1710</v>
      </c>
      <c r="R490" s="337" t="s">
        <v>1710</v>
      </c>
      <c r="S490" s="337" t="s">
        <v>1710</v>
      </c>
      <c r="T490" s="337" t="s">
        <v>1710</v>
      </c>
      <c r="U490" s="337" t="s">
        <v>1710</v>
      </c>
      <c r="V490" s="319" t="s">
        <v>1714</v>
      </c>
      <c r="W490" s="337" t="s">
        <v>1710</v>
      </c>
      <c r="X490" s="337" t="s">
        <v>1710</v>
      </c>
      <c r="Y490" s="337" t="s">
        <v>1710</v>
      </c>
      <c r="Z490" s="337" t="s">
        <v>1710</v>
      </c>
      <c r="AA490" s="337" t="s">
        <v>1710</v>
      </c>
      <c r="AB490" s="337" t="s">
        <v>1710</v>
      </c>
      <c r="AC490" s="337" t="s">
        <v>1710</v>
      </c>
      <c r="AD490" s="337" t="s">
        <v>1710</v>
      </c>
      <c r="AE490" s="337" t="s">
        <v>1710</v>
      </c>
      <c r="AF490" s="337" t="s">
        <v>1710</v>
      </c>
      <c r="AG490" s="319" t="s">
        <v>1714</v>
      </c>
      <c r="AH490" s="337" t="s">
        <v>1688</v>
      </c>
      <c r="AI490" s="337" t="s">
        <v>1710</v>
      </c>
      <c r="AJ490" s="337" t="s">
        <v>1710</v>
      </c>
    </row>
    <row r="491" spans="1:36" x14ac:dyDescent="0.25">
      <c r="A491" s="345" t="s">
        <v>1889</v>
      </c>
      <c r="B491" s="337">
        <v>0.88</v>
      </c>
      <c r="C491" s="337" t="s">
        <v>1710</v>
      </c>
      <c r="D491" s="337" t="s">
        <v>1710</v>
      </c>
      <c r="E491" s="337" t="s">
        <v>1710</v>
      </c>
      <c r="F491" s="337">
        <v>30.78</v>
      </c>
      <c r="G491" s="337" t="s">
        <v>1710</v>
      </c>
      <c r="H491" s="337" t="s">
        <v>1710</v>
      </c>
      <c r="I491" s="337" t="s">
        <v>1710</v>
      </c>
      <c r="J491" s="337" t="s">
        <v>1710</v>
      </c>
      <c r="K491" s="337" t="s">
        <v>1710</v>
      </c>
      <c r="L491" s="337" t="s">
        <v>1710</v>
      </c>
      <c r="M491" s="337" t="s">
        <v>1710</v>
      </c>
      <c r="N491" s="337" t="s">
        <v>1710</v>
      </c>
      <c r="O491" s="337" t="s">
        <v>1710</v>
      </c>
      <c r="P491" s="337" t="s">
        <v>1710</v>
      </c>
      <c r="Q491" s="337">
        <v>18.399999999999999</v>
      </c>
      <c r="R491" s="337" t="s">
        <v>1710</v>
      </c>
      <c r="S491" s="337" t="s">
        <v>1710</v>
      </c>
      <c r="T491" s="337" t="s">
        <v>1710</v>
      </c>
      <c r="U491" s="337" t="s">
        <v>1710</v>
      </c>
      <c r="V491" s="319" t="s">
        <v>1714</v>
      </c>
      <c r="W491" s="337">
        <v>2.1192000000000002</v>
      </c>
      <c r="X491" s="337" t="s">
        <v>1710</v>
      </c>
      <c r="Y491" s="337" t="s">
        <v>1710</v>
      </c>
      <c r="Z491" s="337" t="s">
        <v>1710</v>
      </c>
      <c r="AA491" s="337" t="s">
        <v>1710</v>
      </c>
      <c r="AB491" s="337" t="s">
        <v>1710</v>
      </c>
      <c r="AC491" s="337" t="s">
        <v>1710</v>
      </c>
      <c r="AD491" s="337" t="s">
        <v>1710</v>
      </c>
      <c r="AE491" s="337" t="s">
        <v>1710</v>
      </c>
      <c r="AF491" s="337" t="s">
        <v>1710</v>
      </c>
      <c r="AG491" s="319" t="s">
        <v>1714</v>
      </c>
      <c r="AH491" s="337" t="s">
        <v>1688</v>
      </c>
      <c r="AI491" s="337" t="s">
        <v>1710</v>
      </c>
      <c r="AJ491" s="337" t="s">
        <v>1710</v>
      </c>
    </row>
    <row r="492" spans="1:36" x14ac:dyDescent="0.25">
      <c r="A492" s="345" t="s">
        <v>1890</v>
      </c>
      <c r="B492" s="337" t="s">
        <v>1710</v>
      </c>
      <c r="C492" s="337" t="s">
        <v>1710</v>
      </c>
      <c r="D492" s="337" t="s">
        <v>1710</v>
      </c>
      <c r="E492" s="337" t="s">
        <v>1710</v>
      </c>
      <c r="F492" s="337" t="s">
        <v>1710</v>
      </c>
      <c r="G492" s="337" t="s">
        <v>1710</v>
      </c>
      <c r="H492" s="337">
        <v>5967.5</v>
      </c>
      <c r="I492" s="337" t="s">
        <v>1710</v>
      </c>
      <c r="J492" s="337" t="s">
        <v>1710</v>
      </c>
      <c r="K492" s="337" t="s">
        <v>1710</v>
      </c>
      <c r="L492" s="337" t="s">
        <v>1710</v>
      </c>
      <c r="M492" s="337" t="s">
        <v>1710</v>
      </c>
      <c r="N492" s="337" t="s">
        <v>1710</v>
      </c>
      <c r="O492" s="337" t="s">
        <v>1710</v>
      </c>
      <c r="P492" s="337" t="s">
        <v>1710</v>
      </c>
      <c r="Q492" s="337" t="s">
        <v>1710</v>
      </c>
      <c r="R492" s="337" t="s">
        <v>1710</v>
      </c>
      <c r="S492" s="337" t="s">
        <v>1710</v>
      </c>
      <c r="T492" s="337" t="s">
        <v>1710</v>
      </c>
      <c r="U492" s="337" t="s">
        <v>1710</v>
      </c>
      <c r="V492" s="319" t="s">
        <v>1714</v>
      </c>
      <c r="W492" s="337" t="s">
        <v>1710</v>
      </c>
      <c r="X492" s="337" t="s">
        <v>1710</v>
      </c>
      <c r="Y492" s="337" t="s">
        <v>1710</v>
      </c>
      <c r="Z492" s="337" t="s">
        <v>1710</v>
      </c>
      <c r="AA492" s="337" t="s">
        <v>1710</v>
      </c>
      <c r="AB492" s="337" t="s">
        <v>1710</v>
      </c>
      <c r="AC492" s="337" t="s">
        <v>1710</v>
      </c>
      <c r="AD492" s="337" t="s">
        <v>1710</v>
      </c>
      <c r="AE492" s="337" t="s">
        <v>1710</v>
      </c>
      <c r="AF492" s="337" t="s">
        <v>1710</v>
      </c>
      <c r="AG492" s="319" t="s">
        <v>1714</v>
      </c>
      <c r="AH492" s="337" t="s">
        <v>1774</v>
      </c>
      <c r="AI492" s="337" t="s">
        <v>1710</v>
      </c>
      <c r="AJ492" s="337" t="s">
        <v>1710</v>
      </c>
    </row>
    <row r="493" spans="1:36" x14ac:dyDescent="0.25">
      <c r="A493" s="345" t="s">
        <v>1891</v>
      </c>
      <c r="B493" s="337" t="s">
        <v>1710</v>
      </c>
      <c r="C493" s="337" t="s">
        <v>1710</v>
      </c>
      <c r="D493" s="337" t="s">
        <v>1710</v>
      </c>
      <c r="E493" s="337" t="s">
        <v>1710</v>
      </c>
      <c r="F493" s="337" t="s">
        <v>1710</v>
      </c>
      <c r="G493" s="337" t="s">
        <v>1710</v>
      </c>
      <c r="H493" s="337" t="s">
        <v>1710</v>
      </c>
      <c r="I493" s="337" t="s">
        <v>1710</v>
      </c>
      <c r="J493" s="337" t="s">
        <v>1710</v>
      </c>
      <c r="K493" s="337" t="s">
        <v>1710</v>
      </c>
      <c r="L493" s="337" t="s">
        <v>1710</v>
      </c>
      <c r="M493" s="337" t="s">
        <v>1710</v>
      </c>
      <c r="N493" s="337" t="s">
        <v>1710</v>
      </c>
      <c r="O493" s="337" t="s">
        <v>1710</v>
      </c>
      <c r="P493" s="337" t="s">
        <v>1710</v>
      </c>
      <c r="Q493" s="337" t="s">
        <v>1710</v>
      </c>
      <c r="R493" s="337" t="s">
        <v>1710</v>
      </c>
      <c r="S493" s="337" t="s">
        <v>1710</v>
      </c>
      <c r="T493" s="337" t="s">
        <v>1710</v>
      </c>
      <c r="U493" s="337" t="s">
        <v>1710</v>
      </c>
      <c r="V493" s="319" t="s">
        <v>1714</v>
      </c>
      <c r="W493" s="337" t="s">
        <v>1710</v>
      </c>
      <c r="X493" s="337" t="s">
        <v>1710</v>
      </c>
      <c r="Y493" s="337" t="s">
        <v>1710</v>
      </c>
      <c r="Z493" s="337" t="s">
        <v>1710</v>
      </c>
      <c r="AA493" s="337" t="s">
        <v>1710</v>
      </c>
      <c r="AB493" s="337" t="s">
        <v>1710</v>
      </c>
      <c r="AC493" s="337" t="s">
        <v>1710</v>
      </c>
      <c r="AD493" s="337" t="s">
        <v>1710</v>
      </c>
      <c r="AE493" s="337" t="s">
        <v>1710</v>
      </c>
      <c r="AF493" s="337" t="s">
        <v>1710</v>
      </c>
      <c r="AG493" s="319" t="s">
        <v>1714</v>
      </c>
      <c r="AH493" s="337" t="s">
        <v>1688</v>
      </c>
      <c r="AI493" s="337" t="s">
        <v>1710</v>
      </c>
      <c r="AJ493" s="337" t="s">
        <v>1710</v>
      </c>
    </row>
    <row r="494" spans="1:36" x14ac:dyDescent="0.25">
      <c r="A494" s="392" t="s">
        <v>1892</v>
      </c>
      <c r="B494" s="337" t="s">
        <v>1710</v>
      </c>
      <c r="C494" s="337" t="s">
        <v>1710</v>
      </c>
      <c r="D494" s="337" t="s">
        <v>1710</v>
      </c>
      <c r="E494" s="337" t="s">
        <v>1710</v>
      </c>
      <c r="F494" s="337" t="s">
        <v>1710</v>
      </c>
      <c r="G494" s="337" t="s">
        <v>1710</v>
      </c>
      <c r="H494" s="337" t="s">
        <v>1710</v>
      </c>
      <c r="I494" s="337" t="s">
        <v>1710</v>
      </c>
      <c r="J494" s="337" t="s">
        <v>1710</v>
      </c>
      <c r="K494" s="337" t="s">
        <v>1710</v>
      </c>
      <c r="L494" s="337" t="s">
        <v>1710</v>
      </c>
      <c r="M494" s="337" t="s">
        <v>1710</v>
      </c>
      <c r="N494" s="337" t="s">
        <v>1710</v>
      </c>
      <c r="O494" s="337" t="s">
        <v>1710</v>
      </c>
      <c r="P494" s="337" t="s">
        <v>1710</v>
      </c>
      <c r="Q494" s="337" t="s">
        <v>1710</v>
      </c>
      <c r="R494" s="337" t="s">
        <v>1710</v>
      </c>
      <c r="S494" s="337" t="s">
        <v>1710</v>
      </c>
      <c r="T494" s="337" t="s">
        <v>1710</v>
      </c>
      <c r="U494" s="337" t="s">
        <v>1710</v>
      </c>
      <c r="V494" s="319" t="s">
        <v>1714</v>
      </c>
      <c r="W494" s="337" t="s">
        <v>1710</v>
      </c>
      <c r="X494" s="337" t="s">
        <v>1710</v>
      </c>
      <c r="Y494" s="337" t="s">
        <v>1710</v>
      </c>
      <c r="Z494" s="337" t="s">
        <v>1710</v>
      </c>
      <c r="AA494" s="337" t="s">
        <v>1710</v>
      </c>
      <c r="AB494" s="337" t="s">
        <v>1710</v>
      </c>
      <c r="AC494" s="337" t="s">
        <v>1710</v>
      </c>
      <c r="AD494" s="337" t="s">
        <v>1710</v>
      </c>
      <c r="AE494" s="337" t="s">
        <v>1710</v>
      </c>
      <c r="AF494" s="337" t="s">
        <v>1710</v>
      </c>
      <c r="AG494" s="319" t="s">
        <v>1714</v>
      </c>
      <c r="AH494" s="337">
        <v>7230.4559117999988</v>
      </c>
      <c r="AI494" s="337" t="s">
        <v>1710</v>
      </c>
      <c r="AJ494" s="337" t="s">
        <v>1710</v>
      </c>
    </row>
    <row r="495" spans="1:36" x14ac:dyDescent="0.25">
      <c r="A495" s="341" t="s">
        <v>1893</v>
      </c>
      <c r="B495" s="337" t="s">
        <v>1710</v>
      </c>
      <c r="C495" s="337" t="s">
        <v>1710</v>
      </c>
      <c r="D495" s="337" t="s">
        <v>1710</v>
      </c>
      <c r="E495" s="337" t="s">
        <v>1710</v>
      </c>
      <c r="F495" s="337" t="s">
        <v>1710</v>
      </c>
      <c r="G495" s="337" t="s">
        <v>1710</v>
      </c>
      <c r="H495" s="337" t="s">
        <v>1710</v>
      </c>
      <c r="I495" s="337" t="s">
        <v>1710</v>
      </c>
      <c r="J495" s="337" t="s">
        <v>1710</v>
      </c>
      <c r="K495" s="337" t="s">
        <v>1710</v>
      </c>
      <c r="L495" s="337" t="s">
        <v>1710</v>
      </c>
      <c r="M495" s="337" t="s">
        <v>1710</v>
      </c>
      <c r="N495" s="337" t="s">
        <v>1710</v>
      </c>
      <c r="O495" s="337" t="s">
        <v>1710</v>
      </c>
      <c r="P495" s="337" t="s">
        <v>1710</v>
      </c>
      <c r="Q495" s="337" t="s">
        <v>1710</v>
      </c>
      <c r="R495" s="337" t="s">
        <v>1710</v>
      </c>
      <c r="S495" s="337" t="s">
        <v>1710</v>
      </c>
      <c r="T495" s="337" t="s">
        <v>1710</v>
      </c>
      <c r="U495" s="337" t="s">
        <v>1710</v>
      </c>
      <c r="V495" s="319" t="s">
        <v>1714</v>
      </c>
      <c r="W495" s="337">
        <v>0.31825058820208002</v>
      </c>
      <c r="X495" s="337" t="s">
        <v>1710</v>
      </c>
      <c r="Y495" s="337" t="s">
        <v>1710</v>
      </c>
      <c r="Z495" s="337" t="s">
        <v>1710</v>
      </c>
      <c r="AA495" s="337" t="s">
        <v>1710</v>
      </c>
      <c r="AB495" s="337" t="s">
        <v>1710</v>
      </c>
      <c r="AC495" s="337" t="s">
        <v>1710</v>
      </c>
      <c r="AD495" s="337" t="s">
        <v>1710</v>
      </c>
      <c r="AE495" s="337" t="s">
        <v>1710</v>
      </c>
      <c r="AF495" s="337" t="s">
        <v>1710</v>
      </c>
      <c r="AG495" s="319" t="s">
        <v>1714</v>
      </c>
      <c r="AH495" s="337" t="s">
        <v>1710</v>
      </c>
      <c r="AI495" s="337">
        <v>366.18901378629999</v>
      </c>
      <c r="AJ495" s="337" t="s">
        <v>1710</v>
      </c>
    </row>
    <row r="496" spans="1:36" x14ac:dyDescent="0.25">
      <c r="A496" s="345" t="s">
        <v>1894</v>
      </c>
      <c r="B496" s="337" t="s">
        <v>1710</v>
      </c>
      <c r="C496" s="337" t="s">
        <v>1710</v>
      </c>
      <c r="D496" s="337" t="s">
        <v>1710</v>
      </c>
      <c r="E496" s="337" t="s">
        <v>1710</v>
      </c>
      <c r="F496" s="337" t="s">
        <v>1710</v>
      </c>
      <c r="G496" s="337" t="s">
        <v>1710</v>
      </c>
      <c r="H496" s="337" t="s">
        <v>1710</v>
      </c>
      <c r="I496" s="337" t="s">
        <v>1710</v>
      </c>
      <c r="J496" s="337" t="s">
        <v>1710</v>
      </c>
      <c r="K496" s="337" t="s">
        <v>1710</v>
      </c>
      <c r="L496" s="337" t="s">
        <v>1710</v>
      </c>
      <c r="M496" s="337" t="s">
        <v>1710</v>
      </c>
      <c r="N496" s="337" t="s">
        <v>1710</v>
      </c>
      <c r="O496" s="337" t="s">
        <v>1710</v>
      </c>
      <c r="P496" s="337" t="s">
        <v>1710</v>
      </c>
      <c r="Q496" s="337" t="s">
        <v>1710</v>
      </c>
      <c r="R496" s="337" t="s">
        <v>1710</v>
      </c>
      <c r="S496" s="337" t="s">
        <v>1710</v>
      </c>
      <c r="T496" s="337" t="s">
        <v>1710</v>
      </c>
      <c r="U496" s="337" t="s">
        <v>1710</v>
      </c>
      <c r="V496" s="319" t="s">
        <v>1714</v>
      </c>
      <c r="W496" s="337">
        <v>0.31825058820208002</v>
      </c>
      <c r="X496" s="337" t="s">
        <v>1710</v>
      </c>
      <c r="Y496" s="337" t="s">
        <v>1710</v>
      </c>
      <c r="Z496" s="337" t="s">
        <v>1710</v>
      </c>
      <c r="AA496" s="337" t="s">
        <v>1710</v>
      </c>
      <c r="AB496" s="337" t="s">
        <v>1710</v>
      </c>
      <c r="AC496" s="337" t="s">
        <v>1710</v>
      </c>
      <c r="AD496" s="337" t="s">
        <v>1710</v>
      </c>
      <c r="AE496" s="337" t="s">
        <v>1710</v>
      </c>
      <c r="AF496" s="337" t="s">
        <v>1710</v>
      </c>
      <c r="AG496" s="319" t="s">
        <v>1714</v>
      </c>
      <c r="AH496" s="337" t="s">
        <v>1710</v>
      </c>
      <c r="AI496" s="337">
        <v>366.18901378630005</v>
      </c>
      <c r="AJ496" s="337" t="s">
        <v>1710</v>
      </c>
    </row>
    <row r="497" spans="1:36" x14ac:dyDescent="0.25">
      <c r="A497" s="345" t="s">
        <v>1951</v>
      </c>
      <c r="B497" s="319" t="s">
        <v>1714</v>
      </c>
      <c r="C497" s="319" t="s">
        <v>1714</v>
      </c>
      <c r="D497" s="319" t="s">
        <v>1714</v>
      </c>
      <c r="E497" s="319" t="s">
        <v>1714</v>
      </c>
      <c r="F497" s="319" t="s">
        <v>1714</v>
      </c>
      <c r="G497" s="319" t="s">
        <v>1714</v>
      </c>
      <c r="H497" s="319" t="s">
        <v>1714</v>
      </c>
      <c r="I497" s="319" t="s">
        <v>1714</v>
      </c>
      <c r="J497" s="319" t="s">
        <v>1714</v>
      </c>
      <c r="K497" s="319" t="s">
        <v>1714</v>
      </c>
      <c r="L497" s="319" t="s">
        <v>1714</v>
      </c>
      <c r="M497" s="319" t="s">
        <v>1714</v>
      </c>
      <c r="N497" s="319" t="s">
        <v>1714</v>
      </c>
      <c r="O497" s="319" t="s">
        <v>1714</v>
      </c>
      <c r="P497" s="319" t="s">
        <v>1714</v>
      </c>
      <c r="Q497" s="319" t="s">
        <v>1714</v>
      </c>
      <c r="R497" s="319" t="s">
        <v>1714</v>
      </c>
      <c r="S497" s="319" t="s">
        <v>1714</v>
      </c>
      <c r="T497" s="319" t="s">
        <v>1714</v>
      </c>
      <c r="U497" s="319" t="s">
        <v>1714</v>
      </c>
      <c r="V497" s="319" t="s">
        <v>1714</v>
      </c>
      <c r="W497" s="337" t="s">
        <v>1710</v>
      </c>
      <c r="X497" s="337" t="s">
        <v>1710</v>
      </c>
      <c r="Y497" s="337" t="s">
        <v>1710</v>
      </c>
      <c r="Z497" s="337" t="s">
        <v>1710</v>
      </c>
      <c r="AA497" s="337" t="s">
        <v>1710</v>
      </c>
      <c r="AB497" s="337" t="s">
        <v>1710</v>
      </c>
      <c r="AC497" s="337" t="s">
        <v>1710</v>
      </c>
      <c r="AD497" s="337" t="s">
        <v>1710</v>
      </c>
      <c r="AE497" s="337" t="s">
        <v>1710</v>
      </c>
      <c r="AF497" s="337" t="s">
        <v>1710</v>
      </c>
      <c r="AG497" s="319" t="s">
        <v>1714</v>
      </c>
      <c r="AH497" s="319" t="s">
        <v>1714</v>
      </c>
      <c r="AI497" s="337" t="s">
        <v>1730</v>
      </c>
      <c r="AJ497" s="319" t="s">
        <v>1714</v>
      </c>
    </row>
    <row r="498" spans="1:36" x14ac:dyDescent="0.25">
      <c r="A498" s="345" t="s">
        <v>1897</v>
      </c>
      <c r="B498" s="337" t="s">
        <v>1710</v>
      </c>
      <c r="C498" s="337" t="s">
        <v>1710</v>
      </c>
      <c r="D498" s="337" t="s">
        <v>1710</v>
      </c>
      <c r="E498" s="337" t="s">
        <v>1710</v>
      </c>
      <c r="F498" s="337" t="s">
        <v>1710</v>
      </c>
      <c r="G498" s="337" t="s">
        <v>1710</v>
      </c>
      <c r="H498" s="337" t="s">
        <v>1710</v>
      </c>
      <c r="I498" s="337" t="s">
        <v>1710</v>
      </c>
      <c r="J498" s="337" t="s">
        <v>1710</v>
      </c>
      <c r="K498" s="337" t="s">
        <v>1710</v>
      </c>
      <c r="L498" s="337" t="s">
        <v>1710</v>
      </c>
      <c r="M498" s="337" t="s">
        <v>1710</v>
      </c>
      <c r="N498" s="337" t="s">
        <v>1710</v>
      </c>
      <c r="O498" s="337" t="s">
        <v>1710</v>
      </c>
      <c r="P498" s="337" t="s">
        <v>1710</v>
      </c>
      <c r="Q498" s="337" t="s">
        <v>1710</v>
      </c>
      <c r="R498" s="337" t="s">
        <v>1710</v>
      </c>
      <c r="S498" s="337" t="s">
        <v>1710</v>
      </c>
      <c r="T498" s="337" t="s">
        <v>1710</v>
      </c>
      <c r="U498" s="337" t="s">
        <v>1710</v>
      </c>
      <c r="V498" s="319" t="s">
        <v>1714</v>
      </c>
      <c r="W498" s="337" t="s">
        <v>1710</v>
      </c>
      <c r="X498" s="337" t="s">
        <v>1710</v>
      </c>
      <c r="Y498" s="337" t="s">
        <v>1710</v>
      </c>
      <c r="Z498" s="337" t="s">
        <v>1710</v>
      </c>
      <c r="AA498" s="337" t="s">
        <v>1710</v>
      </c>
      <c r="AB498" s="337" t="s">
        <v>1710</v>
      </c>
      <c r="AC498" s="337" t="s">
        <v>1710</v>
      </c>
      <c r="AD498" s="337" t="s">
        <v>1710</v>
      </c>
      <c r="AE498" s="337" t="s">
        <v>1710</v>
      </c>
      <c r="AF498" s="337" t="s">
        <v>1710</v>
      </c>
      <c r="AG498" s="319" t="s">
        <v>1714</v>
      </c>
      <c r="AH498" s="337" t="s">
        <v>1710</v>
      </c>
      <c r="AI498" s="337" t="s">
        <v>1710</v>
      </c>
      <c r="AJ498" s="337" t="s">
        <v>1710</v>
      </c>
    </row>
    <row r="499" spans="1:36" x14ac:dyDescent="0.25">
      <c r="A499" s="229" t="s">
        <v>1952</v>
      </c>
      <c r="B499" s="337" t="s">
        <v>1724</v>
      </c>
      <c r="C499" s="337" t="s">
        <v>1710</v>
      </c>
      <c r="D499" s="337" t="s">
        <v>1710</v>
      </c>
      <c r="E499" s="337" t="s">
        <v>1710</v>
      </c>
      <c r="F499" s="337" t="s">
        <v>1710</v>
      </c>
      <c r="G499" s="337" t="s">
        <v>1710</v>
      </c>
      <c r="H499" s="337" t="s">
        <v>1710</v>
      </c>
      <c r="I499" s="337" t="s">
        <v>1710</v>
      </c>
      <c r="J499" s="337" t="s">
        <v>1710</v>
      </c>
      <c r="K499" s="337" t="s">
        <v>1710</v>
      </c>
      <c r="L499" s="337" t="s">
        <v>1710</v>
      </c>
      <c r="M499" s="337" t="s">
        <v>1710</v>
      </c>
      <c r="N499" s="337" t="s">
        <v>1710</v>
      </c>
      <c r="O499" s="337" t="s">
        <v>1710</v>
      </c>
      <c r="P499" s="337" t="s">
        <v>1710</v>
      </c>
      <c r="Q499" s="337" t="s">
        <v>1710</v>
      </c>
      <c r="R499" s="337" t="s">
        <v>1710</v>
      </c>
      <c r="S499" s="337" t="s">
        <v>1710</v>
      </c>
      <c r="T499" s="337" t="s">
        <v>1710</v>
      </c>
      <c r="U499" s="337" t="s">
        <v>1710</v>
      </c>
      <c r="V499" s="319" t="s">
        <v>1714</v>
      </c>
      <c r="W499" s="337" t="s">
        <v>1724</v>
      </c>
      <c r="X499" s="337" t="s">
        <v>1724</v>
      </c>
      <c r="Y499" s="337" t="s">
        <v>1724</v>
      </c>
      <c r="Z499" s="337" t="s">
        <v>1710</v>
      </c>
      <c r="AA499" s="337" t="s">
        <v>1724</v>
      </c>
      <c r="AB499" s="337" t="s">
        <v>1710</v>
      </c>
      <c r="AC499" s="337" t="s">
        <v>1710</v>
      </c>
      <c r="AD499" s="337" t="s">
        <v>1710</v>
      </c>
      <c r="AE499" s="337" t="s">
        <v>1710</v>
      </c>
      <c r="AF499" s="337" t="s">
        <v>1710</v>
      </c>
      <c r="AG499" s="319" t="s">
        <v>1714</v>
      </c>
      <c r="AH499" s="337" t="s">
        <v>1710</v>
      </c>
      <c r="AI499" s="337" t="s">
        <v>1724</v>
      </c>
      <c r="AJ499" s="337" t="s">
        <v>1724</v>
      </c>
    </row>
    <row r="500" spans="1:36" x14ac:dyDescent="0.25">
      <c r="A500" s="348" t="s">
        <v>1953</v>
      </c>
      <c r="B500" s="337" t="s">
        <v>1724</v>
      </c>
      <c r="C500" s="337" t="s">
        <v>1710</v>
      </c>
      <c r="D500" s="337" t="s">
        <v>1710</v>
      </c>
      <c r="E500" s="337" t="s">
        <v>1710</v>
      </c>
      <c r="F500" s="337" t="s">
        <v>1710</v>
      </c>
      <c r="G500" s="337" t="s">
        <v>1710</v>
      </c>
      <c r="H500" s="337" t="s">
        <v>1710</v>
      </c>
      <c r="I500" s="337" t="s">
        <v>1710</v>
      </c>
      <c r="J500" s="337" t="s">
        <v>1710</v>
      </c>
      <c r="K500" s="337" t="s">
        <v>1710</v>
      </c>
      <c r="L500" s="337" t="s">
        <v>1710</v>
      </c>
      <c r="M500" s="337" t="s">
        <v>1710</v>
      </c>
      <c r="N500" s="337" t="s">
        <v>1710</v>
      </c>
      <c r="O500" s="337" t="s">
        <v>1710</v>
      </c>
      <c r="P500" s="337" t="s">
        <v>1710</v>
      </c>
      <c r="Q500" s="337" t="s">
        <v>1710</v>
      </c>
      <c r="R500" s="337" t="s">
        <v>1710</v>
      </c>
      <c r="S500" s="337" t="s">
        <v>1710</v>
      </c>
      <c r="T500" s="337" t="s">
        <v>1710</v>
      </c>
      <c r="U500" s="337" t="s">
        <v>1710</v>
      </c>
      <c r="V500" s="319" t="s">
        <v>1714</v>
      </c>
      <c r="W500" s="337" t="s">
        <v>1724</v>
      </c>
      <c r="X500" s="337" t="s">
        <v>1724</v>
      </c>
      <c r="Y500" s="337" t="s">
        <v>1724</v>
      </c>
      <c r="Z500" s="337" t="s">
        <v>1710</v>
      </c>
      <c r="AA500" s="337" t="s">
        <v>1724</v>
      </c>
      <c r="AB500" s="337" t="s">
        <v>1710</v>
      </c>
      <c r="AC500" s="337" t="s">
        <v>1710</v>
      </c>
      <c r="AD500" s="337" t="s">
        <v>1710</v>
      </c>
      <c r="AE500" s="337" t="s">
        <v>1710</v>
      </c>
      <c r="AF500" s="337" t="s">
        <v>1710</v>
      </c>
      <c r="AG500" s="319" t="s">
        <v>1714</v>
      </c>
      <c r="AH500" s="337" t="s">
        <v>1710</v>
      </c>
      <c r="AI500" s="337" t="s">
        <v>1724</v>
      </c>
      <c r="AJ500" s="337" t="s">
        <v>1724</v>
      </c>
    </row>
    <row r="501" spans="1:36" ht="15.75" customHeight="1" thickBot="1" x14ac:dyDescent="0.3">
      <c r="A501" s="230" t="s">
        <v>1954</v>
      </c>
      <c r="B501" s="444" t="s">
        <v>1936</v>
      </c>
      <c r="C501" s="446"/>
      <c r="D501" s="446"/>
      <c r="E501" s="446"/>
      <c r="F501" s="446"/>
      <c r="G501" s="446"/>
      <c r="H501" s="446"/>
      <c r="I501" s="446"/>
      <c r="J501" s="446"/>
      <c r="K501" s="446"/>
      <c r="L501" s="446"/>
      <c r="M501" s="446"/>
      <c r="N501" s="446"/>
      <c r="O501" s="446"/>
      <c r="P501" s="446"/>
      <c r="Q501" s="446"/>
      <c r="R501" s="446"/>
      <c r="S501" s="446"/>
      <c r="T501" s="446"/>
      <c r="U501" s="446"/>
      <c r="V501" s="446"/>
      <c r="W501" s="446"/>
      <c r="X501" s="446"/>
      <c r="Y501" s="446"/>
      <c r="Z501" s="446"/>
      <c r="AA501" s="446"/>
      <c r="AB501" s="446"/>
      <c r="AC501" s="446"/>
      <c r="AD501" s="446"/>
      <c r="AE501" s="446"/>
      <c r="AF501" s="446"/>
      <c r="AG501" s="446"/>
      <c r="AH501" s="446"/>
      <c r="AI501" s="446"/>
      <c r="AJ501" s="447"/>
    </row>
    <row r="502" spans="1:36" ht="15.75" thickTop="1" x14ac:dyDescent="0.25">
      <c r="A502" s="228" t="s">
        <v>1955</v>
      </c>
      <c r="B502" s="337">
        <v>20255.88328182527</v>
      </c>
      <c r="C502" s="337">
        <v>268.79848497951895</v>
      </c>
      <c r="D502" s="337">
        <v>0.18223611604834999</v>
      </c>
      <c r="E502" s="337" t="s">
        <v>1938</v>
      </c>
      <c r="F502" s="337">
        <v>9031.5481900000013</v>
      </c>
      <c r="G502" s="337" t="s">
        <v>1939</v>
      </c>
      <c r="H502" s="337">
        <v>80121.705387429378</v>
      </c>
      <c r="I502" s="337" t="s">
        <v>1939</v>
      </c>
      <c r="J502" s="337">
        <v>9356.369772</v>
      </c>
      <c r="K502" s="337" t="s">
        <v>1939</v>
      </c>
      <c r="L502" s="337" t="s">
        <v>1938</v>
      </c>
      <c r="M502" s="337" t="s">
        <v>1939</v>
      </c>
      <c r="N502" s="337" t="s">
        <v>1939</v>
      </c>
      <c r="O502" s="337" t="s">
        <v>1939</v>
      </c>
      <c r="P502" s="337" t="s">
        <v>1939</v>
      </c>
      <c r="Q502" s="337">
        <v>1154.9313</v>
      </c>
      <c r="R502" s="337" t="s">
        <v>1939</v>
      </c>
      <c r="S502" s="337" t="s">
        <v>1938</v>
      </c>
      <c r="T502" s="337" t="s">
        <v>1938</v>
      </c>
      <c r="U502" s="337">
        <v>1.6984600970478201</v>
      </c>
      <c r="V502" s="319" t="s">
        <v>1714</v>
      </c>
      <c r="W502" s="337">
        <v>3991.1111453887138</v>
      </c>
      <c r="X502" s="337">
        <v>2523.6563378072069</v>
      </c>
      <c r="Y502" s="337">
        <v>79.714328892219598</v>
      </c>
      <c r="Z502" s="337" t="s">
        <v>1939</v>
      </c>
      <c r="AA502" s="337">
        <v>118.23495360473002</v>
      </c>
      <c r="AB502" s="337" t="s">
        <v>1939</v>
      </c>
      <c r="AC502" s="337" t="s">
        <v>1938</v>
      </c>
      <c r="AD502" s="337" t="s">
        <v>1939</v>
      </c>
      <c r="AE502" s="337" t="s">
        <v>1939</v>
      </c>
      <c r="AF502" s="337">
        <v>3.5894286775586801</v>
      </c>
      <c r="AG502" s="319" t="s">
        <v>1714</v>
      </c>
      <c r="AH502" s="337">
        <v>7230.4559117999988</v>
      </c>
      <c r="AI502" s="337">
        <v>11803.800907153873</v>
      </c>
      <c r="AJ502" s="337">
        <v>490.71858044203998</v>
      </c>
    </row>
    <row r="503" spans="1:36" x14ac:dyDescent="0.25">
      <c r="A503" s="349" t="s">
        <v>1956</v>
      </c>
      <c r="B503" s="337">
        <v>20040.325102040817</v>
      </c>
      <c r="C503" s="337" t="s">
        <v>1710</v>
      </c>
      <c r="D503" s="337" t="s">
        <v>1710</v>
      </c>
      <c r="E503" s="337" t="s">
        <v>1710</v>
      </c>
      <c r="F503" s="337" t="s">
        <v>1710</v>
      </c>
      <c r="G503" s="337" t="s">
        <v>1710</v>
      </c>
      <c r="H503" s="337" t="s">
        <v>1710</v>
      </c>
      <c r="I503" s="337" t="s">
        <v>1710</v>
      </c>
      <c r="J503" s="337" t="s">
        <v>1710</v>
      </c>
      <c r="K503" s="337" t="s">
        <v>1710</v>
      </c>
      <c r="L503" s="337" t="s">
        <v>1710</v>
      </c>
      <c r="M503" s="337" t="s">
        <v>1710</v>
      </c>
      <c r="N503" s="337" t="s">
        <v>1710</v>
      </c>
      <c r="O503" s="337" t="s">
        <v>1710</v>
      </c>
      <c r="P503" s="337" t="s">
        <v>1710</v>
      </c>
      <c r="Q503" s="337" t="s">
        <v>1710</v>
      </c>
      <c r="R503" s="337" t="s">
        <v>1710</v>
      </c>
      <c r="S503" s="337" t="s">
        <v>1710</v>
      </c>
      <c r="T503" s="337" t="s">
        <v>1710</v>
      </c>
      <c r="U503" s="337" t="s">
        <v>1710</v>
      </c>
      <c r="V503" s="319" t="s">
        <v>1714</v>
      </c>
      <c r="W503" s="337" t="s">
        <v>1710</v>
      </c>
      <c r="X503" s="337" t="s">
        <v>1710</v>
      </c>
      <c r="Y503" s="337" t="s">
        <v>1710</v>
      </c>
      <c r="Z503" s="337" t="s">
        <v>1710</v>
      </c>
      <c r="AA503" s="337" t="s">
        <v>1710</v>
      </c>
      <c r="AB503" s="337" t="s">
        <v>1710</v>
      </c>
      <c r="AC503" s="337" t="s">
        <v>1710</v>
      </c>
      <c r="AD503" s="337" t="s">
        <v>1710</v>
      </c>
      <c r="AE503" s="337" t="s">
        <v>1710</v>
      </c>
      <c r="AF503" s="337" t="s">
        <v>1710</v>
      </c>
      <c r="AG503" s="319" t="s">
        <v>1714</v>
      </c>
      <c r="AH503" s="337" t="s">
        <v>1710</v>
      </c>
      <c r="AI503" s="337" t="s">
        <v>1710</v>
      </c>
      <c r="AJ503" s="337" t="s">
        <v>1710</v>
      </c>
    </row>
    <row r="504" spans="1:36" x14ac:dyDescent="0.25">
      <c r="A504" s="350" t="s">
        <v>1957</v>
      </c>
      <c r="B504" s="337" t="s">
        <v>1710</v>
      </c>
      <c r="C504" s="337" t="s">
        <v>1710</v>
      </c>
      <c r="D504" s="337" t="s">
        <v>1710</v>
      </c>
      <c r="E504" s="337" t="s">
        <v>1710</v>
      </c>
      <c r="F504" s="337" t="s">
        <v>1710</v>
      </c>
      <c r="G504" s="337" t="s">
        <v>1710</v>
      </c>
      <c r="H504" s="337" t="s">
        <v>1732</v>
      </c>
      <c r="I504" s="337" t="s">
        <v>1710</v>
      </c>
      <c r="J504" s="337" t="s">
        <v>1710</v>
      </c>
      <c r="K504" s="337" t="s">
        <v>1710</v>
      </c>
      <c r="L504" s="337" t="s">
        <v>1710</v>
      </c>
      <c r="M504" s="337" t="s">
        <v>1710</v>
      </c>
      <c r="N504" s="337" t="s">
        <v>1710</v>
      </c>
      <c r="O504" s="337" t="s">
        <v>1710</v>
      </c>
      <c r="P504" s="337" t="s">
        <v>1710</v>
      </c>
      <c r="Q504" s="337" t="s">
        <v>1710</v>
      </c>
      <c r="R504" s="337" t="s">
        <v>1710</v>
      </c>
      <c r="S504" s="337" t="s">
        <v>1710</v>
      </c>
      <c r="T504" s="337" t="s">
        <v>1710</v>
      </c>
      <c r="U504" s="337" t="s">
        <v>1710</v>
      </c>
      <c r="V504" s="319" t="s">
        <v>1714</v>
      </c>
      <c r="W504" s="337">
        <v>2889.5115971792543</v>
      </c>
      <c r="X504" s="337">
        <v>550.24258844079532</v>
      </c>
      <c r="Y504" s="337" t="s">
        <v>1710</v>
      </c>
      <c r="Z504" s="337" t="s">
        <v>1710</v>
      </c>
      <c r="AA504" s="337" t="s">
        <v>1710</v>
      </c>
      <c r="AB504" s="337" t="s">
        <v>1710</v>
      </c>
      <c r="AC504" s="337" t="s">
        <v>1710</v>
      </c>
      <c r="AD504" s="337" t="s">
        <v>1710</v>
      </c>
      <c r="AE504" s="337" t="s">
        <v>1710</v>
      </c>
      <c r="AF504" s="337" t="s">
        <v>1710</v>
      </c>
      <c r="AG504" s="319" t="s">
        <v>1714</v>
      </c>
      <c r="AH504" s="337" t="s">
        <v>1710</v>
      </c>
      <c r="AI504" s="337">
        <v>2745.5373405254281</v>
      </c>
      <c r="AJ504" s="337" t="s">
        <v>1710</v>
      </c>
    </row>
    <row r="505" spans="1:36" x14ac:dyDescent="0.25">
      <c r="A505" s="351" t="s">
        <v>1958</v>
      </c>
      <c r="B505" s="337">
        <v>202.53417978445603</v>
      </c>
      <c r="C505" s="337">
        <v>0.60795747951898005</v>
      </c>
      <c r="D505" s="337">
        <v>0.18223611604834999</v>
      </c>
      <c r="E505" s="337" t="s">
        <v>1949</v>
      </c>
      <c r="F505" s="337" t="s">
        <v>1949</v>
      </c>
      <c r="G505" s="337" t="s">
        <v>1817</v>
      </c>
      <c r="H505" s="337">
        <v>1.359442937847E-2</v>
      </c>
      <c r="I505" s="337" t="s">
        <v>1817</v>
      </c>
      <c r="J505" s="337" t="s">
        <v>1949</v>
      </c>
      <c r="K505" s="337" t="s">
        <v>1817</v>
      </c>
      <c r="L505" s="337" t="s">
        <v>1949</v>
      </c>
      <c r="M505" s="337" t="s">
        <v>1817</v>
      </c>
      <c r="N505" s="337" t="s">
        <v>1817</v>
      </c>
      <c r="O505" s="337" t="s">
        <v>1817</v>
      </c>
      <c r="P505" s="337" t="s">
        <v>1817</v>
      </c>
      <c r="Q505" s="337" t="s">
        <v>1949</v>
      </c>
      <c r="R505" s="337" t="s">
        <v>1817</v>
      </c>
      <c r="S505" s="337" t="s">
        <v>1949</v>
      </c>
      <c r="T505" s="337" t="s">
        <v>1949</v>
      </c>
      <c r="U505" s="337">
        <v>1.6984600970478201</v>
      </c>
      <c r="V505" s="319" t="s">
        <v>1714</v>
      </c>
      <c r="W505" s="337">
        <v>1083.5867883626456</v>
      </c>
      <c r="X505" s="337">
        <v>1973.4137493664118</v>
      </c>
      <c r="Y505" s="337">
        <v>79.714328892219598</v>
      </c>
      <c r="Z505" s="337" t="s">
        <v>1817</v>
      </c>
      <c r="AA505" s="337">
        <v>118.23495360473002</v>
      </c>
      <c r="AB505" s="337" t="s">
        <v>1817</v>
      </c>
      <c r="AC505" s="337" t="s">
        <v>1949</v>
      </c>
      <c r="AD505" s="337" t="s">
        <v>1817</v>
      </c>
      <c r="AE505" s="337" t="s">
        <v>1817</v>
      </c>
      <c r="AF505" s="337">
        <v>3.5894286775586801</v>
      </c>
      <c r="AG505" s="319" t="s">
        <v>1714</v>
      </c>
      <c r="AH505" s="337" t="s">
        <v>1817</v>
      </c>
      <c r="AI505" s="337">
        <v>709.15405230078557</v>
      </c>
      <c r="AJ505" s="337">
        <v>490.71858044210865</v>
      </c>
    </row>
    <row r="506" spans="1:36" x14ac:dyDescent="0.25">
      <c r="A506" s="352" t="s">
        <v>1959</v>
      </c>
      <c r="B506" s="337">
        <v>13.023999999999999</v>
      </c>
      <c r="C506" s="337">
        <v>268.19052749999997</v>
      </c>
      <c r="D506" s="337" t="s">
        <v>1710</v>
      </c>
      <c r="E506" s="337" t="s">
        <v>1710</v>
      </c>
      <c r="F506" s="337">
        <v>9031.5481900000013</v>
      </c>
      <c r="G506" s="337" t="s">
        <v>1710</v>
      </c>
      <c r="H506" s="337">
        <v>80121.691793000005</v>
      </c>
      <c r="I506" s="337" t="s">
        <v>1710</v>
      </c>
      <c r="J506" s="337">
        <v>9356.369772</v>
      </c>
      <c r="K506" s="337" t="s">
        <v>1710</v>
      </c>
      <c r="L506" s="337" t="s">
        <v>1710</v>
      </c>
      <c r="M506" s="337" t="s">
        <v>1710</v>
      </c>
      <c r="N506" s="337" t="s">
        <v>1710</v>
      </c>
      <c r="O506" s="337" t="s">
        <v>1710</v>
      </c>
      <c r="P506" s="337" t="s">
        <v>1710</v>
      </c>
      <c r="Q506" s="337">
        <v>1154.9313</v>
      </c>
      <c r="R506" s="337" t="s">
        <v>1710</v>
      </c>
      <c r="S506" s="337" t="s">
        <v>1710</v>
      </c>
      <c r="T506" s="337" t="s">
        <v>1710</v>
      </c>
      <c r="U506" s="337" t="s">
        <v>1710</v>
      </c>
      <c r="V506" s="319" t="s">
        <v>1714</v>
      </c>
      <c r="W506" s="337">
        <v>15.660888</v>
      </c>
      <c r="X506" s="337" t="s">
        <v>1710</v>
      </c>
      <c r="Y506" s="337" t="s">
        <v>1710</v>
      </c>
      <c r="Z506" s="337" t="s">
        <v>1710</v>
      </c>
      <c r="AA506" s="337" t="s">
        <v>1710</v>
      </c>
      <c r="AB506" s="337" t="s">
        <v>1710</v>
      </c>
      <c r="AC506" s="337" t="s">
        <v>1710</v>
      </c>
      <c r="AD506" s="337" t="s">
        <v>1710</v>
      </c>
      <c r="AE506" s="337" t="s">
        <v>1710</v>
      </c>
      <c r="AF506" s="337" t="s">
        <v>1710</v>
      </c>
      <c r="AG506" s="319" t="s">
        <v>1714</v>
      </c>
      <c r="AH506" s="337">
        <v>7230.4559117999988</v>
      </c>
      <c r="AI506" s="337" t="s">
        <v>1710</v>
      </c>
      <c r="AJ506" s="337" t="s">
        <v>1710</v>
      </c>
    </row>
    <row r="507" spans="1:36" x14ac:dyDescent="0.25">
      <c r="A507" s="351" t="s">
        <v>1960</v>
      </c>
      <c r="B507" s="337" t="s">
        <v>1710</v>
      </c>
      <c r="C507" s="337" t="s">
        <v>1710</v>
      </c>
      <c r="D507" s="337" t="s">
        <v>1710</v>
      </c>
      <c r="E507" s="337" t="s">
        <v>1710</v>
      </c>
      <c r="F507" s="337" t="s">
        <v>1710</v>
      </c>
      <c r="G507" s="337" t="s">
        <v>1710</v>
      </c>
      <c r="H507" s="337" t="s">
        <v>1710</v>
      </c>
      <c r="I507" s="337" t="s">
        <v>1710</v>
      </c>
      <c r="J507" s="337" t="s">
        <v>1710</v>
      </c>
      <c r="K507" s="337" t="s">
        <v>1710</v>
      </c>
      <c r="L507" s="337" t="s">
        <v>1710</v>
      </c>
      <c r="M507" s="337" t="s">
        <v>1710</v>
      </c>
      <c r="N507" s="337" t="s">
        <v>1710</v>
      </c>
      <c r="O507" s="337" t="s">
        <v>1710</v>
      </c>
      <c r="P507" s="337" t="s">
        <v>1710</v>
      </c>
      <c r="Q507" s="337" t="s">
        <v>1710</v>
      </c>
      <c r="R507" s="337" t="s">
        <v>1710</v>
      </c>
      <c r="S507" s="337" t="s">
        <v>1710</v>
      </c>
      <c r="T507" s="337" t="s">
        <v>1710</v>
      </c>
      <c r="U507" s="337" t="s">
        <v>1710</v>
      </c>
      <c r="V507" s="319" t="s">
        <v>1714</v>
      </c>
      <c r="W507" s="337">
        <v>2.3518718468133701</v>
      </c>
      <c r="X507" s="337" t="s">
        <v>1710</v>
      </c>
      <c r="Y507" s="337" t="s">
        <v>1710</v>
      </c>
      <c r="Z507" s="337" t="s">
        <v>1710</v>
      </c>
      <c r="AA507" s="337" t="s">
        <v>1710</v>
      </c>
      <c r="AB507" s="337" t="s">
        <v>1710</v>
      </c>
      <c r="AC507" s="337" t="s">
        <v>1710</v>
      </c>
      <c r="AD507" s="337" t="s">
        <v>1710</v>
      </c>
      <c r="AE507" s="337" t="s">
        <v>1710</v>
      </c>
      <c r="AF507" s="337" t="s">
        <v>1710</v>
      </c>
      <c r="AG507" s="319" t="s">
        <v>1714</v>
      </c>
      <c r="AH507" s="337" t="s">
        <v>1710</v>
      </c>
      <c r="AI507" s="337">
        <v>8349.1095143276398</v>
      </c>
      <c r="AJ507" s="337" t="s">
        <v>1710</v>
      </c>
    </row>
    <row r="508" spans="1:36" x14ac:dyDescent="0.25">
      <c r="A508" s="353" t="s">
        <v>1961</v>
      </c>
      <c r="B508" s="337" t="s">
        <v>1724</v>
      </c>
      <c r="C508" s="337" t="s">
        <v>1710</v>
      </c>
      <c r="D508" s="337" t="s">
        <v>1710</v>
      </c>
      <c r="E508" s="337" t="s">
        <v>1710</v>
      </c>
      <c r="F508" s="337" t="s">
        <v>1710</v>
      </c>
      <c r="G508" s="337" t="s">
        <v>1710</v>
      </c>
      <c r="H508" s="337" t="s">
        <v>1710</v>
      </c>
      <c r="I508" s="337" t="s">
        <v>1710</v>
      </c>
      <c r="J508" s="337" t="s">
        <v>1710</v>
      </c>
      <c r="K508" s="337" t="s">
        <v>1710</v>
      </c>
      <c r="L508" s="337" t="s">
        <v>1710</v>
      </c>
      <c r="M508" s="337" t="s">
        <v>1710</v>
      </c>
      <c r="N508" s="337" t="s">
        <v>1710</v>
      </c>
      <c r="O508" s="337" t="s">
        <v>1710</v>
      </c>
      <c r="P508" s="337" t="s">
        <v>1710</v>
      </c>
      <c r="Q508" s="337" t="s">
        <v>1710</v>
      </c>
      <c r="R508" s="337" t="s">
        <v>1710</v>
      </c>
      <c r="S508" s="337" t="s">
        <v>1710</v>
      </c>
      <c r="T508" s="337" t="s">
        <v>1710</v>
      </c>
      <c r="U508" s="337" t="s">
        <v>1710</v>
      </c>
      <c r="V508" s="319" t="s">
        <v>1714</v>
      </c>
      <c r="W508" s="337" t="s">
        <v>1724</v>
      </c>
      <c r="X508" s="337" t="s">
        <v>1724</v>
      </c>
      <c r="Y508" s="337" t="s">
        <v>1724</v>
      </c>
      <c r="Z508" s="337" t="s">
        <v>1710</v>
      </c>
      <c r="AA508" s="337" t="s">
        <v>1724</v>
      </c>
      <c r="AB508" s="337" t="s">
        <v>1710</v>
      </c>
      <c r="AC508" s="337" t="s">
        <v>1710</v>
      </c>
      <c r="AD508" s="337" t="s">
        <v>1710</v>
      </c>
      <c r="AE508" s="337" t="s">
        <v>1710</v>
      </c>
      <c r="AF508" s="337" t="s">
        <v>1710</v>
      </c>
      <c r="AG508" s="319" t="s">
        <v>1714</v>
      </c>
      <c r="AH508" s="337" t="s">
        <v>1710</v>
      </c>
      <c r="AI508" s="337" t="s">
        <v>1724</v>
      </c>
      <c r="AJ508" s="337" t="s">
        <v>1724</v>
      </c>
    </row>
    <row r="510" spans="1:36" ht="30" x14ac:dyDescent="0.25">
      <c r="A510" s="58" t="s">
        <v>1962</v>
      </c>
      <c r="B510" s="66">
        <f>B472</f>
        <v>1368.6407622854913</v>
      </c>
      <c r="C510" s="66">
        <f t="shared" ref="C510:AJ510" si="9">C472</f>
        <v>398.21997774743551</v>
      </c>
      <c r="D510" s="66">
        <f t="shared" si="9"/>
        <v>1.9808273483516601</v>
      </c>
      <c r="E510" s="66" t="str">
        <f t="shared" si="9"/>
        <v>NO,NE,IE,NA</v>
      </c>
      <c r="F510" s="66">
        <f t="shared" si="9"/>
        <v>2580.4423400000001</v>
      </c>
      <c r="G510" s="66" t="str">
        <f t="shared" si="9"/>
        <v>NO,NE,NA</v>
      </c>
      <c r="H510" s="66">
        <f t="shared" si="9"/>
        <v>56029.164606593971</v>
      </c>
      <c r="I510" s="66" t="str">
        <f t="shared" si="9"/>
        <v>NO,NE,NA</v>
      </c>
      <c r="J510" s="66">
        <f t="shared" si="9"/>
        <v>2093.1475999999998</v>
      </c>
      <c r="K510" s="66" t="str">
        <f t="shared" si="9"/>
        <v>NO,NE,NA</v>
      </c>
      <c r="L510" s="66" t="str">
        <f t="shared" si="9"/>
        <v>NO,NE,IE,NA</v>
      </c>
      <c r="M510" s="66" t="str">
        <f t="shared" si="9"/>
        <v>NO,NE,NA</v>
      </c>
      <c r="N510" s="66" t="str">
        <f t="shared" si="9"/>
        <v>NO,NE,NA</v>
      </c>
      <c r="O510" s="66" t="str">
        <f t="shared" si="9"/>
        <v>NO,NE,NA</v>
      </c>
      <c r="P510" s="66" t="str">
        <f t="shared" si="9"/>
        <v>NO,NE,NA</v>
      </c>
      <c r="Q510" s="66">
        <f t="shared" si="9"/>
        <v>117.73</v>
      </c>
      <c r="R510" s="66" t="str">
        <f t="shared" si="9"/>
        <v>NO,NE,NA</v>
      </c>
      <c r="S510" s="66" t="str">
        <f t="shared" si="9"/>
        <v>NO,NE,IE,NA</v>
      </c>
      <c r="T510" s="66" t="str">
        <f t="shared" si="9"/>
        <v>NO,NE,IE,NA</v>
      </c>
      <c r="U510" s="66">
        <f t="shared" si="9"/>
        <v>1.6984600970478201</v>
      </c>
      <c r="V510" s="66" t="str">
        <f t="shared" si="9"/>
        <v/>
      </c>
      <c r="W510" s="66">
        <f t="shared" si="9"/>
        <v>540.06916717032652</v>
      </c>
      <c r="X510" s="66">
        <f t="shared" si="9"/>
        <v>206.85707686944318</v>
      </c>
      <c r="Y510" s="66">
        <f t="shared" si="9"/>
        <v>9.0276703162196608</v>
      </c>
      <c r="Z510" s="66" t="str">
        <f t="shared" si="9"/>
        <v>NO,NE,NA</v>
      </c>
      <c r="AA510" s="66">
        <f t="shared" si="9"/>
        <v>11.47912170919709</v>
      </c>
      <c r="AB510" s="66" t="str">
        <f t="shared" si="9"/>
        <v>NO,NE,NA</v>
      </c>
      <c r="AC510" s="66" t="str">
        <f t="shared" si="9"/>
        <v>NO,NE,IE,NA</v>
      </c>
      <c r="AD510" s="66" t="str">
        <f t="shared" si="9"/>
        <v>NO,NE,NA</v>
      </c>
      <c r="AE510" s="66" t="str">
        <f t="shared" si="9"/>
        <v>NO,NE,NA</v>
      </c>
      <c r="AF510" s="66">
        <f t="shared" si="9"/>
        <v>3.5894286775586801</v>
      </c>
      <c r="AG510" s="66" t="str">
        <f t="shared" si="9"/>
        <v/>
      </c>
      <c r="AH510" s="66">
        <f t="shared" si="9"/>
        <v>7230.4559117999988</v>
      </c>
      <c r="AI510" s="66">
        <f t="shared" si="9"/>
        <v>517.71056610324001</v>
      </c>
      <c r="AJ510" s="66">
        <f t="shared" si="9"/>
        <v>28.530150025699999</v>
      </c>
    </row>
    <row r="513" spans="1:7" ht="15.75" x14ac:dyDescent="0.25">
      <c r="A513" s="224" t="s">
        <v>1963</v>
      </c>
      <c r="B513" s="216"/>
      <c r="C513" s="216"/>
      <c r="D513" s="216"/>
      <c r="E513" s="216"/>
      <c r="F513" s="217"/>
      <c r="G513" s="57" t="s">
        <v>1670</v>
      </c>
    </row>
    <row r="514" spans="1:7" ht="15.75" x14ac:dyDescent="0.25">
      <c r="A514" s="224" t="s">
        <v>1671</v>
      </c>
      <c r="B514" s="216"/>
      <c r="C514" s="216"/>
      <c r="D514" s="216"/>
      <c r="E514" s="216"/>
      <c r="F514" s="217"/>
      <c r="G514" s="57" t="s">
        <v>1672</v>
      </c>
    </row>
    <row r="515" spans="1:7" x14ac:dyDescent="0.25">
      <c r="A515" s="216"/>
      <c r="B515" s="216"/>
      <c r="C515" s="216"/>
      <c r="D515" s="216"/>
      <c r="E515" s="216"/>
      <c r="F515" s="217"/>
      <c r="G515" s="57" t="s">
        <v>1673</v>
      </c>
    </row>
    <row r="516" spans="1:7" x14ac:dyDescent="0.25">
      <c r="A516" s="216"/>
      <c r="B516" s="216"/>
      <c r="C516" s="216"/>
      <c r="D516" s="216"/>
      <c r="E516" s="216"/>
      <c r="F516" s="223"/>
      <c r="G516" s="216"/>
    </row>
    <row r="517" spans="1:7" x14ac:dyDescent="0.25">
      <c r="A517" s="393" t="s">
        <v>1964</v>
      </c>
      <c r="B517" s="394" t="s">
        <v>1675</v>
      </c>
      <c r="C517" s="336" t="s">
        <v>1676</v>
      </c>
      <c r="D517" s="336" t="s">
        <v>1677</v>
      </c>
      <c r="E517" s="336" t="s">
        <v>1848</v>
      </c>
      <c r="F517" s="354" t="s">
        <v>625</v>
      </c>
      <c r="G517" s="354" t="s">
        <v>1679</v>
      </c>
    </row>
    <row r="518" spans="1:7" ht="15.75" thickBot="1" x14ac:dyDescent="0.3">
      <c r="A518" s="250" t="s">
        <v>1965</v>
      </c>
      <c r="B518" s="436" t="s">
        <v>1681</v>
      </c>
      <c r="C518" s="436"/>
      <c r="D518" s="436"/>
      <c r="E518" s="436"/>
      <c r="F518" s="436"/>
      <c r="G518" s="437"/>
    </row>
    <row r="519" spans="1:7" ht="15.75" thickTop="1" x14ac:dyDescent="0.25">
      <c r="A519" s="251" t="s">
        <v>1966</v>
      </c>
      <c r="B519" s="337">
        <v>7853.7090592547993</v>
      </c>
      <c r="C519" s="337">
        <v>9418.7606550076798</v>
      </c>
      <c r="D519" s="337">
        <v>1108.4205949512345</v>
      </c>
      <c r="E519" s="337">
        <v>14.91067980114685</v>
      </c>
      <c r="F519" s="337">
        <v>363.40666610922074</v>
      </c>
      <c r="G519" s="337" t="s">
        <v>1710</v>
      </c>
    </row>
    <row r="520" spans="1:7" x14ac:dyDescent="0.25">
      <c r="A520" s="341" t="s">
        <v>1967</v>
      </c>
      <c r="B520" s="319" t="s">
        <v>1714</v>
      </c>
      <c r="C520" s="337">
        <v>8681.5577516158737</v>
      </c>
      <c r="D520" s="337">
        <v>54.694930480826123</v>
      </c>
      <c r="E520" s="319" t="s">
        <v>1714</v>
      </c>
      <c r="F520" s="319" t="s">
        <v>1714</v>
      </c>
      <c r="G520" s="337" t="s">
        <v>1710</v>
      </c>
    </row>
    <row r="521" spans="1:7" x14ac:dyDescent="0.25">
      <c r="A521" s="341" t="s">
        <v>1968</v>
      </c>
      <c r="B521" s="319" t="s">
        <v>1714</v>
      </c>
      <c r="C521" s="337">
        <v>6721.72746699257</v>
      </c>
      <c r="D521" s="319" t="s">
        <v>1714</v>
      </c>
      <c r="E521" s="319" t="s">
        <v>1714</v>
      </c>
      <c r="F521" s="319" t="s">
        <v>1714</v>
      </c>
      <c r="G521" s="319" t="s">
        <v>1714</v>
      </c>
    </row>
    <row r="522" spans="1:7" x14ac:dyDescent="0.25">
      <c r="A522" s="355" t="s">
        <v>1969</v>
      </c>
      <c r="B522" s="319" t="s">
        <v>1714</v>
      </c>
      <c r="C522" s="337">
        <v>6459.5584610062451</v>
      </c>
      <c r="D522" s="319" t="s">
        <v>1714</v>
      </c>
      <c r="E522" s="319" t="s">
        <v>1714</v>
      </c>
      <c r="F522" s="319" t="s">
        <v>1714</v>
      </c>
      <c r="G522" s="319" t="s">
        <v>1714</v>
      </c>
    </row>
    <row r="523" spans="1:7" x14ac:dyDescent="0.25">
      <c r="A523" s="356" t="s">
        <v>1970</v>
      </c>
      <c r="B523" s="319" t="s">
        <v>1714</v>
      </c>
      <c r="C523" s="319" t="s">
        <v>1714</v>
      </c>
      <c r="D523" s="319" t="s">
        <v>1714</v>
      </c>
      <c r="E523" s="319" t="s">
        <v>1714</v>
      </c>
      <c r="F523" s="319" t="s">
        <v>1714</v>
      </c>
      <c r="G523" s="319" t="s">
        <v>1714</v>
      </c>
    </row>
    <row r="524" spans="1:7" x14ac:dyDescent="0.25">
      <c r="A524" s="357" t="s">
        <v>1971</v>
      </c>
      <c r="B524" s="319" t="s">
        <v>1714</v>
      </c>
      <c r="C524" s="337" t="s">
        <v>1714</v>
      </c>
      <c r="D524" s="319" t="s">
        <v>1714</v>
      </c>
      <c r="E524" s="319" t="s">
        <v>1714</v>
      </c>
      <c r="F524" s="319" t="s">
        <v>1714</v>
      </c>
      <c r="G524" s="319" t="s">
        <v>1714</v>
      </c>
    </row>
    <row r="525" spans="1:7" x14ac:dyDescent="0.25">
      <c r="A525" s="357" t="s">
        <v>1972</v>
      </c>
      <c r="B525" s="319" t="s">
        <v>1714</v>
      </c>
      <c r="C525" s="337" t="s">
        <v>1714</v>
      </c>
      <c r="D525" s="319" t="s">
        <v>1714</v>
      </c>
      <c r="E525" s="319" t="s">
        <v>1714</v>
      </c>
      <c r="F525" s="319" t="s">
        <v>1714</v>
      </c>
      <c r="G525" s="319" t="s">
        <v>1714</v>
      </c>
    </row>
    <row r="526" spans="1:7" x14ac:dyDescent="0.25">
      <c r="A526" s="356" t="s">
        <v>1973</v>
      </c>
      <c r="B526" s="319" t="s">
        <v>1714</v>
      </c>
      <c r="C526" s="319" t="s">
        <v>1714</v>
      </c>
      <c r="D526" s="319" t="s">
        <v>1714</v>
      </c>
      <c r="E526" s="319" t="s">
        <v>1714</v>
      </c>
      <c r="F526" s="319" t="s">
        <v>1714</v>
      </c>
      <c r="G526" s="319" t="s">
        <v>1714</v>
      </c>
    </row>
    <row r="527" spans="1:7" x14ac:dyDescent="0.25">
      <c r="A527" s="357" t="s">
        <v>1974</v>
      </c>
      <c r="B527" s="319" t="s">
        <v>1714</v>
      </c>
      <c r="C527" s="337" t="s">
        <v>1714</v>
      </c>
      <c r="D527" s="319" t="s">
        <v>1714</v>
      </c>
      <c r="E527" s="319" t="s">
        <v>1714</v>
      </c>
      <c r="F527" s="319" t="s">
        <v>1714</v>
      </c>
      <c r="G527" s="319" t="s">
        <v>1714</v>
      </c>
    </row>
    <row r="528" spans="1:7" x14ac:dyDescent="0.25">
      <c r="A528" s="357" t="s">
        <v>1975</v>
      </c>
      <c r="B528" s="319" t="s">
        <v>1714</v>
      </c>
      <c r="C528" s="337" t="s">
        <v>1714</v>
      </c>
      <c r="D528" s="319" t="s">
        <v>1714</v>
      </c>
      <c r="E528" s="319" t="s">
        <v>1714</v>
      </c>
      <c r="F528" s="319" t="s">
        <v>1714</v>
      </c>
      <c r="G528" s="319" t="s">
        <v>1714</v>
      </c>
    </row>
    <row r="529" spans="1:7" x14ac:dyDescent="0.25">
      <c r="A529" s="357" t="s">
        <v>1976</v>
      </c>
      <c r="B529" s="319" t="s">
        <v>1714</v>
      </c>
      <c r="C529" s="337" t="s">
        <v>1714</v>
      </c>
      <c r="D529" s="319" t="s">
        <v>1714</v>
      </c>
      <c r="E529" s="319" t="s">
        <v>1714</v>
      </c>
      <c r="F529" s="319" t="s">
        <v>1714</v>
      </c>
      <c r="G529" s="319" t="s">
        <v>1714</v>
      </c>
    </row>
    <row r="530" spans="1:7" x14ac:dyDescent="0.25">
      <c r="A530" s="356" t="s">
        <v>1977</v>
      </c>
      <c r="B530" s="319" t="s">
        <v>1714</v>
      </c>
      <c r="C530" s="319" t="s">
        <v>1714</v>
      </c>
      <c r="D530" s="319" t="s">
        <v>1714</v>
      </c>
      <c r="E530" s="319" t="s">
        <v>1714</v>
      </c>
      <c r="F530" s="319" t="s">
        <v>1714</v>
      </c>
      <c r="G530" s="319" t="s">
        <v>1714</v>
      </c>
    </row>
    <row r="531" spans="1:7" x14ac:dyDescent="0.25">
      <c r="A531" s="357" t="s">
        <v>1978</v>
      </c>
      <c r="B531" s="319" t="s">
        <v>1714</v>
      </c>
      <c r="C531" s="337">
        <v>6459.5584610062451</v>
      </c>
      <c r="D531" s="319" t="s">
        <v>1714</v>
      </c>
      <c r="E531" s="319" t="s">
        <v>1714</v>
      </c>
      <c r="F531" s="319" t="s">
        <v>1714</v>
      </c>
      <c r="G531" s="319" t="s">
        <v>1714</v>
      </c>
    </row>
    <row r="532" spans="1:7" x14ac:dyDescent="0.25">
      <c r="A532" s="358" t="s">
        <v>1979</v>
      </c>
      <c r="B532" s="319" t="s">
        <v>1714</v>
      </c>
      <c r="C532" s="337">
        <v>473.19623090020355</v>
      </c>
      <c r="D532" s="319"/>
      <c r="E532" s="319" t="s">
        <v>1714</v>
      </c>
      <c r="F532" s="319" t="s">
        <v>1714</v>
      </c>
      <c r="G532" s="319"/>
    </row>
    <row r="533" spans="1:7" x14ac:dyDescent="0.25">
      <c r="A533" s="358" t="s">
        <v>1980</v>
      </c>
      <c r="B533" s="319" t="s">
        <v>1714</v>
      </c>
      <c r="C533" s="337">
        <v>299.39799460361405</v>
      </c>
      <c r="D533" s="319"/>
      <c r="E533" s="319" t="s">
        <v>1714</v>
      </c>
      <c r="F533" s="319" t="s">
        <v>1714</v>
      </c>
      <c r="G533" s="319"/>
    </row>
    <row r="534" spans="1:7" x14ac:dyDescent="0.25">
      <c r="A534" s="358" t="s">
        <v>1981</v>
      </c>
      <c r="B534" s="319" t="s">
        <v>1714</v>
      </c>
      <c r="C534" s="337">
        <v>3035.0507480212009</v>
      </c>
      <c r="D534" s="319"/>
      <c r="E534" s="319" t="s">
        <v>1714</v>
      </c>
      <c r="F534" s="319" t="s">
        <v>1714</v>
      </c>
      <c r="G534" s="319"/>
    </row>
    <row r="535" spans="1:7" x14ac:dyDescent="0.25">
      <c r="A535" s="358" t="s">
        <v>1982</v>
      </c>
      <c r="B535" s="319" t="s">
        <v>1714</v>
      </c>
      <c r="C535" s="337">
        <v>251.93525163617798</v>
      </c>
      <c r="D535" s="319"/>
      <c r="E535" s="319" t="s">
        <v>1714</v>
      </c>
      <c r="F535" s="319" t="s">
        <v>1714</v>
      </c>
      <c r="G535" s="319"/>
    </row>
    <row r="536" spans="1:7" x14ac:dyDescent="0.25">
      <c r="A536" s="358" t="s">
        <v>1983</v>
      </c>
      <c r="B536" s="319" t="s">
        <v>1714</v>
      </c>
      <c r="C536" s="337">
        <v>297.36246326322032</v>
      </c>
      <c r="D536" s="319"/>
      <c r="E536" s="319" t="s">
        <v>1714</v>
      </c>
      <c r="F536" s="319" t="s">
        <v>1714</v>
      </c>
      <c r="G536" s="319"/>
    </row>
    <row r="537" spans="1:7" x14ac:dyDescent="0.25">
      <c r="A537" s="358" t="s">
        <v>1984</v>
      </c>
      <c r="B537" s="319" t="s">
        <v>1714</v>
      </c>
      <c r="C537" s="337">
        <v>309.95636595734669</v>
      </c>
      <c r="D537" s="319"/>
      <c r="E537" s="319" t="s">
        <v>1714</v>
      </c>
      <c r="F537" s="319" t="s">
        <v>1714</v>
      </c>
      <c r="G537" s="319"/>
    </row>
    <row r="538" spans="1:7" x14ac:dyDescent="0.25">
      <c r="A538" s="358" t="s">
        <v>1985</v>
      </c>
      <c r="B538" s="319" t="s">
        <v>1714</v>
      </c>
      <c r="C538" s="337">
        <v>178.40438707912745</v>
      </c>
      <c r="D538" s="319"/>
      <c r="E538" s="319" t="s">
        <v>1714</v>
      </c>
      <c r="F538" s="319" t="s">
        <v>1714</v>
      </c>
      <c r="G538" s="319"/>
    </row>
    <row r="539" spans="1:7" x14ac:dyDescent="0.25">
      <c r="A539" s="358" t="s">
        <v>1986</v>
      </c>
      <c r="B539" s="319" t="s">
        <v>1714</v>
      </c>
      <c r="C539" s="337">
        <v>214.11005793654462</v>
      </c>
      <c r="D539" s="319"/>
      <c r="E539" s="319" t="s">
        <v>1714</v>
      </c>
      <c r="F539" s="319" t="s">
        <v>1714</v>
      </c>
      <c r="G539" s="319"/>
    </row>
    <row r="540" spans="1:7" x14ac:dyDescent="0.25">
      <c r="A540" s="358" t="s">
        <v>1987</v>
      </c>
      <c r="B540" s="319" t="s">
        <v>1714</v>
      </c>
      <c r="C540" s="337">
        <v>1167.114207479091</v>
      </c>
      <c r="D540" s="319"/>
      <c r="E540" s="319" t="s">
        <v>1714</v>
      </c>
      <c r="F540" s="319" t="s">
        <v>1714</v>
      </c>
      <c r="G540" s="319"/>
    </row>
    <row r="541" spans="1:7" x14ac:dyDescent="0.25">
      <c r="A541" s="358" t="s">
        <v>1988</v>
      </c>
      <c r="B541" s="319" t="s">
        <v>1714</v>
      </c>
      <c r="C541" s="337">
        <v>178.70274178817721</v>
      </c>
      <c r="D541" s="319"/>
      <c r="E541" s="319" t="s">
        <v>1714</v>
      </c>
      <c r="F541" s="319" t="s">
        <v>1714</v>
      </c>
      <c r="G541" s="319"/>
    </row>
    <row r="542" spans="1:7" x14ac:dyDescent="0.25">
      <c r="A542" s="358" t="s">
        <v>1989</v>
      </c>
      <c r="B542" s="319" t="s">
        <v>1714</v>
      </c>
      <c r="C542" s="337">
        <v>54.328012341541672</v>
      </c>
      <c r="D542" s="319"/>
      <c r="E542" s="319" t="s">
        <v>1714</v>
      </c>
      <c r="F542" s="319" t="s">
        <v>1714</v>
      </c>
      <c r="G542" s="319"/>
    </row>
    <row r="543" spans="1:7" x14ac:dyDescent="0.25">
      <c r="A543" s="355" t="s">
        <v>1990</v>
      </c>
      <c r="B543" s="319" t="s">
        <v>1714</v>
      </c>
      <c r="C543" s="337">
        <v>55.215000000000003</v>
      </c>
      <c r="D543" s="319" t="s">
        <v>1714</v>
      </c>
      <c r="E543" s="319" t="s">
        <v>1714</v>
      </c>
      <c r="F543" s="319" t="s">
        <v>1714</v>
      </c>
      <c r="G543" s="319" t="s">
        <v>1714</v>
      </c>
    </row>
    <row r="544" spans="1:7" x14ac:dyDescent="0.25">
      <c r="A544" s="355" t="s">
        <v>1991</v>
      </c>
      <c r="B544" s="319" t="s">
        <v>1714</v>
      </c>
      <c r="C544" s="337">
        <v>91.609200000000001</v>
      </c>
      <c r="D544" s="319" t="s">
        <v>1714</v>
      </c>
      <c r="E544" s="319" t="s">
        <v>1714</v>
      </c>
      <c r="F544" s="319" t="s">
        <v>1714</v>
      </c>
      <c r="G544" s="319" t="s">
        <v>1714</v>
      </c>
    </row>
    <row r="545" spans="1:7" x14ac:dyDescent="0.25">
      <c r="A545" s="355" t="s">
        <v>1992</v>
      </c>
      <c r="B545" s="319" t="s">
        <v>1714</v>
      </c>
      <c r="C545" s="337">
        <v>115.34480598632427</v>
      </c>
      <c r="D545" s="319" t="s">
        <v>1714</v>
      </c>
      <c r="E545" s="319" t="s">
        <v>1714</v>
      </c>
      <c r="F545" s="319" t="s">
        <v>1714</v>
      </c>
      <c r="G545" s="319" t="s">
        <v>1714</v>
      </c>
    </row>
    <row r="546" spans="1:7" x14ac:dyDescent="0.25">
      <c r="A546" s="359" t="s">
        <v>1993</v>
      </c>
      <c r="B546" s="319" t="s">
        <v>1714</v>
      </c>
      <c r="C546" s="337" t="s">
        <v>1730</v>
      </c>
      <c r="D546" s="319"/>
      <c r="E546" s="319" t="s">
        <v>1714</v>
      </c>
      <c r="F546" s="319" t="s">
        <v>1714</v>
      </c>
      <c r="G546" s="319"/>
    </row>
    <row r="547" spans="1:7" x14ac:dyDescent="0.25">
      <c r="A547" s="359" t="s">
        <v>1994</v>
      </c>
      <c r="B547" s="319" t="s">
        <v>1714</v>
      </c>
      <c r="C547" s="337">
        <v>26.068534199999998</v>
      </c>
      <c r="D547" s="319"/>
      <c r="E547" s="319" t="s">
        <v>1714</v>
      </c>
      <c r="F547" s="319" t="s">
        <v>1714</v>
      </c>
      <c r="G547" s="319"/>
    </row>
    <row r="548" spans="1:7" x14ac:dyDescent="0.25">
      <c r="A548" s="359" t="s">
        <v>1995</v>
      </c>
      <c r="B548" s="319" t="s">
        <v>1714</v>
      </c>
      <c r="C548" s="337">
        <v>69.750133199999993</v>
      </c>
      <c r="D548" s="319"/>
      <c r="E548" s="319" t="s">
        <v>1714</v>
      </c>
      <c r="F548" s="319" t="s">
        <v>1714</v>
      </c>
      <c r="G548" s="319"/>
    </row>
    <row r="549" spans="1:7" x14ac:dyDescent="0.25">
      <c r="A549" s="359" t="s">
        <v>1996</v>
      </c>
      <c r="B549" s="319" t="s">
        <v>1714</v>
      </c>
      <c r="C549" s="337">
        <v>2.1242679999999998</v>
      </c>
      <c r="D549" s="319"/>
      <c r="E549" s="319" t="s">
        <v>1714</v>
      </c>
      <c r="F549" s="319" t="s">
        <v>1714</v>
      </c>
      <c r="G549" s="319"/>
    </row>
    <row r="550" spans="1:7" x14ac:dyDescent="0.25">
      <c r="A550" s="359" t="s">
        <v>1997</v>
      </c>
      <c r="B550" s="319" t="s">
        <v>1714</v>
      </c>
      <c r="C550" s="337" t="s">
        <v>1730</v>
      </c>
      <c r="D550" s="319"/>
      <c r="E550" s="319" t="s">
        <v>1714</v>
      </c>
      <c r="F550" s="319" t="s">
        <v>1714</v>
      </c>
      <c r="G550" s="319"/>
    </row>
    <row r="551" spans="1:7" x14ac:dyDescent="0.25">
      <c r="A551" s="360" t="s">
        <v>1998</v>
      </c>
      <c r="B551" s="319" t="s">
        <v>1714</v>
      </c>
      <c r="C551" s="337">
        <v>17.401870586324279</v>
      </c>
      <c r="D551" s="319" t="s">
        <v>1714</v>
      </c>
      <c r="E551" s="319" t="s">
        <v>1714</v>
      </c>
      <c r="F551" s="319" t="s">
        <v>1714</v>
      </c>
      <c r="G551" s="319" t="s">
        <v>1714</v>
      </c>
    </row>
    <row r="552" spans="1:7" x14ac:dyDescent="0.25">
      <c r="A552" s="361" t="s">
        <v>1999</v>
      </c>
      <c r="B552" s="319" t="s">
        <v>1714</v>
      </c>
      <c r="C552" s="337">
        <v>17.401870586324279</v>
      </c>
      <c r="D552" s="319"/>
      <c r="E552" s="319" t="s">
        <v>1714</v>
      </c>
      <c r="F552" s="319" t="s">
        <v>1714</v>
      </c>
      <c r="G552" s="319"/>
    </row>
    <row r="553" spans="1:7" x14ac:dyDescent="0.25">
      <c r="A553" s="341" t="s">
        <v>2000</v>
      </c>
      <c r="B553" s="319" t="s">
        <v>1714</v>
      </c>
      <c r="C553" s="337">
        <v>1959.8302846233032</v>
      </c>
      <c r="D553" s="337">
        <v>54.694930480826123</v>
      </c>
      <c r="E553" s="319" t="s">
        <v>1714</v>
      </c>
      <c r="F553" s="319" t="s">
        <v>1714</v>
      </c>
      <c r="G553" s="337" t="s">
        <v>1710</v>
      </c>
    </row>
    <row r="554" spans="1:7" x14ac:dyDescent="0.25">
      <c r="A554" s="258" t="s">
        <v>2001</v>
      </c>
      <c r="B554" s="319" t="s">
        <v>1714</v>
      </c>
      <c r="C554" s="337">
        <v>1009.8520195503449</v>
      </c>
      <c r="D554" s="337">
        <v>42.152764039128421</v>
      </c>
      <c r="E554" s="319" t="s">
        <v>1714</v>
      </c>
      <c r="F554" s="319" t="s">
        <v>1714</v>
      </c>
      <c r="G554" s="337" t="s">
        <v>1710</v>
      </c>
    </row>
    <row r="555" spans="1:7" x14ac:dyDescent="0.25">
      <c r="A555" s="356" t="s">
        <v>1970</v>
      </c>
      <c r="B555" s="319" t="s">
        <v>1714</v>
      </c>
      <c r="C555" s="319" t="s">
        <v>1714</v>
      </c>
      <c r="D555" s="319" t="s">
        <v>1714</v>
      </c>
      <c r="E555" s="319" t="s">
        <v>1714</v>
      </c>
      <c r="F555" s="319" t="s">
        <v>1714</v>
      </c>
      <c r="G555" s="319" t="s">
        <v>1714</v>
      </c>
    </row>
    <row r="556" spans="1:7" x14ac:dyDescent="0.25">
      <c r="A556" s="357" t="s">
        <v>1971</v>
      </c>
      <c r="B556" s="319" t="s">
        <v>1714</v>
      </c>
      <c r="C556" s="337" t="s">
        <v>1714</v>
      </c>
      <c r="D556" s="337" t="s">
        <v>1714</v>
      </c>
      <c r="E556" s="319" t="s">
        <v>1714</v>
      </c>
      <c r="F556" s="319" t="s">
        <v>1714</v>
      </c>
      <c r="G556" s="323" t="s">
        <v>1714</v>
      </c>
    </row>
    <row r="557" spans="1:7" x14ac:dyDescent="0.25">
      <c r="A557" s="357" t="s">
        <v>1972</v>
      </c>
      <c r="B557" s="319" t="s">
        <v>1714</v>
      </c>
      <c r="C557" s="337" t="s">
        <v>1714</v>
      </c>
      <c r="D557" s="337" t="s">
        <v>1714</v>
      </c>
      <c r="E557" s="319" t="s">
        <v>1714</v>
      </c>
      <c r="F557" s="319" t="s">
        <v>1714</v>
      </c>
      <c r="G557" s="323" t="s">
        <v>1714</v>
      </c>
    </row>
    <row r="558" spans="1:7" x14ac:dyDescent="0.25">
      <c r="A558" s="356" t="s">
        <v>1973</v>
      </c>
      <c r="B558" s="319" t="s">
        <v>1714</v>
      </c>
      <c r="C558" s="319" t="s">
        <v>1714</v>
      </c>
      <c r="D558" s="319" t="s">
        <v>1714</v>
      </c>
      <c r="E558" s="319" t="s">
        <v>1714</v>
      </c>
      <c r="F558" s="319" t="s">
        <v>1714</v>
      </c>
      <c r="G558" s="319" t="s">
        <v>1714</v>
      </c>
    </row>
    <row r="559" spans="1:7" x14ac:dyDescent="0.25">
      <c r="A559" s="357" t="s">
        <v>1974</v>
      </c>
      <c r="B559" s="319" t="s">
        <v>1714</v>
      </c>
      <c r="C559" s="337" t="s">
        <v>1714</v>
      </c>
      <c r="D559" s="337" t="s">
        <v>1714</v>
      </c>
      <c r="E559" s="319" t="s">
        <v>1714</v>
      </c>
      <c r="F559" s="319" t="s">
        <v>1714</v>
      </c>
      <c r="G559" s="323" t="s">
        <v>1714</v>
      </c>
    </row>
    <row r="560" spans="1:7" x14ac:dyDescent="0.25">
      <c r="A560" s="357" t="s">
        <v>1975</v>
      </c>
      <c r="B560" s="319" t="s">
        <v>1714</v>
      </c>
      <c r="C560" s="337" t="s">
        <v>1714</v>
      </c>
      <c r="D560" s="337" t="s">
        <v>1714</v>
      </c>
      <c r="E560" s="319" t="s">
        <v>1714</v>
      </c>
      <c r="F560" s="319" t="s">
        <v>1714</v>
      </c>
      <c r="G560" s="323" t="s">
        <v>1714</v>
      </c>
    </row>
    <row r="561" spans="1:7" x14ac:dyDescent="0.25">
      <c r="A561" s="357" t="s">
        <v>1976</v>
      </c>
      <c r="B561" s="319" t="s">
        <v>1714</v>
      </c>
      <c r="C561" s="337" t="s">
        <v>1714</v>
      </c>
      <c r="D561" s="337" t="s">
        <v>1714</v>
      </c>
      <c r="E561" s="319" t="s">
        <v>1714</v>
      </c>
      <c r="F561" s="319" t="s">
        <v>1714</v>
      </c>
      <c r="G561" s="323" t="s">
        <v>1714</v>
      </c>
    </row>
    <row r="562" spans="1:7" x14ac:dyDescent="0.25">
      <c r="A562" s="356" t="s">
        <v>1977</v>
      </c>
      <c r="B562" s="319" t="s">
        <v>1714</v>
      </c>
      <c r="C562" s="319" t="s">
        <v>1714</v>
      </c>
      <c r="D562" s="319" t="s">
        <v>1714</v>
      </c>
      <c r="E562" s="319" t="s">
        <v>1714</v>
      </c>
      <c r="F562" s="319" t="s">
        <v>1714</v>
      </c>
      <c r="G562" s="319" t="s">
        <v>1714</v>
      </c>
    </row>
    <row r="563" spans="1:7" x14ac:dyDescent="0.25">
      <c r="A563" s="357" t="s">
        <v>2002</v>
      </c>
      <c r="B563" s="319" t="s">
        <v>1714</v>
      </c>
      <c r="C563" s="337">
        <v>1009.8520195503449</v>
      </c>
      <c r="D563" s="337">
        <v>42.152764039128421</v>
      </c>
      <c r="E563" s="319" t="s">
        <v>1714</v>
      </c>
      <c r="F563" s="319" t="s">
        <v>1714</v>
      </c>
      <c r="G563" s="323" t="s">
        <v>1710</v>
      </c>
    </row>
    <row r="564" spans="1:7" x14ac:dyDescent="0.25">
      <c r="A564" s="358" t="s">
        <v>2003</v>
      </c>
      <c r="B564" s="319" t="s">
        <v>1714</v>
      </c>
      <c r="C564" s="337" t="s">
        <v>1688</v>
      </c>
      <c r="D564" s="337" t="s">
        <v>1688</v>
      </c>
      <c r="E564" s="319" t="s">
        <v>1714</v>
      </c>
      <c r="F564" s="319" t="s">
        <v>1714</v>
      </c>
      <c r="G564" s="323" t="s">
        <v>1710</v>
      </c>
    </row>
    <row r="565" spans="1:7" x14ac:dyDescent="0.25">
      <c r="A565" s="358" t="s">
        <v>2004</v>
      </c>
      <c r="B565" s="319" t="s">
        <v>1714</v>
      </c>
      <c r="C565" s="337" t="s">
        <v>1688</v>
      </c>
      <c r="D565" s="337" t="s">
        <v>1688</v>
      </c>
      <c r="E565" s="319" t="s">
        <v>1714</v>
      </c>
      <c r="F565" s="319" t="s">
        <v>1714</v>
      </c>
      <c r="G565" s="323" t="s">
        <v>1710</v>
      </c>
    </row>
    <row r="566" spans="1:7" x14ac:dyDescent="0.25">
      <c r="A566" s="358" t="s">
        <v>1979</v>
      </c>
      <c r="B566" s="319" t="s">
        <v>1714</v>
      </c>
      <c r="C566" s="337">
        <v>4.2126418231888598</v>
      </c>
      <c r="D566" s="337" t="s">
        <v>1688</v>
      </c>
      <c r="E566" s="319" t="s">
        <v>1714</v>
      </c>
      <c r="F566" s="319" t="s">
        <v>1714</v>
      </c>
      <c r="G566" s="323" t="s">
        <v>1710</v>
      </c>
    </row>
    <row r="567" spans="1:7" x14ac:dyDescent="0.25">
      <c r="A567" s="358" t="s">
        <v>1980</v>
      </c>
      <c r="B567" s="319" t="s">
        <v>1714</v>
      </c>
      <c r="C567" s="337">
        <v>2.7902546389271099</v>
      </c>
      <c r="D567" s="337" t="s">
        <v>1688</v>
      </c>
      <c r="E567" s="319" t="s">
        <v>1714</v>
      </c>
      <c r="F567" s="319" t="s">
        <v>1714</v>
      </c>
      <c r="G567" s="323" t="s">
        <v>1710</v>
      </c>
    </row>
    <row r="568" spans="1:7" x14ac:dyDescent="0.25">
      <c r="A568" s="358" t="s">
        <v>1981</v>
      </c>
      <c r="B568" s="319" t="s">
        <v>1714</v>
      </c>
      <c r="C568" s="337">
        <v>28.497717298240602</v>
      </c>
      <c r="D568" s="337" t="s">
        <v>1688</v>
      </c>
      <c r="E568" s="319" t="s">
        <v>1714</v>
      </c>
      <c r="F568" s="319" t="s">
        <v>1714</v>
      </c>
      <c r="G568" s="323" t="s">
        <v>1710</v>
      </c>
    </row>
    <row r="569" spans="1:7" x14ac:dyDescent="0.25">
      <c r="A569" s="358" t="s">
        <v>1982</v>
      </c>
      <c r="B569" s="319" t="s">
        <v>1714</v>
      </c>
      <c r="C569" s="337">
        <v>6.66034512616306</v>
      </c>
      <c r="D569" s="337">
        <v>7.8425112598720697</v>
      </c>
      <c r="E569" s="319" t="s">
        <v>1714</v>
      </c>
      <c r="F569" s="319" t="s">
        <v>1714</v>
      </c>
      <c r="G569" s="323" t="s">
        <v>1710</v>
      </c>
    </row>
    <row r="570" spans="1:7" x14ac:dyDescent="0.25">
      <c r="A570" s="358" t="s">
        <v>1983</v>
      </c>
      <c r="B570" s="319" t="s">
        <v>1714</v>
      </c>
      <c r="C570" s="337">
        <v>2.52263043402202</v>
      </c>
      <c r="D570" s="337" t="s">
        <v>1688</v>
      </c>
      <c r="E570" s="319" t="s">
        <v>1714</v>
      </c>
      <c r="F570" s="319" t="s">
        <v>1714</v>
      </c>
      <c r="G570" s="323" t="s">
        <v>1710</v>
      </c>
    </row>
    <row r="571" spans="1:7" x14ac:dyDescent="0.25">
      <c r="A571" s="358" t="s">
        <v>1984</v>
      </c>
      <c r="B571" s="319" t="s">
        <v>1714</v>
      </c>
      <c r="C571" s="337">
        <v>15.278275422757799</v>
      </c>
      <c r="D571" s="337">
        <v>15.52463493848146</v>
      </c>
      <c r="E571" s="319" t="s">
        <v>1714</v>
      </c>
      <c r="F571" s="319" t="s">
        <v>1714</v>
      </c>
      <c r="G571" s="323" t="s">
        <v>1710</v>
      </c>
    </row>
    <row r="572" spans="1:7" x14ac:dyDescent="0.25">
      <c r="A572" s="358" t="s">
        <v>1985</v>
      </c>
      <c r="B572" s="319" t="s">
        <v>1714</v>
      </c>
      <c r="C572" s="337">
        <v>8.8016924452317706</v>
      </c>
      <c r="D572" s="337">
        <v>8.4893956827476593</v>
      </c>
      <c r="E572" s="319" t="s">
        <v>1714</v>
      </c>
      <c r="F572" s="319" t="s">
        <v>1714</v>
      </c>
      <c r="G572" s="323" t="s">
        <v>1710</v>
      </c>
    </row>
    <row r="573" spans="1:7" x14ac:dyDescent="0.25">
      <c r="A573" s="358" t="s">
        <v>1986</v>
      </c>
      <c r="B573" s="319" t="s">
        <v>1714</v>
      </c>
      <c r="C573" s="337">
        <v>2.0137792152480598</v>
      </c>
      <c r="D573" s="337" t="s">
        <v>1688</v>
      </c>
      <c r="E573" s="319" t="s">
        <v>1714</v>
      </c>
      <c r="F573" s="319" t="s">
        <v>1714</v>
      </c>
      <c r="G573" s="323" t="s">
        <v>1710</v>
      </c>
    </row>
    <row r="574" spans="1:7" x14ac:dyDescent="0.25">
      <c r="A574" s="358" t="s">
        <v>1987</v>
      </c>
      <c r="B574" s="319" t="s">
        <v>1714</v>
      </c>
      <c r="C574" s="337">
        <v>935.45098734337898</v>
      </c>
      <c r="D574" s="337">
        <v>10.296222158027231</v>
      </c>
      <c r="E574" s="319" t="s">
        <v>1714</v>
      </c>
      <c r="F574" s="319" t="s">
        <v>1714</v>
      </c>
      <c r="G574" s="323" t="s">
        <v>1710</v>
      </c>
    </row>
    <row r="575" spans="1:7" x14ac:dyDescent="0.25">
      <c r="A575" s="358" t="s">
        <v>1988</v>
      </c>
      <c r="B575" s="319" t="s">
        <v>1714</v>
      </c>
      <c r="C575" s="337">
        <v>2.84526374758499</v>
      </c>
      <c r="D575" s="337" t="s">
        <v>1688</v>
      </c>
      <c r="E575" s="319" t="s">
        <v>1714</v>
      </c>
      <c r="F575" s="319" t="s">
        <v>1714</v>
      </c>
      <c r="G575" s="323" t="s">
        <v>1710</v>
      </c>
    </row>
    <row r="576" spans="1:7" x14ac:dyDescent="0.25">
      <c r="A576" s="358" t="s">
        <v>1989</v>
      </c>
      <c r="B576" s="319" t="s">
        <v>1714</v>
      </c>
      <c r="C576" s="337">
        <v>0.77843205560164996</v>
      </c>
      <c r="D576" s="337" t="s">
        <v>1688</v>
      </c>
      <c r="E576" s="319" t="s">
        <v>1714</v>
      </c>
      <c r="F576" s="319" t="s">
        <v>1714</v>
      </c>
      <c r="G576" s="323" t="s">
        <v>1710</v>
      </c>
    </row>
    <row r="577" spans="1:7" x14ac:dyDescent="0.25">
      <c r="A577" s="355" t="s">
        <v>1990</v>
      </c>
      <c r="B577" s="319" t="s">
        <v>1714</v>
      </c>
      <c r="C577" s="337">
        <v>2.33929947528482</v>
      </c>
      <c r="D577" s="337">
        <v>1.16065025717818</v>
      </c>
      <c r="E577" s="319" t="s">
        <v>1714</v>
      </c>
      <c r="F577" s="319" t="s">
        <v>1714</v>
      </c>
      <c r="G577" s="323" t="s">
        <v>1710</v>
      </c>
    </row>
    <row r="578" spans="1:7" x14ac:dyDescent="0.25">
      <c r="A578" s="355" t="s">
        <v>1991</v>
      </c>
      <c r="B578" s="319" t="s">
        <v>1714</v>
      </c>
      <c r="C578" s="337">
        <v>811.93514606186397</v>
      </c>
      <c r="D578" s="337">
        <v>5.4580785736261301</v>
      </c>
      <c r="E578" s="319" t="s">
        <v>1714</v>
      </c>
      <c r="F578" s="319" t="s">
        <v>1714</v>
      </c>
      <c r="G578" s="323" t="s">
        <v>1710</v>
      </c>
    </row>
    <row r="579" spans="1:7" x14ac:dyDescent="0.25">
      <c r="A579" s="355" t="s">
        <v>1992</v>
      </c>
      <c r="B579" s="319" t="s">
        <v>1714</v>
      </c>
      <c r="C579" s="337">
        <v>135.7038195358096</v>
      </c>
      <c r="D579" s="337">
        <v>5.9234376108933899</v>
      </c>
      <c r="E579" s="319" t="s">
        <v>1714</v>
      </c>
      <c r="F579" s="319" t="s">
        <v>1714</v>
      </c>
      <c r="G579" s="337" t="s">
        <v>1710</v>
      </c>
    </row>
    <row r="580" spans="1:7" x14ac:dyDescent="0.25">
      <c r="A580" s="359" t="s">
        <v>1993</v>
      </c>
      <c r="B580" s="319" t="s">
        <v>1714</v>
      </c>
      <c r="C580" s="337" t="s">
        <v>1730</v>
      </c>
      <c r="D580" s="337" t="s">
        <v>1730</v>
      </c>
      <c r="E580" s="319" t="s">
        <v>1714</v>
      </c>
      <c r="F580" s="319" t="s">
        <v>1714</v>
      </c>
      <c r="G580" s="323" t="s">
        <v>1710</v>
      </c>
    </row>
    <row r="581" spans="1:7" x14ac:dyDescent="0.25">
      <c r="A581" s="359" t="s">
        <v>1994</v>
      </c>
      <c r="B581" s="319" t="s">
        <v>1714</v>
      </c>
      <c r="C581" s="337">
        <v>0.39070037091767001</v>
      </c>
      <c r="D581" s="337">
        <v>8.605344306328E-2</v>
      </c>
      <c r="E581" s="319" t="s">
        <v>1714</v>
      </c>
      <c r="F581" s="319" t="s">
        <v>1714</v>
      </c>
      <c r="G581" s="323" t="s">
        <v>1710</v>
      </c>
    </row>
    <row r="582" spans="1:7" x14ac:dyDescent="0.25">
      <c r="A582" s="359" t="s">
        <v>1995</v>
      </c>
      <c r="B582" s="319" t="s">
        <v>1714</v>
      </c>
      <c r="C582" s="337">
        <v>5.3420648053523196</v>
      </c>
      <c r="D582" s="337">
        <v>0.46691353425823001</v>
      </c>
      <c r="E582" s="319" t="s">
        <v>1714</v>
      </c>
      <c r="F582" s="319" t="s">
        <v>1714</v>
      </c>
      <c r="G582" s="323" t="s">
        <v>1710</v>
      </c>
    </row>
    <row r="583" spans="1:7" x14ac:dyDescent="0.25">
      <c r="A583" s="359" t="s">
        <v>1996</v>
      </c>
      <c r="B583" s="319" t="s">
        <v>1714</v>
      </c>
      <c r="C583" s="337">
        <v>8.5169405120220004E-2</v>
      </c>
      <c r="D583" s="337">
        <v>8.4830813865599992E-3</v>
      </c>
      <c r="E583" s="319" t="s">
        <v>1714</v>
      </c>
      <c r="F583" s="319" t="s">
        <v>1714</v>
      </c>
      <c r="G583" s="323" t="s">
        <v>1710</v>
      </c>
    </row>
    <row r="584" spans="1:7" x14ac:dyDescent="0.25">
      <c r="A584" s="359" t="s">
        <v>1997</v>
      </c>
      <c r="B584" s="319" t="s">
        <v>1714</v>
      </c>
      <c r="C584" s="337">
        <v>129.698664250798</v>
      </c>
      <c r="D584" s="337">
        <v>5.3619875521853197</v>
      </c>
      <c r="E584" s="319" t="s">
        <v>1714</v>
      </c>
      <c r="F584" s="319" t="s">
        <v>1714</v>
      </c>
      <c r="G584" s="323" t="s">
        <v>1710</v>
      </c>
    </row>
    <row r="585" spans="1:7" x14ac:dyDescent="0.25">
      <c r="A585" s="360" t="s">
        <v>1998</v>
      </c>
      <c r="B585" s="319" t="s">
        <v>1714</v>
      </c>
      <c r="C585" s="337">
        <v>0.18722070362137999</v>
      </c>
      <c r="D585" s="337" t="s">
        <v>1688</v>
      </c>
      <c r="E585" s="319" t="s">
        <v>1714</v>
      </c>
      <c r="F585" s="319" t="s">
        <v>1714</v>
      </c>
      <c r="G585" s="337" t="s">
        <v>1710</v>
      </c>
    </row>
    <row r="586" spans="1:7" x14ac:dyDescent="0.25">
      <c r="A586" s="361" t="s">
        <v>1999</v>
      </c>
      <c r="B586" s="319" t="s">
        <v>1714</v>
      </c>
      <c r="C586" s="337">
        <v>0.18722070362137999</v>
      </c>
      <c r="D586" s="337" t="s">
        <v>1688</v>
      </c>
      <c r="E586" s="319" t="s">
        <v>1714</v>
      </c>
      <c r="F586" s="319" t="s">
        <v>1714</v>
      </c>
      <c r="G586" s="323" t="s">
        <v>1710</v>
      </c>
    </row>
    <row r="587" spans="1:7" ht="15.75" thickBot="1" x14ac:dyDescent="0.3">
      <c r="A587" s="355" t="s">
        <v>2005</v>
      </c>
      <c r="B587" s="319" t="s">
        <v>1714</v>
      </c>
      <c r="C587" s="319" t="s">
        <v>1714</v>
      </c>
      <c r="D587" s="337" t="s">
        <v>1688</v>
      </c>
      <c r="E587" s="319" t="s">
        <v>1714</v>
      </c>
      <c r="F587" s="319" t="s">
        <v>1714</v>
      </c>
      <c r="G587" s="319" t="s">
        <v>1714</v>
      </c>
    </row>
    <row r="588" spans="1:7" s="231" customFormat="1" ht="12.75" customHeight="1" thickTop="1" x14ac:dyDescent="0.2">
      <c r="A588" s="69" t="s">
        <v>2006</v>
      </c>
      <c r="B588" s="319" t="s">
        <v>1714</v>
      </c>
      <c r="C588" s="337">
        <v>719.88457694084161</v>
      </c>
      <c r="D588" s="319" t="s">
        <v>1714</v>
      </c>
      <c r="E588" s="319" t="s">
        <v>1714</v>
      </c>
      <c r="F588" s="319" t="s">
        <v>1714</v>
      </c>
      <c r="G588" s="337" t="s">
        <v>1710</v>
      </c>
    </row>
    <row r="589" spans="1:7" s="231" customFormat="1" ht="12.75" customHeight="1" x14ac:dyDescent="0.2">
      <c r="A589" s="362" t="s">
        <v>2007</v>
      </c>
      <c r="B589" s="319" t="s">
        <v>1714</v>
      </c>
      <c r="C589" s="323" t="s">
        <v>1710</v>
      </c>
      <c r="D589" s="337">
        <v>1053.0935979415153</v>
      </c>
      <c r="E589" s="323" t="s">
        <v>1710</v>
      </c>
      <c r="F589" s="323" t="s">
        <v>1710</v>
      </c>
      <c r="G589" s="323" t="s">
        <v>1710</v>
      </c>
    </row>
    <row r="590" spans="1:7" s="231" customFormat="1" ht="12.75" customHeight="1" x14ac:dyDescent="0.2">
      <c r="A590" s="362" t="s">
        <v>2008</v>
      </c>
      <c r="B590" s="319" t="s">
        <v>1714</v>
      </c>
      <c r="C590" s="337" t="s">
        <v>1688</v>
      </c>
      <c r="D590" s="337" t="s">
        <v>1688</v>
      </c>
      <c r="E590" s="323" t="s">
        <v>1688</v>
      </c>
      <c r="F590" s="323" t="s">
        <v>1688</v>
      </c>
      <c r="G590" s="323" t="s">
        <v>1710</v>
      </c>
    </row>
    <row r="591" spans="1:7" s="231" customFormat="1" ht="12.75" customHeight="1" x14ac:dyDescent="0.2">
      <c r="A591" s="362" t="s">
        <v>2009</v>
      </c>
      <c r="B591" s="319" t="s">
        <v>1714</v>
      </c>
      <c r="C591" s="337">
        <v>17.318326450965749</v>
      </c>
      <c r="D591" s="337">
        <v>0.63206652889299997</v>
      </c>
      <c r="E591" s="323">
        <v>14.91067980114685</v>
      </c>
      <c r="F591" s="323">
        <v>363.40666610922074</v>
      </c>
      <c r="G591" s="323" t="s">
        <v>1710</v>
      </c>
    </row>
    <row r="592" spans="1:7" s="231" customFormat="1" ht="14.25" customHeight="1" x14ac:dyDescent="0.2">
      <c r="A592" s="341" t="s">
        <v>2010</v>
      </c>
      <c r="B592" s="337">
        <v>4349.248664685867</v>
      </c>
      <c r="C592" s="319" t="s">
        <v>1714</v>
      </c>
      <c r="D592" s="319" t="s">
        <v>1714</v>
      </c>
      <c r="E592" s="319" t="s">
        <v>1714</v>
      </c>
      <c r="F592" s="319" t="s">
        <v>1714</v>
      </c>
      <c r="G592" s="319" t="s">
        <v>1714</v>
      </c>
    </row>
    <row r="593" spans="1:7" s="231" customFormat="1" ht="12" customHeight="1" x14ac:dyDescent="0.2">
      <c r="A593" s="341" t="s">
        <v>2011</v>
      </c>
      <c r="B593" s="337">
        <v>3504.4603945689328</v>
      </c>
      <c r="C593" s="319" t="s">
        <v>1714</v>
      </c>
      <c r="D593" s="319" t="s">
        <v>1714</v>
      </c>
      <c r="E593" s="319" t="s">
        <v>1714</v>
      </c>
      <c r="F593" s="319" t="s">
        <v>1714</v>
      </c>
      <c r="G593" s="319" t="s">
        <v>1714</v>
      </c>
    </row>
    <row r="594" spans="1:7" s="231" customFormat="1" ht="12" customHeight="1" x14ac:dyDescent="0.2">
      <c r="A594" s="248" t="s">
        <v>2012</v>
      </c>
      <c r="B594" s="337" t="s">
        <v>1710</v>
      </c>
      <c r="C594" s="319" t="s">
        <v>1714</v>
      </c>
      <c r="D594" s="319" t="s">
        <v>1714</v>
      </c>
      <c r="E594" s="319" t="s">
        <v>1714</v>
      </c>
      <c r="F594" s="319" t="s">
        <v>1714</v>
      </c>
      <c r="G594" s="319" t="s">
        <v>1714</v>
      </c>
    </row>
    <row r="595" spans="1:7" s="231" customFormat="1" ht="13.5" customHeight="1" x14ac:dyDescent="0.2">
      <c r="A595" s="70" t="s">
        <v>2013</v>
      </c>
      <c r="B595" s="337" t="s">
        <v>1710</v>
      </c>
      <c r="C595" s="337" t="s">
        <v>1710</v>
      </c>
      <c r="D595" s="337" t="s">
        <v>1710</v>
      </c>
      <c r="E595" s="337" t="s">
        <v>1710</v>
      </c>
      <c r="F595" s="337" t="s">
        <v>1710</v>
      </c>
      <c r="G595" s="337" t="s">
        <v>1710</v>
      </c>
    </row>
    <row r="596" spans="1:7" x14ac:dyDescent="0.25">
      <c r="A596"/>
      <c r="B596"/>
      <c r="C596"/>
      <c r="D596"/>
      <c r="E596"/>
    </row>
    <row r="597" spans="1:7" x14ac:dyDescent="0.25">
      <c r="A597" s="71" t="s">
        <v>2014</v>
      </c>
      <c r="B597" s="72">
        <f>B519</f>
        <v>7853.7090592547993</v>
      </c>
      <c r="C597" s="72">
        <f t="shared" ref="C597:G597" si="10">C519</f>
        <v>9418.7606550076798</v>
      </c>
      <c r="D597" s="72">
        <f t="shared" si="10"/>
        <v>1108.4205949512345</v>
      </c>
      <c r="E597" s="72">
        <f t="shared" si="10"/>
        <v>14.91067980114685</v>
      </c>
      <c r="F597" s="72">
        <f t="shared" si="10"/>
        <v>363.40666610922074</v>
      </c>
      <c r="G597" s="72" t="str">
        <f t="shared" si="10"/>
        <v>NA</v>
      </c>
    </row>
    <row r="598" spans="1:7" x14ac:dyDescent="0.25">
      <c r="A598"/>
      <c r="B598"/>
      <c r="C598"/>
      <c r="D598"/>
      <c r="E598"/>
    </row>
    <row r="600" spans="1:7" ht="15.75" x14ac:dyDescent="0.25">
      <c r="A600" s="213" t="s">
        <v>2015</v>
      </c>
      <c r="B600" s="216"/>
      <c r="C600" s="216"/>
      <c r="D600" s="216"/>
      <c r="E600" s="216"/>
      <c r="F600" s="216"/>
      <c r="G600" s="57" t="s">
        <v>1670</v>
      </c>
    </row>
    <row r="601" spans="1:7" ht="15.75" x14ac:dyDescent="0.25">
      <c r="A601" s="213" t="s">
        <v>1901</v>
      </c>
      <c r="B601" s="216"/>
      <c r="C601" s="216"/>
      <c r="D601" s="216"/>
      <c r="E601" s="216"/>
      <c r="F601" s="216"/>
      <c r="G601" s="57" t="s">
        <v>1672</v>
      </c>
    </row>
    <row r="602" spans="1:7" x14ac:dyDescent="0.25">
      <c r="A602" s="216"/>
      <c r="B602" s="216"/>
      <c r="C602" s="216"/>
      <c r="D602" s="216"/>
      <c r="E602" s="216"/>
      <c r="F602" s="216"/>
      <c r="G602" s="57" t="s">
        <v>1673</v>
      </c>
    </row>
    <row r="603" spans="1:7" x14ac:dyDescent="0.25">
      <c r="A603" s="216"/>
      <c r="B603" s="216"/>
      <c r="C603" s="216"/>
      <c r="D603" s="216"/>
      <c r="E603" s="216"/>
      <c r="F603" s="216"/>
      <c r="G603" s="232"/>
    </row>
    <row r="604" spans="1:7" ht="54" customHeight="1" x14ac:dyDescent="0.25">
      <c r="A604" s="453" t="s">
        <v>1674</v>
      </c>
      <c r="B604" s="395" t="s">
        <v>2016</v>
      </c>
      <c r="C604" s="395" t="s">
        <v>2017</v>
      </c>
      <c r="D604" s="395" t="s">
        <v>2018</v>
      </c>
      <c r="E604" s="395" t="s">
        <v>1848</v>
      </c>
      <c r="F604" s="395" t="s">
        <v>625</v>
      </c>
      <c r="G604" s="395" t="s">
        <v>1679</v>
      </c>
    </row>
    <row r="605" spans="1:7" ht="15.75" thickBot="1" x14ac:dyDescent="0.3">
      <c r="A605" s="454"/>
      <c r="B605" s="455" t="s">
        <v>1681</v>
      </c>
      <c r="C605" s="456"/>
      <c r="D605" s="456"/>
      <c r="E605" s="456"/>
      <c r="F605" s="456"/>
      <c r="G605" s="457"/>
    </row>
    <row r="606" spans="1:7" ht="15.75" thickTop="1" x14ac:dyDescent="0.25">
      <c r="A606" s="73" t="s">
        <v>2019</v>
      </c>
      <c r="B606" s="337">
        <v>-831125.53638504399</v>
      </c>
      <c r="C606" s="337">
        <v>1234.7394602571119</v>
      </c>
      <c r="D606" s="337">
        <v>35.11369899647039</v>
      </c>
      <c r="E606" s="337">
        <v>141.59499629999999</v>
      </c>
      <c r="F606" s="337">
        <v>7641.6606409999995</v>
      </c>
      <c r="G606" s="337" t="s">
        <v>1834</v>
      </c>
    </row>
    <row r="607" spans="1:7" x14ac:dyDescent="0.25">
      <c r="A607" s="74" t="s">
        <v>2020</v>
      </c>
      <c r="B607" s="337">
        <v>-680293.34243705962</v>
      </c>
      <c r="C607" s="337">
        <v>260.14196732065915</v>
      </c>
      <c r="D607" s="337">
        <v>22.501521677555012</v>
      </c>
      <c r="E607" s="337">
        <v>120.1226453</v>
      </c>
      <c r="F607" s="337">
        <v>7283.7881829999997</v>
      </c>
      <c r="G607" s="337" t="s">
        <v>1834</v>
      </c>
    </row>
    <row r="608" spans="1:7" x14ac:dyDescent="0.25">
      <c r="A608" s="363" t="s">
        <v>2021</v>
      </c>
      <c r="B608" s="337">
        <v>-581225.21712432243</v>
      </c>
      <c r="C608" s="337">
        <v>259.58656569999999</v>
      </c>
      <c r="D608" s="337">
        <v>22.303775677555009</v>
      </c>
      <c r="E608" s="323">
        <v>120.1226453</v>
      </c>
      <c r="F608" s="323">
        <v>7283.7881829999997</v>
      </c>
      <c r="G608" s="323" t="s">
        <v>1730</v>
      </c>
    </row>
    <row r="609" spans="1:7" x14ac:dyDescent="0.25">
      <c r="A609" s="396" t="s">
        <v>2022</v>
      </c>
      <c r="B609" s="337">
        <v>-99068.125312737131</v>
      </c>
      <c r="C609" s="337" t="s">
        <v>1688</v>
      </c>
      <c r="D609" s="337" t="s">
        <v>1949</v>
      </c>
      <c r="E609" s="323" t="s">
        <v>1710</v>
      </c>
      <c r="F609" s="323" t="s">
        <v>1710</v>
      </c>
      <c r="G609" s="323" t="s">
        <v>1710</v>
      </c>
    </row>
    <row r="610" spans="1:7" x14ac:dyDescent="0.25">
      <c r="A610" s="364" t="s">
        <v>2023</v>
      </c>
      <c r="B610" s="337">
        <v>23030.524805171535</v>
      </c>
      <c r="C610" s="337" t="s">
        <v>2024</v>
      </c>
      <c r="D610" s="337" t="s">
        <v>2024</v>
      </c>
      <c r="E610" s="337" t="s">
        <v>1710</v>
      </c>
      <c r="F610" s="337" t="s">
        <v>1710</v>
      </c>
      <c r="G610" s="337" t="s">
        <v>1710</v>
      </c>
    </row>
    <row r="611" spans="1:7" x14ac:dyDescent="0.25">
      <c r="A611" s="363" t="s">
        <v>2025</v>
      </c>
      <c r="B611" s="337">
        <v>-29001.50383515003</v>
      </c>
      <c r="C611" s="337" t="s">
        <v>1816</v>
      </c>
      <c r="D611" s="337" t="s">
        <v>1816</v>
      </c>
      <c r="E611" s="323" t="s">
        <v>1710</v>
      </c>
      <c r="F611" s="323" t="s">
        <v>1710</v>
      </c>
      <c r="G611" s="323" t="s">
        <v>1710</v>
      </c>
    </row>
    <row r="612" spans="1:7" x14ac:dyDescent="0.25">
      <c r="A612" s="363" t="s">
        <v>2026</v>
      </c>
      <c r="B612" s="337">
        <v>52032.028640321565</v>
      </c>
      <c r="C612" s="337" t="s">
        <v>1816</v>
      </c>
      <c r="D612" s="337" t="s">
        <v>1816</v>
      </c>
      <c r="E612" s="323" t="s">
        <v>1710</v>
      </c>
      <c r="F612" s="323" t="s">
        <v>1710</v>
      </c>
      <c r="G612" s="323" t="s">
        <v>1710</v>
      </c>
    </row>
    <row r="613" spans="1:7" x14ac:dyDescent="0.25">
      <c r="A613" s="74" t="s">
        <v>2027</v>
      </c>
      <c r="B613" s="337">
        <v>-28216.102686357408</v>
      </c>
      <c r="C613" s="337">
        <v>12.663181</v>
      </c>
      <c r="D613" s="337">
        <v>1.1562030000000001</v>
      </c>
      <c r="E613" s="337">
        <v>21.472351</v>
      </c>
      <c r="F613" s="337">
        <v>357.87245800000005</v>
      </c>
      <c r="G613" s="337" t="s">
        <v>1710</v>
      </c>
    </row>
    <row r="614" spans="1:7" x14ac:dyDescent="0.25">
      <c r="A614" s="363" t="s">
        <v>2028</v>
      </c>
      <c r="B614" s="337">
        <v>8734.4840051914307</v>
      </c>
      <c r="C614" s="337">
        <v>12.663181</v>
      </c>
      <c r="D614" s="337">
        <v>1.1562030000000001</v>
      </c>
      <c r="E614" s="323">
        <v>21.472351</v>
      </c>
      <c r="F614" s="323">
        <v>357.87245800000005</v>
      </c>
      <c r="G614" s="323" t="s">
        <v>1710</v>
      </c>
    </row>
    <row r="615" spans="1:7" x14ac:dyDescent="0.25">
      <c r="A615" s="396" t="s">
        <v>2029</v>
      </c>
      <c r="B615" s="337">
        <v>-36950.586691548837</v>
      </c>
      <c r="C615" s="337" t="s">
        <v>1730</v>
      </c>
      <c r="D615" s="337" t="s">
        <v>1816</v>
      </c>
      <c r="E615" s="323" t="s">
        <v>1710</v>
      </c>
      <c r="F615" s="323" t="s">
        <v>1710</v>
      </c>
      <c r="G615" s="323" t="s">
        <v>1710</v>
      </c>
    </row>
    <row r="616" spans="1:7" x14ac:dyDescent="0.25">
      <c r="A616" s="364" t="s">
        <v>2030</v>
      </c>
      <c r="B616" s="337">
        <v>-5742.2251556353804</v>
      </c>
      <c r="C616" s="337">
        <v>961.93431193645267</v>
      </c>
      <c r="D616" s="337">
        <v>0.59525414428571</v>
      </c>
      <c r="E616" s="337" t="s">
        <v>1710</v>
      </c>
      <c r="F616" s="337" t="s">
        <v>1710</v>
      </c>
      <c r="G616" s="337" t="s">
        <v>1710</v>
      </c>
    </row>
    <row r="617" spans="1:7" x14ac:dyDescent="0.25">
      <c r="A617" s="363" t="s">
        <v>2031</v>
      </c>
      <c r="B617" s="337">
        <v>-10133.615543726639</v>
      </c>
      <c r="C617" s="337" t="s">
        <v>1730</v>
      </c>
      <c r="D617" s="337">
        <v>0.59215403</v>
      </c>
      <c r="E617" s="323" t="s">
        <v>1710</v>
      </c>
      <c r="F617" s="323" t="s">
        <v>1710</v>
      </c>
      <c r="G617" s="323" t="s">
        <v>1710</v>
      </c>
    </row>
    <row r="618" spans="1:7" x14ac:dyDescent="0.25">
      <c r="A618" s="363" t="s">
        <v>2032</v>
      </c>
      <c r="B618" s="337">
        <v>469.44060909762544</v>
      </c>
      <c r="C618" s="337" t="s">
        <v>1730</v>
      </c>
      <c r="D618" s="337" t="s">
        <v>1834</v>
      </c>
      <c r="E618" s="323" t="s">
        <v>1710</v>
      </c>
      <c r="F618" s="323" t="s">
        <v>1710</v>
      </c>
      <c r="G618" s="323" t="s">
        <v>1710</v>
      </c>
    </row>
    <row r="619" spans="1:7" x14ac:dyDescent="0.25">
      <c r="A619" s="74" t="s">
        <v>2033</v>
      </c>
      <c r="B619" s="337">
        <v>-33858.519844496128</v>
      </c>
      <c r="C619" s="337" t="s">
        <v>1730</v>
      </c>
      <c r="D619" s="337">
        <v>6.0475778530394004</v>
      </c>
      <c r="E619" s="337" t="s">
        <v>1730</v>
      </c>
      <c r="F619" s="337" t="s">
        <v>1730</v>
      </c>
      <c r="G619" s="337" t="s">
        <v>1710</v>
      </c>
    </row>
    <row r="620" spans="1:7" x14ac:dyDescent="0.25">
      <c r="A620" s="363" t="s">
        <v>2034</v>
      </c>
      <c r="B620" s="337">
        <v>-116642.3750794526</v>
      </c>
      <c r="C620" s="337" t="s">
        <v>1730</v>
      </c>
      <c r="D620" s="337">
        <v>6.0475778530394004</v>
      </c>
      <c r="E620" s="323" t="s">
        <v>1730</v>
      </c>
      <c r="F620" s="323" t="s">
        <v>1730</v>
      </c>
      <c r="G620" s="323" t="s">
        <v>1710</v>
      </c>
    </row>
    <row r="621" spans="1:7" x14ac:dyDescent="0.25">
      <c r="A621" s="396" t="s">
        <v>2035</v>
      </c>
      <c r="B621" s="337">
        <v>82783.855234956471</v>
      </c>
      <c r="C621" s="337" t="s">
        <v>1730</v>
      </c>
      <c r="D621" s="337" t="s">
        <v>1816</v>
      </c>
      <c r="E621" s="323" t="s">
        <v>1730</v>
      </c>
      <c r="F621" s="323" t="s">
        <v>1730</v>
      </c>
      <c r="G621" s="323" t="s">
        <v>1710</v>
      </c>
    </row>
    <row r="622" spans="1:7" x14ac:dyDescent="0.25">
      <c r="A622" s="364" t="s">
        <v>2036</v>
      </c>
      <c r="B622" s="337" t="s">
        <v>1730</v>
      </c>
      <c r="C622" s="337" t="s">
        <v>1730</v>
      </c>
      <c r="D622" s="337" t="s">
        <v>1730</v>
      </c>
      <c r="E622" s="337" t="s">
        <v>1710</v>
      </c>
      <c r="F622" s="337" t="s">
        <v>1710</v>
      </c>
      <c r="G622" s="337" t="s">
        <v>1710</v>
      </c>
    </row>
    <row r="623" spans="1:7" x14ac:dyDescent="0.25">
      <c r="A623" s="363" t="s">
        <v>2037</v>
      </c>
      <c r="B623" s="319" t="s">
        <v>1714</v>
      </c>
      <c r="C623" s="319" t="s">
        <v>1714</v>
      </c>
      <c r="D623" s="319" t="s">
        <v>1714</v>
      </c>
      <c r="E623" s="319" t="s">
        <v>1714</v>
      </c>
      <c r="F623" s="319" t="s">
        <v>1714</v>
      </c>
      <c r="G623" s="319" t="s">
        <v>1714</v>
      </c>
    </row>
    <row r="624" spans="1:7" x14ac:dyDescent="0.25">
      <c r="A624" s="363" t="s">
        <v>2038</v>
      </c>
      <c r="B624" s="337" t="s">
        <v>1730</v>
      </c>
      <c r="C624" s="337" t="s">
        <v>1730</v>
      </c>
      <c r="D624" s="337" t="s">
        <v>1730</v>
      </c>
      <c r="E624" s="323" t="s">
        <v>1710</v>
      </c>
      <c r="F624" s="323" t="s">
        <v>1710</v>
      </c>
      <c r="G624" s="323" t="s">
        <v>1710</v>
      </c>
    </row>
    <row r="625" spans="1:8" x14ac:dyDescent="0.25">
      <c r="A625" s="74" t="s">
        <v>2039</v>
      </c>
      <c r="B625" s="337">
        <v>-106045.87106666707</v>
      </c>
      <c r="C625" s="319" t="s">
        <v>1714</v>
      </c>
      <c r="D625" s="319" t="s">
        <v>1714</v>
      </c>
      <c r="E625" s="319" t="s">
        <v>1714</v>
      </c>
      <c r="F625" s="319" t="s">
        <v>1714</v>
      </c>
      <c r="G625" s="319" t="s">
        <v>1714</v>
      </c>
    </row>
    <row r="626" spans="1:8" x14ac:dyDescent="0.25">
      <c r="A626" s="365" t="s">
        <v>2040</v>
      </c>
      <c r="B626" s="337" t="s">
        <v>2024</v>
      </c>
      <c r="C626" s="337" t="s">
        <v>1834</v>
      </c>
      <c r="D626" s="337">
        <v>2.41583792</v>
      </c>
      <c r="E626" s="337" t="s">
        <v>1710</v>
      </c>
      <c r="F626" s="337" t="s">
        <v>1710</v>
      </c>
      <c r="G626" s="337" t="s">
        <v>1710</v>
      </c>
    </row>
    <row r="627" spans="1:8" x14ac:dyDescent="0.25">
      <c r="A627" s="348" t="s">
        <v>2041</v>
      </c>
      <c r="B627" s="337" t="s">
        <v>2024</v>
      </c>
      <c r="C627" s="337" t="s">
        <v>1834</v>
      </c>
      <c r="D627" s="337">
        <v>2.41583792</v>
      </c>
      <c r="E627" s="337" t="s">
        <v>1710</v>
      </c>
      <c r="F627" s="337" t="s">
        <v>1710</v>
      </c>
      <c r="G627" s="337" t="s">
        <v>1710</v>
      </c>
    </row>
    <row r="629" spans="1:8" x14ac:dyDescent="0.25">
      <c r="A629" s="58" t="s">
        <v>2042</v>
      </c>
      <c r="B629" s="59">
        <f>B606</f>
        <v>-831125.53638504399</v>
      </c>
      <c r="C629" s="66">
        <f t="shared" ref="C629:G629" si="11">C606</f>
        <v>1234.7394602571119</v>
      </c>
      <c r="D629" s="66">
        <f t="shared" si="11"/>
        <v>35.11369899647039</v>
      </c>
      <c r="E629" s="66">
        <f t="shared" si="11"/>
        <v>141.59499629999999</v>
      </c>
      <c r="F629" s="66">
        <f t="shared" si="11"/>
        <v>7641.6606409999995</v>
      </c>
      <c r="G629" s="66" t="str">
        <f t="shared" si="11"/>
        <v>NE,NA</v>
      </c>
    </row>
    <row r="632" spans="1:8" ht="15.75" x14ac:dyDescent="0.25">
      <c r="A632" s="460" t="s">
        <v>2043</v>
      </c>
      <c r="B632" s="460"/>
      <c r="C632" s="216"/>
      <c r="D632" s="216"/>
      <c r="E632" s="216"/>
      <c r="F632" s="216"/>
      <c r="G632" s="216"/>
      <c r="H632" s="57" t="s">
        <v>1670</v>
      </c>
    </row>
    <row r="633" spans="1:8" ht="15.75" x14ac:dyDescent="0.25">
      <c r="A633" s="224" t="s">
        <v>1901</v>
      </c>
      <c r="B633" s="60"/>
      <c r="C633" s="216"/>
      <c r="D633" s="216"/>
      <c r="E633" s="216"/>
      <c r="F633" s="216"/>
      <c r="G633" s="216"/>
      <c r="H633" s="57" t="s">
        <v>1672</v>
      </c>
    </row>
    <row r="634" spans="1:8" x14ac:dyDescent="0.25">
      <c r="A634" s="216"/>
      <c r="B634" s="216"/>
      <c r="C634" s="216"/>
      <c r="D634" s="216"/>
      <c r="E634" s="216"/>
      <c r="F634" s="216"/>
      <c r="G634" s="216"/>
      <c r="H634" s="57" t="s">
        <v>1673</v>
      </c>
    </row>
    <row r="635" spans="1:8" x14ac:dyDescent="0.25">
      <c r="A635" s="216"/>
      <c r="B635" s="216"/>
      <c r="C635" s="216"/>
      <c r="D635" s="216"/>
      <c r="E635" s="216"/>
      <c r="F635" s="216"/>
      <c r="G635" s="216"/>
      <c r="H635" s="233"/>
    </row>
    <row r="636" spans="1:8" x14ac:dyDescent="0.25">
      <c r="A636" s="448" t="s">
        <v>2044</v>
      </c>
      <c r="B636" s="397" t="s">
        <v>2045</v>
      </c>
      <c r="C636" s="366" t="s">
        <v>1676</v>
      </c>
      <c r="D636" s="366" t="s">
        <v>1677</v>
      </c>
      <c r="E636" s="366" t="s">
        <v>1848</v>
      </c>
      <c r="F636" s="367" t="s">
        <v>625</v>
      </c>
      <c r="G636" s="398" t="s">
        <v>1679</v>
      </c>
      <c r="H636" s="367" t="s">
        <v>1849</v>
      </c>
    </row>
    <row r="637" spans="1:8" ht="15.75" thickBot="1" x14ac:dyDescent="0.3">
      <c r="A637" s="449"/>
      <c r="B637" s="450" t="s">
        <v>1681</v>
      </c>
      <c r="C637" s="451"/>
      <c r="D637" s="451"/>
      <c r="E637" s="451"/>
      <c r="F637" s="451"/>
      <c r="G637" s="451"/>
      <c r="H637" s="452"/>
    </row>
    <row r="638" spans="1:8" ht="15.75" thickTop="1" x14ac:dyDescent="0.25">
      <c r="A638" s="234" t="s">
        <v>2046</v>
      </c>
      <c r="B638" s="337" t="s">
        <v>1764</v>
      </c>
      <c r="C638" s="337">
        <v>6143.8266127488378</v>
      </c>
      <c r="D638" s="337">
        <v>73.757520658580603</v>
      </c>
      <c r="E638" s="337">
        <v>2.3460190219567099</v>
      </c>
      <c r="F638" s="337">
        <v>6.5483463597946603</v>
      </c>
      <c r="G638" s="337">
        <v>114.39560414851302</v>
      </c>
      <c r="H638" s="337">
        <v>0.74349333311907995</v>
      </c>
    </row>
    <row r="639" spans="1:8" x14ac:dyDescent="0.25">
      <c r="A639" s="368" t="s">
        <v>2047</v>
      </c>
      <c r="B639" s="337" t="s">
        <v>1732</v>
      </c>
      <c r="C639" s="337">
        <v>5261.8993888836258</v>
      </c>
      <c r="D639" s="319" t="s">
        <v>1714</v>
      </c>
      <c r="E639" s="337">
        <v>2.3460190219567099</v>
      </c>
      <c r="F639" s="337">
        <v>6.1117899358083498</v>
      </c>
      <c r="G639" s="337">
        <v>21.695718028166269</v>
      </c>
      <c r="H639" s="319" t="s">
        <v>1714</v>
      </c>
    </row>
    <row r="640" spans="1:8" x14ac:dyDescent="0.25">
      <c r="A640" s="345" t="s">
        <v>2048</v>
      </c>
      <c r="B640" s="337" t="s">
        <v>1732</v>
      </c>
      <c r="C640" s="337">
        <v>5261.8993888836258</v>
      </c>
      <c r="D640" s="319" t="s">
        <v>1714</v>
      </c>
      <c r="E640" s="323">
        <v>2.3460190219567099</v>
      </c>
      <c r="F640" s="323">
        <v>6.1117899358083498</v>
      </c>
      <c r="G640" s="323">
        <v>21.695718028166269</v>
      </c>
      <c r="H640" s="319" t="s">
        <v>1714</v>
      </c>
    </row>
    <row r="641" spans="1:8" x14ac:dyDescent="0.25">
      <c r="A641" s="345" t="s">
        <v>2049</v>
      </c>
      <c r="B641" s="337" t="s">
        <v>1717</v>
      </c>
      <c r="C641" s="337" t="s">
        <v>1717</v>
      </c>
      <c r="D641" s="319" t="s">
        <v>1714</v>
      </c>
      <c r="E641" s="323" t="s">
        <v>1717</v>
      </c>
      <c r="F641" s="323" t="s">
        <v>1717</v>
      </c>
      <c r="G641" s="323" t="s">
        <v>1717</v>
      </c>
      <c r="H641" s="319" t="s">
        <v>1714</v>
      </c>
    </row>
    <row r="642" spans="1:8" x14ac:dyDescent="0.25">
      <c r="A642" s="369" t="s">
        <v>2050</v>
      </c>
      <c r="B642" s="337" t="s">
        <v>1717</v>
      </c>
      <c r="C642" s="337" t="s">
        <v>1717</v>
      </c>
      <c r="D642" s="319" t="s">
        <v>1714</v>
      </c>
      <c r="E642" s="337" t="s">
        <v>1717</v>
      </c>
      <c r="F642" s="337" t="s">
        <v>1717</v>
      </c>
      <c r="G642" s="337" t="s">
        <v>1717</v>
      </c>
      <c r="H642" s="319" t="s">
        <v>1714</v>
      </c>
    </row>
    <row r="643" spans="1:8" x14ac:dyDescent="0.25">
      <c r="A643" s="368" t="s">
        <v>2051</v>
      </c>
      <c r="B643" s="319" t="s">
        <v>1714</v>
      </c>
      <c r="C643" s="337">
        <v>76.365222930707887</v>
      </c>
      <c r="D643" s="337">
        <v>5.5964614607999996</v>
      </c>
      <c r="E643" s="337" t="s">
        <v>1730</v>
      </c>
      <c r="F643" s="337" t="s">
        <v>1730</v>
      </c>
      <c r="G643" s="337" t="s">
        <v>1730</v>
      </c>
      <c r="H643" s="319" t="s">
        <v>1714</v>
      </c>
    </row>
    <row r="644" spans="1:8" x14ac:dyDescent="0.25">
      <c r="A644" s="370" t="s">
        <v>2052</v>
      </c>
      <c r="B644" s="319" t="s">
        <v>1714</v>
      </c>
      <c r="C644" s="337">
        <v>74.619486144000007</v>
      </c>
      <c r="D644" s="337">
        <v>5.5964614607999996</v>
      </c>
      <c r="E644" s="323" t="s">
        <v>1730</v>
      </c>
      <c r="F644" s="323" t="s">
        <v>1730</v>
      </c>
      <c r="G644" s="323" t="s">
        <v>1730</v>
      </c>
      <c r="H644" s="319" t="s">
        <v>1714</v>
      </c>
    </row>
    <row r="645" spans="1:8" x14ac:dyDescent="0.25">
      <c r="A645" s="370" t="s">
        <v>2053</v>
      </c>
      <c r="B645" s="319" t="s">
        <v>1714</v>
      </c>
      <c r="C645" s="337">
        <v>1.7457367867078699</v>
      </c>
      <c r="D645" s="337" t="s">
        <v>1774</v>
      </c>
      <c r="E645" s="323" t="s">
        <v>1730</v>
      </c>
      <c r="F645" s="323" t="s">
        <v>1730</v>
      </c>
      <c r="G645" s="323" t="s">
        <v>1730</v>
      </c>
      <c r="H645" s="319" t="s">
        <v>1714</v>
      </c>
    </row>
    <row r="646" spans="1:8" x14ac:dyDescent="0.25">
      <c r="A646" s="368" t="s">
        <v>2054</v>
      </c>
      <c r="B646" s="337" t="s">
        <v>1724</v>
      </c>
      <c r="C646" s="337" t="s">
        <v>1724</v>
      </c>
      <c r="D646" s="337" t="s">
        <v>1724</v>
      </c>
      <c r="E646" s="337" t="s">
        <v>1724</v>
      </c>
      <c r="F646" s="337" t="s">
        <v>1724</v>
      </c>
      <c r="G646" s="337" t="s">
        <v>1724</v>
      </c>
      <c r="H646" s="337" t="s">
        <v>1724</v>
      </c>
    </row>
    <row r="647" spans="1:8" x14ac:dyDescent="0.25">
      <c r="A647" s="345" t="s">
        <v>2055</v>
      </c>
      <c r="B647" s="337" t="s">
        <v>1688</v>
      </c>
      <c r="C647" s="337" t="s">
        <v>1724</v>
      </c>
      <c r="D647" s="337" t="s">
        <v>1724</v>
      </c>
      <c r="E647" s="323" t="s">
        <v>1688</v>
      </c>
      <c r="F647" s="323" t="s">
        <v>1688</v>
      </c>
      <c r="G647" s="323" t="s">
        <v>1688</v>
      </c>
      <c r="H647" s="323" t="s">
        <v>1688</v>
      </c>
    </row>
    <row r="648" spans="1:8" x14ac:dyDescent="0.25">
      <c r="A648" s="345" t="s">
        <v>2056</v>
      </c>
      <c r="B648" s="337" t="s">
        <v>1710</v>
      </c>
      <c r="C648" s="337" t="s">
        <v>1710</v>
      </c>
      <c r="D648" s="337" t="s">
        <v>1710</v>
      </c>
      <c r="E648" s="323" t="s">
        <v>1710</v>
      </c>
      <c r="F648" s="323" t="s">
        <v>1710</v>
      </c>
      <c r="G648" s="323" t="s">
        <v>1710</v>
      </c>
      <c r="H648" s="323" t="s">
        <v>1710</v>
      </c>
    </row>
    <row r="649" spans="1:8" x14ac:dyDescent="0.25">
      <c r="A649" s="368" t="s">
        <v>2057</v>
      </c>
      <c r="B649" s="319" t="s">
        <v>1714</v>
      </c>
      <c r="C649" s="337">
        <v>805.56200093450445</v>
      </c>
      <c r="D649" s="337">
        <v>68.161059197780617</v>
      </c>
      <c r="E649" s="337" t="s">
        <v>1774</v>
      </c>
      <c r="F649" s="337">
        <v>0.43655642398631</v>
      </c>
      <c r="G649" s="337">
        <v>49.308450064014231</v>
      </c>
      <c r="H649" s="319" t="s">
        <v>1714</v>
      </c>
    </row>
    <row r="650" spans="1:8" x14ac:dyDescent="0.25">
      <c r="A650" s="345" t="s">
        <v>2058</v>
      </c>
      <c r="B650" s="319" t="s">
        <v>1714</v>
      </c>
      <c r="C650" s="337">
        <v>566.94660201297143</v>
      </c>
      <c r="D650" s="337">
        <v>66.504112399504038</v>
      </c>
      <c r="E650" s="323" t="s">
        <v>1717</v>
      </c>
      <c r="F650" s="323">
        <v>0.43655642398631</v>
      </c>
      <c r="G650" s="323">
        <v>33.529746043529677</v>
      </c>
      <c r="H650" s="319" t="s">
        <v>1714</v>
      </c>
    </row>
    <row r="651" spans="1:8" x14ac:dyDescent="0.25">
      <c r="A651" s="345" t="s">
        <v>2059</v>
      </c>
      <c r="B651" s="319" t="s">
        <v>1714</v>
      </c>
      <c r="C651" s="337">
        <v>238.61539892153306</v>
      </c>
      <c r="D651" s="337">
        <v>1.65694679827657</v>
      </c>
      <c r="E651" s="323" t="s">
        <v>1717</v>
      </c>
      <c r="F651" s="323" t="s">
        <v>1717</v>
      </c>
      <c r="G651" s="323">
        <v>15.77870402048455</v>
      </c>
      <c r="H651" s="319" t="s">
        <v>1714</v>
      </c>
    </row>
    <row r="652" spans="1:8" x14ac:dyDescent="0.25">
      <c r="A652" s="345" t="s">
        <v>2060</v>
      </c>
      <c r="B652" s="319" t="s">
        <v>1714</v>
      </c>
      <c r="C652" s="337" t="s">
        <v>1688</v>
      </c>
      <c r="D652" s="337" t="s">
        <v>1688</v>
      </c>
      <c r="E652" s="337" t="s">
        <v>1688</v>
      </c>
      <c r="F652" s="337" t="s">
        <v>1688</v>
      </c>
      <c r="G652" s="337" t="s">
        <v>1688</v>
      </c>
      <c r="H652" s="319" t="s">
        <v>1714</v>
      </c>
    </row>
    <row r="653" spans="1:8" x14ac:dyDescent="0.25">
      <c r="A653" s="368" t="s">
        <v>2061</v>
      </c>
      <c r="B653" s="337" t="s">
        <v>1710</v>
      </c>
      <c r="C653" s="337" t="s">
        <v>1710</v>
      </c>
      <c r="D653" s="337" t="s">
        <v>1710</v>
      </c>
      <c r="E653" s="337" t="s">
        <v>1717</v>
      </c>
      <c r="F653" s="337" t="s">
        <v>1717</v>
      </c>
      <c r="G653" s="337">
        <v>43.391436056332523</v>
      </c>
      <c r="H653" s="337">
        <v>0.74349333311907995</v>
      </c>
    </row>
    <row r="654" spans="1:8" x14ac:dyDescent="0.25">
      <c r="A654" s="348" t="s">
        <v>1786</v>
      </c>
      <c r="B654" s="323" t="s">
        <v>1710</v>
      </c>
      <c r="C654" s="323" t="s">
        <v>1710</v>
      </c>
      <c r="D654" s="323" t="s">
        <v>1710</v>
      </c>
      <c r="E654" s="323" t="s">
        <v>1717</v>
      </c>
      <c r="F654" s="323" t="s">
        <v>1717</v>
      </c>
      <c r="G654" s="323">
        <v>43.391436056332523</v>
      </c>
      <c r="H654" s="323">
        <v>0.74349333311907995</v>
      </c>
    </row>
    <row r="655" spans="1:8" x14ac:dyDescent="0.25">
      <c r="A655" s="368" t="s">
        <v>2062</v>
      </c>
      <c r="B655" s="319" t="s">
        <v>1714</v>
      </c>
      <c r="C655" s="319" t="s">
        <v>1714</v>
      </c>
      <c r="D655" s="319" t="s">
        <v>1714</v>
      </c>
      <c r="E655" s="319" t="s">
        <v>1714</v>
      </c>
      <c r="F655" s="319" t="s">
        <v>1714</v>
      </c>
      <c r="G655" s="319" t="s">
        <v>1714</v>
      </c>
      <c r="H655" s="319" t="s">
        <v>1714</v>
      </c>
    </row>
    <row r="656" spans="1:8" x14ac:dyDescent="0.25">
      <c r="A656" s="370" t="s">
        <v>2063</v>
      </c>
      <c r="B656" s="323">
        <v>11397.929630279281</v>
      </c>
      <c r="C656" s="319" t="s">
        <v>1714</v>
      </c>
      <c r="D656" s="319" t="s">
        <v>1714</v>
      </c>
      <c r="E656" s="319" t="s">
        <v>1714</v>
      </c>
      <c r="F656" s="319" t="s">
        <v>1714</v>
      </c>
      <c r="G656" s="319" t="s">
        <v>1714</v>
      </c>
      <c r="H656" s="319" t="s">
        <v>1714</v>
      </c>
    </row>
    <row r="657" spans="1:8" x14ac:dyDescent="0.25">
      <c r="A657" s="370" t="s">
        <v>2064</v>
      </c>
      <c r="B657" s="323" t="s">
        <v>1710</v>
      </c>
      <c r="C657" s="319" t="s">
        <v>1714</v>
      </c>
      <c r="D657" s="319" t="s">
        <v>1714</v>
      </c>
      <c r="E657" s="319" t="s">
        <v>1714</v>
      </c>
      <c r="F657" s="319" t="s">
        <v>1714</v>
      </c>
      <c r="G657" s="319" t="s">
        <v>1714</v>
      </c>
      <c r="H657" s="319" t="s">
        <v>1714</v>
      </c>
    </row>
    <row r="658" spans="1:8" x14ac:dyDescent="0.25">
      <c r="A658" s="371" t="s">
        <v>2065</v>
      </c>
      <c r="B658" s="323" t="s">
        <v>1710</v>
      </c>
      <c r="C658" s="319" t="s">
        <v>1714</v>
      </c>
      <c r="D658" s="319" t="s">
        <v>1714</v>
      </c>
      <c r="E658" s="319" t="s">
        <v>1714</v>
      </c>
      <c r="F658" s="319" t="s">
        <v>1714</v>
      </c>
      <c r="G658" s="319" t="s">
        <v>1714</v>
      </c>
      <c r="H658" s="319" t="s">
        <v>1714</v>
      </c>
    </row>
    <row r="660" spans="1:8" x14ac:dyDescent="0.25">
      <c r="A660" s="58" t="s">
        <v>2066</v>
      </c>
      <c r="B660" s="66" t="str">
        <f>B638</f>
        <v>NO,IE,NA</v>
      </c>
      <c r="C660" s="66">
        <f t="shared" ref="C660:H660" si="12">C638</f>
        <v>6143.8266127488378</v>
      </c>
      <c r="D660" s="66">
        <f t="shared" si="12"/>
        <v>73.757520658580603</v>
      </c>
      <c r="E660" s="66">
        <f t="shared" si="12"/>
        <v>2.3460190219567099</v>
      </c>
      <c r="F660" s="66">
        <f t="shared" si="12"/>
        <v>6.5483463597946603</v>
      </c>
      <c r="G660" s="66">
        <f t="shared" si="12"/>
        <v>114.39560414851302</v>
      </c>
      <c r="H660" s="66">
        <f t="shared" si="12"/>
        <v>0.74349333311907995</v>
      </c>
    </row>
    <row r="663" spans="1:8" ht="18" x14ac:dyDescent="0.25">
      <c r="A663" s="58" t="s">
        <v>2067</v>
      </c>
      <c r="B663" s="75" t="s">
        <v>2068</v>
      </c>
      <c r="C663" s="75" t="s">
        <v>2069</v>
      </c>
      <c r="D663" s="75" t="s">
        <v>2070</v>
      </c>
      <c r="E663" s="75" t="s">
        <v>2071</v>
      </c>
      <c r="F663" s="75" t="s">
        <v>625</v>
      </c>
      <c r="G663" s="75" t="s">
        <v>1679</v>
      </c>
      <c r="H663" s="75" t="s">
        <v>2072</v>
      </c>
    </row>
    <row r="664" spans="1:8" s="9" customFormat="1" x14ac:dyDescent="0.25">
      <c r="A664" s="211" t="s">
        <v>2073</v>
      </c>
      <c r="B664" s="212">
        <f t="shared" ref="B664:H670" si="13">B59</f>
        <v>6048689.0414711749</v>
      </c>
      <c r="C664" s="212">
        <f t="shared" si="13"/>
        <v>12336.648060651123</v>
      </c>
      <c r="D664" s="212">
        <f t="shared" si="13"/>
        <v>258.66228519992751</v>
      </c>
      <c r="E664" s="212">
        <f t="shared" si="13"/>
        <v>18301.073699767901</v>
      </c>
      <c r="F664" s="212">
        <f t="shared" si="13"/>
        <v>65115.232968226752</v>
      </c>
      <c r="G664" s="212">
        <f t="shared" si="13"/>
        <v>7399.0875263533071</v>
      </c>
      <c r="H664" s="212">
        <f t="shared" si="13"/>
        <v>12364.091048770906</v>
      </c>
    </row>
    <row r="665" spans="1:8" s="3" customFormat="1" x14ac:dyDescent="0.25">
      <c r="A665" s="210" t="s">
        <v>828</v>
      </c>
      <c r="B665" s="76">
        <f t="shared" si="13"/>
        <v>2400057.4856406469</v>
      </c>
      <c r="C665" s="76">
        <f t="shared" si="13"/>
        <v>34.823479419570468</v>
      </c>
      <c r="D665" s="76">
        <f t="shared" si="13"/>
        <v>100.86538569159121</v>
      </c>
      <c r="E665" s="76">
        <f t="shared" si="13"/>
        <v>3434.4290996747714</v>
      </c>
      <c r="F665" s="76">
        <f t="shared" si="13"/>
        <v>581.83867235005948</v>
      </c>
      <c r="G665" s="76">
        <f t="shared" si="13"/>
        <v>43.701395420034459</v>
      </c>
      <c r="H665" s="76">
        <f t="shared" si="13"/>
        <v>9439.0432746602182</v>
      </c>
    </row>
    <row r="666" spans="1:8" s="3" customFormat="1" x14ac:dyDescent="0.25">
      <c r="A666" s="210" t="s">
        <v>58</v>
      </c>
      <c r="B666" s="76">
        <f>B61</f>
        <v>1911442.8105552257</v>
      </c>
      <c r="C666" s="76">
        <f t="shared" si="13"/>
        <v>165.57291285866268</v>
      </c>
      <c r="D666" s="76">
        <f t="shared" si="13"/>
        <v>141.22138300660743</v>
      </c>
      <c r="E666" s="76">
        <f t="shared" si="13"/>
        <v>11993.96820796089</v>
      </c>
      <c r="F666" s="76">
        <f t="shared" si="13"/>
        <v>58745.519506243923</v>
      </c>
      <c r="G666" s="76">
        <f t="shared" si="13"/>
        <v>5777.2545334153529</v>
      </c>
      <c r="H666" s="76">
        <f t="shared" si="13"/>
        <v>618.63077203361581</v>
      </c>
    </row>
    <row r="667" spans="1:8" s="3" customFormat="1" x14ac:dyDescent="0.25">
      <c r="A667" s="210" t="s">
        <v>1026</v>
      </c>
      <c r="B667" s="76">
        <f t="shared" si="13"/>
        <v>586027.53370179143</v>
      </c>
      <c r="C667" s="76">
        <f t="shared" si="13"/>
        <v>205.33512877805845</v>
      </c>
      <c r="D667" s="76">
        <f t="shared" si="13"/>
        <v>4.0983274771096498</v>
      </c>
      <c r="E667" s="76">
        <f t="shared" si="13"/>
        <v>908.26373148672474</v>
      </c>
      <c r="F667" s="76">
        <f t="shared" si="13"/>
        <v>3021.64543736223</v>
      </c>
      <c r="G667" s="76">
        <f t="shared" si="13"/>
        <v>706.60096524296171</v>
      </c>
      <c r="H667" s="76">
        <f t="shared" si="13"/>
        <v>527.57585355553215</v>
      </c>
    </row>
    <row r="668" spans="1:8" s="3" customFormat="1" x14ac:dyDescent="0.25">
      <c r="A668" s="210" t="s">
        <v>323</v>
      </c>
      <c r="B668" s="76">
        <f t="shared" si="13"/>
        <v>1137620.3858851495</v>
      </c>
      <c r="C668" s="76">
        <f t="shared" si="13"/>
        <v>11930.898339782843</v>
      </c>
      <c r="D668" s="76">
        <f t="shared" si="13"/>
        <v>11.176634590788881</v>
      </c>
      <c r="E668" s="76">
        <f t="shared" si="13"/>
        <v>1964.4126606455166</v>
      </c>
      <c r="F668" s="76">
        <f t="shared" si="13"/>
        <v>2766.2293522705422</v>
      </c>
      <c r="G668" s="76">
        <f t="shared" si="13"/>
        <v>871.53063227495795</v>
      </c>
      <c r="H668" s="76">
        <f t="shared" si="13"/>
        <v>1778.8411485215402</v>
      </c>
    </row>
    <row r="669" spans="1:8" s="3" customFormat="1" x14ac:dyDescent="0.25">
      <c r="A669" s="210" t="s">
        <v>1024</v>
      </c>
      <c r="B669" s="76">
        <f t="shared" si="13"/>
        <v>257.90976890459297</v>
      </c>
      <c r="C669" s="76">
        <f t="shared" si="13"/>
        <v>1.300499353749E-2</v>
      </c>
      <c r="D669" s="76">
        <f t="shared" si="13"/>
        <v>1.87845249299E-3</v>
      </c>
      <c r="E669" s="76" t="str">
        <f t="shared" si="13"/>
        <v>IE</v>
      </c>
      <c r="F669" s="76" t="str">
        <f t="shared" si="13"/>
        <v>IE</v>
      </c>
      <c r="G669" s="76" t="str">
        <f t="shared" si="13"/>
        <v>IE</v>
      </c>
      <c r="H669" s="76" t="str">
        <f t="shared" si="13"/>
        <v>IE</v>
      </c>
    </row>
    <row r="670" spans="1:8" s="3" customFormat="1" x14ac:dyDescent="0.25">
      <c r="A670" s="210" t="s">
        <v>1740</v>
      </c>
      <c r="B670" s="76">
        <f>B65</f>
        <v>13282.915919456782</v>
      </c>
      <c r="C670" s="76">
        <f t="shared" si="13"/>
        <v>5.1948184495699996E-3</v>
      </c>
      <c r="D670" s="76">
        <f t="shared" si="13"/>
        <v>1.29867598133739</v>
      </c>
      <c r="E670" s="76">
        <f t="shared" si="13"/>
        <v>0</v>
      </c>
      <c r="F670" s="76">
        <f t="shared" si="13"/>
        <v>0</v>
      </c>
      <c r="G670" s="76">
        <f t="shared" si="13"/>
        <v>0</v>
      </c>
      <c r="H670" s="76">
        <f t="shared" si="13"/>
        <v>0</v>
      </c>
    </row>
    <row r="671" spans="1:8" x14ac:dyDescent="0.25">
      <c r="A671" s="211" t="s">
        <v>2074</v>
      </c>
      <c r="B671" s="76">
        <f>G407</f>
        <v>22472.091458330953</v>
      </c>
      <c r="C671" s="76">
        <f>H407</f>
        <v>4.6925847366299997E-3</v>
      </c>
      <c r="D671" s="76">
        <f>I407</f>
        <v>4.8332437122200001E-3</v>
      </c>
      <c r="E671" s="76"/>
      <c r="F671" s="77"/>
      <c r="G671" s="77"/>
      <c r="H671" s="77"/>
    </row>
    <row r="672" spans="1:8" x14ac:dyDescent="0.25">
      <c r="A672" s="211" t="s">
        <v>2075</v>
      </c>
      <c r="B672" s="76">
        <f>B464</f>
        <v>194388.53120401071</v>
      </c>
      <c r="C672" s="76">
        <f>C464</f>
        <v>4.4228396639999996</v>
      </c>
      <c r="D672" s="76">
        <f>D464</f>
        <v>83.655309749766346</v>
      </c>
      <c r="E672" s="76">
        <f>J464</f>
        <v>572.16514495327442</v>
      </c>
      <c r="F672" s="76">
        <f>K464</f>
        <v>1557.1939910195872</v>
      </c>
      <c r="G672" s="76">
        <f>L464</f>
        <v>5849.2197121443369</v>
      </c>
      <c r="H672" s="76">
        <f>M464</f>
        <v>830.75987228203655</v>
      </c>
    </row>
    <row r="673" spans="1:36" x14ac:dyDescent="0.25">
      <c r="A673" s="211" t="s">
        <v>2076</v>
      </c>
      <c r="B673" s="76">
        <f t="shared" ref="B673:H673" si="14">B597</f>
        <v>7853.7090592547993</v>
      </c>
      <c r="C673" s="76">
        <f t="shared" si="14"/>
        <v>9418.7606550076798</v>
      </c>
      <c r="D673" s="76">
        <f t="shared" si="14"/>
        <v>1108.4205949512345</v>
      </c>
      <c r="E673" s="76">
        <f t="shared" si="14"/>
        <v>14.91067980114685</v>
      </c>
      <c r="F673" s="76">
        <f t="shared" si="14"/>
        <v>363.40666610922074</v>
      </c>
      <c r="G673" s="76" t="str">
        <f t="shared" si="14"/>
        <v>NA</v>
      </c>
      <c r="H673" s="76">
        <f t="shared" si="14"/>
        <v>0</v>
      </c>
    </row>
    <row r="674" spans="1:36" x14ac:dyDescent="0.25">
      <c r="A674" s="211" t="s">
        <v>2077</v>
      </c>
      <c r="B674" s="76">
        <f>B629</f>
        <v>-831125.53638504399</v>
      </c>
      <c r="C674" s="76">
        <f t="shared" ref="C674:H674" si="15">C629</f>
        <v>1234.7394602571119</v>
      </c>
      <c r="D674" s="76">
        <f t="shared" si="15"/>
        <v>35.11369899647039</v>
      </c>
      <c r="E674" s="76">
        <f t="shared" si="15"/>
        <v>141.59499629999999</v>
      </c>
      <c r="F674" s="76">
        <f t="shared" si="15"/>
        <v>7641.6606409999995</v>
      </c>
      <c r="G674" s="76" t="str">
        <f t="shared" si="15"/>
        <v>NE,NA</v>
      </c>
      <c r="H674" s="76">
        <f t="shared" si="15"/>
        <v>0</v>
      </c>
    </row>
    <row r="675" spans="1:36" x14ac:dyDescent="0.25">
      <c r="A675" s="211" t="s">
        <v>2078</v>
      </c>
      <c r="B675" s="78" t="str">
        <f>B660</f>
        <v>NO,IE,NA</v>
      </c>
      <c r="C675" s="78">
        <f t="shared" ref="C675:H675" si="16">C660</f>
        <v>6143.8266127488378</v>
      </c>
      <c r="D675" s="78">
        <f t="shared" si="16"/>
        <v>73.757520658580603</v>
      </c>
      <c r="E675" s="78">
        <f t="shared" si="16"/>
        <v>2.3460190219567099</v>
      </c>
      <c r="F675" s="78">
        <f t="shared" si="16"/>
        <v>6.5483463597946603</v>
      </c>
      <c r="G675" s="78">
        <f t="shared" si="16"/>
        <v>114.39560414851302</v>
      </c>
      <c r="H675" s="78">
        <f t="shared" si="16"/>
        <v>0.74349333311907995</v>
      </c>
    </row>
    <row r="676" spans="1:36" x14ac:dyDescent="0.25">
      <c r="A676" s="3" t="s">
        <v>2079</v>
      </c>
      <c r="B676" s="79">
        <f>SUM(B664,B672:B675)</f>
        <v>5419805.745349396</v>
      </c>
      <c r="C676" s="79">
        <f t="shared" ref="C676:H676" si="17">SUM(C664,C672:C675)</f>
        <v>29138.397628328752</v>
      </c>
      <c r="D676" s="79">
        <f t="shared" si="17"/>
        <v>1559.6094095559795</v>
      </c>
      <c r="E676" s="79">
        <f t="shared" si="17"/>
        <v>19032.090539844274</v>
      </c>
      <c r="F676" s="79">
        <f t="shared" si="17"/>
        <v>74684.042612715348</v>
      </c>
      <c r="G676" s="79">
        <f t="shared" si="17"/>
        <v>13362.702842646157</v>
      </c>
      <c r="H676" s="79">
        <f t="shared" si="17"/>
        <v>13195.594414386062</v>
      </c>
    </row>
    <row r="678" spans="1:36" x14ac:dyDescent="0.25">
      <c r="A678" s="58" t="s">
        <v>2080</v>
      </c>
      <c r="B678" s="58" t="s">
        <v>1902</v>
      </c>
      <c r="C678" s="58" t="s">
        <v>1903</v>
      </c>
      <c r="D678" s="58" t="s">
        <v>1904</v>
      </c>
      <c r="E678" s="58" t="s">
        <v>1905</v>
      </c>
      <c r="F678" s="80" t="s">
        <v>1906</v>
      </c>
      <c r="G678" s="80" t="s">
        <v>1907</v>
      </c>
      <c r="H678" s="80" t="s">
        <v>1908</v>
      </c>
      <c r="I678" s="80" t="s">
        <v>1909</v>
      </c>
      <c r="J678" s="80" t="s">
        <v>1910</v>
      </c>
      <c r="K678" s="80" t="s">
        <v>1911</v>
      </c>
      <c r="L678" s="80" t="s">
        <v>1912</v>
      </c>
      <c r="M678" s="80" t="s">
        <v>1913</v>
      </c>
      <c r="N678" s="80" t="s">
        <v>1914</v>
      </c>
      <c r="O678" s="80" t="s">
        <v>1915</v>
      </c>
      <c r="P678" s="80" t="s">
        <v>1916</v>
      </c>
      <c r="Q678" s="80" t="s">
        <v>1917</v>
      </c>
      <c r="R678" s="80" t="s">
        <v>1918</v>
      </c>
      <c r="S678" s="80" t="s">
        <v>1919</v>
      </c>
      <c r="T678" s="80" t="s">
        <v>1920</v>
      </c>
      <c r="U678" s="80" t="s">
        <v>2081</v>
      </c>
      <c r="V678" s="80" t="s">
        <v>1922</v>
      </c>
      <c r="W678" s="80" t="s">
        <v>2082</v>
      </c>
      <c r="X678" s="80" t="s">
        <v>2083</v>
      </c>
      <c r="Y678" s="80" t="s">
        <v>2084</v>
      </c>
      <c r="Z678" s="80" t="s">
        <v>2085</v>
      </c>
      <c r="AA678" s="80" t="s">
        <v>2086</v>
      </c>
      <c r="AB678" s="80" t="s">
        <v>2087</v>
      </c>
      <c r="AC678" s="80" t="s">
        <v>2088</v>
      </c>
      <c r="AD678" s="80" t="s">
        <v>2089</v>
      </c>
      <c r="AE678" s="80" t="s">
        <v>2090</v>
      </c>
      <c r="AF678" s="80" t="s">
        <v>2091</v>
      </c>
      <c r="AG678" s="80" t="s">
        <v>1933</v>
      </c>
      <c r="AH678" s="80" t="s">
        <v>2092</v>
      </c>
      <c r="AI678" s="80" t="s">
        <v>2093</v>
      </c>
      <c r="AJ678" s="80" t="s">
        <v>2094</v>
      </c>
    </row>
    <row r="679" spans="1:36" x14ac:dyDescent="0.25">
      <c r="A679" s="1" t="s">
        <v>2095</v>
      </c>
      <c r="B679" s="81">
        <f>B472</f>
        <v>1368.6407622854913</v>
      </c>
      <c r="C679" s="81">
        <f>C472</f>
        <v>398.21997774743551</v>
      </c>
      <c r="D679" s="81">
        <v>0</v>
      </c>
      <c r="E679" s="81">
        <v>0</v>
      </c>
      <c r="F679" s="81">
        <f>F472</f>
        <v>2580.4423400000001</v>
      </c>
      <c r="G679" s="81">
        <v>0</v>
      </c>
      <c r="H679" s="81">
        <f>H472</f>
        <v>56029.164606593971</v>
      </c>
      <c r="I679" s="81">
        <v>0</v>
      </c>
      <c r="J679" s="81">
        <f>J472</f>
        <v>2093.1475999999998</v>
      </c>
      <c r="K679" s="81">
        <v>0</v>
      </c>
      <c r="L679" s="81">
        <v>0</v>
      </c>
      <c r="M679" s="81">
        <v>0</v>
      </c>
      <c r="N679" s="81">
        <v>0</v>
      </c>
      <c r="O679" s="81">
        <v>0</v>
      </c>
      <c r="P679" s="81">
        <v>0</v>
      </c>
      <c r="Q679" s="81">
        <f>Q472</f>
        <v>117.73</v>
      </c>
      <c r="R679" s="81">
        <v>0</v>
      </c>
      <c r="S679" s="81">
        <v>0</v>
      </c>
      <c r="T679" s="81">
        <v>0</v>
      </c>
      <c r="U679" s="81">
        <v>0</v>
      </c>
      <c r="V679" s="81" t="str">
        <f>V472</f>
        <v/>
      </c>
      <c r="W679" s="81">
        <f>W472</f>
        <v>540.06916717032652</v>
      </c>
      <c r="X679" s="81">
        <f>X472</f>
        <v>206.85707686944318</v>
      </c>
      <c r="Y679" s="81">
        <f>Y472</f>
        <v>9.0276703162196608</v>
      </c>
      <c r="Z679" s="81">
        <v>0</v>
      </c>
      <c r="AA679" s="81">
        <f>AA472</f>
        <v>11.47912170919709</v>
      </c>
      <c r="AB679" s="81">
        <v>0</v>
      </c>
      <c r="AC679" s="81">
        <v>0</v>
      </c>
      <c r="AD679" s="81">
        <v>0</v>
      </c>
      <c r="AE679" s="81">
        <v>0</v>
      </c>
      <c r="AF679" s="81">
        <v>0</v>
      </c>
      <c r="AG679" s="81" t="str">
        <f>AG472</f>
        <v/>
      </c>
      <c r="AH679" s="81">
        <f>AH472</f>
        <v>7230.4559117999988</v>
      </c>
      <c r="AI679" s="81">
        <f>AI472</f>
        <v>517.71056610324001</v>
      </c>
      <c r="AJ679" s="81">
        <f>AJ472</f>
        <v>28.530150025699999</v>
      </c>
    </row>
    <row r="680" spans="1:36" x14ac:dyDescent="0.25">
      <c r="A680" s="1" t="s">
        <v>2096</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1">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2079</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2097</v>
      </c>
      <c r="B684" s="75" t="s">
        <v>2068</v>
      </c>
      <c r="C684" s="75" t="s">
        <v>2069</v>
      </c>
      <c r="D684" s="75" t="s">
        <v>2070</v>
      </c>
      <c r="E684" s="75" t="s">
        <v>2071</v>
      </c>
      <c r="F684" s="75" t="s">
        <v>625</v>
      </c>
      <c r="G684" s="75" t="s">
        <v>1679</v>
      </c>
      <c r="H684" s="75" t="s">
        <v>2072</v>
      </c>
      <c r="I684" s="75" t="s">
        <v>1570</v>
      </c>
      <c r="J684" s="75" t="s">
        <v>1077</v>
      </c>
      <c r="K684" s="1"/>
      <c r="L684" s="1"/>
      <c r="M684" s="1"/>
      <c r="N684" s="1"/>
      <c r="O684" s="1"/>
      <c r="P684" s="1"/>
      <c r="Q684" s="1"/>
      <c r="R684" s="1"/>
      <c r="S684" s="1"/>
      <c r="T684" s="1"/>
      <c r="U684" s="1"/>
      <c r="V684" s="1"/>
      <c r="W684" s="1"/>
      <c r="X684" s="1"/>
      <c r="Y684" s="1"/>
      <c r="Z684" s="1"/>
      <c r="AA684" s="1"/>
      <c r="AB684" s="1"/>
    </row>
    <row r="685" spans="1:36" x14ac:dyDescent="0.25">
      <c r="A685" s="1" t="s">
        <v>2098</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253">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828</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253">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58</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253">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1026</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253">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323</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253">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1024</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253">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1035</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253">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2099</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253">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82" t="s">
        <v>2100</v>
      </c>
      <c r="B695" s="83">
        <f>SUM(B685:I685)</f>
        <v>6829.3363086771278</v>
      </c>
      <c r="D695" s="252"/>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828</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58</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1026</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323</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1024</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1035</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2099</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84" t="s">
        <v>2101</v>
      </c>
      <c r="B707" s="85"/>
      <c r="C707" s="85"/>
      <c r="D707" s="85"/>
      <c r="E707" s="85"/>
      <c r="F707" s="85"/>
      <c r="G707" s="85"/>
      <c r="H707" s="85"/>
      <c r="I707" s="85"/>
      <c r="J707" s="85"/>
      <c r="K707" s="85"/>
      <c r="L707" s="85"/>
      <c r="M707" s="85"/>
      <c r="N707" s="85"/>
    </row>
    <row r="708" spans="1:28" x14ac:dyDescent="0.25">
      <c r="A708" s="85" t="s">
        <v>2102</v>
      </c>
      <c r="B708" s="85"/>
      <c r="C708" s="85"/>
      <c r="D708" s="85"/>
      <c r="E708" s="85"/>
      <c r="F708" s="85"/>
      <c r="G708" s="85"/>
      <c r="H708" s="85"/>
      <c r="I708" s="85"/>
      <c r="J708" s="85"/>
      <c r="K708" s="85"/>
      <c r="L708" s="85"/>
      <c r="M708" s="85"/>
      <c r="N708" s="85"/>
    </row>
    <row r="709" spans="1:28" x14ac:dyDescent="0.25">
      <c r="A709" s="85" t="s">
        <v>2103</v>
      </c>
      <c r="B709" s="85"/>
      <c r="C709" s="85"/>
      <c r="D709" s="85"/>
      <c r="E709" s="85"/>
      <c r="F709" s="85"/>
      <c r="G709" s="85"/>
      <c r="H709" s="85"/>
      <c r="I709" s="85"/>
      <c r="J709" s="85"/>
      <c r="K709" s="85"/>
      <c r="L709" s="85"/>
      <c r="M709" s="85"/>
      <c r="N709" s="85"/>
    </row>
    <row r="710" spans="1:28" ht="33.75" x14ac:dyDescent="0.25">
      <c r="A710" s="86" t="s">
        <v>2104</v>
      </c>
      <c r="B710" s="87" t="s">
        <v>2105</v>
      </c>
      <c r="C710" s="88" t="s">
        <v>2106</v>
      </c>
      <c r="D710" s="89" t="s">
        <v>2107</v>
      </c>
      <c r="E710" s="89" t="s">
        <v>2108</v>
      </c>
      <c r="F710" s="90" t="s">
        <v>2109</v>
      </c>
      <c r="G710" s="89" t="s">
        <v>2110</v>
      </c>
      <c r="H710" s="90" t="s">
        <v>2111</v>
      </c>
      <c r="I710" s="89" t="s">
        <v>2112</v>
      </c>
      <c r="J710" s="90" t="s">
        <v>2113</v>
      </c>
      <c r="K710" s="89" t="s">
        <v>2114</v>
      </c>
      <c r="L710" s="90" t="s">
        <v>2115</v>
      </c>
      <c r="M710" s="90" t="s">
        <v>2116</v>
      </c>
      <c r="N710" s="90" t="s">
        <v>2117</v>
      </c>
    </row>
    <row r="711" spans="1:28" x14ac:dyDescent="0.25">
      <c r="A711" s="91" t="s">
        <v>2118</v>
      </c>
      <c r="B711" s="92" t="s">
        <v>2119</v>
      </c>
      <c r="C711" s="93" t="s">
        <v>2120</v>
      </c>
      <c r="D711" s="91" t="s">
        <v>2121</v>
      </c>
      <c r="E711" s="91" t="s">
        <v>2122</v>
      </c>
      <c r="F711" s="94">
        <v>1</v>
      </c>
      <c r="G711" s="91" t="s">
        <v>2123</v>
      </c>
      <c r="H711" s="94">
        <v>1</v>
      </c>
      <c r="I711" s="91" t="s">
        <v>2124</v>
      </c>
      <c r="J711" s="94">
        <v>1</v>
      </c>
      <c r="K711" s="91" t="s">
        <v>2125</v>
      </c>
      <c r="L711" s="94">
        <v>1</v>
      </c>
      <c r="M711" s="91" t="s">
        <v>2126</v>
      </c>
      <c r="N711" s="94">
        <v>1</v>
      </c>
    </row>
    <row r="712" spans="1:28" x14ac:dyDescent="0.25">
      <c r="A712" s="95" t="s">
        <v>2127</v>
      </c>
      <c r="B712" s="96" t="s">
        <v>2128</v>
      </c>
      <c r="C712" s="96" t="s">
        <v>2129</v>
      </c>
      <c r="D712" s="95" t="s">
        <v>2130</v>
      </c>
      <c r="E712" s="95" t="s">
        <v>2131</v>
      </c>
      <c r="F712" s="97">
        <v>84</v>
      </c>
      <c r="G712" s="95" t="s">
        <v>2132</v>
      </c>
      <c r="H712" s="97">
        <v>28</v>
      </c>
      <c r="I712" s="95" t="s">
        <v>2133</v>
      </c>
      <c r="J712" s="97">
        <v>67</v>
      </c>
      <c r="K712" s="95" t="s">
        <v>2134</v>
      </c>
      <c r="L712" s="97">
        <v>14</v>
      </c>
      <c r="M712" s="95" t="s">
        <v>2135</v>
      </c>
      <c r="N712" s="97">
        <v>4</v>
      </c>
    </row>
    <row r="713" spans="1:28" x14ac:dyDescent="0.25">
      <c r="A713" s="98" t="s">
        <v>2136</v>
      </c>
      <c r="B713" s="99" t="s">
        <v>2128</v>
      </c>
      <c r="C713" s="99" t="s">
        <v>2129</v>
      </c>
      <c r="D713" s="98" t="s">
        <v>2130</v>
      </c>
      <c r="E713" s="98" t="s">
        <v>2137</v>
      </c>
      <c r="F713" s="100">
        <v>85</v>
      </c>
      <c r="G713" s="98" t="s">
        <v>2138</v>
      </c>
      <c r="H713" s="100">
        <v>30</v>
      </c>
      <c r="I713" s="98" t="s">
        <v>2139</v>
      </c>
      <c r="J713" s="100">
        <v>68</v>
      </c>
      <c r="K713" s="98" t="s">
        <v>2140</v>
      </c>
      <c r="L713" s="100">
        <v>15</v>
      </c>
      <c r="M713" s="98" t="s">
        <v>2141</v>
      </c>
      <c r="N713" s="100">
        <v>6</v>
      </c>
    </row>
    <row r="714" spans="1:28" x14ac:dyDescent="0.25">
      <c r="A714" s="101" t="s">
        <v>2142</v>
      </c>
      <c r="B714" s="102" t="s">
        <v>2143</v>
      </c>
      <c r="C714" s="102" t="s">
        <v>2144</v>
      </c>
      <c r="D714" s="101" t="s">
        <v>2145</v>
      </c>
      <c r="E714" s="101" t="s">
        <v>2146</v>
      </c>
      <c r="F714" s="103">
        <v>264</v>
      </c>
      <c r="G714" s="101" t="s">
        <v>2147</v>
      </c>
      <c r="H714" s="103">
        <v>265</v>
      </c>
      <c r="I714" s="101" t="s">
        <v>2148</v>
      </c>
      <c r="J714" s="103">
        <v>277</v>
      </c>
      <c r="K714" s="101" t="s">
        <v>2149</v>
      </c>
      <c r="L714" s="103">
        <v>282</v>
      </c>
      <c r="M714" s="101" t="s">
        <v>2150</v>
      </c>
      <c r="N714" s="103">
        <v>234</v>
      </c>
    </row>
    <row r="715" spans="1:28" x14ac:dyDescent="0.25">
      <c r="A715" s="91" t="s">
        <v>2151</v>
      </c>
      <c r="B715" s="92" t="s">
        <v>2152</v>
      </c>
      <c r="C715" s="104">
        <v>45</v>
      </c>
      <c r="D715" s="105">
        <v>0.26</v>
      </c>
      <c r="E715" s="91" t="s">
        <v>2153</v>
      </c>
      <c r="F715" s="94">
        <v>6900</v>
      </c>
      <c r="G715" s="91" t="s">
        <v>2154</v>
      </c>
      <c r="H715" s="94">
        <v>4660</v>
      </c>
      <c r="I715" s="91" t="s">
        <v>2155</v>
      </c>
      <c r="J715" s="94">
        <v>6890</v>
      </c>
      <c r="K715" s="91" t="s">
        <v>2156</v>
      </c>
      <c r="L715" s="94">
        <v>4890</v>
      </c>
      <c r="M715" s="91" t="s">
        <v>2157</v>
      </c>
      <c r="N715" s="94">
        <v>2340</v>
      </c>
    </row>
    <row r="716" spans="1:28" x14ac:dyDescent="0.25">
      <c r="A716" s="95" t="s">
        <v>2158</v>
      </c>
      <c r="B716" s="96" t="s">
        <v>2159</v>
      </c>
      <c r="C716" s="106">
        <v>100</v>
      </c>
      <c r="D716" s="107">
        <v>0.32</v>
      </c>
      <c r="E716" s="95" t="s">
        <v>2160</v>
      </c>
      <c r="F716" s="108">
        <v>10800</v>
      </c>
      <c r="G716" s="95" t="s">
        <v>2161</v>
      </c>
      <c r="H716" s="108">
        <v>10200</v>
      </c>
      <c r="I716" s="95" t="s">
        <v>2162</v>
      </c>
      <c r="J716" s="108">
        <v>11300</v>
      </c>
      <c r="K716" s="95" t="s">
        <v>2163</v>
      </c>
      <c r="L716" s="108">
        <v>11000</v>
      </c>
      <c r="M716" s="95" t="s">
        <v>2164</v>
      </c>
      <c r="N716" s="97">
        <v>8450</v>
      </c>
    </row>
    <row r="717" spans="1:28" x14ac:dyDescent="0.25">
      <c r="A717" s="98" t="s">
        <v>2165</v>
      </c>
      <c r="B717" s="99" t="s">
        <v>2166</v>
      </c>
      <c r="C717" s="109">
        <v>640</v>
      </c>
      <c r="D717" s="110">
        <v>0.25</v>
      </c>
      <c r="E717" s="98" t="s">
        <v>2167</v>
      </c>
      <c r="F717" s="111">
        <v>10900</v>
      </c>
      <c r="G717" s="98" t="s">
        <v>2168</v>
      </c>
      <c r="H717" s="111">
        <v>13900</v>
      </c>
      <c r="I717" s="98" t="s">
        <v>2169</v>
      </c>
      <c r="J717" s="111">
        <v>11700</v>
      </c>
      <c r="K717" s="98" t="s">
        <v>2170</v>
      </c>
      <c r="L717" s="111">
        <v>14200</v>
      </c>
      <c r="M717" s="98" t="s">
        <v>2171</v>
      </c>
      <c r="N717" s="111">
        <v>15900</v>
      </c>
    </row>
    <row r="718" spans="1:28" x14ac:dyDescent="0.25">
      <c r="A718" s="95" t="s">
        <v>2172</v>
      </c>
      <c r="B718" s="112" t="s">
        <v>2173</v>
      </c>
      <c r="C718" s="113">
        <v>85</v>
      </c>
      <c r="D718" s="107">
        <v>0.3</v>
      </c>
      <c r="E718" s="95" t="s">
        <v>2174</v>
      </c>
      <c r="F718" s="97">
        <v>6490</v>
      </c>
      <c r="G718" s="95" t="s">
        <v>2175</v>
      </c>
      <c r="H718" s="97">
        <v>5820</v>
      </c>
      <c r="I718" s="95" t="s">
        <v>2176</v>
      </c>
      <c r="J718" s="97">
        <v>6730</v>
      </c>
      <c r="K718" s="95" t="s">
        <v>2177</v>
      </c>
      <c r="L718" s="97">
        <v>6250</v>
      </c>
      <c r="M718" s="95" t="s">
        <v>2178</v>
      </c>
      <c r="N718" s="97">
        <v>4470</v>
      </c>
    </row>
    <row r="719" spans="1:28" x14ac:dyDescent="0.25">
      <c r="A719" s="98" t="s">
        <v>2179</v>
      </c>
      <c r="B719" s="114" t="s">
        <v>2180</v>
      </c>
      <c r="C719" s="109">
        <v>190</v>
      </c>
      <c r="D719" s="110">
        <v>0.31</v>
      </c>
      <c r="E719" s="98" t="s">
        <v>2181</v>
      </c>
      <c r="F719" s="100">
        <v>7710</v>
      </c>
      <c r="G719" s="98" t="s">
        <v>2182</v>
      </c>
      <c r="H719" s="100">
        <v>8590</v>
      </c>
      <c r="I719" s="98" t="s">
        <v>2183</v>
      </c>
      <c r="J719" s="100">
        <v>8190</v>
      </c>
      <c r="K719" s="98" t="s">
        <v>2184</v>
      </c>
      <c r="L719" s="100">
        <v>9020</v>
      </c>
      <c r="M719" s="98" t="s">
        <v>2185</v>
      </c>
      <c r="N719" s="100">
        <v>8550</v>
      </c>
    </row>
    <row r="720" spans="1:28" x14ac:dyDescent="0.25">
      <c r="A720" s="101" t="s">
        <v>2186</v>
      </c>
      <c r="B720" s="115" t="s">
        <v>2187</v>
      </c>
      <c r="C720" s="116">
        <v>1020</v>
      </c>
      <c r="D720" s="117">
        <v>0.2</v>
      </c>
      <c r="E720" s="101" t="s">
        <v>2188</v>
      </c>
      <c r="F720" s="103">
        <v>5860</v>
      </c>
      <c r="G720" s="101" t="s">
        <v>2189</v>
      </c>
      <c r="H720" s="103">
        <v>7670</v>
      </c>
      <c r="I720" s="101" t="s">
        <v>2190</v>
      </c>
      <c r="J720" s="103">
        <v>6310</v>
      </c>
      <c r="K720" s="101" t="s">
        <v>2191</v>
      </c>
      <c r="L720" s="103">
        <v>7810</v>
      </c>
      <c r="M720" s="101" t="s">
        <v>2192</v>
      </c>
      <c r="N720" s="103">
        <v>8980</v>
      </c>
    </row>
    <row r="721" spans="1:14" x14ac:dyDescent="0.25">
      <c r="A721" s="91" t="s">
        <v>2193</v>
      </c>
      <c r="B721" s="92" t="s">
        <v>2194</v>
      </c>
      <c r="C721" s="104">
        <v>1.7</v>
      </c>
      <c r="D721" s="105">
        <v>0.15</v>
      </c>
      <c r="E721" s="91" t="s">
        <v>2195</v>
      </c>
      <c r="F721" s="94">
        <v>543</v>
      </c>
      <c r="G721" s="91" t="s">
        <v>2195</v>
      </c>
      <c r="H721" s="94">
        <v>148</v>
      </c>
      <c r="I721" s="91" t="s">
        <v>2196</v>
      </c>
      <c r="J721" s="94">
        <v>192</v>
      </c>
      <c r="K721" s="91" t="s">
        <v>2197</v>
      </c>
      <c r="L721" s="94">
        <v>26</v>
      </c>
      <c r="M721" s="91" t="s">
        <v>2198</v>
      </c>
      <c r="N721" s="94">
        <v>20</v>
      </c>
    </row>
    <row r="722" spans="1:14" x14ac:dyDescent="0.25">
      <c r="A722" s="95" t="s">
        <v>2199</v>
      </c>
      <c r="B722" s="96" t="s">
        <v>2200</v>
      </c>
      <c r="C722" s="113">
        <v>11.9</v>
      </c>
      <c r="D722" s="107">
        <v>0.21</v>
      </c>
      <c r="E722" s="95" t="s">
        <v>2201</v>
      </c>
      <c r="F722" s="97">
        <v>5280</v>
      </c>
      <c r="G722" s="95" t="s">
        <v>2174</v>
      </c>
      <c r="H722" s="97">
        <v>1760</v>
      </c>
      <c r="I722" s="95" t="s">
        <v>2202</v>
      </c>
      <c r="J722" s="97">
        <v>4200</v>
      </c>
      <c r="K722" s="95" t="s">
        <v>2203</v>
      </c>
      <c r="L722" s="97">
        <v>832</v>
      </c>
      <c r="M722" s="95" t="s">
        <v>2204</v>
      </c>
      <c r="N722" s="97">
        <v>262</v>
      </c>
    </row>
    <row r="723" spans="1:14" x14ac:dyDescent="0.25">
      <c r="A723" s="98" t="s">
        <v>2205</v>
      </c>
      <c r="B723" s="114" t="s">
        <v>2206</v>
      </c>
      <c r="C723" s="118">
        <v>1</v>
      </c>
      <c r="D723" s="110">
        <v>0.17</v>
      </c>
      <c r="E723" s="98" t="s">
        <v>2207</v>
      </c>
      <c r="F723" s="100">
        <v>218</v>
      </c>
      <c r="G723" s="98" t="s">
        <v>2207</v>
      </c>
      <c r="H723" s="100">
        <v>59</v>
      </c>
      <c r="I723" s="98" t="s">
        <v>2208</v>
      </c>
      <c r="J723" s="100">
        <v>70</v>
      </c>
      <c r="K723" s="98" t="s">
        <v>2209</v>
      </c>
      <c r="L723" s="100">
        <v>10</v>
      </c>
      <c r="M723" s="98" t="s">
        <v>2210</v>
      </c>
      <c r="N723" s="100">
        <v>8</v>
      </c>
    </row>
    <row r="724" spans="1:14" x14ac:dyDescent="0.25">
      <c r="A724" s="95" t="s">
        <v>2211</v>
      </c>
      <c r="B724" s="112" t="s">
        <v>2212</v>
      </c>
      <c r="C724" s="113">
        <v>3.4</v>
      </c>
      <c r="D724" s="107">
        <v>0.21</v>
      </c>
      <c r="E724" s="95" t="s">
        <v>2213</v>
      </c>
      <c r="F724" s="97">
        <v>945</v>
      </c>
      <c r="G724" s="95" t="s">
        <v>2214</v>
      </c>
      <c r="H724" s="97">
        <v>258</v>
      </c>
      <c r="I724" s="95" t="s">
        <v>2215</v>
      </c>
      <c r="J724" s="97">
        <v>426</v>
      </c>
      <c r="K724" s="95" t="s">
        <v>2216</v>
      </c>
      <c r="L724" s="97">
        <v>48</v>
      </c>
      <c r="M724" s="95" t="s">
        <v>2217</v>
      </c>
      <c r="N724" s="97">
        <v>36</v>
      </c>
    </row>
    <row r="725" spans="1:14" x14ac:dyDescent="0.25">
      <c r="A725" s="98" t="s">
        <v>2218</v>
      </c>
      <c r="B725" s="114" t="s">
        <v>2219</v>
      </c>
      <c r="C725" s="118">
        <v>1.3</v>
      </c>
      <c r="D725" s="110">
        <v>0.15</v>
      </c>
      <c r="E725" s="98" t="s">
        <v>2220</v>
      </c>
      <c r="F725" s="100">
        <v>292</v>
      </c>
      <c r="G725" s="98" t="s">
        <v>2220</v>
      </c>
      <c r="H725" s="100">
        <v>79</v>
      </c>
      <c r="I725" s="98" t="s">
        <v>2221</v>
      </c>
      <c r="J725" s="100">
        <v>98</v>
      </c>
      <c r="K725" s="98" t="s">
        <v>2222</v>
      </c>
      <c r="L725" s="100">
        <v>14</v>
      </c>
      <c r="M725" s="98" t="s">
        <v>2223</v>
      </c>
      <c r="N725" s="100">
        <v>11</v>
      </c>
    </row>
    <row r="726" spans="1:14" x14ac:dyDescent="0.25">
      <c r="A726" s="95" t="s">
        <v>2224</v>
      </c>
      <c r="B726" s="112" t="s">
        <v>2225</v>
      </c>
      <c r="C726" s="113">
        <v>4</v>
      </c>
      <c r="D726" s="107">
        <v>0.23</v>
      </c>
      <c r="E726" s="95" t="s">
        <v>2226</v>
      </c>
      <c r="F726" s="97">
        <v>1350</v>
      </c>
      <c r="G726" s="95" t="s">
        <v>2227</v>
      </c>
      <c r="H726" s="97">
        <v>370</v>
      </c>
      <c r="I726" s="95" t="s">
        <v>2228</v>
      </c>
      <c r="J726" s="97">
        <v>659</v>
      </c>
      <c r="K726" s="95" t="s">
        <v>2229</v>
      </c>
      <c r="L726" s="97">
        <v>72</v>
      </c>
      <c r="M726" s="95" t="s">
        <v>2230</v>
      </c>
      <c r="N726" s="97">
        <v>51</v>
      </c>
    </row>
    <row r="727" spans="1:14" x14ac:dyDescent="0.25">
      <c r="A727" s="98" t="s">
        <v>2231</v>
      </c>
      <c r="B727" s="114" t="s">
        <v>2232</v>
      </c>
      <c r="C727" s="118">
        <v>5.9</v>
      </c>
      <c r="D727" s="110">
        <v>0.2</v>
      </c>
      <c r="E727" s="98" t="s">
        <v>2233</v>
      </c>
      <c r="F727" s="100">
        <v>1870</v>
      </c>
      <c r="G727" s="98" t="s">
        <v>2234</v>
      </c>
      <c r="H727" s="100">
        <v>527</v>
      </c>
      <c r="I727" s="98" t="s">
        <v>2235</v>
      </c>
      <c r="J727" s="100">
        <v>1120</v>
      </c>
      <c r="K727" s="98" t="s">
        <v>2236</v>
      </c>
      <c r="L727" s="100">
        <v>121</v>
      </c>
      <c r="M727" s="98" t="s">
        <v>2237</v>
      </c>
      <c r="N727" s="100">
        <v>74</v>
      </c>
    </row>
    <row r="728" spans="1:14" x14ac:dyDescent="0.25">
      <c r="A728" s="95" t="s">
        <v>2238</v>
      </c>
      <c r="B728" s="112" t="s">
        <v>2239</v>
      </c>
      <c r="C728" s="113">
        <v>4.3</v>
      </c>
      <c r="D728" s="107">
        <v>0.17</v>
      </c>
      <c r="E728" s="95" t="s">
        <v>2240</v>
      </c>
      <c r="F728" s="97">
        <v>1230</v>
      </c>
      <c r="G728" s="95" t="s">
        <v>2241</v>
      </c>
      <c r="H728" s="97">
        <v>338</v>
      </c>
      <c r="I728" s="95" t="s">
        <v>2242</v>
      </c>
      <c r="J728" s="97">
        <v>624</v>
      </c>
      <c r="K728" s="95" t="s">
        <v>2243</v>
      </c>
      <c r="L728" s="97">
        <v>67</v>
      </c>
      <c r="M728" s="95" t="s">
        <v>2244</v>
      </c>
      <c r="N728" s="97">
        <v>47</v>
      </c>
    </row>
    <row r="729" spans="1:14" x14ac:dyDescent="0.25">
      <c r="A729" s="98" t="s">
        <v>2245</v>
      </c>
      <c r="B729" s="114" t="s">
        <v>2246</v>
      </c>
      <c r="C729" s="118">
        <v>9.1999999999999993</v>
      </c>
      <c r="D729" s="110">
        <v>0.16</v>
      </c>
      <c r="E729" s="98" t="s">
        <v>2247</v>
      </c>
      <c r="F729" s="100">
        <v>2550</v>
      </c>
      <c r="G729" s="98" t="s">
        <v>2248</v>
      </c>
      <c r="H729" s="100">
        <v>782</v>
      </c>
      <c r="I729" s="98" t="s">
        <v>2249</v>
      </c>
      <c r="J729" s="100">
        <v>1850</v>
      </c>
      <c r="K729" s="98" t="s">
        <v>2250</v>
      </c>
      <c r="L729" s="100">
        <v>271</v>
      </c>
      <c r="M729" s="98" t="s">
        <v>2251</v>
      </c>
      <c r="N729" s="100">
        <v>111</v>
      </c>
    </row>
    <row r="730" spans="1:14" x14ac:dyDescent="0.25">
      <c r="A730" s="95" t="s">
        <v>2252</v>
      </c>
      <c r="B730" s="112" t="s">
        <v>2253</v>
      </c>
      <c r="C730" s="113">
        <v>17.2</v>
      </c>
      <c r="D730" s="107">
        <v>0.19</v>
      </c>
      <c r="E730" s="95" t="s">
        <v>2254</v>
      </c>
      <c r="F730" s="97">
        <v>5020</v>
      </c>
      <c r="G730" s="95" t="s">
        <v>2255</v>
      </c>
      <c r="H730" s="97">
        <v>1980</v>
      </c>
      <c r="I730" s="95" t="s">
        <v>2156</v>
      </c>
      <c r="J730" s="97">
        <v>4390</v>
      </c>
      <c r="K730" s="95" t="s">
        <v>2256</v>
      </c>
      <c r="L730" s="97">
        <v>1370</v>
      </c>
      <c r="M730" s="95" t="s">
        <v>2257</v>
      </c>
      <c r="N730" s="97">
        <v>356</v>
      </c>
    </row>
    <row r="731" spans="1:14" x14ac:dyDescent="0.25">
      <c r="A731" s="98" t="s">
        <v>2258</v>
      </c>
      <c r="B731" s="114" t="s">
        <v>2259</v>
      </c>
      <c r="C731" s="118">
        <v>1.9</v>
      </c>
      <c r="D731" s="110">
        <v>0.22</v>
      </c>
      <c r="E731" s="98" t="s">
        <v>2260</v>
      </c>
      <c r="F731" s="100">
        <v>469</v>
      </c>
      <c r="G731" s="98" t="s">
        <v>2260</v>
      </c>
      <c r="H731" s="100">
        <v>127</v>
      </c>
      <c r="I731" s="98" t="s">
        <v>2261</v>
      </c>
      <c r="J731" s="100">
        <v>170</v>
      </c>
      <c r="K731" s="98" t="s">
        <v>2262</v>
      </c>
      <c r="L731" s="100">
        <v>22</v>
      </c>
      <c r="M731" s="98" t="s">
        <v>2263</v>
      </c>
      <c r="N731" s="100">
        <v>18</v>
      </c>
    </row>
    <row r="732" spans="1:14" ht="18" x14ac:dyDescent="0.25">
      <c r="A732" s="95" t="s">
        <v>2264</v>
      </c>
      <c r="B732" s="112" t="s">
        <v>2265</v>
      </c>
      <c r="C732" s="113">
        <v>5.9</v>
      </c>
      <c r="D732" s="107">
        <v>0.28999999999999998</v>
      </c>
      <c r="E732" s="95" t="s">
        <v>2266</v>
      </c>
      <c r="F732" s="97">
        <v>1860</v>
      </c>
      <c r="G732" s="95" t="s">
        <v>2267</v>
      </c>
      <c r="H732" s="97">
        <v>525</v>
      </c>
      <c r="I732" s="95" t="s">
        <v>2268</v>
      </c>
      <c r="J732" s="97">
        <v>1110</v>
      </c>
      <c r="K732" s="95" t="s">
        <v>2269</v>
      </c>
      <c r="L732" s="97">
        <v>120</v>
      </c>
      <c r="M732" s="95" t="s">
        <v>2270</v>
      </c>
      <c r="N732" s="97">
        <v>73</v>
      </c>
    </row>
    <row r="733" spans="1:14" ht="18" x14ac:dyDescent="0.25">
      <c r="A733" s="119" t="s">
        <v>2271</v>
      </c>
      <c r="B733" s="119" t="s">
        <v>2272</v>
      </c>
      <c r="C733" s="120" t="s">
        <v>2273</v>
      </c>
      <c r="D733" s="121">
        <v>0.04</v>
      </c>
      <c r="E733" s="120" t="s">
        <v>2274</v>
      </c>
      <c r="F733" s="122">
        <v>5</v>
      </c>
      <c r="G733" s="120" t="s">
        <v>2274</v>
      </c>
      <c r="H733" s="122">
        <v>1</v>
      </c>
      <c r="I733" s="120" t="s">
        <v>2275</v>
      </c>
      <c r="J733" s="122">
        <v>2</v>
      </c>
      <c r="K733" s="120" t="s">
        <v>2276</v>
      </c>
      <c r="L733" s="123" t="s">
        <v>2277</v>
      </c>
      <c r="M733" s="120" t="s">
        <v>2278</v>
      </c>
      <c r="N733" s="123" t="s">
        <v>2277</v>
      </c>
    </row>
    <row r="734" spans="1:14" x14ac:dyDescent="0.25">
      <c r="A734" s="91" t="s">
        <v>2279</v>
      </c>
      <c r="B734" s="92" t="s">
        <v>2280</v>
      </c>
      <c r="C734" s="124">
        <v>222</v>
      </c>
      <c r="D734" s="105">
        <v>0.18</v>
      </c>
      <c r="E734" s="91" t="s">
        <v>2281</v>
      </c>
      <c r="F734" s="125">
        <v>10800</v>
      </c>
      <c r="G734" s="91" t="s">
        <v>2282</v>
      </c>
      <c r="H734" s="125">
        <v>12400</v>
      </c>
      <c r="I734" s="91" t="s">
        <v>2283</v>
      </c>
      <c r="J734" s="125">
        <v>11500</v>
      </c>
      <c r="K734" s="91" t="s">
        <v>2169</v>
      </c>
      <c r="L734" s="125">
        <v>13000</v>
      </c>
      <c r="M734" s="91" t="s">
        <v>2284</v>
      </c>
      <c r="N734" s="125">
        <v>12700</v>
      </c>
    </row>
    <row r="735" spans="1:14" x14ac:dyDescent="0.25">
      <c r="A735" s="95" t="s">
        <v>2285</v>
      </c>
      <c r="B735" s="96" t="s">
        <v>2286</v>
      </c>
      <c r="C735" s="113">
        <v>5.2</v>
      </c>
      <c r="D735" s="107">
        <v>0.11</v>
      </c>
      <c r="E735" s="95" t="s">
        <v>2287</v>
      </c>
      <c r="F735" s="126">
        <v>2430</v>
      </c>
      <c r="G735" s="95" t="s">
        <v>2288</v>
      </c>
      <c r="H735" s="126">
        <v>677</v>
      </c>
      <c r="I735" s="95" t="s">
        <v>2289</v>
      </c>
      <c r="J735" s="127">
        <v>1360</v>
      </c>
      <c r="K735" s="95" t="s">
        <v>2290</v>
      </c>
      <c r="L735" s="126">
        <v>145</v>
      </c>
      <c r="M735" s="95" t="s">
        <v>2291</v>
      </c>
      <c r="N735" s="126">
        <v>94</v>
      </c>
    </row>
    <row r="736" spans="1:14" x14ac:dyDescent="0.25">
      <c r="A736" s="98" t="s">
        <v>2292</v>
      </c>
      <c r="B736" s="99" t="s">
        <v>2293</v>
      </c>
      <c r="C736" s="118">
        <v>2.8</v>
      </c>
      <c r="D736" s="110">
        <v>0.02</v>
      </c>
      <c r="E736" s="98" t="s">
        <v>2294</v>
      </c>
      <c r="F736" s="128">
        <v>427</v>
      </c>
      <c r="G736" s="98" t="s">
        <v>2294</v>
      </c>
      <c r="H736" s="128">
        <v>116</v>
      </c>
      <c r="I736" s="98" t="s">
        <v>2295</v>
      </c>
      <c r="J736" s="128">
        <v>177</v>
      </c>
      <c r="K736" s="98" t="s">
        <v>2296</v>
      </c>
      <c r="L736" s="128">
        <v>21</v>
      </c>
      <c r="M736" s="98" t="s">
        <v>2297</v>
      </c>
      <c r="N736" s="128">
        <v>16</v>
      </c>
    </row>
    <row r="737" spans="1:14" x14ac:dyDescent="0.25">
      <c r="A737" s="95" t="s">
        <v>2298</v>
      </c>
      <c r="B737" s="112" t="s">
        <v>2299</v>
      </c>
      <c r="C737" s="113">
        <v>28.2</v>
      </c>
      <c r="D737" s="107">
        <v>0.23</v>
      </c>
      <c r="E737" s="95" t="s">
        <v>2300</v>
      </c>
      <c r="F737" s="126">
        <v>6090</v>
      </c>
      <c r="G737" s="95" t="s">
        <v>2301</v>
      </c>
      <c r="H737" s="127">
        <v>3170</v>
      </c>
      <c r="I737" s="95" t="s">
        <v>2302</v>
      </c>
      <c r="J737" s="127">
        <v>5800</v>
      </c>
      <c r="K737" s="95" t="s">
        <v>2303</v>
      </c>
      <c r="L737" s="126">
        <v>2980</v>
      </c>
      <c r="M737" s="95" t="s">
        <v>2304</v>
      </c>
      <c r="N737" s="126">
        <v>967</v>
      </c>
    </row>
    <row r="738" spans="1:14" x14ac:dyDescent="0.25">
      <c r="A738" s="98" t="s">
        <v>2305</v>
      </c>
      <c r="B738" s="114" t="s">
        <v>2306</v>
      </c>
      <c r="C738" s="118">
        <v>9.6999999999999993</v>
      </c>
      <c r="D738" s="110">
        <v>0.19</v>
      </c>
      <c r="E738" s="98" t="s">
        <v>2307</v>
      </c>
      <c r="F738" s="128">
        <v>3580</v>
      </c>
      <c r="G738" s="98" t="s">
        <v>2308</v>
      </c>
      <c r="H738" s="129">
        <v>1120</v>
      </c>
      <c r="I738" s="98" t="s">
        <v>2309</v>
      </c>
      <c r="J738" s="129">
        <v>2660</v>
      </c>
      <c r="K738" s="98" t="s">
        <v>2310</v>
      </c>
      <c r="L738" s="128">
        <v>412</v>
      </c>
      <c r="M738" s="98" t="s">
        <v>2311</v>
      </c>
      <c r="N738" s="128">
        <v>160</v>
      </c>
    </row>
    <row r="739" spans="1:14" x14ac:dyDescent="0.25">
      <c r="A739" s="95" t="s">
        <v>2312</v>
      </c>
      <c r="B739" s="112" t="s">
        <v>2313</v>
      </c>
      <c r="C739" s="113">
        <v>13.4</v>
      </c>
      <c r="D739" s="107">
        <v>0.16</v>
      </c>
      <c r="E739" s="95" t="s">
        <v>2314</v>
      </c>
      <c r="F739" s="126">
        <v>3710</v>
      </c>
      <c r="G739" s="95" t="s">
        <v>2315</v>
      </c>
      <c r="H739" s="127">
        <v>1300</v>
      </c>
      <c r="I739" s="95" t="s">
        <v>2131</v>
      </c>
      <c r="J739" s="127">
        <v>3050</v>
      </c>
      <c r="K739" s="95" t="s">
        <v>2316</v>
      </c>
      <c r="L739" s="126">
        <v>703</v>
      </c>
      <c r="M739" s="95" t="s">
        <v>2317</v>
      </c>
      <c r="N739" s="126">
        <v>201</v>
      </c>
    </row>
    <row r="740" spans="1:14" x14ac:dyDescent="0.25">
      <c r="A740" s="98" t="s">
        <v>2318</v>
      </c>
      <c r="B740" s="114" t="s">
        <v>2319</v>
      </c>
      <c r="C740" s="118">
        <v>3.5</v>
      </c>
      <c r="D740" s="110">
        <v>0.13</v>
      </c>
      <c r="E740" s="98" t="s">
        <v>2320</v>
      </c>
      <c r="F740" s="128">
        <v>1200</v>
      </c>
      <c r="G740" s="98" t="s">
        <v>2321</v>
      </c>
      <c r="H740" s="128">
        <v>328</v>
      </c>
      <c r="I740" s="98" t="s">
        <v>2322</v>
      </c>
      <c r="J740" s="128">
        <v>549</v>
      </c>
      <c r="K740" s="98" t="s">
        <v>2323</v>
      </c>
      <c r="L740" s="128">
        <v>62</v>
      </c>
      <c r="M740" s="98" t="s">
        <v>2122</v>
      </c>
      <c r="N740" s="128">
        <v>46</v>
      </c>
    </row>
    <row r="741" spans="1:14" x14ac:dyDescent="0.25">
      <c r="A741" s="95" t="s">
        <v>2324</v>
      </c>
      <c r="B741" s="96" t="s">
        <v>2325</v>
      </c>
      <c r="C741" s="113">
        <v>47.1</v>
      </c>
      <c r="D741" s="107">
        <v>0.16</v>
      </c>
      <c r="E741" s="95" t="s">
        <v>2326</v>
      </c>
      <c r="F741" s="126">
        <v>6940</v>
      </c>
      <c r="G741" s="95" t="s">
        <v>2327</v>
      </c>
      <c r="H741" s="127">
        <v>4800</v>
      </c>
      <c r="I741" s="95" t="s">
        <v>2328</v>
      </c>
      <c r="J741" s="127">
        <v>6960</v>
      </c>
      <c r="K741" s="95" t="s">
        <v>2329</v>
      </c>
      <c r="L741" s="126">
        <v>5060</v>
      </c>
      <c r="M741" s="95" t="s">
        <v>2330</v>
      </c>
      <c r="N741" s="127">
        <v>2500</v>
      </c>
    </row>
    <row r="742" spans="1:14" x14ac:dyDescent="0.25">
      <c r="A742" s="98" t="s">
        <v>2331</v>
      </c>
      <c r="B742" s="114" t="s">
        <v>2332</v>
      </c>
      <c r="C742" s="118">
        <v>0.4</v>
      </c>
      <c r="D742" s="110">
        <v>0.04</v>
      </c>
      <c r="E742" s="98" t="s">
        <v>2333</v>
      </c>
      <c r="F742" s="128">
        <v>60</v>
      </c>
      <c r="G742" s="98" t="s">
        <v>2333</v>
      </c>
      <c r="H742" s="128">
        <v>16</v>
      </c>
      <c r="I742" s="98" t="s">
        <v>2334</v>
      </c>
      <c r="J742" s="128">
        <v>18</v>
      </c>
      <c r="K742" s="98" t="s">
        <v>2335</v>
      </c>
      <c r="L742" s="128">
        <v>3</v>
      </c>
      <c r="M742" s="98" t="s">
        <v>2336</v>
      </c>
      <c r="N742" s="128">
        <v>2</v>
      </c>
    </row>
    <row r="743" spans="1:14" x14ac:dyDescent="0.25">
      <c r="A743" s="95" t="s">
        <v>2337</v>
      </c>
      <c r="B743" s="112" t="s">
        <v>2338</v>
      </c>
      <c r="C743" s="113">
        <v>1.5</v>
      </c>
      <c r="D743" s="107">
        <v>0.1</v>
      </c>
      <c r="E743" s="95" t="s">
        <v>2339</v>
      </c>
      <c r="F743" s="126">
        <v>506</v>
      </c>
      <c r="G743" s="95" t="s">
        <v>2339</v>
      </c>
      <c r="H743" s="126">
        <v>138</v>
      </c>
      <c r="I743" s="95" t="s">
        <v>2340</v>
      </c>
      <c r="J743" s="126">
        <v>174</v>
      </c>
      <c r="K743" s="95" t="s">
        <v>2341</v>
      </c>
      <c r="L743" s="126">
        <v>24</v>
      </c>
      <c r="M743" s="95" t="s">
        <v>2342</v>
      </c>
      <c r="N743" s="126">
        <v>19</v>
      </c>
    </row>
    <row r="744" spans="1:14" x14ac:dyDescent="0.25">
      <c r="A744" s="98" t="s">
        <v>2343</v>
      </c>
      <c r="B744" s="114" t="s">
        <v>2344</v>
      </c>
      <c r="C744" s="98" t="s">
        <v>2345</v>
      </c>
      <c r="D744" s="110">
        <v>0.02</v>
      </c>
      <c r="E744" s="98" t="s">
        <v>2346</v>
      </c>
      <c r="F744" s="128">
        <v>13</v>
      </c>
      <c r="G744" s="98" t="s">
        <v>2346</v>
      </c>
      <c r="H744" s="128">
        <v>4</v>
      </c>
      <c r="I744" s="98" t="s">
        <v>2347</v>
      </c>
      <c r="J744" s="128">
        <v>4</v>
      </c>
      <c r="K744" s="98" t="s">
        <v>2348</v>
      </c>
      <c r="L744" s="130" t="s">
        <v>2349</v>
      </c>
      <c r="M744" s="98" t="s">
        <v>2350</v>
      </c>
      <c r="N744" s="130" t="s">
        <v>2349</v>
      </c>
    </row>
    <row r="745" spans="1:14" x14ac:dyDescent="0.25">
      <c r="A745" s="95" t="s">
        <v>2351</v>
      </c>
      <c r="B745" s="112" t="s">
        <v>2352</v>
      </c>
      <c r="C745" s="113">
        <v>28.2</v>
      </c>
      <c r="D745" s="107">
        <v>0.27</v>
      </c>
      <c r="E745" s="95" t="s">
        <v>2353</v>
      </c>
      <c r="F745" s="126">
        <v>5080</v>
      </c>
      <c r="G745" s="95" t="s">
        <v>2354</v>
      </c>
      <c r="H745" s="127">
        <v>2640</v>
      </c>
      <c r="I745" s="95" t="s">
        <v>2355</v>
      </c>
      <c r="J745" s="127">
        <v>4830</v>
      </c>
      <c r="K745" s="95" t="s">
        <v>2356</v>
      </c>
      <c r="L745" s="126">
        <v>2480</v>
      </c>
      <c r="M745" s="95" t="s">
        <v>2357</v>
      </c>
      <c r="N745" s="126">
        <v>806</v>
      </c>
    </row>
    <row r="746" spans="1:14" x14ac:dyDescent="0.25">
      <c r="A746" s="98" t="s">
        <v>2358</v>
      </c>
      <c r="B746" s="114" t="s">
        <v>2359</v>
      </c>
      <c r="C746" s="118">
        <v>38.9</v>
      </c>
      <c r="D746" s="110">
        <v>0.26</v>
      </c>
      <c r="E746" s="98" t="s">
        <v>2360</v>
      </c>
      <c r="F746" s="128">
        <v>5360</v>
      </c>
      <c r="G746" s="98" t="s">
        <v>2361</v>
      </c>
      <c r="H746" s="129">
        <v>3350</v>
      </c>
      <c r="I746" s="98" t="s">
        <v>2362</v>
      </c>
      <c r="J746" s="129">
        <v>5280</v>
      </c>
      <c r="K746" s="98" t="s">
        <v>2363</v>
      </c>
      <c r="L746" s="128">
        <v>3440</v>
      </c>
      <c r="M746" s="98" t="s">
        <v>2364</v>
      </c>
      <c r="N746" s="129">
        <v>1460</v>
      </c>
    </row>
    <row r="747" spans="1:14" x14ac:dyDescent="0.25">
      <c r="A747" s="95" t="s">
        <v>2365</v>
      </c>
      <c r="B747" s="112" t="s">
        <v>2366</v>
      </c>
      <c r="C747" s="113">
        <v>13.1</v>
      </c>
      <c r="D747" s="107">
        <v>0.23</v>
      </c>
      <c r="E747" s="95" t="s">
        <v>2367</v>
      </c>
      <c r="F747" s="126">
        <v>3480</v>
      </c>
      <c r="G747" s="95" t="s">
        <v>2368</v>
      </c>
      <c r="H747" s="127">
        <v>1210</v>
      </c>
      <c r="I747" s="95" t="s">
        <v>2369</v>
      </c>
      <c r="J747" s="127">
        <v>2840</v>
      </c>
      <c r="K747" s="95" t="s">
        <v>2370</v>
      </c>
      <c r="L747" s="126">
        <v>636</v>
      </c>
      <c r="M747" s="95" t="s">
        <v>2371</v>
      </c>
      <c r="N747" s="126">
        <v>185</v>
      </c>
    </row>
    <row r="748" spans="1:14" x14ac:dyDescent="0.25">
      <c r="A748" s="98" t="s">
        <v>2372</v>
      </c>
      <c r="B748" s="114" t="s">
        <v>2373</v>
      </c>
      <c r="C748" s="118">
        <v>11</v>
      </c>
      <c r="D748" s="99" t="s">
        <v>2374</v>
      </c>
      <c r="E748" s="98" t="s">
        <v>2375</v>
      </c>
      <c r="F748" s="128">
        <v>4110</v>
      </c>
      <c r="G748" s="98" t="s">
        <v>2376</v>
      </c>
      <c r="H748" s="129">
        <v>1330</v>
      </c>
      <c r="I748" s="98" t="s">
        <v>2377</v>
      </c>
      <c r="J748" s="129">
        <v>3190</v>
      </c>
      <c r="K748" s="98" t="s">
        <v>2378</v>
      </c>
      <c r="L748" s="128">
        <v>573</v>
      </c>
      <c r="M748" s="98" t="s">
        <v>2379</v>
      </c>
      <c r="N748" s="128">
        <v>195</v>
      </c>
    </row>
    <row r="749" spans="1:14" x14ac:dyDescent="0.25">
      <c r="A749" s="95" t="s">
        <v>2380</v>
      </c>
      <c r="B749" s="112" t="s">
        <v>2381</v>
      </c>
      <c r="C749" s="106">
        <v>242</v>
      </c>
      <c r="D749" s="107">
        <v>0.24</v>
      </c>
      <c r="E749" s="95" t="s">
        <v>2326</v>
      </c>
      <c r="F749" s="126">
        <v>6940</v>
      </c>
      <c r="G749" s="95" t="s">
        <v>2382</v>
      </c>
      <c r="H749" s="127">
        <v>8060</v>
      </c>
      <c r="I749" s="95" t="s">
        <v>2383</v>
      </c>
      <c r="J749" s="127">
        <v>7400</v>
      </c>
      <c r="K749" s="95" t="s">
        <v>2384</v>
      </c>
      <c r="L749" s="126">
        <v>8400</v>
      </c>
      <c r="M749" s="95" t="s">
        <v>2385</v>
      </c>
      <c r="N749" s="127">
        <v>8380</v>
      </c>
    </row>
    <row r="750" spans="1:14" x14ac:dyDescent="0.25">
      <c r="A750" s="98" t="s">
        <v>2386</v>
      </c>
      <c r="B750" s="114" t="s">
        <v>2387</v>
      </c>
      <c r="C750" s="118">
        <v>6.5</v>
      </c>
      <c r="D750" s="99" t="s">
        <v>2388</v>
      </c>
      <c r="E750" s="98" t="s">
        <v>2389</v>
      </c>
      <c r="F750" s="128">
        <v>2510</v>
      </c>
      <c r="G750" s="98" t="s">
        <v>2390</v>
      </c>
      <c r="H750" s="128">
        <v>716</v>
      </c>
      <c r="I750" s="98" t="s">
        <v>2391</v>
      </c>
      <c r="J750" s="129">
        <v>1570</v>
      </c>
      <c r="K750" s="98" t="s">
        <v>2392</v>
      </c>
      <c r="L750" s="128">
        <v>176</v>
      </c>
      <c r="M750" s="98" t="s">
        <v>2393</v>
      </c>
      <c r="N750" s="128">
        <v>100</v>
      </c>
    </row>
    <row r="751" spans="1:14" x14ac:dyDescent="0.25">
      <c r="A751" s="95" t="s">
        <v>2394</v>
      </c>
      <c r="B751" s="112" t="s">
        <v>2395</v>
      </c>
      <c r="C751" s="113">
        <v>47.1</v>
      </c>
      <c r="D751" s="107">
        <v>0.24</v>
      </c>
      <c r="E751" s="95" t="s">
        <v>2396</v>
      </c>
      <c r="F751" s="126">
        <v>6680</v>
      </c>
      <c r="G751" s="95" t="s">
        <v>2397</v>
      </c>
      <c r="H751" s="127">
        <v>4620</v>
      </c>
      <c r="I751" s="95" t="s">
        <v>2385</v>
      </c>
      <c r="J751" s="127">
        <v>6690</v>
      </c>
      <c r="K751" s="95" t="s">
        <v>2398</v>
      </c>
      <c r="L751" s="126">
        <v>4870</v>
      </c>
      <c r="M751" s="95" t="s">
        <v>2399</v>
      </c>
      <c r="N751" s="127">
        <v>2410</v>
      </c>
    </row>
    <row r="752" spans="1:14" x14ac:dyDescent="0.25">
      <c r="A752" s="98" t="s">
        <v>2400</v>
      </c>
      <c r="B752" s="114" t="s">
        <v>2401</v>
      </c>
      <c r="C752" s="118">
        <v>3.2</v>
      </c>
      <c r="D752" s="99" t="s">
        <v>2402</v>
      </c>
      <c r="E752" s="98" t="s">
        <v>2403</v>
      </c>
      <c r="F752" s="128">
        <v>863</v>
      </c>
      <c r="G752" s="98" t="s">
        <v>2404</v>
      </c>
      <c r="H752" s="128">
        <v>235</v>
      </c>
      <c r="I752" s="98" t="s">
        <v>2405</v>
      </c>
      <c r="J752" s="128">
        <v>378</v>
      </c>
      <c r="K752" s="98" t="s">
        <v>2406</v>
      </c>
      <c r="L752" s="128">
        <v>44</v>
      </c>
      <c r="M752" s="98" t="s">
        <v>2407</v>
      </c>
      <c r="N752" s="128">
        <v>33</v>
      </c>
    </row>
    <row r="753" spans="1:14" x14ac:dyDescent="0.25">
      <c r="A753" s="95" t="s">
        <v>2408</v>
      </c>
      <c r="B753" s="112" t="s">
        <v>2409</v>
      </c>
      <c r="C753" s="113">
        <v>3.1</v>
      </c>
      <c r="D753" s="96" t="s">
        <v>2410</v>
      </c>
      <c r="E753" s="95" t="s">
        <v>2411</v>
      </c>
      <c r="F753" s="126">
        <v>1070</v>
      </c>
      <c r="G753" s="95" t="s">
        <v>2411</v>
      </c>
      <c r="H753" s="126">
        <v>290</v>
      </c>
      <c r="I753" s="95" t="s">
        <v>2412</v>
      </c>
      <c r="J753" s="126">
        <v>460</v>
      </c>
      <c r="K753" s="95" t="s">
        <v>2413</v>
      </c>
      <c r="L753" s="126">
        <v>54</v>
      </c>
      <c r="M753" s="95" t="s">
        <v>2414</v>
      </c>
      <c r="N753" s="126">
        <v>40</v>
      </c>
    </row>
    <row r="754" spans="1:14" x14ac:dyDescent="0.25">
      <c r="A754" s="98" t="s">
        <v>2415</v>
      </c>
      <c r="B754" s="114" t="s">
        <v>2416</v>
      </c>
      <c r="C754" s="118">
        <v>7.7</v>
      </c>
      <c r="D754" s="110">
        <v>0.24</v>
      </c>
      <c r="E754" s="98" t="s">
        <v>2417</v>
      </c>
      <c r="F754" s="128">
        <v>2920</v>
      </c>
      <c r="G754" s="98" t="s">
        <v>2418</v>
      </c>
      <c r="H754" s="128">
        <v>858</v>
      </c>
      <c r="I754" s="98" t="s">
        <v>2419</v>
      </c>
      <c r="J754" s="129">
        <v>1970</v>
      </c>
      <c r="K754" s="98" t="s">
        <v>2420</v>
      </c>
      <c r="L754" s="128">
        <v>245</v>
      </c>
      <c r="M754" s="98" t="s">
        <v>2421</v>
      </c>
      <c r="N754" s="128">
        <v>121</v>
      </c>
    </row>
    <row r="755" spans="1:14" x14ac:dyDescent="0.25">
      <c r="A755" s="95" t="s">
        <v>2422</v>
      </c>
      <c r="B755" s="112" t="s">
        <v>2423</v>
      </c>
      <c r="C755" s="113">
        <v>1.2</v>
      </c>
      <c r="D755" s="96" t="s">
        <v>2424</v>
      </c>
      <c r="E755" s="95" t="s">
        <v>2425</v>
      </c>
      <c r="F755" s="126">
        <v>278</v>
      </c>
      <c r="G755" s="95" t="s">
        <v>2425</v>
      </c>
      <c r="H755" s="126">
        <v>76</v>
      </c>
      <c r="I755" s="95" t="s">
        <v>2426</v>
      </c>
      <c r="J755" s="126">
        <v>92</v>
      </c>
      <c r="K755" s="95" t="s">
        <v>2427</v>
      </c>
      <c r="L755" s="126">
        <v>13</v>
      </c>
      <c r="M755" s="95" t="s">
        <v>2428</v>
      </c>
      <c r="N755" s="126">
        <v>10</v>
      </c>
    </row>
    <row r="756" spans="1:14" x14ac:dyDescent="0.25">
      <c r="A756" s="98" t="s">
        <v>2429</v>
      </c>
      <c r="B756" s="114" t="s">
        <v>2430</v>
      </c>
      <c r="C756" s="118">
        <v>2.6</v>
      </c>
      <c r="D756" s="110">
        <v>7.0000000000000007E-2</v>
      </c>
      <c r="E756" s="98" t="s">
        <v>2431</v>
      </c>
      <c r="F756" s="128">
        <v>530</v>
      </c>
      <c r="G756" s="98" t="s">
        <v>2431</v>
      </c>
      <c r="H756" s="128">
        <v>144</v>
      </c>
      <c r="I756" s="98" t="s">
        <v>2432</v>
      </c>
      <c r="J756" s="128">
        <v>213</v>
      </c>
      <c r="K756" s="98" t="s">
        <v>2433</v>
      </c>
      <c r="L756" s="128">
        <v>26</v>
      </c>
      <c r="M756" s="98" t="s">
        <v>2434</v>
      </c>
      <c r="N756" s="128">
        <v>20</v>
      </c>
    </row>
    <row r="757" spans="1:14" ht="18" x14ac:dyDescent="0.25">
      <c r="A757" s="95" t="s">
        <v>2435</v>
      </c>
      <c r="B757" s="112" t="s">
        <v>2436</v>
      </c>
      <c r="C757" s="113">
        <v>28.4</v>
      </c>
      <c r="D757" s="107">
        <v>0.31</v>
      </c>
      <c r="E757" s="95" t="s">
        <v>2437</v>
      </c>
      <c r="F757" s="126">
        <v>4510</v>
      </c>
      <c r="G757" s="95" t="s">
        <v>2438</v>
      </c>
      <c r="H757" s="127">
        <v>2360</v>
      </c>
      <c r="I757" s="95" t="s">
        <v>2439</v>
      </c>
      <c r="J757" s="127">
        <v>4290</v>
      </c>
      <c r="K757" s="95" t="s">
        <v>2330</v>
      </c>
      <c r="L757" s="126">
        <v>2220</v>
      </c>
      <c r="M757" s="95" t="s">
        <v>2440</v>
      </c>
      <c r="N757" s="126">
        <v>725</v>
      </c>
    </row>
    <row r="758" spans="1:14" x14ac:dyDescent="0.25">
      <c r="A758" s="98" t="s">
        <v>2441</v>
      </c>
      <c r="B758" s="114" t="s">
        <v>2442</v>
      </c>
      <c r="C758" s="118">
        <v>8.6999999999999993</v>
      </c>
      <c r="D758" s="110">
        <v>0.22</v>
      </c>
      <c r="E758" s="98" t="s">
        <v>2443</v>
      </c>
      <c r="F758" s="128">
        <v>2660</v>
      </c>
      <c r="G758" s="98" t="s">
        <v>2444</v>
      </c>
      <c r="H758" s="128">
        <v>804</v>
      </c>
      <c r="I758" s="98" t="s">
        <v>2445</v>
      </c>
      <c r="J758" s="129">
        <v>1890</v>
      </c>
      <c r="K758" s="98" t="s">
        <v>2446</v>
      </c>
      <c r="L758" s="128">
        <v>262</v>
      </c>
      <c r="M758" s="98" t="s">
        <v>2447</v>
      </c>
      <c r="N758" s="128">
        <v>114</v>
      </c>
    </row>
    <row r="759" spans="1:14" ht="18" x14ac:dyDescent="0.25">
      <c r="A759" s="95" t="s">
        <v>2448</v>
      </c>
      <c r="B759" s="112" t="s">
        <v>2449</v>
      </c>
      <c r="C759" s="113">
        <v>16.100000000000001</v>
      </c>
      <c r="D759" s="96" t="s">
        <v>2450</v>
      </c>
      <c r="E759" s="95" t="s">
        <v>2451</v>
      </c>
      <c r="F759" s="126">
        <v>4310</v>
      </c>
      <c r="G759" s="95" t="s">
        <v>2452</v>
      </c>
      <c r="H759" s="127">
        <v>1650</v>
      </c>
      <c r="I759" s="95" t="s">
        <v>2453</v>
      </c>
      <c r="J759" s="127">
        <v>3720</v>
      </c>
      <c r="K759" s="95" t="s">
        <v>2454</v>
      </c>
      <c r="L759" s="126">
        <v>1070</v>
      </c>
      <c r="M759" s="95" t="s">
        <v>2455</v>
      </c>
      <c r="N759" s="126">
        <v>281</v>
      </c>
    </row>
    <row r="760" spans="1:14" x14ac:dyDescent="0.25">
      <c r="A760" s="98" t="s">
        <v>2456</v>
      </c>
      <c r="B760" s="114" t="s">
        <v>2457</v>
      </c>
      <c r="C760" s="98" t="s">
        <v>2458</v>
      </c>
      <c r="D760" s="114" t="s">
        <v>2459</v>
      </c>
      <c r="E760" s="98" t="s">
        <v>2460</v>
      </c>
      <c r="F760" s="130" t="s">
        <v>2349</v>
      </c>
      <c r="G760" s="98" t="s">
        <v>2460</v>
      </c>
      <c r="H760" s="130" t="s">
        <v>2349</v>
      </c>
      <c r="I760" s="98" t="s">
        <v>2461</v>
      </c>
      <c r="J760" s="130" t="s">
        <v>2349</v>
      </c>
      <c r="K760" s="98" t="s">
        <v>2462</v>
      </c>
      <c r="L760" s="130" t="s">
        <v>2349</v>
      </c>
      <c r="M760" s="98" t="s">
        <v>2463</v>
      </c>
      <c r="N760" s="130" t="s">
        <v>2349</v>
      </c>
    </row>
    <row r="761" spans="1:14" x14ac:dyDescent="0.25">
      <c r="A761" s="95" t="s">
        <v>2464</v>
      </c>
      <c r="B761" s="112" t="s">
        <v>2465</v>
      </c>
      <c r="C761" s="95" t="s">
        <v>2466</v>
      </c>
      <c r="D761" s="112" t="s">
        <v>2467</v>
      </c>
      <c r="E761" s="95" t="s">
        <v>2468</v>
      </c>
      <c r="F761" s="131" t="s">
        <v>2349</v>
      </c>
      <c r="G761" s="95" t="s">
        <v>2468</v>
      </c>
      <c r="H761" s="131" t="s">
        <v>2349</v>
      </c>
      <c r="I761" s="95" t="s">
        <v>2469</v>
      </c>
      <c r="J761" s="131" t="s">
        <v>2349</v>
      </c>
      <c r="K761" s="95" t="s">
        <v>2470</v>
      </c>
      <c r="L761" s="131" t="s">
        <v>2349</v>
      </c>
      <c r="M761" s="95" t="s">
        <v>2471</v>
      </c>
      <c r="N761" s="131" t="s">
        <v>2349</v>
      </c>
    </row>
    <row r="762" spans="1:14" x14ac:dyDescent="0.25">
      <c r="A762" s="98" t="s">
        <v>2472</v>
      </c>
      <c r="B762" s="114" t="s">
        <v>2473</v>
      </c>
      <c r="C762" s="98" t="s">
        <v>2474</v>
      </c>
      <c r="D762" s="110">
        <v>0.02</v>
      </c>
      <c r="E762" s="98" t="s">
        <v>2475</v>
      </c>
      <c r="F762" s="130" t="s">
        <v>2349</v>
      </c>
      <c r="G762" s="98" t="s">
        <v>2475</v>
      </c>
      <c r="H762" s="130" t="s">
        <v>2349</v>
      </c>
      <c r="I762" s="98" t="s">
        <v>2476</v>
      </c>
      <c r="J762" s="130" t="s">
        <v>2349</v>
      </c>
      <c r="K762" s="98" t="s">
        <v>2477</v>
      </c>
      <c r="L762" s="130" t="s">
        <v>2349</v>
      </c>
      <c r="M762" s="98" t="s">
        <v>2478</v>
      </c>
      <c r="N762" s="130" t="s">
        <v>2349</v>
      </c>
    </row>
    <row r="763" spans="1:14" x14ac:dyDescent="0.25">
      <c r="A763" s="95" t="s">
        <v>2479</v>
      </c>
      <c r="B763" s="112" t="s">
        <v>2480</v>
      </c>
      <c r="C763" s="95" t="s">
        <v>2481</v>
      </c>
      <c r="D763" s="107">
        <v>0.01</v>
      </c>
      <c r="E763" s="95" t="s">
        <v>2482</v>
      </c>
      <c r="F763" s="131" t="s">
        <v>2349</v>
      </c>
      <c r="G763" s="95" t="s">
        <v>2482</v>
      </c>
      <c r="H763" s="131" t="s">
        <v>2349</v>
      </c>
      <c r="I763" s="95" t="s">
        <v>2483</v>
      </c>
      <c r="J763" s="131" t="s">
        <v>2349</v>
      </c>
      <c r="K763" s="95" t="s">
        <v>2484</v>
      </c>
      <c r="L763" s="131" t="s">
        <v>2349</v>
      </c>
      <c r="M763" s="95" t="s">
        <v>2485</v>
      </c>
      <c r="N763" s="131" t="s">
        <v>2349</v>
      </c>
    </row>
    <row r="764" spans="1:14" ht="18" x14ac:dyDescent="0.25">
      <c r="A764" s="98" t="s">
        <v>2486</v>
      </c>
      <c r="B764" s="114" t="s">
        <v>2487</v>
      </c>
      <c r="C764" s="98" t="s">
        <v>2488</v>
      </c>
      <c r="D764" s="110">
        <v>0.02</v>
      </c>
      <c r="E764" s="98" t="s">
        <v>2489</v>
      </c>
      <c r="F764" s="128">
        <v>1</v>
      </c>
      <c r="G764" s="98" t="s">
        <v>2489</v>
      </c>
      <c r="H764" s="130" t="s">
        <v>2349</v>
      </c>
      <c r="I764" s="98" t="s">
        <v>2490</v>
      </c>
      <c r="J764" s="130" t="s">
        <v>2349</v>
      </c>
      <c r="K764" s="98" t="s">
        <v>2491</v>
      </c>
      <c r="L764" s="130" t="s">
        <v>2349</v>
      </c>
      <c r="M764" s="98" t="s">
        <v>2492</v>
      </c>
      <c r="N764" s="130" t="s">
        <v>2349</v>
      </c>
    </row>
    <row r="765" spans="1:14" x14ac:dyDescent="0.25">
      <c r="A765" s="95" t="s">
        <v>2493</v>
      </c>
      <c r="B765" s="112" t="s">
        <v>2494</v>
      </c>
      <c r="C765" s="95" t="s">
        <v>2495</v>
      </c>
      <c r="D765" s="107">
        <v>0.02</v>
      </c>
      <c r="E765" s="95" t="s">
        <v>2496</v>
      </c>
      <c r="F765" s="126">
        <v>1</v>
      </c>
      <c r="G765" s="95" t="s">
        <v>2496</v>
      </c>
      <c r="H765" s="131" t="s">
        <v>2349</v>
      </c>
      <c r="I765" s="95" t="s">
        <v>2497</v>
      </c>
      <c r="J765" s="131" t="s">
        <v>2349</v>
      </c>
      <c r="K765" s="95" t="s">
        <v>2498</v>
      </c>
      <c r="L765" s="131" t="s">
        <v>2349</v>
      </c>
      <c r="M765" s="95" t="s">
        <v>2499</v>
      </c>
      <c r="N765" s="131" t="s">
        <v>2349</v>
      </c>
    </row>
    <row r="766" spans="1:14" ht="18" x14ac:dyDescent="0.25">
      <c r="A766" s="98" t="s">
        <v>2500</v>
      </c>
      <c r="B766" s="114" t="s">
        <v>2501</v>
      </c>
      <c r="C766" s="98" t="s">
        <v>2502</v>
      </c>
      <c r="D766" s="110">
        <v>0.04</v>
      </c>
      <c r="E766" s="98" t="s">
        <v>2503</v>
      </c>
      <c r="F766" s="128">
        <v>4</v>
      </c>
      <c r="G766" s="98" t="s">
        <v>2503</v>
      </c>
      <c r="H766" s="130" t="s">
        <v>2349</v>
      </c>
      <c r="I766" s="98" t="s">
        <v>2504</v>
      </c>
      <c r="J766" s="130" t="s">
        <v>2349</v>
      </c>
      <c r="K766" s="98" t="s">
        <v>2505</v>
      </c>
      <c r="L766" s="130" t="s">
        <v>2349</v>
      </c>
      <c r="M766" s="98" t="s">
        <v>2506</v>
      </c>
      <c r="N766" s="130" t="s">
        <v>2349</v>
      </c>
    </row>
    <row r="767" spans="1:14" ht="18" x14ac:dyDescent="0.25">
      <c r="A767" s="101" t="s">
        <v>2507</v>
      </c>
      <c r="B767" s="115" t="s">
        <v>2508</v>
      </c>
      <c r="C767" s="101" t="s">
        <v>2509</v>
      </c>
      <c r="D767" s="102" t="s">
        <v>2510</v>
      </c>
      <c r="E767" s="101" t="s">
        <v>2455</v>
      </c>
      <c r="F767" s="132">
        <v>6</v>
      </c>
      <c r="G767" s="101" t="s">
        <v>2455</v>
      </c>
      <c r="H767" s="132">
        <v>2</v>
      </c>
      <c r="I767" s="101" t="s">
        <v>2511</v>
      </c>
      <c r="J767" s="132">
        <v>2</v>
      </c>
      <c r="K767" s="101" t="s">
        <v>2512</v>
      </c>
      <c r="L767" s="133" t="s">
        <v>2349</v>
      </c>
      <c r="M767" s="101" t="s">
        <v>2513</v>
      </c>
      <c r="N767" s="133" t="s">
        <v>2349</v>
      </c>
    </row>
    <row r="768" spans="1:14" x14ac:dyDescent="0.25">
      <c r="A768" s="91" t="s">
        <v>2514</v>
      </c>
      <c r="B768" s="134" t="s">
        <v>2515</v>
      </c>
      <c r="C768" s="91" t="s">
        <v>2516</v>
      </c>
      <c r="D768" s="135">
        <v>0.01</v>
      </c>
      <c r="E768" s="91" t="s">
        <v>2517</v>
      </c>
      <c r="F768" s="136">
        <v>1</v>
      </c>
      <c r="G768" s="91" t="s">
        <v>2517</v>
      </c>
      <c r="H768" s="137" t="s">
        <v>2349</v>
      </c>
      <c r="I768" s="91" t="s">
        <v>2518</v>
      </c>
      <c r="J768" s="137" t="s">
        <v>2349</v>
      </c>
      <c r="K768" s="91" t="s">
        <v>2519</v>
      </c>
      <c r="L768" s="137" t="s">
        <v>2349</v>
      </c>
      <c r="M768" s="91" t="s">
        <v>2520</v>
      </c>
      <c r="N768" s="137" t="s">
        <v>2349</v>
      </c>
    </row>
    <row r="769" spans="1:14" x14ac:dyDescent="0.25">
      <c r="A769" s="95" t="s">
        <v>2521</v>
      </c>
      <c r="B769" s="112" t="s">
        <v>2522</v>
      </c>
      <c r="C769" s="95" t="s">
        <v>2523</v>
      </c>
      <c r="D769" s="138">
        <v>0.01</v>
      </c>
      <c r="E769" s="95" t="s">
        <v>2524</v>
      </c>
      <c r="F769" s="131" t="s">
        <v>2349</v>
      </c>
      <c r="G769" s="95" t="s">
        <v>2524</v>
      </c>
      <c r="H769" s="131" t="s">
        <v>2349</v>
      </c>
      <c r="I769" s="95" t="s">
        <v>2525</v>
      </c>
      <c r="J769" s="131" t="s">
        <v>2349</v>
      </c>
      <c r="K769" s="95" t="s">
        <v>2526</v>
      </c>
      <c r="L769" s="131" t="s">
        <v>2349</v>
      </c>
      <c r="M769" s="95" t="s">
        <v>2527</v>
      </c>
      <c r="N769" s="131" t="s">
        <v>2349</v>
      </c>
    </row>
    <row r="770" spans="1:14" x14ac:dyDescent="0.25">
      <c r="A770" s="98" t="s">
        <v>2528</v>
      </c>
      <c r="B770" s="114" t="s">
        <v>2529</v>
      </c>
      <c r="C770" s="98" t="s">
        <v>2523</v>
      </c>
      <c r="D770" s="139">
        <v>0.03</v>
      </c>
      <c r="E770" s="98" t="s">
        <v>2334</v>
      </c>
      <c r="F770" s="130" t="s">
        <v>2349</v>
      </c>
      <c r="G770" s="98" t="s">
        <v>2334</v>
      </c>
      <c r="H770" s="130" t="s">
        <v>2349</v>
      </c>
      <c r="I770" s="98" t="s">
        <v>2530</v>
      </c>
      <c r="J770" s="130" t="s">
        <v>2349</v>
      </c>
      <c r="K770" s="98" t="s">
        <v>2531</v>
      </c>
      <c r="L770" s="130" t="s">
        <v>2349</v>
      </c>
      <c r="M770" s="98" t="s">
        <v>2532</v>
      </c>
      <c r="N770" s="130" t="s">
        <v>2349</v>
      </c>
    </row>
    <row r="771" spans="1:14" x14ac:dyDescent="0.25">
      <c r="A771" s="95" t="s">
        <v>2533</v>
      </c>
      <c r="B771" s="112" t="s">
        <v>2534</v>
      </c>
      <c r="C771" s="95" t="s">
        <v>2523</v>
      </c>
      <c r="D771" s="138">
        <v>0.03</v>
      </c>
      <c r="E771" s="95" t="s">
        <v>2535</v>
      </c>
      <c r="F771" s="131" t="s">
        <v>2349</v>
      </c>
      <c r="G771" s="95" t="s">
        <v>2535</v>
      </c>
      <c r="H771" s="131" t="s">
        <v>2349</v>
      </c>
      <c r="I771" s="95" t="s">
        <v>2536</v>
      </c>
      <c r="J771" s="131" t="s">
        <v>2349</v>
      </c>
      <c r="K771" s="95" t="s">
        <v>2537</v>
      </c>
      <c r="L771" s="131" t="s">
        <v>2349</v>
      </c>
      <c r="M771" s="95" t="s">
        <v>2538</v>
      </c>
      <c r="N771" s="131" t="s">
        <v>2349</v>
      </c>
    </row>
    <row r="772" spans="1:14" ht="18" x14ac:dyDescent="0.25">
      <c r="A772" s="119" t="s">
        <v>2539</v>
      </c>
      <c r="B772" s="119" t="s">
        <v>2540</v>
      </c>
      <c r="C772" s="120" t="s">
        <v>2523</v>
      </c>
      <c r="D772" s="140">
        <v>0.03</v>
      </c>
      <c r="E772" s="120" t="s">
        <v>2541</v>
      </c>
      <c r="F772" s="141" t="s">
        <v>2349</v>
      </c>
      <c r="G772" s="120" t="s">
        <v>2541</v>
      </c>
      <c r="H772" s="141" t="s">
        <v>2349</v>
      </c>
      <c r="I772" s="120" t="s">
        <v>2542</v>
      </c>
      <c r="J772" s="141" t="s">
        <v>2349</v>
      </c>
      <c r="K772" s="120" t="s">
        <v>2543</v>
      </c>
      <c r="L772" s="141" t="s">
        <v>2349</v>
      </c>
      <c r="M772" s="120" t="s">
        <v>2544</v>
      </c>
      <c r="N772" s="141" t="s">
        <v>2349</v>
      </c>
    </row>
    <row r="773" spans="1:14" x14ac:dyDescent="0.25">
      <c r="A773" s="91" t="s">
        <v>2545</v>
      </c>
      <c r="B773" s="92" t="s">
        <v>2546</v>
      </c>
      <c r="C773" s="104">
        <v>5</v>
      </c>
      <c r="D773" s="135">
        <v>7.0000000000000007E-2</v>
      </c>
      <c r="E773" s="91" t="s">
        <v>2547</v>
      </c>
      <c r="F773" s="136">
        <v>578</v>
      </c>
      <c r="G773" s="91" t="s">
        <v>2548</v>
      </c>
      <c r="H773" s="136">
        <v>160</v>
      </c>
      <c r="I773" s="91" t="s">
        <v>2549</v>
      </c>
      <c r="J773" s="136">
        <v>317</v>
      </c>
      <c r="K773" s="91" t="s">
        <v>2550</v>
      </c>
      <c r="L773" s="136">
        <v>34</v>
      </c>
      <c r="M773" s="91" t="s">
        <v>2551</v>
      </c>
      <c r="N773" s="136">
        <v>22</v>
      </c>
    </row>
    <row r="774" spans="1:14" x14ac:dyDescent="0.25">
      <c r="A774" s="95" t="s">
        <v>2552</v>
      </c>
      <c r="B774" s="96" t="s">
        <v>2553</v>
      </c>
      <c r="C774" s="106">
        <v>26</v>
      </c>
      <c r="D774" s="138">
        <v>0.17</v>
      </c>
      <c r="E774" s="95" t="s">
        <v>2554</v>
      </c>
      <c r="F774" s="127">
        <v>3480</v>
      </c>
      <c r="G774" s="95" t="s">
        <v>2555</v>
      </c>
      <c r="H774" s="127">
        <v>1730</v>
      </c>
      <c r="I774" s="95" t="s">
        <v>2556</v>
      </c>
      <c r="J774" s="127">
        <v>3280</v>
      </c>
      <c r="K774" s="95" t="s">
        <v>2557</v>
      </c>
      <c r="L774" s="127">
        <v>1570</v>
      </c>
      <c r="M774" s="95" t="s">
        <v>2558</v>
      </c>
      <c r="N774" s="126">
        <v>479</v>
      </c>
    </row>
    <row r="775" spans="1:14" x14ac:dyDescent="0.25">
      <c r="A775" s="98" t="s">
        <v>2559</v>
      </c>
      <c r="B775" s="99" t="s">
        <v>2560</v>
      </c>
      <c r="C775" s="118">
        <v>1</v>
      </c>
      <c r="D775" s="114" t="s">
        <v>2561</v>
      </c>
      <c r="E775" s="98" t="s">
        <v>2562</v>
      </c>
      <c r="F775" s="128">
        <v>45</v>
      </c>
      <c r="G775" s="98" t="s">
        <v>2562</v>
      </c>
      <c r="H775" s="128">
        <v>12</v>
      </c>
      <c r="I775" s="98" t="s">
        <v>2563</v>
      </c>
      <c r="J775" s="128">
        <v>15</v>
      </c>
      <c r="K775" s="98" t="s">
        <v>2564</v>
      </c>
      <c r="L775" s="128">
        <v>2</v>
      </c>
      <c r="M775" s="98" t="s">
        <v>2565</v>
      </c>
      <c r="N775" s="128">
        <v>2</v>
      </c>
    </row>
    <row r="776" spans="1:14" x14ac:dyDescent="0.25">
      <c r="A776" s="95" t="s">
        <v>2566</v>
      </c>
      <c r="B776" s="96" t="s">
        <v>2567</v>
      </c>
      <c r="C776" s="113">
        <v>0.4</v>
      </c>
      <c r="D776" s="112" t="s">
        <v>2568</v>
      </c>
      <c r="E776" s="95" t="s">
        <v>2569</v>
      </c>
      <c r="F776" s="126">
        <v>33</v>
      </c>
      <c r="G776" s="95" t="s">
        <v>2569</v>
      </c>
      <c r="H776" s="126">
        <v>9</v>
      </c>
      <c r="I776" s="95" t="s">
        <v>2570</v>
      </c>
      <c r="J776" s="126">
        <v>10</v>
      </c>
      <c r="K776" s="95" t="s">
        <v>2571</v>
      </c>
      <c r="L776" s="126">
        <v>2</v>
      </c>
      <c r="M776" s="95" t="s">
        <v>2572</v>
      </c>
      <c r="N776" s="126">
        <v>1</v>
      </c>
    </row>
    <row r="777" spans="1:14" x14ac:dyDescent="0.25">
      <c r="A777" s="98" t="s">
        <v>2573</v>
      </c>
      <c r="B777" s="99" t="s">
        <v>2574</v>
      </c>
      <c r="C777" s="118">
        <v>0.4</v>
      </c>
      <c r="D777" s="139">
        <v>0.08</v>
      </c>
      <c r="E777" s="98" t="s">
        <v>2575</v>
      </c>
      <c r="F777" s="128">
        <v>60</v>
      </c>
      <c r="G777" s="98" t="s">
        <v>2575</v>
      </c>
      <c r="H777" s="128">
        <v>16</v>
      </c>
      <c r="I777" s="98" t="s">
        <v>2334</v>
      </c>
      <c r="J777" s="128">
        <v>18</v>
      </c>
      <c r="K777" s="98" t="s">
        <v>2576</v>
      </c>
      <c r="L777" s="128">
        <v>3</v>
      </c>
      <c r="M777" s="98" t="s">
        <v>2336</v>
      </c>
      <c r="N777" s="128">
        <v>2</v>
      </c>
    </row>
    <row r="778" spans="1:14" x14ac:dyDescent="0.25">
      <c r="A778" s="101" t="s">
        <v>2577</v>
      </c>
      <c r="B778" s="115" t="s">
        <v>2578</v>
      </c>
      <c r="C778" s="101" t="s">
        <v>2579</v>
      </c>
      <c r="D778" s="142">
        <v>0.01</v>
      </c>
      <c r="E778" s="101" t="s">
        <v>2580</v>
      </c>
      <c r="F778" s="132">
        <v>3</v>
      </c>
      <c r="G778" s="101" t="s">
        <v>2580</v>
      </c>
      <c r="H778" s="133" t="s">
        <v>2349</v>
      </c>
      <c r="I778" s="101" t="s">
        <v>2581</v>
      </c>
      <c r="J778" s="133" t="s">
        <v>2349</v>
      </c>
      <c r="K778" s="101" t="s">
        <v>2582</v>
      </c>
      <c r="L778" s="133" t="s">
        <v>2349</v>
      </c>
      <c r="M778" s="101" t="s">
        <v>2583</v>
      </c>
      <c r="N778" s="133" t="s">
        <v>2349</v>
      </c>
    </row>
    <row r="779" spans="1:14" x14ac:dyDescent="0.25">
      <c r="A779" s="91" t="s">
        <v>2584</v>
      </c>
      <c r="B779" s="92" t="s">
        <v>2585</v>
      </c>
      <c r="C779" s="104">
        <v>0.8</v>
      </c>
      <c r="D779" s="143">
        <v>4.0000000000000001E-3</v>
      </c>
      <c r="E779" s="91" t="s">
        <v>2586</v>
      </c>
      <c r="F779" s="136">
        <v>9</v>
      </c>
      <c r="G779" s="91" t="s">
        <v>2586</v>
      </c>
      <c r="H779" s="136">
        <v>2</v>
      </c>
      <c r="I779" s="91" t="s">
        <v>2587</v>
      </c>
      <c r="J779" s="136">
        <v>3</v>
      </c>
      <c r="K779" s="91" t="s">
        <v>2588</v>
      </c>
      <c r="L779" s="137" t="s">
        <v>2349</v>
      </c>
      <c r="M779" s="91" t="s">
        <v>2589</v>
      </c>
      <c r="N779" s="137" t="s">
        <v>2349</v>
      </c>
    </row>
    <row r="780" spans="1:14" x14ac:dyDescent="0.25">
      <c r="A780" s="95" t="s">
        <v>2590</v>
      </c>
      <c r="B780" s="96" t="s">
        <v>2591</v>
      </c>
      <c r="C780" s="113">
        <v>0.3</v>
      </c>
      <c r="D780" s="138">
        <v>0.01</v>
      </c>
      <c r="E780" s="95" t="s">
        <v>2592</v>
      </c>
      <c r="F780" s="126">
        <v>4</v>
      </c>
      <c r="G780" s="95" t="s">
        <v>2592</v>
      </c>
      <c r="H780" s="126">
        <v>1</v>
      </c>
      <c r="I780" s="95" t="s">
        <v>2593</v>
      </c>
      <c r="J780" s="126">
        <v>1</v>
      </c>
      <c r="K780" s="95" t="s">
        <v>2594</v>
      </c>
      <c r="L780" s="131" t="s">
        <v>2349</v>
      </c>
      <c r="M780" s="95" t="s">
        <v>2595</v>
      </c>
      <c r="N780" s="131" t="s">
        <v>2349</v>
      </c>
    </row>
    <row r="781" spans="1:14" x14ac:dyDescent="0.25">
      <c r="A781" s="98" t="s">
        <v>2596</v>
      </c>
      <c r="B781" s="99" t="s">
        <v>2597</v>
      </c>
      <c r="C781" s="118">
        <v>5.2</v>
      </c>
      <c r="D781" s="139">
        <v>0.15</v>
      </c>
      <c r="E781" s="98" t="s">
        <v>2226</v>
      </c>
      <c r="F781" s="129">
        <v>1350</v>
      </c>
      <c r="G781" s="98" t="s">
        <v>2598</v>
      </c>
      <c r="H781" s="128">
        <v>376</v>
      </c>
      <c r="I781" s="98" t="s">
        <v>2599</v>
      </c>
      <c r="J781" s="128">
        <v>756</v>
      </c>
      <c r="K781" s="98" t="s">
        <v>2600</v>
      </c>
      <c r="L781" s="128">
        <v>80</v>
      </c>
      <c r="M781" s="98" t="s">
        <v>2601</v>
      </c>
      <c r="N781" s="128">
        <v>52</v>
      </c>
    </row>
    <row r="782" spans="1:14" x14ac:dyDescent="0.25">
      <c r="A782" s="95" t="s">
        <v>2602</v>
      </c>
      <c r="B782" s="96" t="s">
        <v>2603</v>
      </c>
      <c r="C782" s="113">
        <v>2.9</v>
      </c>
      <c r="D782" s="138">
        <v>0.27</v>
      </c>
      <c r="E782" s="95" t="s">
        <v>2604</v>
      </c>
      <c r="F782" s="126">
        <v>848</v>
      </c>
      <c r="G782" s="95" t="s">
        <v>2604</v>
      </c>
      <c r="H782" s="126">
        <v>231</v>
      </c>
      <c r="I782" s="95" t="s">
        <v>2605</v>
      </c>
      <c r="J782" s="126">
        <v>356</v>
      </c>
      <c r="K782" s="95" t="s">
        <v>2489</v>
      </c>
      <c r="L782" s="126">
        <v>42</v>
      </c>
      <c r="M782" s="95" t="s">
        <v>2606</v>
      </c>
      <c r="N782" s="126">
        <v>32</v>
      </c>
    </row>
    <row r="783" spans="1:14" x14ac:dyDescent="0.25">
      <c r="A783" s="98" t="s">
        <v>2607</v>
      </c>
      <c r="B783" s="99" t="s">
        <v>2608</v>
      </c>
      <c r="C783" s="109">
        <v>16</v>
      </c>
      <c r="D783" s="139">
        <v>0.28999999999999998</v>
      </c>
      <c r="E783" s="98" t="s">
        <v>2609</v>
      </c>
      <c r="F783" s="129">
        <v>4590</v>
      </c>
      <c r="G783" s="98" t="s">
        <v>2610</v>
      </c>
      <c r="H783" s="129">
        <v>1750</v>
      </c>
      <c r="I783" s="98" t="s">
        <v>2611</v>
      </c>
      <c r="J783" s="129">
        <v>3950</v>
      </c>
      <c r="K783" s="98" t="s">
        <v>2612</v>
      </c>
      <c r="L783" s="129">
        <v>1130</v>
      </c>
      <c r="M783" s="98" t="s">
        <v>2446</v>
      </c>
      <c r="N783" s="128">
        <v>297</v>
      </c>
    </row>
    <row r="784" spans="1:14" x14ac:dyDescent="0.25">
      <c r="A784" s="95" t="s">
        <v>2613</v>
      </c>
      <c r="B784" s="96" t="s">
        <v>2614</v>
      </c>
      <c r="C784" s="106">
        <v>65</v>
      </c>
      <c r="D784" s="138">
        <v>0.3</v>
      </c>
      <c r="E784" s="95" t="s">
        <v>2615</v>
      </c>
      <c r="F784" s="127">
        <v>7800</v>
      </c>
      <c r="G784" s="95" t="s">
        <v>2616</v>
      </c>
      <c r="H784" s="127">
        <v>6290</v>
      </c>
      <c r="I784" s="95" t="s">
        <v>2617</v>
      </c>
      <c r="J784" s="127">
        <v>7990</v>
      </c>
      <c r="K784" s="95" t="s">
        <v>2618</v>
      </c>
      <c r="L784" s="127">
        <v>6750</v>
      </c>
      <c r="M784" s="95" t="s">
        <v>2619</v>
      </c>
      <c r="N784" s="126">
        <v>4170</v>
      </c>
    </row>
    <row r="785" spans="1:14" x14ac:dyDescent="0.25">
      <c r="A785" s="98" t="s">
        <v>2620</v>
      </c>
      <c r="B785" s="114" t="s">
        <v>2621</v>
      </c>
      <c r="C785" s="118">
        <v>3.4</v>
      </c>
      <c r="D785" s="139">
        <v>0.14000000000000001</v>
      </c>
      <c r="E785" s="98" t="s">
        <v>2622</v>
      </c>
      <c r="F785" s="128">
        <v>635</v>
      </c>
      <c r="G785" s="98" t="s">
        <v>2622</v>
      </c>
      <c r="H785" s="128">
        <v>173</v>
      </c>
      <c r="I785" s="98" t="s">
        <v>2623</v>
      </c>
      <c r="J785" s="128">
        <v>286</v>
      </c>
      <c r="K785" s="98" t="s">
        <v>2624</v>
      </c>
      <c r="L785" s="128">
        <v>33</v>
      </c>
      <c r="M785" s="98" t="s">
        <v>2625</v>
      </c>
      <c r="N785" s="128">
        <v>24</v>
      </c>
    </row>
    <row r="786" spans="1:14" x14ac:dyDescent="0.25">
      <c r="A786" s="95" t="s">
        <v>2626</v>
      </c>
      <c r="B786" s="112" t="s">
        <v>2627</v>
      </c>
      <c r="C786" s="113">
        <v>1</v>
      </c>
      <c r="D786" s="138">
        <v>0.13</v>
      </c>
      <c r="E786" s="95" t="s">
        <v>2628</v>
      </c>
      <c r="F786" s="126">
        <v>151</v>
      </c>
      <c r="G786" s="95" t="s">
        <v>2628</v>
      </c>
      <c r="H786" s="126">
        <v>41</v>
      </c>
      <c r="I786" s="95" t="s">
        <v>2629</v>
      </c>
      <c r="J786" s="126">
        <v>49</v>
      </c>
      <c r="K786" s="95" t="s">
        <v>2630</v>
      </c>
      <c r="L786" s="126">
        <v>7</v>
      </c>
      <c r="M786" s="95" t="s">
        <v>2631</v>
      </c>
      <c r="N786" s="126">
        <v>6</v>
      </c>
    </row>
    <row r="787" spans="1:14" x14ac:dyDescent="0.25">
      <c r="A787" s="98" t="s">
        <v>2632</v>
      </c>
      <c r="B787" s="114" t="s">
        <v>2633</v>
      </c>
      <c r="C787" s="118">
        <v>2.9</v>
      </c>
      <c r="D787" s="139">
        <v>0.19</v>
      </c>
      <c r="E787" s="98" t="s">
        <v>2634</v>
      </c>
      <c r="F787" s="128">
        <v>674</v>
      </c>
      <c r="G787" s="98" t="s">
        <v>2634</v>
      </c>
      <c r="H787" s="128">
        <v>184</v>
      </c>
      <c r="I787" s="98" t="s">
        <v>2635</v>
      </c>
      <c r="J787" s="128">
        <v>283</v>
      </c>
      <c r="K787" s="98" t="s">
        <v>2550</v>
      </c>
      <c r="L787" s="128">
        <v>34</v>
      </c>
      <c r="M787" s="98" t="s">
        <v>2636</v>
      </c>
      <c r="N787" s="128">
        <v>25</v>
      </c>
    </row>
    <row r="788" spans="1:14" x14ac:dyDescent="0.25">
      <c r="A788" s="101" t="s">
        <v>2637</v>
      </c>
      <c r="B788" s="115" t="s">
        <v>2638</v>
      </c>
      <c r="C788" s="144">
        <v>20</v>
      </c>
      <c r="D788" s="142">
        <v>0.31</v>
      </c>
      <c r="E788" s="101" t="s">
        <v>2639</v>
      </c>
      <c r="F788" s="145">
        <v>3440</v>
      </c>
      <c r="G788" s="101" t="s">
        <v>2640</v>
      </c>
      <c r="H788" s="145">
        <v>1470</v>
      </c>
      <c r="I788" s="101" t="s">
        <v>2363</v>
      </c>
      <c r="J788" s="145">
        <v>3100</v>
      </c>
      <c r="K788" s="101" t="s">
        <v>2641</v>
      </c>
      <c r="L788" s="145">
        <v>1150</v>
      </c>
      <c r="M788" s="101" t="s">
        <v>2642</v>
      </c>
      <c r="N788" s="132">
        <v>304</v>
      </c>
    </row>
    <row r="789" spans="1:14" x14ac:dyDescent="0.25">
      <c r="A789" s="91" t="s">
        <v>2643</v>
      </c>
      <c r="B789" s="92" t="s">
        <v>2644</v>
      </c>
      <c r="C789" s="124">
        <v>500</v>
      </c>
      <c r="D789" s="135">
        <v>0.2</v>
      </c>
      <c r="E789" s="91" t="s">
        <v>2645</v>
      </c>
      <c r="F789" s="125">
        <v>12800</v>
      </c>
      <c r="G789" s="91" t="s">
        <v>2646</v>
      </c>
      <c r="H789" s="125">
        <v>16100</v>
      </c>
      <c r="I789" s="91" t="s">
        <v>2647</v>
      </c>
      <c r="J789" s="125">
        <v>13700</v>
      </c>
      <c r="K789" s="91" t="s">
        <v>2648</v>
      </c>
      <c r="L789" s="125">
        <v>16500</v>
      </c>
      <c r="M789" s="91" t="s">
        <v>2649</v>
      </c>
      <c r="N789" s="125">
        <v>18100</v>
      </c>
    </row>
    <row r="790" spans="1:14" x14ac:dyDescent="0.25">
      <c r="A790" s="95" t="s">
        <v>2650</v>
      </c>
      <c r="B790" s="96" t="s">
        <v>2651</v>
      </c>
      <c r="C790" s="146">
        <v>3200</v>
      </c>
      <c r="D790" s="138">
        <v>0.56999999999999995</v>
      </c>
      <c r="E790" s="95" t="s">
        <v>2652</v>
      </c>
      <c r="F790" s="147">
        <v>17500</v>
      </c>
      <c r="G790" s="95" t="s">
        <v>2653</v>
      </c>
      <c r="H790" s="147">
        <v>23500</v>
      </c>
      <c r="I790" s="95" t="s">
        <v>2654</v>
      </c>
      <c r="J790" s="147">
        <v>18900</v>
      </c>
      <c r="K790" s="95" t="s">
        <v>2548</v>
      </c>
      <c r="L790" s="147">
        <v>23800</v>
      </c>
      <c r="M790" s="95" t="s">
        <v>2655</v>
      </c>
      <c r="N790" s="147">
        <v>28200</v>
      </c>
    </row>
    <row r="791" spans="1:14" x14ac:dyDescent="0.25">
      <c r="A791" s="98" t="s">
        <v>2656</v>
      </c>
      <c r="B791" s="99" t="s">
        <v>2657</v>
      </c>
      <c r="C791" s="109">
        <v>800</v>
      </c>
      <c r="D791" s="139">
        <v>0.59</v>
      </c>
      <c r="E791" s="98" t="s">
        <v>2658</v>
      </c>
      <c r="F791" s="148">
        <v>13500</v>
      </c>
      <c r="G791" s="98" t="s">
        <v>2659</v>
      </c>
      <c r="H791" s="148">
        <v>17400</v>
      </c>
      <c r="I791" s="98" t="s">
        <v>2660</v>
      </c>
      <c r="J791" s="148">
        <v>14500</v>
      </c>
      <c r="K791" s="98" t="s">
        <v>2661</v>
      </c>
      <c r="L791" s="148">
        <v>17800</v>
      </c>
      <c r="M791" s="98" t="s">
        <v>2662</v>
      </c>
      <c r="N791" s="148">
        <v>20200</v>
      </c>
    </row>
    <row r="792" spans="1:14" x14ac:dyDescent="0.25">
      <c r="A792" s="95" t="s">
        <v>2663</v>
      </c>
      <c r="B792" s="96" t="s">
        <v>2664</v>
      </c>
      <c r="C792" s="106">
        <v>36</v>
      </c>
      <c r="D792" s="138">
        <v>0.2</v>
      </c>
      <c r="E792" s="95" t="s">
        <v>2665</v>
      </c>
      <c r="F792" s="127">
        <v>6840</v>
      </c>
      <c r="G792" s="95" t="s">
        <v>2666</v>
      </c>
      <c r="H792" s="127">
        <v>4090</v>
      </c>
      <c r="I792" s="95" t="s">
        <v>2385</v>
      </c>
      <c r="J792" s="127">
        <v>6690</v>
      </c>
      <c r="K792" s="95" t="s">
        <v>2667</v>
      </c>
      <c r="L792" s="127">
        <v>4140</v>
      </c>
      <c r="M792" s="95" t="s">
        <v>2668</v>
      </c>
      <c r="N792" s="126">
        <v>1650</v>
      </c>
    </row>
    <row r="793" spans="1:14" x14ac:dyDescent="0.25">
      <c r="A793" s="98" t="s">
        <v>2669</v>
      </c>
      <c r="B793" s="99" t="s">
        <v>2670</v>
      </c>
      <c r="C793" s="149">
        <v>50000</v>
      </c>
      <c r="D793" s="139">
        <v>0.09</v>
      </c>
      <c r="E793" s="98" t="s">
        <v>2376</v>
      </c>
      <c r="F793" s="129">
        <v>4880</v>
      </c>
      <c r="G793" s="98" t="s">
        <v>2671</v>
      </c>
      <c r="H793" s="129">
        <v>6630</v>
      </c>
      <c r="I793" s="98" t="s">
        <v>2362</v>
      </c>
      <c r="J793" s="129">
        <v>5270</v>
      </c>
      <c r="K793" s="98" t="s">
        <v>2672</v>
      </c>
      <c r="L793" s="129">
        <v>6690</v>
      </c>
      <c r="M793" s="98" t="s">
        <v>2673</v>
      </c>
      <c r="N793" s="128">
        <v>8040</v>
      </c>
    </row>
    <row r="794" spans="1:14" x14ac:dyDescent="0.25">
      <c r="A794" s="95" t="s">
        <v>2674</v>
      </c>
      <c r="B794" s="96" t="s">
        <v>2675</v>
      </c>
      <c r="C794" s="146">
        <v>10000</v>
      </c>
      <c r="D794" s="138">
        <v>0.25</v>
      </c>
      <c r="E794" s="95" t="s">
        <v>2676</v>
      </c>
      <c r="F794" s="127">
        <v>8210</v>
      </c>
      <c r="G794" s="95" t="s">
        <v>2677</v>
      </c>
      <c r="H794" s="147">
        <v>11100</v>
      </c>
      <c r="I794" s="95" t="s">
        <v>2678</v>
      </c>
      <c r="J794" s="127">
        <v>8880</v>
      </c>
      <c r="K794" s="95" t="s">
        <v>2425</v>
      </c>
      <c r="L794" s="147">
        <v>11200</v>
      </c>
      <c r="M794" s="95" t="s">
        <v>2679</v>
      </c>
      <c r="N794" s="147">
        <v>13500</v>
      </c>
    </row>
    <row r="795" spans="1:14" x14ac:dyDescent="0.25">
      <c r="A795" s="98" t="s">
        <v>2680</v>
      </c>
      <c r="B795" s="99" t="s">
        <v>2681</v>
      </c>
      <c r="C795" s="149">
        <v>3000</v>
      </c>
      <c r="D795" s="114" t="s">
        <v>2682</v>
      </c>
      <c r="E795" s="98" t="s">
        <v>2665</v>
      </c>
      <c r="F795" s="129">
        <v>6850</v>
      </c>
      <c r="G795" s="98" t="s">
        <v>2683</v>
      </c>
      <c r="H795" s="129">
        <v>9200</v>
      </c>
      <c r="I795" s="98" t="s">
        <v>2383</v>
      </c>
      <c r="J795" s="129">
        <v>7400</v>
      </c>
      <c r="K795" s="98" t="s">
        <v>2684</v>
      </c>
      <c r="L795" s="129">
        <v>9310</v>
      </c>
      <c r="M795" s="98" t="s">
        <v>2685</v>
      </c>
      <c r="N795" s="148">
        <v>11000</v>
      </c>
    </row>
    <row r="796" spans="1:14" x14ac:dyDescent="0.25">
      <c r="A796" s="95" t="s">
        <v>2686</v>
      </c>
      <c r="B796" s="96" t="s">
        <v>2687</v>
      </c>
      <c r="C796" s="146">
        <v>2600</v>
      </c>
      <c r="D796" s="138">
        <v>0.28000000000000003</v>
      </c>
      <c r="E796" s="95" t="s">
        <v>2688</v>
      </c>
      <c r="F796" s="127">
        <v>6640</v>
      </c>
      <c r="G796" s="95" t="s">
        <v>2689</v>
      </c>
      <c r="H796" s="127">
        <v>8900</v>
      </c>
      <c r="I796" s="95" t="s">
        <v>2192</v>
      </c>
      <c r="J796" s="127">
        <v>7180</v>
      </c>
      <c r="K796" s="95" t="s">
        <v>2184</v>
      </c>
      <c r="L796" s="127">
        <v>9010</v>
      </c>
      <c r="M796" s="95" t="s">
        <v>2690</v>
      </c>
      <c r="N796" s="147">
        <v>10700</v>
      </c>
    </row>
    <row r="797" spans="1:14" x14ac:dyDescent="0.25">
      <c r="A797" s="120" t="s">
        <v>2691</v>
      </c>
      <c r="B797" s="150" t="s">
        <v>2692</v>
      </c>
      <c r="C797" s="151">
        <v>3200</v>
      </c>
      <c r="D797" s="140">
        <v>0.32</v>
      </c>
      <c r="E797" s="120" t="s">
        <v>2693</v>
      </c>
      <c r="F797" s="152">
        <v>7110</v>
      </c>
      <c r="G797" s="120" t="s">
        <v>2694</v>
      </c>
      <c r="H797" s="152">
        <v>9540</v>
      </c>
      <c r="I797" s="120" t="s">
        <v>2695</v>
      </c>
      <c r="J797" s="152">
        <v>7680</v>
      </c>
      <c r="K797" s="120" t="s">
        <v>2696</v>
      </c>
      <c r="L797" s="152">
        <v>9660</v>
      </c>
      <c r="M797" s="120" t="s">
        <v>2697</v>
      </c>
      <c r="N797" s="153">
        <v>11500</v>
      </c>
    </row>
    <row r="798" spans="1:14" x14ac:dyDescent="0.25">
      <c r="A798" s="91" t="s">
        <v>2698</v>
      </c>
      <c r="B798" s="92" t="s">
        <v>2699</v>
      </c>
      <c r="C798" s="154">
        <v>2600</v>
      </c>
      <c r="D798" s="135">
        <v>0.36</v>
      </c>
      <c r="E798" s="91" t="s">
        <v>2665</v>
      </c>
      <c r="F798" s="155">
        <v>6870</v>
      </c>
      <c r="G798" s="91" t="s">
        <v>2683</v>
      </c>
      <c r="H798" s="155">
        <v>9200</v>
      </c>
      <c r="I798" s="91" t="s">
        <v>2700</v>
      </c>
      <c r="J798" s="155">
        <v>7420</v>
      </c>
      <c r="K798" s="91" t="s">
        <v>2701</v>
      </c>
      <c r="L798" s="155">
        <v>9320</v>
      </c>
      <c r="M798" s="91" t="s">
        <v>2702</v>
      </c>
      <c r="N798" s="125">
        <v>11000</v>
      </c>
    </row>
    <row r="799" spans="1:14" x14ac:dyDescent="0.25">
      <c r="A799" s="95" t="s">
        <v>2703</v>
      </c>
      <c r="B799" s="96" t="s">
        <v>2704</v>
      </c>
      <c r="C799" s="95" t="s">
        <v>2705</v>
      </c>
      <c r="D799" s="112" t="s">
        <v>2706</v>
      </c>
      <c r="E799" s="95" t="s">
        <v>2707</v>
      </c>
      <c r="F799" s="126">
        <v>7</v>
      </c>
      <c r="G799" s="95" t="s">
        <v>2707</v>
      </c>
      <c r="H799" s="126">
        <v>2</v>
      </c>
      <c r="I799" s="95" t="s">
        <v>2708</v>
      </c>
      <c r="J799" s="126">
        <v>2</v>
      </c>
      <c r="K799" s="95" t="s">
        <v>2709</v>
      </c>
      <c r="L799" s="131" t="s">
        <v>2349</v>
      </c>
      <c r="M799" s="95" t="s">
        <v>2710</v>
      </c>
      <c r="N799" s="131" t="s">
        <v>2349</v>
      </c>
    </row>
    <row r="800" spans="1:14" x14ac:dyDescent="0.25">
      <c r="A800" s="98" t="s">
        <v>2711</v>
      </c>
      <c r="B800" s="99" t="s">
        <v>2712</v>
      </c>
      <c r="C800" s="149">
        <v>4100</v>
      </c>
      <c r="D800" s="139">
        <v>0.41</v>
      </c>
      <c r="E800" s="98" t="s">
        <v>2713</v>
      </c>
      <c r="F800" s="129">
        <v>6350</v>
      </c>
      <c r="G800" s="98" t="s">
        <v>2714</v>
      </c>
      <c r="H800" s="129">
        <v>8550</v>
      </c>
      <c r="I800" s="98" t="s">
        <v>2715</v>
      </c>
      <c r="J800" s="129">
        <v>6860</v>
      </c>
      <c r="K800" s="98" t="s">
        <v>2716</v>
      </c>
      <c r="L800" s="129">
        <v>8650</v>
      </c>
      <c r="M800" s="98" t="s">
        <v>2717</v>
      </c>
      <c r="N800" s="148">
        <v>10300</v>
      </c>
    </row>
    <row r="801" spans="1:14" x14ac:dyDescent="0.25">
      <c r="A801" s="95" t="s">
        <v>2718</v>
      </c>
      <c r="B801" s="96" t="s">
        <v>2719</v>
      </c>
      <c r="C801" s="146">
        <v>3100</v>
      </c>
      <c r="D801" s="138">
        <v>0.44</v>
      </c>
      <c r="E801" s="95" t="s">
        <v>2720</v>
      </c>
      <c r="F801" s="127">
        <v>5890</v>
      </c>
      <c r="G801" s="95" t="s">
        <v>2721</v>
      </c>
      <c r="H801" s="127">
        <v>7910</v>
      </c>
      <c r="I801" s="95" t="s">
        <v>2722</v>
      </c>
      <c r="J801" s="127">
        <v>6370</v>
      </c>
      <c r="K801" s="95" t="s">
        <v>2723</v>
      </c>
      <c r="L801" s="127">
        <v>8010</v>
      </c>
      <c r="M801" s="95" t="s">
        <v>2724</v>
      </c>
      <c r="N801" s="126">
        <v>9490</v>
      </c>
    </row>
    <row r="802" spans="1:14" x14ac:dyDescent="0.25">
      <c r="A802" s="98" t="s">
        <v>2725</v>
      </c>
      <c r="B802" s="99" t="s">
        <v>2726</v>
      </c>
      <c r="C802" s="149">
        <v>3000</v>
      </c>
      <c r="D802" s="139">
        <v>0.5</v>
      </c>
      <c r="E802" s="98" t="s">
        <v>2727</v>
      </c>
      <c r="F802" s="129">
        <v>5830</v>
      </c>
      <c r="G802" s="98" t="s">
        <v>2728</v>
      </c>
      <c r="H802" s="129">
        <v>7820</v>
      </c>
      <c r="I802" s="98" t="s">
        <v>2729</v>
      </c>
      <c r="J802" s="129">
        <v>6290</v>
      </c>
      <c r="K802" s="98" t="s">
        <v>2730</v>
      </c>
      <c r="L802" s="129">
        <v>7920</v>
      </c>
      <c r="M802" s="98" t="s">
        <v>2731</v>
      </c>
      <c r="N802" s="128">
        <v>9380</v>
      </c>
    </row>
    <row r="803" spans="1:14" x14ac:dyDescent="0.25">
      <c r="A803" s="95" t="s">
        <v>2732</v>
      </c>
      <c r="B803" s="96" t="s">
        <v>2733</v>
      </c>
      <c r="C803" s="146">
        <v>3000</v>
      </c>
      <c r="D803" s="138">
        <v>0.55000000000000004</v>
      </c>
      <c r="E803" s="95" t="s">
        <v>2734</v>
      </c>
      <c r="F803" s="127">
        <v>5680</v>
      </c>
      <c r="G803" s="95" t="s">
        <v>2735</v>
      </c>
      <c r="H803" s="127">
        <v>7620</v>
      </c>
      <c r="I803" s="95" t="s">
        <v>2736</v>
      </c>
      <c r="J803" s="127">
        <v>6130</v>
      </c>
      <c r="K803" s="95" t="s">
        <v>2328</v>
      </c>
      <c r="L803" s="127">
        <v>7710</v>
      </c>
      <c r="M803" s="95" t="s">
        <v>2737</v>
      </c>
      <c r="N803" s="126">
        <v>9140</v>
      </c>
    </row>
    <row r="804" spans="1:14" x14ac:dyDescent="0.25">
      <c r="A804" s="98" t="s">
        <v>2738</v>
      </c>
      <c r="B804" s="99" t="s">
        <v>2739</v>
      </c>
      <c r="C804" s="149">
        <v>2000</v>
      </c>
      <c r="D804" s="139">
        <v>0.55000000000000004</v>
      </c>
      <c r="E804" s="98" t="s">
        <v>2360</v>
      </c>
      <c r="F804" s="129">
        <v>5390</v>
      </c>
      <c r="G804" s="98" t="s">
        <v>2740</v>
      </c>
      <c r="H804" s="129">
        <v>7190</v>
      </c>
      <c r="I804" s="98" t="s">
        <v>2741</v>
      </c>
      <c r="J804" s="129">
        <v>5820</v>
      </c>
      <c r="K804" s="98" t="s">
        <v>2742</v>
      </c>
      <c r="L804" s="129">
        <v>7290</v>
      </c>
      <c r="M804" s="98" t="s">
        <v>2185</v>
      </c>
      <c r="N804" s="128">
        <v>8570</v>
      </c>
    </row>
    <row r="805" spans="1:14" x14ac:dyDescent="0.25">
      <c r="A805" s="95" t="s">
        <v>2743</v>
      </c>
      <c r="B805" s="96" t="s">
        <v>2744</v>
      </c>
      <c r="C805" s="146">
        <v>2000</v>
      </c>
      <c r="D805" s="138">
        <v>0.56000000000000005</v>
      </c>
      <c r="E805" s="95" t="s">
        <v>2640</v>
      </c>
      <c r="F805" s="127">
        <v>5430</v>
      </c>
      <c r="G805" s="95" t="s">
        <v>2745</v>
      </c>
      <c r="H805" s="127">
        <v>7240</v>
      </c>
      <c r="I805" s="95" t="s">
        <v>2746</v>
      </c>
      <c r="J805" s="127">
        <v>5860</v>
      </c>
      <c r="K805" s="95" t="s">
        <v>2747</v>
      </c>
      <c r="L805" s="127">
        <v>7340</v>
      </c>
      <c r="M805" s="95" t="s">
        <v>2748</v>
      </c>
      <c r="N805" s="126">
        <v>8630</v>
      </c>
    </row>
    <row r="806" spans="1:14" x14ac:dyDescent="0.25">
      <c r="A806" s="98" t="s">
        <v>2749</v>
      </c>
      <c r="B806" s="99" t="s">
        <v>2750</v>
      </c>
      <c r="C806" s="149">
        <v>2000</v>
      </c>
      <c r="D806" s="139">
        <v>0.48</v>
      </c>
      <c r="E806" s="98" t="s">
        <v>2751</v>
      </c>
      <c r="F806" s="129">
        <v>4720</v>
      </c>
      <c r="G806" s="98" t="s">
        <v>2616</v>
      </c>
      <c r="H806" s="129">
        <v>6290</v>
      </c>
      <c r="I806" s="98" t="s">
        <v>2752</v>
      </c>
      <c r="J806" s="129">
        <v>5090</v>
      </c>
      <c r="K806" s="98" t="s">
        <v>2753</v>
      </c>
      <c r="L806" s="129">
        <v>6380</v>
      </c>
      <c r="M806" s="98" t="s">
        <v>2754</v>
      </c>
      <c r="N806" s="128">
        <v>7500</v>
      </c>
    </row>
    <row r="807" spans="1:14" x14ac:dyDescent="0.25">
      <c r="A807" s="95" t="s">
        <v>2755</v>
      </c>
      <c r="B807" s="96" t="s">
        <v>2756</v>
      </c>
      <c r="C807" s="95" t="s">
        <v>2757</v>
      </c>
      <c r="D807" s="156">
        <v>2E-3</v>
      </c>
      <c r="E807" s="95" t="s">
        <v>2758</v>
      </c>
      <c r="F807" s="131" t="s">
        <v>2349</v>
      </c>
      <c r="G807" s="95" t="s">
        <v>2758</v>
      </c>
      <c r="H807" s="131" t="s">
        <v>2349</v>
      </c>
      <c r="I807" s="95" t="s">
        <v>2759</v>
      </c>
      <c r="J807" s="131" t="s">
        <v>2349</v>
      </c>
      <c r="K807" s="95" t="s">
        <v>2760</v>
      </c>
      <c r="L807" s="131" t="s">
        <v>2349</v>
      </c>
      <c r="M807" s="95" t="s">
        <v>2761</v>
      </c>
      <c r="N807" s="131" t="s">
        <v>2349</v>
      </c>
    </row>
    <row r="808" spans="1:14" x14ac:dyDescent="0.25">
      <c r="A808" s="98" t="s">
        <v>2762</v>
      </c>
      <c r="B808" s="114" t="s">
        <v>2763</v>
      </c>
      <c r="C808" s="98" t="s">
        <v>2481</v>
      </c>
      <c r="D808" s="139">
        <v>0.01</v>
      </c>
      <c r="E808" s="98" t="s">
        <v>2764</v>
      </c>
      <c r="F808" s="130" t="s">
        <v>2349</v>
      </c>
      <c r="G808" s="98" t="s">
        <v>2764</v>
      </c>
      <c r="H808" s="130" t="s">
        <v>2349</v>
      </c>
      <c r="I808" s="98" t="s">
        <v>2765</v>
      </c>
      <c r="J808" s="130" t="s">
        <v>2349</v>
      </c>
      <c r="K808" s="98" t="s">
        <v>2766</v>
      </c>
      <c r="L808" s="130" t="s">
        <v>2349</v>
      </c>
      <c r="M808" s="98" t="s">
        <v>2767</v>
      </c>
      <c r="N808" s="130" t="s">
        <v>2349</v>
      </c>
    </row>
    <row r="809" spans="1:14" ht="15.75" x14ac:dyDescent="0.25">
      <c r="A809" s="95" t="s">
        <v>2768</v>
      </c>
      <c r="B809" s="112" t="s">
        <v>2769</v>
      </c>
      <c r="C809" s="95" t="s">
        <v>2757</v>
      </c>
      <c r="D809" s="156">
        <v>3.0000000000000001E-3</v>
      </c>
      <c r="E809" s="95" t="s">
        <v>2770</v>
      </c>
      <c r="F809" s="131" t="s">
        <v>2349</v>
      </c>
      <c r="G809" s="95" t="s">
        <v>2770</v>
      </c>
      <c r="H809" s="131" t="s">
        <v>2349</v>
      </c>
      <c r="I809" s="95" t="s">
        <v>2771</v>
      </c>
      <c r="J809" s="131" t="s">
        <v>2349</v>
      </c>
      <c r="K809" s="95" t="s">
        <v>2772</v>
      </c>
      <c r="L809" s="131" t="s">
        <v>2349</v>
      </c>
      <c r="M809" s="95" t="s">
        <v>2773</v>
      </c>
      <c r="N809" s="131" t="s">
        <v>2349</v>
      </c>
    </row>
    <row r="810" spans="1:14" x14ac:dyDescent="0.25">
      <c r="A810" s="98" t="s">
        <v>2774</v>
      </c>
      <c r="B810" s="114" t="s">
        <v>2775</v>
      </c>
      <c r="C810" s="98" t="s">
        <v>2776</v>
      </c>
      <c r="D810" s="139">
        <v>0.02</v>
      </c>
      <c r="E810" s="98" t="s">
        <v>2777</v>
      </c>
      <c r="F810" s="130" t="s">
        <v>2349</v>
      </c>
      <c r="G810" s="98" t="s">
        <v>2777</v>
      </c>
      <c r="H810" s="130" t="s">
        <v>2349</v>
      </c>
      <c r="I810" s="98" t="s">
        <v>2778</v>
      </c>
      <c r="J810" s="130" t="s">
        <v>2349</v>
      </c>
      <c r="K810" s="98" t="s">
        <v>2779</v>
      </c>
      <c r="L810" s="130" t="s">
        <v>2349</v>
      </c>
      <c r="M810" s="98" t="s">
        <v>2780</v>
      </c>
      <c r="N810" s="130" t="s">
        <v>2349</v>
      </c>
    </row>
    <row r="811" spans="1:14" x14ac:dyDescent="0.25">
      <c r="A811" s="101" t="s">
        <v>2781</v>
      </c>
      <c r="B811" s="115" t="s">
        <v>2782</v>
      </c>
      <c r="C811" s="101" t="s">
        <v>2705</v>
      </c>
      <c r="D811" s="142">
        <v>7.0000000000000007E-2</v>
      </c>
      <c r="E811" s="101" t="s">
        <v>2446</v>
      </c>
      <c r="F811" s="132">
        <v>6</v>
      </c>
      <c r="G811" s="101" t="s">
        <v>2446</v>
      </c>
      <c r="H811" s="132">
        <v>2</v>
      </c>
      <c r="I811" s="101" t="s">
        <v>2783</v>
      </c>
      <c r="J811" s="132">
        <v>2</v>
      </c>
      <c r="K811" s="101" t="s">
        <v>2784</v>
      </c>
      <c r="L811" s="133" t="s">
        <v>2349</v>
      </c>
      <c r="M811" s="101" t="s">
        <v>2785</v>
      </c>
      <c r="N811" s="133" t="s">
        <v>2349</v>
      </c>
    </row>
    <row r="812" spans="1:14" x14ac:dyDescent="0.25">
      <c r="A812" s="91" t="s">
        <v>2786</v>
      </c>
      <c r="B812" s="134" t="s">
        <v>2787</v>
      </c>
      <c r="C812" s="124">
        <v>119</v>
      </c>
      <c r="D812" s="135">
        <v>0.41</v>
      </c>
      <c r="E812" s="91" t="s">
        <v>2788</v>
      </c>
      <c r="F812" s="125">
        <v>12400</v>
      </c>
      <c r="G812" s="91" t="s">
        <v>2282</v>
      </c>
      <c r="H812" s="125">
        <v>12400</v>
      </c>
      <c r="I812" s="91" t="s">
        <v>2789</v>
      </c>
      <c r="J812" s="125">
        <v>13000</v>
      </c>
      <c r="K812" s="91" t="s">
        <v>2790</v>
      </c>
      <c r="L812" s="125">
        <v>13200</v>
      </c>
      <c r="M812" s="91" t="s">
        <v>2791</v>
      </c>
      <c r="N812" s="125">
        <v>10900</v>
      </c>
    </row>
    <row r="813" spans="1:14" x14ac:dyDescent="0.25">
      <c r="A813" s="95" t="s">
        <v>2792</v>
      </c>
      <c r="B813" s="112" t="s">
        <v>2793</v>
      </c>
      <c r="C813" s="106">
        <v>24.4</v>
      </c>
      <c r="D813" s="138">
        <v>0.44</v>
      </c>
      <c r="E813" s="95" t="s">
        <v>2794</v>
      </c>
      <c r="F813" s="147">
        <v>11600</v>
      </c>
      <c r="G813" s="95" t="s">
        <v>2795</v>
      </c>
      <c r="H813" s="127">
        <v>5560</v>
      </c>
      <c r="I813" s="95" t="s">
        <v>2796</v>
      </c>
      <c r="J813" s="147">
        <v>10800</v>
      </c>
      <c r="K813" s="95" t="s">
        <v>2797</v>
      </c>
      <c r="L813" s="127">
        <v>4900</v>
      </c>
      <c r="M813" s="95" t="s">
        <v>2798</v>
      </c>
      <c r="N813" s="126">
        <v>1430</v>
      </c>
    </row>
    <row r="814" spans="1:14" x14ac:dyDescent="0.25">
      <c r="A814" s="98" t="s">
        <v>2799</v>
      </c>
      <c r="B814" s="99" t="s">
        <v>2800</v>
      </c>
      <c r="C814" s="118">
        <v>4.8</v>
      </c>
      <c r="D814" s="139">
        <v>0.18</v>
      </c>
      <c r="E814" s="98" t="s">
        <v>2801</v>
      </c>
      <c r="F814" s="129">
        <v>1890</v>
      </c>
      <c r="G814" s="98" t="s">
        <v>2802</v>
      </c>
      <c r="H814" s="128">
        <v>523</v>
      </c>
      <c r="I814" s="98" t="s">
        <v>2803</v>
      </c>
      <c r="J814" s="129">
        <v>1020</v>
      </c>
      <c r="K814" s="98" t="s">
        <v>2804</v>
      </c>
      <c r="L814" s="128">
        <v>108</v>
      </c>
      <c r="M814" s="98" t="s">
        <v>2805</v>
      </c>
      <c r="N814" s="128">
        <v>73</v>
      </c>
    </row>
    <row r="815" spans="1:14" x14ac:dyDescent="0.25">
      <c r="A815" s="95" t="s">
        <v>2806</v>
      </c>
      <c r="B815" s="112" t="s">
        <v>2807</v>
      </c>
      <c r="C815" s="106">
        <v>51.6</v>
      </c>
      <c r="D815" s="138">
        <v>0.44</v>
      </c>
      <c r="E815" s="95" t="s">
        <v>2808</v>
      </c>
      <c r="F815" s="127">
        <v>8900</v>
      </c>
      <c r="G815" s="95" t="s">
        <v>2809</v>
      </c>
      <c r="H815" s="127">
        <v>6450</v>
      </c>
      <c r="I815" s="95" t="s">
        <v>2810</v>
      </c>
      <c r="J815" s="127">
        <v>8980</v>
      </c>
      <c r="K815" s="95" t="s">
        <v>2811</v>
      </c>
      <c r="L815" s="127">
        <v>6850</v>
      </c>
      <c r="M815" s="95" t="s">
        <v>2812</v>
      </c>
      <c r="N815" s="126">
        <v>3630</v>
      </c>
    </row>
    <row r="816" spans="1:14" ht="18" x14ac:dyDescent="0.25">
      <c r="A816" s="98" t="s">
        <v>2813</v>
      </c>
      <c r="B816" s="114" t="s">
        <v>2814</v>
      </c>
      <c r="C816" s="118">
        <v>4.3</v>
      </c>
      <c r="D816" s="139">
        <v>0.41</v>
      </c>
      <c r="E816" s="98" t="s">
        <v>2815</v>
      </c>
      <c r="F816" s="129">
        <v>2120</v>
      </c>
      <c r="G816" s="98" t="s">
        <v>2816</v>
      </c>
      <c r="H816" s="128">
        <v>583</v>
      </c>
      <c r="I816" s="98" t="s">
        <v>2817</v>
      </c>
      <c r="J816" s="129">
        <v>1080</v>
      </c>
      <c r="K816" s="98" t="s">
        <v>2818</v>
      </c>
      <c r="L816" s="128">
        <v>116</v>
      </c>
      <c r="M816" s="98" t="s">
        <v>2229</v>
      </c>
      <c r="N816" s="128">
        <v>81</v>
      </c>
    </row>
    <row r="817" spans="1:14" ht="15.75" x14ac:dyDescent="0.25">
      <c r="A817" s="95" t="s">
        <v>2819</v>
      </c>
      <c r="B817" s="112" t="s">
        <v>2820</v>
      </c>
      <c r="C817" s="113">
        <v>3.5</v>
      </c>
      <c r="D817" s="138">
        <v>0.42</v>
      </c>
      <c r="E817" s="95" t="s">
        <v>2821</v>
      </c>
      <c r="F817" s="127">
        <v>1800</v>
      </c>
      <c r="G817" s="95" t="s">
        <v>2822</v>
      </c>
      <c r="H817" s="126">
        <v>491</v>
      </c>
      <c r="I817" s="95" t="s">
        <v>2823</v>
      </c>
      <c r="J817" s="126">
        <v>822</v>
      </c>
      <c r="K817" s="95" t="s">
        <v>2824</v>
      </c>
      <c r="L817" s="126">
        <v>93</v>
      </c>
      <c r="M817" s="95" t="s">
        <v>2825</v>
      </c>
      <c r="N817" s="126">
        <v>68</v>
      </c>
    </row>
    <row r="818" spans="1:14" ht="15.75" x14ac:dyDescent="0.25">
      <c r="A818" s="98" t="s">
        <v>2826</v>
      </c>
      <c r="B818" s="114" t="s">
        <v>2827</v>
      </c>
      <c r="C818" s="109">
        <v>20.8</v>
      </c>
      <c r="D818" s="114" t="s">
        <v>2828</v>
      </c>
      <c r="E818" s="98" t="s">
        <v>2354</v>
      </c>
      <c r="F818" s="129">
        <v>9710</v>
      </c>
      <c r="G818" s="98" t="s">
        <v>2829</v>
      </c>
      <c r="H818" s="129">
        <v>4240</v>
      </c>
      <c r="I818" s="98" t="s">
        <v>2685</v>
      </c>
      <c r="J818" s="129">
        <v>8820</v>
      </c>
      <c r="K818" s="98" t="s">
        <v>2830</v>
      </c>
      <c r="L818" s="129">
        <v>3400</v>
      </c>
      <c r="M818" s="98" t="s">
        <v>2831</v>
      </c>
      <c r="N818" s="128">
        <v>912</v>
      </c>
    </row>
    <row r="819" spans="1:14" x14ac:dyDescent="0.25">
      <c r="A819" s="95" t="s">
        <v>2832</v>
      </c>
      <c r="B819" s="112" t="s">
        <v>2833</v>
      </c>
      <c r="C819" s="106">
        <v>10.8</v>
      </c>
      <c r="D819" s="138">
        <v>0.45</v>
      </c>
      <c r="E819" s="95" t="s">
        <v>2834</v>
      </c>
      <c r="F819" s="127">
        <v>5550</v>
      </c>
      <c r="G819" s="95" t="s">
        <v>2835</v>
      </c>
      <c r="H819" s="127">
        <v>1790</v>
      </c>
      <c r="I819" s="95" t="s">
        <v>2836</v>
      </c>
      <c r="J819" s="127">
        <v>4280</v>
      </c>
      <c r="K819" s="95" t="s">
        <v>2837</v>
      </c>
      <c r="L819" s="126">
        <v>753</v>
      </c>
      <c r="M819" s="95" t="s">
        <v>2838</v>
      </c>
      <c r="N819" s="126">
        <v>260</v>
      </c>
    </row>
    <row r="820" spans="1:14" x14ac:dyDescent="0.25">
      <c r="A820" s="98" t="s">
        <v>2839</v>
      </c>
      <c r="B820" s="114" t="s">
        <v>2840</v>
      </c>
      <c r="C820" s="118">
        <v>7.5</v>
      </c>
      <c r="D820" s="139">
        <v>0.36</v>
      </c>
      <c r="E820" s="98" t="s">
        <v>2841</v>
      </c>
      <c r="F820" s="129">
        <v>3350</v>
      </c>
      <c r="G820" s="98" t="s">
        <v>2842</v>
      </c>
      <c r="H820" s="128">
        <v>979</v>
      </c>
      <c r="I820" s="98" t="s">
        <v>2356</v>
      </c>
      <c r="J820" s="129">
        <v>2240</v>
      </c>
      <c r="K820" s="98" t="s">
        <v>2843</v>
      </c>
      <c r="L820" s="128">
        <v>273</v>
      </c>
      <c r="M820" s="98" t="s">
        <v>2844</v>
      </c>
      <c r="N820" s="128">
        <v>138</v>
      </c>
    </row>
    <row r="821" spans="1:14" x14ac:dyDescent="0.25">
      <c r="A821" s="95" t="s">
        <v>2845</v>
      </c>
      <c r="B821" s="112" t="s">
        <v>2846</v>
      </c>
      <c r="C821" s="113">
        <v>4.9000000000000004</v>
      </c>
      <c r="D821" s="138">
        <v>0.33</v>
      </c>
      <c r="E821" s="95" t="s">
        <v>2847</v>
      </c>
      <c r="F821" s="127">
        <v>2360</v>
      </c>
      <c r="G821" s="95" t="s">
        <v>2848</v>
      </c>
      <c r="H821" s="126">
        <v>654</v>
      </c>
      <c r="I821" s="95" t="s">
        <v>2849</v>
      </c>
      <c r="J821" s="127">
        <v>1280</v>
      </c>
      <c r="K821" s="95" t="s">
        <v>2850</v>
      </c>
      <c r="L821" s="126">
        <v>136</v>
      </c>
      <c r="M821" s="95" t="s">
        <v>2851</v>
      </c>
      <c r="N821" s="126">
        <v>91</v>
      </c>
    </row>
    <row r="822" spans="1:14" x14ac:dyDescent="0.25">
      <c r="A822" s="98" t="s">
        <v>2852</v>
      </c>
      <c r="B822" s="114" t="s">
        <v>2853</v>
      </c>
      <c r="C822" s="118">
        <v>6.6</v>
      </c>
      <c r="D822" s="139">
        <v>0.31</v>
      </c>
      <c r="E822" s="98" t="s">
        <v>2854</v>
      </c>
      <c r="F822" s="129">
        <v>2900</v>
      </c>
      <c r="G822" s="98" t="s">
        <v>2855</v>
      </c>
      <c r="H822" s="128">
        <v>828</v>
      </c>
      <c r="I822" s="98" t="s">
        <v>2856</v>
      </c>
      <c r="J822" s="129">
        <v>1820</v>
      </c>
      <c r="K822" s="98" t="s">
        <v>2857</v>
      </c>
      <c r="L822" s="128">
        <v>206</v>
      </c>
      <c r="M822" s="98" t="s">
        <v>2858</v>
      </c>
      <c r="N822" s="128">
        <v>116</v>
      </c>
    </row>
    <row r="823" spans="1:14" x14ac:dyDescent="0.25">
      <c r="A823" s="95" t="s">
        <v>2859</v>
      </c>
      <c r="B823" s="112" t="s">
        <v>2860</v>
      </c>
      <c r="C823" s="113">
        <v>5.5</v>
      </c>
      <c r="D823" s="138">
        <v>0.36</v>
      </c>
      <c r="E823" s="95" t="s">
        <v>2861</v>
      </c>
      <c r="F823" s="127">
        <v>2910</v>
      </c>
      <c r="G823" s="95" t="s">
        <v>2862</v>
      </c>
      <c r="H823" s="126">
        <v>812</v>
      </c>
      <c r="I823" s="95" t="s">
        <v>2863</v>
      </c>
      <c r="J823" s="127">
        <v>1670</v>
      </c>
      <c r="K823" s="95" t="s">
        <v>2317</v>
      </c>
      <c r="L823" s="126">
        <v>179</v>
      </c>
      <c r="M823" s="95" t="s">
        <v>2864</v>
      </c>
      <c r="N823" s="126">
        <v>114</v>
      </c>
    </row>
    <row r="824" spans="1:14" x14ac:dyDescent="0.25">
      <c r="A824" s="98" t="s">
        <v>2865</v>
      </c>
      <c r="B824" s="114" t="s">
        <v>2866</v>
      </c>
      <c r="C824" s="118">
        <v>0.3</v>
      </c>
      <c r="D824" s="139">
        <v>0.14000000000000001</v>
      </c>
      <c r="E824" s="98" t="s">
        <v>2867</v>
      </c>
      <c r="F824" s="128">
        <v>69</v>
      </c>
      <c r="G824" s="98" t="s">
        <v>2867</v>
      </c>
      <c r="H824" s="128">
        <v>19</v>
      </c>
      <c r="I824" s="98" t="s">
        <v>2868</v>
      </c>
      <c r="J824" s="128">
        <v>21</v>
      </c>
      <c r="K824" s="98" t="s">
        <v>2869</v>
      </c>
      <c r="L824" s="128">
        <v>3</v>
      </c>
      <c r="M824" s="98" t="s">
        <v>2870</v>
      </c>
      <c r="N824" s="128">
        <v>3</v>
      </c>
    </row>
    <row r="825" spans="1:14" x14ac:dyDescent="0.25">
      <c r="A825" s="95" t="s">
        <v>2871</v>
      </c>
      <c r="B825" s="112" t="s">
        <v>2872</v>
      </c>
      <c r="C825" s="113">
        <v>2.5</v>
      </c>
      <c r="D825" s="138">
        <v>0.26</v>
      </c>
      <c r="E825" s="95" t="s">
        <v>2873</v>
      </c>
      <c r="F825" s="127">
        <v>1110</v>
      </c>
      <c r="G825" s="95" t="s">
        <v>2873</v>
      </c>
      <c r="H825" s="126">
        <v>301</v>
      </c>
      <c r="I825" s="95" t="s">
        <v>2874</v>
      </c>
      <c r="J825" s="126">
        <v>438</v>
      </c>
      <c r="K825" s="95" t="s">
        <v>2875</v>
      </c>
      <c r="L825" s="126">
        <v>54</v>
      </c>
      <c r="M825" s="95" t="s">
        <v>2876</v>
      </c>
      <c r="N825" s="126">
        <v>42</v>
      </c>
    </row>
    <row r="826" spans="1:14" x14ac:dyDescent="0.25">
      <c r="A826" s="98" t="s">
        <v>2877</v>
      </c>
      <c r="B826" s="114" t="s">
        <v>2878</v>
      </c>
      <c r="C826" s="98" t="s">
        <v>2879</v>
      </c>
      <c r="D826" s="139">
        <v>0.04</v>
      </c>
      <c r="E826" s="98" t="s">
        <v>2880</v>
      </c>
      <c r="F826" s="128">
        <v>5</v>
      </c>
      <c r="G826" s="98" t="s">
        <v>2880</v>
      </c>
      <c r="H826" s="128">
        <v>1</v>
      </c>
      <c r="I826" s="98" t="s">
        <v>2881</v>
      </c>
      <c r="J826" s="128">
        <v>1</v>
      </c>
      <c r="K826" s="98" t="s">
        <v>2882</v>
      </c>
      <c r="L826" s="130" t="s">
        <v>2349</v>
      </c>
      <c r="M826" s="98" t="s">
        <v>2883</v>
      </c>
      <c r="N826" s="130" t="s">
        <v>2349</v>
      </c>
    </row>
    <row r="827" spans="1:14" x14ac:dyDescent="0.25">
      <c r="A827" s="95" t="s">
        <v>2884</v>
      </c>
      <c r="B827" s="112" t="s">
        <v>2885</v>
      </c>
      <c r="C827" s="113">
        <v>0.4</v>
      </c>
      <c r="D827" s="138">
        <v>0.13</v>
      </c>
      <c r="E827" s="95" t="s">
        <v>2611</v>
      </c>
      <c r="F827" s="126">
        <v>108</v>
      </c>
      <c r="G827" s="95" t="s">
        <v>2611</v>
      </c>
      <c r="H827" s="126">
        <v>29</v>
      </c>
      <c r="I827" s="95" t="s">
        <v>2886</v>
      </c>
      <c r="J827" s="126">
        <v>33</v>
      </c>
      <c r="K827" s="95" t="s">
        <v>2887</v>
      </c>
      <c r="L827" s="126">
        <v>5</v>
      </c>
      <c r="M827" s="95" t="s">
        <v>2888</v>
      </c>
      <c r="N827" s="126">
        <v>4</v>
      </c>
    </row>
    <row r="828" spans="1:14" x14ac:dyDescent="0.25">
      <c r="A828" s="98" t="s">
        <v>2889</v>
      </c>
      <c r="B828" s="114" t="s">
        <v>2890</v>
      </c>
      <c r="C828" s="98" t="s">
        <v>2891</v>
      </c>
      <c r="D828" s="139">
        <v>0.02</v>
      </c>
      <c r="E828" s="98" t="s">
        <v>2892</v>
      </c>
      <c r="F828" s="128">
        <v>1</v>
      </c>
      <c r="G828" s="98" t="s">
        <v>2892</v>
      </c>
      <c r="H828" s="130" t="s">
        <v>2349</v>
      </c>
      <c r="I828" s="98" t="s">
        <v>2893</v>
      </c>
      <c r="J828" s="130" t="s">
        <v>2349</v>
      </c>
      <c r="K828" s="98" t="s">
        <v>2894</v>
      </c>
      <c r="L828" s="130" t="s">
        <v>2349</v>
      </c>
      <c r="M828" s="98" t="s">
        <v>2491</v>
      </c>
      <c r="N828" s="130" t="s">
        <v>2349</v>
      </c>
    </row>
    <row r="829" spans="1:14" ht="18" x14ac:dyDescent="0.25">
      <c r="A829" s="95" t="s">
        <v>2895</v>
      </c>
      <c r="B829" s="112" t="s">
        <v>2896</v>
      </c>
      <c r="C829" s="106">
        <v>22.5</v>
      </c>
      <c r="D829" s="138">
        <v>0.53</v>
      </c>
      <c r="E829" s="95" t="s">
        <v>2897</v>
      </c>
      <c r="F829" s="127">
        <v>6720</v>
      </c>
      <c r="G829" s="95" t="s">
        <v>2898</v>
      </c>
      <c r="H829" s="127">
        <v>3070</v>
      </c>
      <c r="I829" s="95" t="s">
        <v>2899</v>
      </c>
      <c r="J829" s="127">
        <v>6180</v>
      </c>
      <c r="K829" s="95" t="s">
        <v>2900</v>
      </c>
      <c r="L829" s="127">
        <v>2580</v>
      </c>
      <c r="M829" s="95" t="s">
        <v>2901</v>
      </c>
      <c r="N829" s="126">
        <v>718</v>
      </c>
    </row>
    <row r="830" spans="1:14" ht="15.75" x14ac:dyDescent="0.25">
      <c r="A830" s="120" t="s">
        <v>2902</v>
      </c>
      <c r="B830" s="119" t="s">
        <v>2903</v>
      </c>
      <c r="C830" s="157">
        <v>21.2</v>
      </c>
      <c r="D830" s="140">
        <v>0.44</v>
      </c>
      <c r="E830" s="120" t="s">
        <v>2904</v>
      </c>
      <c r="F830" s="152">
        <v>5940</v>
      </c>
      <c r="G830" s="120" t="s">
        <v>2905</v>
      </c>
      <c r="H830" s="152">
        <v>2620</v>
      </c>
      <c r="I830" s="120" t="s">
        <v>2906</v>
      </c>
      <c r="J830" s="152">
        <v>5410</v>
      </c>
      <c r="K830" s="120" t="s">
        <v>2907</v>
      </c>
      <c r="L830" s="152">
        <v>2130</v>
      </c>
      <c r="M830" s="120" t="s">
        <v>2908</v>
      </c>
      <c r="N830" s="158">
        <v>575</v>
      </c>
    </row>
    <row r="831" spans="1:14" ht="18" x14ac:dyDescent="0.25">
      <c r="A831" s="91" t="s">
        <v>2909</v>
      </c>
      <c r="B831" s="134" t="s">
        <v>2910</v>
      </c>
      <c r="C831" s="104">
        <v>7.5</v>
      </c>
      <c r="D831" s="135">
        <v>0.44</v>
      </c>
      <c r="E831" s="91" t="s">
        <v>2911</v>
      </c>
      <c r="F831" s="155">
        <v>3180</v>
      </c>
      <c r="G831" s="91" t="s">
        <v>2912</v>
      </c>
      <c r="H831" s="136">
        <v>929</v>
      </c>
      <c r="I831" s="91" t="s">
        <v>2913</v>
      </c>
      <c r="J831" s="155">
        <v>2120</v>
      </c>
      <c r="K831" s="91" t="s">
        <v>2914</v>
      </c>
      <c r="L831" s="136">
        <v>259</v>
      </c>
      <c r="M831" s="91" t="s">
        <v>2915</v>
      </c>
      <c r="N831" s="136">
        <v>131</v>
      </c>
    </row>
    <row r="832" spans="1:14" ht="18" x14ac:dyDescent="0.25">
      <c r="A832" s="95" t="s">
        <v>2916</v>
      </c>
      <c r="B832" s="112" t="s">
        <v>2917</v>
      </c>
      <c r="C832" s="113">
        <v>2.2000000000000002</v>
      </c>
      <c r="D832" s="138">
        <v>0.32</v>
      </c>
      <c r="E832" s="95" t="s">
        <v>2918</v>
      </c>
      <c r="F832" s="126">
        <v>795</v>
      </c>
      <c r="G832" s="95" t="s">
        <v>2918</v>
      </c>
      <c r="H832" s="126">
        <v>216</v>
      </c>
      <c r="I832" s="95" t="s">
        <v>2919</v>
      </c>
      <c r="J832" s="126">
        <v>302</v>
      </c>
      <c r="K832" s="95" t="s">
        <v>2920</v>
      </c>
      <c r="L832" s="126">
        <v>38</v>
      </c>
      <c r="M832" s="95" t="s">
        <v>2921</v>
      </c>
      <c r="N832" s="126">
        <v>30</v>
      </c>
    </row>
    <row r="833" spans="1:14" ht="18" x14ac:dyDescent="0.25">
      <c r="A833" s="98" t="s">
        <v>2922</v>
      </c>
      <c r="B833" s="114" t="s">
        <v>2923</v>
      </c>
      <c r="C833" s="118">
        <v>5</v>
      </c>
      <c r="D833" s="139">
        <v>0.35</v>
      </c>
      <c r="E833" s="98" t="s">
        <v>2924</v>
      </c>
      <c r="F833" s="129">
        <v>1910</v>
      </c>
      <c r="G833" s="98" t="s">
        <v>2925</v>
      </c>
      <c r="H833" s="128">
        <v>530</v>
      </c>
      <c r="I833" s="98" t="s">
        <v>2926</v>
      </c>
      <c r="J833" s="129">
        <v>1050</v>
      </c>
      <c r="K833" s="98" t="s">
        <v>2927</v>
      </c>
      <c r="L833" s="128">
        <v>111</v>
      </c>
      <c r="M833" s="98" t="s">
        <v>2928</v>
      </c>
      <c r="N833" s="128">
        <v>74</v>
      </c>
    </row>
    <row r="834" spans="1:14" ht="18" x14ac:dyDescent="0.25">
      <c r="A834" s="95" t="s">
        <v>2929</v>
      </c>
      <c r="B834" s="112" t="s">
        <v>2930</v>
      </c>
      <c r="C834" s="113">
        <v>6.6</v>
      </c>
      <c r="D834" s="138">
        <v>0.42</v>
      </c>
      <c r="E834" s="95" t="s">
        <v>2862</v>
      </c>
      <c r="F834" s="127">
        <v>2990</v>
      </c>
      <c r="G834" s="95" t="s">
        <v>2931</v>
      </c>
      <c r="H834" s="126">
        <v>854</v>
      </c>
      <c r="I834" s="95" t="s">
        <v>2932</v>
      </c>
      <c r="J834" s="127">
        <v>1880</v>
      </c>
      <c r="K834" s="95" t="s">
        <v>2196</v>
      </c>
      <c r="L834" s="126">
        <v>212</v>
      </c>
      <c r="M834" s="95" t="s">
        <v>2933</v>
      </c>
      <c r="N834" s="126">
        <v>120</v>
      </c>
    </row>
    <row r="835" spans="1:14" ht="18" x14ac:dyDescent="0.25">
      <c r="A835" s="98" t="s">
        <v>2934</v>
      </c>
      <c r="B835" s="114" t="s">
        <v>2935</v>
      </c>
      <c r="C835" s="118">
        <v>6</v>
      </c>
      <c r="D835" s="114" t="s">
        <v>2936</v>
      </c>
      <c r="E835" s="98" t="s">
        <v>2937</v>
      </c>
      <c r="F835" s="129">
        <v>3150</v>
      </c>
      <c r="G835" s="98" t="s">
        <v>2938</v>
      </c>
      <c r="H835" s="128">
        <v>889</v>
      </c>
      <c r="I835" s="98" t="s">
        <v>2445</v>
      </c>
      <c r="J835" s="129">
        <v>1900</v>
      </c>
      <c r="K835" s="98" t="s">
        <v>2857</v>
      </c>
      <c r="L835" s="128">
        <v>206</v>
      </c>
      <c r="M835" s="98" t="s">
        <v>2939</v>
      </c>
      <c r="N835" s="128">
        <v>124</v>
      </c>
    </row>
    <row r="836" spans="1:14" x14ac:dyDescent="0.25">
      <c r="A836" s="95" t="s">
        <v>2940</v>
      </c>
      <c r="B836" s="112" t="s">
        <v>2941</v>
      </c>
      <c r="C836" s="113">
        <v>3.7</v>
      </c>
      <c r="D836" s="138">
        <v>0.32</v>
      </c>
      <c r="E836" s="95" t="s">
        <v>2942</v>
      </c>
      <c r="F836" s="127">
        <v>1330</v>
      </c>
      <c r="G836" s="95" t="s">
        <v>2943</v>
      </c>
      <c r="H836" s="126">
        <v>363</v>
      </c>
      <c r="I836" s="95" t="s">
        <v>2242</v>
      </c>
      <c r="J836" s="126">
        <v>624</v>
      </c>
      <c r="K836" s="95" t="s">
        <v>2944</v>
      </c>
      <c r="L836" s="126">
        <v>69</v>
      </c>
      <c r="M836" s="95" t="s">
        <v>2945</v>
      </c>
      <c r="N836" s="126">
        <v>51</v>
      </c>
    </row>
    <row r="837" spans="1:14" ht="18" x14ac:dyDescent="0.25">
      <c r="A837" s="98" t="s">
        <v>2946</v>
      </c>
      <c r="B837" s="114" t="s">
        <v>2947</v>
      </c>
      <c r="C837" s="118">
        <v>3.8</v>
      </c>
      <c r="D837" s="139">
        <v>0.3</v>
      </c>
      <c r="E837" s="98" t="s">
        <v>2948</v>
      </c>
      <c r="F837" s="129">
        <v>1410</v>
      </c>
      <c r="G837" s="98" t="s">
        <v>2949</v>
      </c>
      <c r="H837" s="128">
        <v>387</v>
      </c>
      <c r="I837" s="98" t="s">
        <v>2950</v>
      </c>
      <c r="J837" s="128">
        <v>673</v>
      </c>
      <c r="K837" s="98" t="s">
        <v>2951</v>
      </c>
      <c r="L837" s="128">
        <v>74</v>
      </c>
      <c r="M837" s="98" t="s">
        <v>2952</v>
      </c>
      <c r="N837" s="128">
        <v>54</v>
      </c>
    </row>
    <row r="838" spans="1:14" ht="18" x14ac:dyDescent="0.25">
      <c r="A838" s="95" t="s">
        <v>2953</v>
      </c>
      <c r="B838" s="112" t="s">
        <v>2954</v>
      </c>
      <c r="C838" s="112" t="s">
        <v>2955</v>
      </c>
      <c r="D838" s="138">
        <v>0.17</v>
      </c>
      <c r="E838" s="95" t="s">
        <v>2956</v>
      </c>
      <c r="F838" s="126">
        <v>62</v>
      </c>
      <c r="G838" s="95" t="s">
        <v>2956</v>
      </c>
      <c r="H838" s="126">
        <v>17</v>
      </c>
      <c r="I838" s="95" t="s">
        <v>2957</v>
      </c>
      <c r="J838" s="126">
        <v>18</v>
      </c>
      <c r="K838" s="95" t="s">
        <v>2958</v>
      </c>
      <c r="L838" s="126">
        <v>3</v>
      </c>
      <c r="M838" s="95" t="s">
        <v>2959</v>
      </c>
      <c r="N838" s="126">
        <v>2</v>
      </c>
    </row>
    <row r="839" spans="1:14" ht="18" x14ac:dyDescent="0.25">
      <c r="A839" s="98" t="s">
        <v>2960</v>
      </c>
      <c r="B839" s="114" t="s">
        <v>2961</v>
      </c>
      <c r="C839" s="118">
        <v>5.7</v>
      </c>
      <c r="D839" s="139">
        <v>0.37</v>
      </c>
      <c r="E839" s="98" t="s">
        <v>2962</v>
      </c>
      <c r="F839" s="129">
        <v>2560</v>
      </c>
      <c r="G839" s="98" t="s">
        <v>2963</v>
      </c>
      <c r="H839" s="128">
        <v>719</v>
      </c>
      <c r="I839" s="98" t="s">
        <v>2964</v>
      </c>
      <c r="J839" s="129">
        <v>1500</v>
      </c>
      <c r="K839" s="98" t="s">
        <v>2965</v>
      </c>
      <c r="L839" s="128">
        <v>162</v>
      </c>
      <c r="M839" s="98" t="s">
        <v>2966</v>
      </c>
      <c r="N839" s="128">
        <v>101</v>
      </c>
    </row>
    <row r="840" spans="1:14" ht="18" x14ac:dyDescent="0.25">
      <c r="A840" s="95" t="s">
        <v>2967</v>
      </c>
      <c r="B840" s="112" t="s">
        <v>2968</v>
      </c>
      <c r="C840" s="113">
        <v>3.5</v>
      </c>
      <c r="D840" s="138">
        <v>0.38</v>
      </c>
      <c r="E840" s="95" t="s">
        <v>2969</v>
      </c>
      <c r="F840" s="127">
        <v>1640</v>
      </c>
      <c r="G840" s="95" t="s">
        <v>2970</v>
      </c>
      <c r="H840" s="126">
        <v>446</v>
      </c>
      <c r="I840" s="95" t="s">
        <v>2971</v>
      </c>
      <c r="J840" s="126">
        <v>747</v>
      </c>
      <c r="K840" s="95" t="s">
        <v>2972</v>
      </c>
      <c r="L840" s="126">
        <v>84</v>
      </c>
      <c r="M840" s="95" t="s">
        <v>2973</v>
      </c>
      <c r="N840" s="126">
        <v>62</v>
      </c>
    </row>
    <row r="841" spans="1:14" ht="18" x14ac:dyDescent="0.25">
      <c r="A841" s="98" t="s">
        <v>2974</v>
      </c>
      <c r="B841" s="114" t="s">
        <v>2975</v>
      </c>
      <c r="C841" s="118">
        <v>3.8</v>
      </c>
      <c r="D841" s="139">
        <v>0.32</v>
      </c>
      <c r="E841" s="98" t="s">
        <v>2976</v>
      </c>
      <c r="F841" s="129">
        <v>1510</v>
      </c>
      <c r="G841" s="98" t="s">
        <v>2977</v>
      </c>
      <c r="H841" s="128">
        <v>413</v>
      </c>
      <c r="I841" s="98" t="s">
        <v>2978</v>
      </c>
      <c r="J841" s="128">
        <v>718</v>
      </c>
      <c r="K841" s="98" t="s">
        <v>2979</v>
      </c>
      <c r="L841" s="128">
        <v>79</v>
      </c>
      <c r="M841" s="98" t="s">
        <v>2980</v>
      </c>
      <c r="N841" s="128">
        <v>57</v>
      </c>
    </row>
    <row r="842" spans="1:14" x14ac:dyDescent="0.25">
      <c r="A842" s="95" t="s">
        <v>2981</v>
      </c>
      <c r="B842" s="112" t="s">
        <v>2982</v>
      </c>
      <c r="C842" s="95" t="s">
        <v>2983</v>
      </c>
      <c r="D842" s="138">
        <v>0.15</v>
      </c>
      <c r="E842" s="95" t="s">
        <v>2856</v>
      </c>
      <c r="F842" s="126">
        <v>50</v>
      </c>
      <c r="G842" s="95" t="s">
        <v>2856</v>
      </c>
      <c r="H842" s="126">
        <v>14</v>
      </c>
      <c r="I842" s="95" t="s">
        <v>2984</v>
      </c>
      <c r="J842" s="126">
        <v>15</v>
      </c>
      <c r="K842" s="95" t="s">
        <v>2985</v>
      </c>
      <c r="L842" s="126">
        <v>2</v>
      </c>
      <c r="M842" s="95" t="s">
        <v>2986</v>
      </c>
      <c r="N842" s="126">
        <v>2</v>
      </c>
    </row>
    <row r="843" spans="1:14" ht="18" x14ac:dyDescent="0.25">
      <c r="A843" s="98" t="s">
        <v>2987</v>
      </c>
      <c r="B843" s="114" t="s">
        <v>2988</v>
      </c>
      <c r="C843" s="98" t="s">
        <v>2989</v>
      </c>
      <c r="D843" s="139">
        <v>0.05</v>
      </c>
      <c r="E843" s="98" t="s">
        <v>2990</v>
      </c>
      <c r="F843" s="128">
        <v>3</v>
      </c>
      <c r="G843" s="98" t="s">
        <v>2990</v>
      </c>
      <c r="H843" s="130" t="s">
        <v>2349</v>
      </c>
      <c r="I843" s="98" t="s">
        <v>2991</v>
      </c>
      <c r="J843" s="130" t="s">
        <v>2349</v>
      </c>
      <c r="K843" s="98" t="s">
        <v>2992</v>
      </c>
      <c r="L843" s="130" t="s">
        <v>2349</v>
      </c>
      <c r="M843" s="98" t="s">
        <v>2993</v>
      </c>
      <c r="N843" s="130" t="s">
        <v>2349</v>
      </c>
    </row>
    <row r="844" spans="1:14" ht="18" x14ac:dyDescent="0.25">
      <c r="A844" s="95" t="s">
        <v>2994</v>
      </c>
      <c r="B844" s="112" t="s">
        <v>2995</v>
      </c>
      <c r="C844" s="113">
        <v>0.6</v>
      </c>
      <c r="D844" s="112" t="s">
        <v>2996</v>
      </c>
      <c r="E844" s="95" t="s">
        <v>2997</v>
      </c>
      <c r="F844" s="126">
        <v>215</v>
      </c>
      <c r="G844" s="95" t="s">
        <v>2997</v>
      </c>
      <c r="H844" s="126">
        <v>58</v>
      </c>
      <c r="I844" s="95" t="s">
        <v>2998</v>
      </c>
      <c r="J844" s="126">
        <v>66</v>
      </c>
      <c r="K844" s="95" t="s">
        <v>2999</v>
      </c>
      <c r="L844" s="126">
        <v>10</v>
      </c>
      <c r="M844" s="95" t="s">
        <v>3000</v>
      </c>
      <c r="N844" s="126">
        <v>8</v>
      </c>
    </row>
    <row r="845" spans="1:14" ht="18" x14ac:dyDescent="0.25">
      <c r="A845" s="98" t="s">
        <v>3001</v>
      </c>
      <c r="B845" s="114" t="s">
        <v>3002</v>
      </c>
      <c r="C845" s="118">
        <v>5</v>
      </c>
      <c r="D845" s="139">
        <v>0.3</v>
      </c>
      <c r="E845" s="98" t="s">
        <v>3003</v>
      </c>
      <c r="F845" s="129">
        <v>2260</v>
      </c>
      <c r="G845" s="98" t="s">
        <v>3004</v>
      </c>
      <c r="H845" s="128">
        <v>627</v>
      </c>
      <c r="I845" s="98" t="s">
        <v>3005</v>
      </c>
      <c r="J845" s="129">
        <v>1240</v>
      </c>
      <c r="K845" s="98" t="s">
        <v>3006</v>
      </c>
      <c r="L845" s="128">
        <v>132</v>
      </c>
      <c r="M845" s="98" t="s">
        <v>3007</v>
      </c>
      <c r="N845" s="128">
        <v>88</v>
      </c>
    </row>
    <row r="846" spans="1:14" ht="18" x14ac:dyDescent="0.25">
      <c r="A846" s="95" t="s">
        <v>3008</v>
      </c>
      <c r="B846" s="112" t="s">
        <v>3009</v>
      </c>
      <c r="C846" s="95" t="s">
        <v>2458</v>
      </c>
      <c r="D846" s="138">
        <v>0.01</v>
      </c>
      <c r="E846" s="95" t="s">
        <v>3010</v>
      </c>
      <c r="F846" s="131" t="s">
        <v>2349</v>
      </c>
      <c r="G846" s="95" t="s">
        <v>3010</v>
      </c>
      <c r="H846" s="131" t="s">
        <v>2349</v>
      </c>
      <c r="I846" s="95" t="s">
        <v>3011</v>
      </c>
      <c r="J846" s="131" t="s">
        <v>2349</v>
      </c>
      <c r="K846" s="95" t="s">
        <v>3012</v>
      </c>
      <c r="L846" s="131" t="s">
        <v>2349</v>
      </c>
      <c r="M846" s="95" t="s">
        <v>3013</v>
      </c>
      <c r="N846" s="131" t="s">
        <v>2349</v>
      </c>
    </row>
    <row r="847" spans="1:14" x14ac:dyDescent="0.25">
      <c r="A847" s="98" t="s">
        <v>3014</v>
      </c>
      <c r="B847" s="114" t="s">
        <v>3015</v>
      </c>
      <c r="C847" s="118">
        <v>0.3</v>
      </c>
      <c r="D847" s="139">
        <v>0.16</v>
      </c>
      <c r="E847" s="98" t="s">
        <v>3016</v>
      </c>
      <c r="F847" s="128">
        <v>47</v>
      </c>
      <c r="G847" s="98" t="s">
        <v>3016</v>
      </c>
      <c r="H847" s="128">
        <v>13</v>
      </c>
      <c r="I847" s="98" t="s">
        <v>3017</v>
      </c>
      <c r="J847" s="128">
        <v>14</v>
      </c>
      <c r="K847" s="98" t="s">
        <v>3018</v>
      </c>
      <c r="L847" s="128">
        <v>2</v>
      </c>
      <c r="M847" s="98" t="s">
        <v>3019</v>
      </c>
      <c r="N847" s="128">
        <v>2</v>
      </c>
    </row>
    <row r="848" spans="1:14" ht="18" x14ac:dyDescent="0.25">
      <c r="A848" s="95" t="s">
        <v>3020</v>
      </c>
      <c r="B848" s="112" t="s">
        <v>3021</v>
      </c>
      <c r="C848" s="106">
        <v>13.5</v>
      </c>
      <c r="D848" s="138">
        <v>1.02</v>
      </c>
      <c r="E848" s="95" t="s">
        <v>3022</v>
      </c>
      <c r="F848" s="127">
        <v>8010</v>
      </c>
      <c r="G848" s="95" t="s">
        <v>3023</v>
      </c>
      <c r="H848" s="127">
        <v>2820</v>
      </c>
      <c r="I848" s="95" t="s">
        <v>2747</v>
      </c>
      <c r="J848" s="127">
        <v>6600</v>
      </c>
      <c r="K848" s="95" t="s">
        <v>3024</v>
      </c>
      <c r="L848" s="127">
        <v>1530</v>
      </c>
      <c r="M848" s="95" t="s">
        <v>3025</v>
      </c>
      <c r="N848" s="126">
        <v>436</v>
      </c>
    </row>
    <row r="849" spans="1:14" x14ac:dyDescent="0.25">
      <c r="A849" s="98" t="s">
        <v>3026</v>
      </c>
      <c r="B849" s="114" t="s">
        <v>3027</v>
      </c>
      <c r="C849" s="118">
        <v>4.7</v>
      </c>
      <c r="D849" s="139">
        <v>0.36</v>
      </c>
      <c r="E849" s="98" t="s">
        <v>3028</v>
      </c>
      <c r="F849" s="129">
        <v>1530</v>
      </c>
      <c r="G849" s="98" t="s">
        <v>3029</v>
      </c>
      <c r="H849" s="128">
        <v>421</v>
      </c>
      <c r="I849" s="98" t="s">
        <v>3030</v>
      </c>
      <c r="J849" s="128">
        <v>809</v>
      </c>
      <c r="K849" s="98" t="s">
        <v>3031</v>
      </c>
      <c r="L849" s="128">
        <v>86</v>
      </c>
      <c r="M849" s="98" t="s">
        <v>3032</v>
      </c>
      <c r="N849" s="128">
        <v>59</v>
      </c>
    </row>
    <row r="850" spans="1:14" x14ac:dyDescent="0.25">
      <c r="A850" s="95" t="s">
        <v>3033</v>
      </c>
      <c r="B850" s="112" t="s">
        <v>3034</v>
      </c>
      <c r="C850" s="113">
        <v>4.7</v>
      </c>
      <c r="D850" s="138">
        <v>0.42</v>
      </c>
      <c r="E850" s="95" t="s">
        <v>3035</v>
      </c>
      <c r="F850" s="127">
        <v>1760</v>
      </c>
      <c r="G850" s="95" t="s">
        <v>3036</v>
      </c>
      <c r="H850" s="126">
        <v>486</v>
      </c>
      <c r="I850" s="95" t="s">
        <v>3037</v>
      </c>
      <c r="J850" s="126">
        <v>934</v>
      </c>
      <c r="K850" s="95" t="s">
        <v>3038</v>
      </c>
      <c r="L850" s="126">
        <v>99</v>
      </c>
      <c r="M850" s="95" t="s">
        <v>3039</v>
      </c>
      <c r="N850" s="126">
        <v>68</v>
      </c>
    </row>
    <row r="851" spans="1:14" x14ac:dyDescent="0.25">
      <c r="A851" s="98" t="s">
        <v>3040</v>
      </c>
      <c r="B851" s="114" t="s">
        <v>3041</v>
      </c>
      <c r="C851" s="118">
        <v>4.7</v>
      </c>
      <c r="D851" s="139">
        <v>0.35</v>
      </c>
      <c r="E851" s="98" t="s">
        <v>3042</v>
      </c>
      <c r="F851" s="129">
        <v>1480</v>
      </c>
      <c r="G851" s="98" t="s">
        <v>3043</v>
      </c>
      <c r="H851" s="128">
        <v>407</v>
      </c>
      <c r="I851" s="98" t="s">
        <v>3044</v>
      </c>
      <c r="J851" s="128">
        <v>783</v>
      </c>
      <c r="K851" s="98" t="s">
        <v>3045</v>
      </c>
      <c r="L851" s="128">
        <v>83</v>
      </c>
      <c r="M851" s="98" t="s">
        <v>3046</v>
      </c>
      <c r="N851" s="128">
        <v>57</v>
      </c>
    </row>
    <row r="852" spans="1:14" x14ac:dyDescent="0.25">
      <c r="A852" s="95" t="s">
        <v>3047</v>
      </c>
      <c r="B852" s="112" t="s">
        <v>3048</v>
      </c>
      <c r="C852" s="113">
        <v>0.8</v>
      </c>
      <c r="D852" s="138">
        <v>0.3</v>
      </c>
      <c r="E852" s="95" t="s">
        <v>3049</v>
      </c>
      <c r="F852" s="126">
        <v>209</v>
      </c>
      <c r="G852" s="95" t="s">
        <v>3049</v>
      </c>
      <c r="H852" s="126">
        <v>57</v>
      </c>
      <c r="I852" s="95" t="s">
        <v>3050</v>
      </c>
      <c r="J852" s="126">
        <v>66</v>
      </c>
      <c r="K852" s="95" t="s">
        <v>3051</v>
      </c>
      <c r="L852" s="126">
        <v>10</v>
      </c>
      <c r="M852" s="95" t="s">
        <v>3052</v>
      </c>
      <c r="N852" s="126">
        <v>8</v>
      </c>
    </row>
    <row r="853" spans="1:14" x14ac:dyDescent="0.25">
      <c r="A853" s="98" t="s">
        <v>3053</v>
      </c>
      <c r="B853" s="114" t="s">
        <v>3054</v>
      </c>
      <c r="C853" s="118">
        <v>0.8</v>
      </c>
      <c r="D853" s="114" t="s">
        <v>3055</v>
      </c>
      <c r="E853" s="98" t="s">
        <v>3056</v>
      </c>
      <c r="F853" s="128">
        <v>237</v>
      </c>
      <c r="G853" s="98" t="s">
        <v>3056</v>
      </c>
      <c r="H853" s="128">
        <v>65</v>
      </c>
      <c r="I853" s="98" t="s">
        <v>3045</v>
      </c>
      <c r="J853" s="128">
        <v>75</v>
      </c>
      <c r="K853" s="98" t="s">
        <v>2570</v>
      </c>
      <c r="L853" s="128">
        <v>11</v>
      </c>
      <c r="M853" s="98" t="s">
        <v>3057</v>
      </c>
      <c r="N853" s="128">
        <v>9</v>
      </c>
    </row>
    <row r="854" spans="1:14" x14ac:dyDescent="0.25">
      <c r="A854" s="95" t="s">
        <v>3058</v>
      </c>
      <c r="B854" s="112" t="s">
        <v>3059</v>
      </c>
      <c r="C854" s="113">
        <v>0.8</v>
      </c>
      <c r="D854" s="138">
        <v>0.24</v>
      </c>
      <c r="E854" s="95" t="s">
        <v>3060</v>
      </c>
      <c r="F854" s="126">
        <v>163</v>
      </c>
      <c r="G854" s="95" t="s">
        <v>3060</v>
      </c>
      <c r="H854" s="126">
        <v>44</v>
      </c>
      <c r="I854" s="95" t="s">
        <v>3061</v>
      </c>
      <c r="J854" s="126">
        <v>52</v>
      </c>
      <c r="K854" s="95" t="s">
        <v>3062</v>
      </c>
      <c r="L854" s="126">
        <v>8</v>
      </c>
      <c r="M854" s="95" t="s">
        <v>3063</v>
      </c>
      <c r="N854" s="126">
        <v>6</v>
      </c>
    </row>
    <row r="855" spans="1:14" ht="18" x14ac:dyDescent="0.25">
      <c r="A855" s="98" t="s">
        <v>3064</v>
      </c>
      <c r="B855" s="114" t="s">
        <v>3065</v>
      </c>
      <c r="C855" s="109">
        <v>25</v>
      </c>
      <c r="D855" s="139">
        <v>0.65</v>
      </c>
      <c r="E855" s="98" t="s">
        <v>3066</v>
      </c>
      <c r="F855" s="148">
        <v>11000</v>
      </c>
      <c r="G855" s="98" t="s">
        <v>3067</v>
      </c>
      <c r="H855" s="129">
        <v>5350</v>
      </c>
      <c r="I855" s="98" t="s">
        <v>3068</v>
      </c>
      <c r="J855" s="148">
        <v>10300</v>
      </c>
      <c r="K855" s="98" t="s">
        <v>2439</v>
      </c>
      <c r="L855" s="129">
        <v>4770</v>
      </c>
      <c r="M855" s="98" t="s">
        <v>3069</v>
      </c>
      <c r="N855" s="128">
        <v>1420</v>
      </c>
    </row>
    <row r="856" spans="1:14" ht="18" x14ac:dyDescent="0.25">
      <c r="A856" s="95" t="s">
        <v>3070</v>
      </c>
      <c r="B856" s="112" t="s">
        <v>3071</v>
      </c>
      <c r="C856" s="106">
        <v>12.9</v>
      </c>
      <c r="D856" s="138">
        <v>0.86</v>
      </c>
      <c r="E856" s="95" t="s">
        <v>3072</v>
      </c>
      <c r="F856" s="127">
        <v>8430</v>
      </c>
      <c r="G856" s="95" t="s">
        <v>3073</v>
      </c>
      <c r="H856" s="127">
        <v>2910</v>
      </c>
      <c r="I856" s="95" t="s">
        <v>2715</v>
      </c>
      <c r="J856" s="127">
        <v>6860</v>
      </c>
      <c r="K856" s="95" t="s">
        <v>3074</v>
      </c>
      <c r="L856" s="127">
        <v>1500</v>
      </c>
      <c r="M856" s="95" t="s">
        <v>3075</v>
      </c>
      <c r="N856" s="126">
        <v>442</v>
      </c>
    </row>
    <row r="857" spans="1:14" x14ac:dyDescent="0.25">
      <c r="A857" s="98" t="s">
        <v>3076</v>
      </c>
      <c r="B857" s="114" t="s">
        <v>3077</v>
      </c>
      <c r="C857" s="118">
        <v>1.9</v>
      </c>
      <c r="D857" s="139">
        <v>0.26</v>
      </c>
      <c r="E857" s="98" t="s">
        <v>3078</v>
      </c>
      <c r="F857" s="128">
        <v>668</v>
      </c>
      <c r="G857" s="98" t="s">
        <v>3078</v>
      </c>
      <c r="H857" s="128">
        <v>182</v>
      </c>
      <c r="I857" s="98" t="s">
        <v>2642</v>
      </c>
      <c r="J857" s="128">
        <v>243</v>
      </c>
      <c r="K857" s="98" t="s">
        <v>3079</v>
      </c>
      <c r="L857" s="128">
        <v>32</v>
      </c>
      <c r="M857" s="98" t="s">
        <v>2262</v>
      </c>
      <c r="N857" s="128">
        <v>25</v>
      </c>
    </row>
    <row r="858" spans="1:14" ht="18" x14ac:dyDescent="0.25">
      <c r="A858" s="95" t="s">
        <v>3080</v>
      </c>
      <c r="B858" s="112" t="s">
        <v>3081</v>
      </c>
      <c r="C858" s="106">
        <v>12.9</v>
      </c>
      <c r="D858" s="112" t="s">
        <v>3082</v>
      </c>
      <c r="E858" s="95" t="s">
        <v>3083</v>
      </c>
      <c r="F858" s="127">
        <v>7900</v>
      </c>
      <c r="G858" s="95" t="s">
        <v>3084</v>
      </c>
      <c r="H858" s="127">
        <v>2730</v>
      </c>
      <c r="I858" s="95" t="s">
        <v>2673</v>
      </c>
      <c r="J858" s="127">
        <v>6430</v>
      </c>
      <c r="K858" s="95" t="s">
        <v>3085</v>
      </c>
      <c r="L858" s="127">
        <v>1410</v>
      </c>
      <c r="M858" s="95" t="s">
        <v>3086</v>
      </c>
      <c r="N858" s="126">
        <v>415</v>
      </c>
    </row>
    <row r="859" spans="1:14" ht="18" x14ac:dyDescent="0.25">
      <c r="A859" s="98" t="s">
        <v>3087</v>
      </c>
      <c r="B859" s="114" t="s">
        <v>3088</v>
      </c>
      <c r="C859" s="109">
        <v>12.9</v>
      </c>
      <c r="D859" s="114" t="s">
        <v>3089</v>
      </c>
      <c r="E859" s="98" t="s">
        <v>3090</v>
      </c>
      <c r="F859" s="129">
        <v>8270</v>
      </c>
      <c r="G859" s="98" t="s">
        <v>3091</v>
      </c>
      <c r="H859" s="129">
        <v>2850</v>
      </c>
      <c r="I859" s="98" t="s">
        <v>2176</v>
      </c>
      <c r="J859" s="129">
        <v>6730</v>
      </c>
      <c r="K859" s="98" t="s">
        <v>3092</v>
      </c>
      <c r="L859" s="129">
        <v>1480</v>
      </c>
      <c r="M859" s="98" t="s">
        <v>3093</v>
      </c>
      <c r="N859" s="128">
        <v>434</v>
      </c>
    </row>
    <row r="860" spans="1:14" ht="18" x14ac:dyDescent="0.25">
      <c r="A860" s="95" t="s">
        <v>3094</v>
      </c>
      <c r="B860" s="112" t="s">
        <v>3095</v>
      </c>
      <c r="C860" s="106">
        <v>25</v>
      </c>
      <c r="D860" s="112" t="s">
        <v>3096</v>
      </c>
      <c r="E860" s="95" t="s">
        <v>3097</v>
      </c>
      <c r="F860" s="147">
        <v>10900</v>
      </c>
      <c r="G860" s="95" t="s">
        <v>3098</v>
      </c>
      <c r="H860" s="127">
        <v>5300</v>
      </c>
      <c r="I860" s="95" t="s">
        <v>3099</v>
      </c>
      <c r="J860" s="147">
        <v>10200</v>
      </c>
      <c r="K860" s="95" t="s">
        <v>3100</v>
      </c>
      <c r="L860" s="127">
        <v>4730</v>
      </c>
      <c r="M860" s="95" t="s">
        <v>3101</v>
      </c>
      <c r="N860" s="126">
        <v>1400</v>
      </c>
    </row>
    <row r="861" spans="1:14" ht="36" x14ac:dyDescent="0.25">
      <c r="A861" s="120" t="s">
        <v>3102</v>
      </c>
      <c r="B861" s="119" t="s">
        <v>3103</v>
      </c>
      <c r="C861" s="157">
        <v>13.5</v>
      </c>
      <c r="D861" s="119" t="s">
        <v>3104</v>
      </c>
      <c r="E861" s="120" t="s">
        <v>3105</v>
      </c>
      <c r="F861" s="153">
        <v>11100</v>
      </c>
      <c r="G861" s="120" t="s">
        <v>3106</v>
      </c>
      <c r="H861" s="152">
        <v>3890</v>
      </c>
      <c r="I861" s="120" t="s">
        <v>3107</v>
      </c>
      <c r="J861" s="152">
        <v>9110</v>
      </c>
      <c r="K861" s="120" t="s">
        <v>2907</v>
      </c>
      <c r="L861" s="152">
        <v>2120</v>
      </c>
      <c r="M861" s="120" t="s">
        <v>3108</v>
      </c>
      <c r="N861" s="158">
        <v>602</v>
      </c>
    </row>
    <row r="862" spans="1:14" ht="18" x14ac:dyDescent="0.25">
      <c r="A862" s="91" t="s">
        <v>3109</v>
      </c>
      <c r="B862" s="134" t="s">
        <v>3110</v>
      </c>
      <c r="C862" s="124">
        <v>25</v>
      </c>
      <c r="D862" s="134" t="s">
        <v>3111</v>
      </c>
      <c r="E862" s="91" t="s">
        <v>3112</v>
      </c>
      <c r="F862" s="125">
        <v>15100</v>
      </c>
      <c r="G862" s="91" t="s">
        <v>3113</v>
      </c>
      <c r="H862" s="155">
        <v>7330</v>
      </c>
      <c r="I862" s="91" t="s">
        <v>3114</v>
      </c>
      <c r="J862" s="125">
        <v>14100</v>
      </c>
      <c r="K862" s="91" t="s">
        <v>3115</v>
      </c>
      <c r="L862" s="155">
        <v>6530</v>
      </c>
      <c r="M862" s="91" t="s">
        <v>3116</v>
      </c>
      <c r="N862" s="136">
        <v>1940</v>
      </c>
    </row>
    <row r="863" spans="1:14" ht="18" x14ac:dyDescent="0.25">
      <c r="A863" s="95" t="s">
        <v>3117</v>
      </c>
      <c r="B863" s="112" t="s">
        <v>3118</v>
      </c>
      <c r="C863" s="113">
        <v>0.8</v>
      </c>
      <c r="D863" s="112" t="s">
        <v>3119</v>
      </c>
      <c r="E863" s="95" t="s">
        <v>2184</v>
      </c>
      <c r="F863" s="126">
        <v>223</v>
      </c>
      <c r="G863" s="95" t="s">
        <v>2184</v>
      </c>
      <c r="H863" s="126">
        <v>61</v>
      </c>
      <c r="I863" s="95" t="s">
        <v>3120</v>
      </c>
      <c r="J863" s="126">
        <v>70</v>
      </c>
      <c r="K863" s="95" t="s">
        <v>3121</v>
      </c>
      <c r="L863" s="126">
        <v>10</v>
      </c>
      <c r="M863" s="95" t="s">
        <v>3122</v>
      </c>
      <c r="N863" s="126">
        <v>8</v>
      </c>
    </row>
    <row r="864" spans="1:14" ht="18" x14ac:dyDescent="0.25">
      <c r="A864" s="98" t="s">
        <v>3123</v>
      </c>
      <c r="B864" s="114" t="s">
        <v>3124</v>
      </c>
      <c r="C864" s="98" t="s">
        <v>3125</v>
      </c>
      <c r="D864" s="114" t="s">
        <v>3126</v>
      </c>
      <c r="E864" s="98" t="s">
        <v>3127</v>
      </c>
      <c r="F864" s="130" t="s">
        <v>2349</v>
      </c>
      <c r="G864" s="98" t="s">
        <v>3127</v>
      </c>
      <c r="H864" s="130" t="s">
        <v>2349</v>
      </c>
      <c r="I864" s="98" t="s">
        <v>3128</v>
      </c>
      <c r="J864" s="130" t="s">
        <v>2349</v>
      </c>
      <c r="K864" s="98" t="s">
        <v>3129</v>
      </c>
      <c r="L864" s="130" t="s">
        <v>2349</v>
      </c>
      <c r="M864" s="98" t="s">
        <v>3130</v>
      </c>
      <c r="N864" s="130" t="s">
        <v>2349</v>
      </c>
    </row>
    <row r="865" spans="1:14" ht="18" x14ac:dyDescent="0.25">
      <c r="A865" s="95" t="s">
        <v>3131</v>
      </c>
      <c r="B865" s="112" t="s">
        <v>3132</v>
      </c>
      <c r="C865" s="113">
        <v>6.2</v>
      </c>
      <c r="D865" s="112" t="s">
        <v>3133</v>
      </c>
      <c r="E865" s="95" t="s">
        <v>3134</v>
      </c>
      <c r="F865" s="127">
        <v>3080</v>
      </c>
      <c r="G865" s="95" t="s">
        <v>3135</v>
      </c>
      <c r="H865" s="126">
        <v>871</v>
      </c>
      <c r="I865" s="95" t="s">
        <v>2932</v>
      </c>
      <c r="J865" s="127">
        <v>1880</v>
      </c>
      <c r="K865" s="95" t="s">
        <v>2150</v>
      </c>
      <c r="L865" s="126">
        <v>207</v>
      </c>
      <c r="M865" s="95" t="s">
        <v>3136</v>
      </c>
      <c r="N865" s="126">
        <v>122</v>
      </c>
    </row>
    <row r="866" spans="1:14" ht="18" x14ac:dyDescent="0.25">
      <c r="A866" s="98" t="s">
        <v>3137</v>
      </c>
      <c r="B866" s="114" t="s">
        <v>3138</v>
      </c>
      <c r="C866" s="118">
        <v>1</v>
      </c>
      <c r="D866" s="114" t="s">
        <v>3139</v>
      </c>
      <c r="E866" s="98" t="s">
        <v>3140</v>
      </c>
      <c r="F866" s="128">
        <v>204</v>
      </c>
      <c r="G866" s="98" t="s">
        <v>3140</v>
      </c>
      <c r="H866" s="128">
        <v>56</v>
      </c>
      <c r="I866" s="98" t="s">
        <v>2998</v>
      </c>
      <c r="J866" s="128">
        <v>66</v>
      </c>
      <c r="K866" s="98" t="s">
        <v>3141</v>
      </c>
      <c r="L866" s="128">
        <v>10</v>
      </c>
      <c r="M866" s="98" t="s">
        <v>3142</v>
      </c>
      <c r="N866" s="128">
        <v>8</v>
      </c>
    </row>
    <row r="867" spans="1:14" x14ac:dyDescent="0.25">
      <c r="A867" s="95" t="s">
        <v>3143</v>
      </c>
      <c r="B867" s="112" t="s">
        <v>3144</v>
      </c>
      <c r="C867" s="95" t="s">
        <v>3145</v>
      </c>
      <c r="D867" s="112" t="s">
        <v>3146</v>
      </c>
      <c r="E867" s="95" t="s">
        <v>2863</v>
      </c>
      <c r="F867" s="126">
        <v>46</v>
      </c>
      <c r="G867" s="95" t="s">
        <v>2863</v>
      </c>
      <c r="H867" s="126">
        <v>13</v>
      </c>
      <c r="I867" s="95" t="s">
        <v>3147</v>
      </c>
      <c r="J867" s="126">
        <v>14</v>
      </c>
      <c r="K867" s="95" t="s">
        <v>2783</v>
      </c>
      <c r="L867" s="126">
        <v>2</v>
      </c>
      <c r="M867" s="95" t="s">
        <v>3148</v>
      </c>
      <c r="N867" s="126">
        <v>2</v>
      </c>
    </row>
    <row r="868" spans="1:14" x14ac:dyDescent="0.25">
      <c r="A868" s="98" t="s">
        <v>3149</v>
      </c>
      <c r="B868" s="114" t="s">
        <v>3150</v>
      </c>
      <c r="C868" s="118">
        <v>1.1000000000000001</v>
      </c>
      <c r="D868" s="114" t="s">
        <v>3151</v>
      </c>
      <c r="E868" s="98" t="s">
        <v>2431</v>
      </c>
      <c r="F868" s="128">
        <v>528</v>
      </c>
      <c r="G868" s="98" t="s">
        <v>2431</v>
      </c>
      <c r="H868" s="128">
        <v>144</v>
      </c>
      <c r="I868" s="98" t="s">
        <v>3152</v>
      </c>
      <c r="J868" s="128">
        <v>173</v>
      </c>
      <c r="K868" s="98" t="s">
        <v>3153</v>
      </c>
      <c r="L868" s="128">
        <v>25</v>
      </c>
      <c r="M868" s="98" t="s">
        <v>3154</v>
      </c>
      <c r="N868" s="128">
        <v>20</v>
      </c>
    </row>
    <row r="869" spans="1:14" x14ac:dyDescent="0.25">
      <c r="A869" s="95" t="s">
        <v>3155</v>
      </c>
      <c r="B869" s="112" t="s">
        <v>3156</v>
      </c>
      <c r="C869" s="113">
        <v>0.9</v>
      </c>
      <c r="D869" s="112" t="s">
        <v>3157</v>
      </c>
      <c r="E869" s="95" t="s">
        <v>3158</v>
      </c>
      <c r="F869" s="126">
        <v>479</v>
      </c>
      <c r="G869" s="95" t="s">
        <v>3158</v>
      </c>
      <c r="H869" s="126">
        <v>130</v>
      </c>
      <c r="I869" s="95" t="s">
        <v>3159</v>
      </c>
      <c r="J869" s="126">
        <v>153</v>
      </c>
      <c r="K869" s="95" t="s">
        <v>2517</v>
      </c>
      <c r="L869" s="126">
        <v>22</v>
      </c>
      <c r="M869" s="95" t="s">
        <v>3160</v>
      </c>
      <c r="N869" s="126">
        <v>18</v>
      </c>
    </row>
    <row r="870" spans="1:14" x14ac:dyDescent="0.25">
      <c r="A870" s="98" t="s">
        <v>3161</v>
      </c>
      <c r="B870" s="114" t="s">
        <v>3162</v>
      </c>
      <c r="C870" s="118">
        <v>3.3</v>
      </c>
      <c r="D870" s="114" t="s">
        <v>3163</v>
      </c>
      <c r="E870" s="98" t="s">
        <v>3003</v>
      </c>
      <c r="F870" s="129">
        <v>2260</v>
      </c>
      <c r="G870" s="98" t="s">
        <v>3164</v>
      </c>
      <c r="H870" s="128">
        <v>617</v>
      </c>
      <c r="I870" s="98" t="s">
        <v>3165</v>
      </c>
      <c r="J870" s="129">
        <v>1010</v>
      </c>
      <c r="K870" s="98" t="s">
        <v>3166</v>
      </c>
      <c r="L870" s="128">
        <v>115</v>
      </c>
      <c r="M870" s="98" t="s">
        <v>3167</v>
      </c>
      <c r="N870" s="128">
        <v>86</v>
      </c>
    </row>
    <row r="871" spans="1:14" x14ac:dyDescent="0.25">
      <c r="A871" s="95" t="s">
        <v>3168</v>
      </c>
      <c r="B871" s="112" t="s">
        <v>3169</v>
      </c>
      <c r="C871" s="113">
        <v>4.4000000000000004</v>
      </c>
      <c r="D871" s="112" t="s">
        <v>3170</v>
      </c>
      <c r="E871" s="95" t="s">
        <v>3171</v>
      </c>
      <c r="F871" s="127">
        <v>2730</v>
      </c>
      <c r="G871" s="95" t="s">
        <v>3172</v>
      </c>
      <c r="H871" s="126">
        <v>751</v>
      </c>
      <c r="I871" s="95" t="s">
        <v>3173</v>
      </c>
      <c r="J871" s="127">
        <v>1400</v>
      </c>
      <c r="K871" s="95" t="s">
        <v>3174</v>
      </c>
      <c r="L871" s="126">
        <v>150</v>
      </c>
      <c r="M871" s="95" t="s">
        <v>2824</v>
      </c>
      <c r="N871" s="126">
        <v>105</v>
      </c>
    </row>
    <row r="872" spans="1:14" ht="18" x14ac:dyDescent="0.25">
      <c r="A872" s="98" t="s">
        <v>3175</v>
      </c>
      <c r="B872" s="114" t="s">
        <v>3176</v>
      </c>
      <c r="C872" s="118">
        <v>2</v>
      </c>
      <c r="D872" s="139">
        <v>0.28999999999999998</v>
      </c>
      <c r="E872" s="98" t="s">
        <v>3177</v>
      </c>
      <c r="F872" s="128">
        <v>815</v>
      </c>
      <c r="G872" s="98" t="s">
        <v>3177</v>
      </c>
      <c r="H872" s="128">
        <v>222</v>
      </c>
      <c r="I872" s="98" t="s">
        <v>2919</v>
      </c>
      <c r="J872" s="128">
        <v>301</v>
      </c>
      <c r="K872" s="98" t="s">
        <v>3178</v>
      </c>
      <c r="L872" s="128">
        <v>39</v>
      </c>
      <c r="M872" s="98" t="s">
        <v>3179</v>
      </c>
      <c r="N872" s="128">
        <v>31</v>
      </c>
    </row>
    <row r="873" spans="1:14" ht="18" x14ac:dyDescent="0.25">
      <c r="A873" s="95" t="s">
        <v>3180</v>
      </c>
      <c r="B873" s="112" t="s">
        <v>3181</v>
      </c>
      <c r="C873" s="113">
        <v>2</v>
      </c>
      <c r="D873" s="138">
        <v>0.56000000000000005</v>
      </c>
      <c r="E873" s="95" t="s">
        <v>2404</v>
      </c>
      <c r="F873" s="126">
        <v>868</v>
      </c>
      <c r="G873" s="95" t="s">
        <v>2404</v>
      </c>
      <c r="H873" s="126">
        <v>236</v>
      </c>
      <c r="I873" s="95" t="s">
        <v>3182</v>
      </c>
      <c r="J873" s="126">
        <v>320</v>
      </c>
      <c r="K873" s="95" t="s">
        <v>3183</v>
      </c>
      <c r="L873" s="126">
        <v>42</v>
      </c>
      <c r="M873" s="95" t="s">
        <v>2407</v>
      </c>
      <c r="N873" s="126">
        <v>33</v>
      </c>
    </row>
    <row r="874" spans="1:14" ht="18" x14ac:dyDescent="0.25">
      <c r="A874" s="98" t="s">
        <v>3184</v>
      </c>
      <c r="B874" s="114" t="s">
        <v>3185</v>
      </c>
      <c r="C874" s="118">
        <v>2</v>
      </c>
      <c r="D874" s="139">
        <v>0.76</v>
      </c>
      <c r="E874" s="98" t="s">
        <v>3177</v>
      </c>
      <c r="F874" s="128">
        <v>812</v>
      </c>
      <c r="G874" s="98" t="s">
        <v>3177</v>
      </c>
      <c r="H874" s="128">
        <v>221</v>
      </c>
      <c r="I874" s="98" t="s">
        <v>3186</v>
      </c>
      <c r="J874" s="128">
        <v>299</v>
      </c>
      <c r="K874" s="98" t="s">
        <v>3187</v>
      </c>
      <c r="L874" s="128">
        <v>39</v>
      </c>
      <c r="M874" s="98" t="s">
        <v>3188</v>
      </c>
      <c r="N874" s="128">
        <v>31</v>
      </c>
    </row>
    <row r="875" spans="1:14" ht="18" x14ac:dyDescent="0.25">
      <c r="A875" s="95" t="s">
        <v>3189</v>
      </c>
      <c r="B875" s="112" t="s">
        <v>3190</v>
      </c>
      <c r="C875" s="106">
        <v>40</v>
      </c>
      <c r="D875" s="138">
        <v>0.48</v>
      </c>
      <c r="E875" s="95" t="s">
        <v>3191</v>
      </c>
      <c r="F875" s="127">
        <v>7170</v>
      </c>
      <c r="G875" s="95" t="s">
        <v>3192</v>
      </c>
      <c r="H875" s="127">
        <v>4550</v>
      </c>
      <c r="I875" s="95" t="s">
        <v>3193</v>
      </c>
      <c r="J875" s="127">
        <v>7090</v>
      </c>
      <c r="K875" s="95" t="s">
        <v>3194</v>
      </c>
      <c r="L875" s="127">
        <v>4690</v>
      </c>
      <c r="M875" s="95" t="s">
        <v>2562</v>
      </c>
      <c r="N875" s="126">
        <v>2040</v>
      </c>
    </row>
    <row r="876" spans="1:14" ht="18" x14ac:dyDescent="0.25">
      <c r="A876" s="98" t="s">
        <v>3195</v>
      </c>
      <c r="B876" s="114" t="s">
        <v>3196</v>
      </c>
      <c r="C876" s="98" t="s">
        <v>3197</v>
      </c>
      <c r="D876" s="139">
        <v>0.06</v>
      </c>
      <c r="E876" s="98" t="s">
        <v>3198</v>
      </c>
      <c r="F876" s="128">
        <v>2</v>
      </c>
      <c r="G876" s="98" t="s">
        <v>3198</v>
      </c>
      <c r="H876" s="130" t="s">
        <v>2349</v>
      </c>
      <c r="I876" s="98" t="s">
        <v>3199</v>
      </c>
      <c r="J876" s="130" t="s">
        <v>2349</v>
      </c>
      <c r="K876" s="98" t="s">
        <v>3200</v>
      </c>
      <c r="L876" s="130" t="s">
        <v>2349</v>
      </c>
      <c r="M876" s="98" t="s">
        <v>3201</v>
      </c>
      <c r="N876" s="130" t="s">
        <v>2349</v>
      </c>
    </row>
    <row r="877" spans="1:14" ht="18" x14ac:dyDescent="0.25">
      <c r="A877" s="95" t="s">
        <v>3202</v>
      </c>
      <c r="B877" s="112" t="s">
        <v>3203</v>
      </c>
      <c r="C877" s="95" t="s">
        <v>3197</v>
      </c>
      <c r="D877" s="138">
        <v>7.0000000000000007E-2</v>
      </c>
      <c r="E877" s="95" t="s">
        <v>3204</v>
      </c>
      <c r="F877" s="126">
        <v>1</v>
      </c>
      <c r="G877" s="95" t="s">
        <v>3204</v>
      </c>
      <c r="H877" s="131" t="s">
        <v>2349</v>
      </c>
      <c r="I877" s="95" t="s">
        <v>3205</v>
      </c>
      <c r="J877" s="131" t="s">
        <v>2349</v>
      </c>
      <c r="K877" s="95" t="s">
        <v>3206</v>
      </c>
      <c r="L877" s="131" t="s">
        <v>2349</v>
      </c>
      <c r="M877" s="95" t="s">
        <v>3207</v>
      </c>
      <c r="N877" s="131" t="s">
        <v>2349</v>
      </c>
    </row>
    <row r="878" spans="1:14" ht="18" x14ac:dyDescent="0.25">
      <c r="A878" s="114" t="s">
        <v>3208</v>
      </c>
      <c r="B878" s="114" t="s">
        <v>3209</v>
      </c>
      <c r="C878" s="98" t="s">
        <v>3197</v>
      </c>
      <c r="D878" s="139">
        <v>0.05</v>
      </c>
      <c r="E878" s="98" t="s">
        <v>3210</v>
      </c>
      <c r="F878" s="130" t="s">
        <v>2349</v>
      </c>
      <c r="G878" s="98" t="s">
        <v>3210</v>
      </c>
      <c r="H878" s="130" t="s">
        <v>2349</v>
      </c>
      <c r="I878" s="98" t="s">
        <v>2882</v>
      </c>
      <c r="J878" s="130" t="s">
        <v>2349</v>
      </c>
      <c r="K878" s="98" t="s">
        <v>3211</v>
      </c>
      <c r="L878" s="130" t="s">
        <v>2349</v>
      </c>
      <c r="M878" s="98" t="s">
        <v>3212</v>
      </c>
      <c r="N878" s="130" t="s">
        <v>2349</v>
      </c>
    </row>
    <row r="879" spans="1:14" ht="18" x14ac:dyDescent="0.25">
      <c r="A879" s="95" t="s">
        <v>3213</v>
      </c>
      <c r="B879" s="112" t="s">
        <v>3214</v>
      </c>
      <c r="C879" s="113">
        <v>1.4</v>
      </c>
      <c r="D879" s="138">
        <v>0.21</v>
      </c>
      <c r="E879" s="95" t="s">
        <v>3215</v>
      </c>
      <c r="F879" s="126">
        <v>449</v>
      </c>
      <c r="G879" s="95" t="s">
        <v>3215</v>
      </c>
      <c r="H879" s="126">
        <v>122</v>
      </c>
      <c r="I879" s="95" t="s">
        <v>3159</v>
      </c>
      <c r="J879" s="126">
        <v>153</v>
      </c>
      <c r="K879" s="95" t="s">
        <v>2296</v>
      </c>
      <c r="L879" s="126">
        <v>21</v>
      </c>
      <c r="M879" s="95" t="s">
        <v>3216</v>
      </c>
      <c r="N879" s="126">
        <v>17</v>
      </c>
    </row>
    <row r="880" spans="1:14" ht="18" x14ac:dyDescent="0.25">
      <c r="A880" s="98" t="s">
        <v>3217</v>
      </c>
      <c r="B880" s="114" t="s">
        <v>3218</v>
      </c>
      <c r="C880" s="109">
        <v>800</v>
      </c>
      <c r="D880" s="139">
        <v>0.65</v>
      </c>
      <c r="E880" s="98" t="s">
        <v>3219</v>
      </c>
      <c r="F880" s="129">
        <v>7500</v>
      </c>
      <c r="G880" s="98" t="s">
        <v>3220</v>
      </c>
      <c r="H880" s="129">
        <v>9710</v>
      </c>
      <c r="I880" s="98" t="s">
        <v>3221</v>
      </c>
      <c r="J880" s="129">
        <v>8070</v>
      </c>
      <c r="K880" s="98" t="s">
        <v>3222</v>
      </c>
      <c r="L880" s="129">
        <v>9910</v>
      </c>
      <c r="M880" s="98" t="s">
        <v>2810</v>
      </c>
      <c r="N880" s="148">
        <v>11300</v>
      </c>
    </row>
    <row r="881" spans="1:14" x14ac:dyDescent="0.25">
      <c r="A881" s="95" t="s">
        <v>3223</v>
      </c>
      <c r="B881" s="112" t="s">
        <v>3224</v>
      </c>
      <c r="C881" s="95" t="s">
        <v>3225</v>
      </c>
      <c r="D881" s="138">
        <v>0.02</v>
      </c>
      <c r="E881" s="95" t="s">
        <v>3226</v>
      </c>
      <c r="F881" s="131" t="s">
        <v>2349</v>
      </c>
      <c r="G881" s="95" t="s">
        <v>3226</v>
      </c>
      <c r="H881" s="131" t="s">
        <v>2349</v>
      </c>
      <c r="I881" s="95" t="s">
        <v>3227</v>
      </c>
      <c r="J881" s="131" t="s">
        <v>2349</v>
      </c>
      <c r="K881" s="95" t="s">
        <v>3228</v>
      </c>
      <c r="L881" s="131" t="s">
        <v>2349</v>
      </c>
      <c r="M881" s="95" t="s">
        <v>3229</v>
      </c>
      <c r="N881" s="131" t="s">
        <v>2349</v>
      </c>
    </row>
    <row r="882" spans="1:14" x14ac:dyDescent="0.25">
      <c r="A882" s="98" t="s">
        <v>3230</v>
      </c>
      <c r="B882" s="114" t="s">
        <v>3231</v>
      </c>
      <c r="C882" s="118">
        <v>3.5</v>
      </c>
      <c r="D882" s="114" t="s">
        <v>3232</v>
      </c>
      <c r="E882" s="98" t="s">
        <v>3233</v>
      </c>
      <c r="F882" s="129">
        <v>2150</v>
      </c>
      <c r="G882" s="98" t="s">
        <v>3234</v>
      </c>
      <c r="H882" s="128">
        <v>588</v>
      </c>
      <c r="I882" s="98" t="s">
        <v>3235</v>
      </c>
      <c r="J882" s="128">
        <v>984</v>
      </c>
      <c r="K882" s="98" t="s">
        <v>3236</v>
      </c>
      <c r="L882" s="128">
        <v>111</v>
      </c>
      <c r="M882" s="98" t="s">
        <v>3237</v>
      </c>
      <c r="N882" s="128">
        <v>82</v>
      </c>
    </row>
    <row r="883" spans="1:14" x14ac:dyDescent="0.25">
      <c r="A883" s="95" t="s">
        <v>3238</v>
      </c>
      <c r="B883" s="112" t="s">
        <v>3239</v>
      </c>
      <c r="C883" s="113">
        <v>3.5</v>
      </c>
      <c r="D883" s="112" t="s">
        <v>3240</v>
      </c>
      <c r="E883" s="95" t="s">
        <v>2815</v>
      </c>
      <c r="F883" s="127">
        <v>2130</v>
      </c>
      <c r="G883" s="95" t="s">
        <v>3241</v>
      </c>
      <c r="H883" s="126">
        <v>580</v>
      </c>
      <c r="I883" s="95" t="s">
        <v>3242</v>
      </c>
      <c r="J883" s="126">
        <v>971</v>
      </c>
      <c r="K883" s="95" t="s">
        <v>3243</v>
      </c>
      <c r="L883" s="126">
        <v>110</v>
      </c>
      <c r="M883" s="95" t="s">
        <v>3244</v>
      </c>
      <c r="N883" s="126">
        <v>81</v>
      </c>
    </row>
    <row r="884" spans="1:14" ht="18" x14ac:dyDescent="0.25">
      <c r="A884" s="98" t="s">
        <v>3245</v>
      </c>
      <c r="B884" s="114" t="s">
        <v>3246</v>
      </c>
      <c r="C884" s="118">
        <v>2.6</v>
      </c>
      <c r="D884" s="114" t="s">
        <v>3247</v>
      </c>
      <c r="E884" s="98" t="s">
        <v>2598</v>
      </c>
      <c r="F884" s="129">
        <v>1380</v>
      </c>
      <c r="G884" s="98" t="s">
        <v>2598</v>
      </c>
      <c r="H884" s="128">
        <v>376</v>
      </c>
      <c r="I884" s="98" t="s">
        <v>3248</v>
      </c>
      <c r="J884" s="128">
        <v>555</v>
      </c>
      <c r="K884" s="98" t="s">
        <v>3249</v>
      </c>
      <c r="L884" s="128">
        <v>68</v>
      </c>
      <c r="M884" s="98" t="s">
        <v>3250</v>
      </c>
      <c r="N884" s="128">
        <v>52</v>
      </c>
    </row>
    <row r="885" spans="1:14" ht="18" x14ac:dyDescent="0.25">
      <c r="A885" s="95" t="s">
        <v>3251</v>
      </c>
      <c r="B885" s="112" t="s">
        <v>3252</v>
      </c>
      <c r="C885" s="113">
        <v>3</v>
      </c>
      <c r="D885" s="112" t="s">
        <v>3253</v>
      </c>
      <c r="E885" s="95" t="s">
        <v>3254</v>
      </c>
      <c r="F885" s="127">
        <v>1440</v>
      </c>
      <c r="G885" s="95" t="s">
        <v>3254</v>
      </c>
      <c r="H885" s="126">
        <v>392</v>
      </c>
      <c r="I885" s="95" t="s">
        <v>3255</v>
      </c>
      <c r="J885" s="126">
        <v>613</v>
      </c>
      <c r="K885" s="95" t="s">
        <v>3256</v>
      </c>
      <c r="L885" s="126">
        <v>72</v>
      </c>
      <c r="M885" s="95" t="s">
        <v>3257</v>
      </c>
      <c r="N885" s="126">
        <v>54</v>
      </c>
    </row>
    <row r="886" spans="1:14" x14ac:dyDescent="0.25">
      <c r="A886" s="98" t="s">
        <v>3258</v>
      </c>
      <c r="B886" s="114" t="s">
        <v>3259</v>
      </c>
      <c r="C886" s="118">
        <v>0.4</v>
      </c>
      <c r="D886" s="114" t="s">
        <v>3260</v>
      </c>
      <c r="E886" s="98" t="s">
        <v>3261</v>
      </c>
      <c r="F886" s="128">
        <v>123</v>
      </c>
      <c r="G886" s="98" t="s">
        <v>3261</v>
      </c>
      <c r="H886" s="128">
        <v>33</v>
      </c>
      <c r="I886" s="98" t="s">
        <v>3262</v>
      </c>
      <c r="J886" s="128">
        <v>37</v>
      </c>
      <c r="K886" s="98" t="s">
        <v>3263</v>
      </c>
      <c r="L886" s="128">
        <v>6</v>
      </c>
      <c r="M886" s="98" t="s">
        <v>3264</v>
      </c>
      <c r="N886" s="128">
        <v>5</v>
      </c>
    </row>
    <row r="887" spans="1:14" ht="18" x14ac:dyDescent="0.25">
      <c r="A887" s="95" t="s">
        <v>3265</v>
      </c>
      <c r="B887" s="112" t="s">
        <v>3266</v>
      </c>
      <c r="C887" s="113">
        <v>0.3</v>
      </c>
      <c r="D887" s="112" t="s">
        <v>3267</v>
      </c>
      <c r="E887" s="95" t="s">
        <v>3268</v>
      </c>
      <c r="F887" s="126">
        <v>64</v>
      </c>
      <c r="G887" s="95" t="s">
        <v>3268</v>
      </c>
      <c r="H887" s="126">
        <v>17</v>
      </c>
      <c r="I887" s="95" t="s">
        <v>2296</v>
      </c>
      <c r="J887" s="126">
        <v>19</v>
      </c>
      <c r="K887" s="95" t="s">
        <v>3269</v>
      </c>
      <c r="L887" s="126">
        <v>3</v>
      </c>
      <c r="M887" s="95" t="s">
        <v>3270</v>
      </c>
      <c r="N887" s="126">
        <v>2</v>
      </c>
    </row>
    <row r="888" spans="1:14" x14ac:dyDescent="0.25">
      <c r="A888" s="98" t="s">
        <v>3271</v>
      </c>
      <c r="B888" s="114" t="s">
        <v>3272</v>
      </c>
      <c r="C888" s="118">
        <v>3.2</v>
      </c>
      <c r="D888" s="114" t="s">
        <v>3055</v>
      </c>
      <c r="E888" s="98" t="s">
        <v>3273</v>
      </c>
      <c r="F888" s="129">
        <v>1720</v>
      </c>
      <c r="G888" s="98" t="s">
        <v>3274</v>
      </c>
      <c r="H888" s="128">
        <v>470</v>
      </c>
      <c r="I888" s="98" t="s">
        <v>2599</v>
      </c>
      <c r="J888" s="128">
        <v>755</v>
      </c>
      <c r="K888" s="98" t="s">
        <v>3275</v>
      </c>
      <c r="L888" s="128">
        <v>87</v>
      </c>
      <c r="M888" s="98" t="s">
        <v>2892</v>
      </c>
      <c r="N888" s="128">
        <v>65</v>
      </c>
    </row>
    <row r="889" spans="1:14" ht="15.75" x14ac:dyDescent="0.25">
      <c r="A889" s="95" t="s">
        <v>3276</v>
      </c>
      <c r="B889" s="112" t="s">
        <v>3277</v>
      </c>
      <c r="C889" s="113">
        <v>3.2</v>
      </c>
      <c r="D889" s="112" t="s">
        <v>3278</v>
      </c>
      <c r="E889" s="95" t="s">
        <v>3279</v>
      </c>
      <c r="F889" s="127">
        <v>1220</v>
      </c>
      <c r="G889" s="95" t="s">
        <v>3279</v>
      </c>
      <c r="H889" s="126">
        <v>333</v>
      </c>
      <c r="I889" s="95" t="s">
        <v>3280</v>
      </c>
      <c r="J889" s="126">
        <v>535</v>
      </c>
      <c r="K889" s="95" t="s">
        <v>3281</v>
      </c>
      <c r="L889" s="126">
        <v>62</v>
      </c>
      <c r="M889" s="95" t="s">
        <v>3282</v>
      </c>
      <c r="N889" s="126">
        <v>46</v>
      </c>
    </row>
    <row r="890" spans="1:14" ht="18" x14ac:dyDescent="0.25">
      <c r="A890" s="98" t="s">
        <v>3283</v>
      </c>
      <c r="B890" s="114" t="s">
        <v>3284</v>
      </c>
      <c r="C890" s="98" t="s">
        <v>3285</v>
      </c>
      <c r="D890" s="114" t="s">
        <v>3286</v>
      </c>
      <c r="E890" s="98" t="s">
        <v>3287</v>
      </c>
      <c r="F890" s="128">
        <v>6</v>
      </c>
      <c r="G890" s="98" t="s">
        <v>3287</v>
      </c>
      <c r="H890" s="128">
        <v>2</v>
      </c>
      <c r="I890" s="98" t="s">
        <v>3288</v>
      </c>
      <c r="J890" s="128">
        <v>2</v>
      </c>
      <c r="K890" s="98" t="s">
        <v>3289</v>
      </c>
      <c r="L890" s="130" t="s">
        <v>2349</v>
      </c>
      <c r="M890" s="98" t="s">
        <v>3290</v>
      </c>
      <c r="N890" s="130" t="s">
        <v>2349</v>
      </c>
    </row>
    <row r="891" spans="1:14" ht="18" x14ac:dyDescent="0.25">
      <c r="A891" s="95" t="s">
        <v>3291</v>
      </c>
      <c r="B891" s="112" t="s">
        <v>3292</v>
      </c>
      <c r="C891" s="95" t="s">
        <v>3285</v>
      </c>
      <c r="D891" s="112" t="s">
        <v>3293</v>
      </c>
      <c r="E891" s="95" t="s">
        <v>3294</v>
      </c>
      <c r="F891" s="126">
        <v>6</v>
      </c>
      <c r="G891" s="95" t="s">
        <v>3294</v>
      </c>
      <c r="H891" s="126">
        <v>2</v>
      </c>
      <c r="I891" s="95" t="s">
        <v>3295</v>
      </c>
      <c r="J891" s="126">
        <v>2</v>
      </c>
      <c r="K891" s="95" t="s">
        <v>2589</v>
      </c>
      <c r="L891" s="131" t="s">
        <v>2349</v>
      </c>
      <c r="M891" s="95" t="s">
        <v>3296</v>
      </c>
      <c r="N891" s="131" t="s">
        <v>2349</v>
      </c>
    </row>
    <row r="892" spans="1:14" ht="18" x14ac:dyDescent="0.25">
      <c r="A892" s="98" t="s">
        <v>3297</v>
      </c>
      <c r="B892" s="114" t="s">
        <v>3298</v>
      </c>
      <c r="C892" s="98" t="s">
        <v>3285</v>
      </c>
      <c r="D892" s="114" t="s">
        <v>3299</v>
      </c>
      <c r="E892" s="98" t="s">
        <v>2148</v>
      </c>
      <c r="F892" s="128">
        <v>8</v>
      </c>
      <c r="G892" s="98" t="s">
        <v>2148</v>
      </c>
      <c r="H892" s="128">
        <v>2</v>
      </c>
      <c r="I892" s="98" t="s">
        <v>3300</v>
      </c>
      <c r="J892" s="128">
        <v>2</v>
      </c>
      <c r="K892" s="98" t="s">
        <v>3301</v>
      </c>
      <c r="L892" s="130" t="s">
        <v>2349</v>
      </c>
      <c r="M892" s="98" t="s">
        <v>3302</v>
      </c>
      <c r="N892" s="130" t="s">
        <v>2349</v>
      </c>
    </row>
    <row r="893" spans="1:14" x14ac:dyDescent="0.25">
      <c r="A893" s="101" t="s">
        <v>3303</v>
      </c>
      <c r="B893" s="115" t="s">
        <v>3304</v>
      </c>
      <c r="C893" s="101" t="s">
        <v>3285</v>
      </c>
      <c r="D893" s="115" t="s">
        <v>3305</v>
      </c>
      <c r="E893" s="101" t="s">
        <v>3306</v>
      </c>
      <c r="F893" s="132">
        <v>8</v>
      </c>
      <c r="G893" s="101" t="s">
        <v>3306</v>
      </c>
      <c r="H893" s="132">
        <v>2</v>
      </c>
      <c r="I893" s="101" t="s">
        <v>3307</v>
      </c>
      <c r="J893" s="132">
        <v>2</v>
      </c>
      <c r="K893" s="101" t="s">
        <v>3308</v>
      </c>
      <c r="L893" s="133" t="s">
        <v>2349</v>
      </c>
      <c r="M893" s="101" t="s">
        <v>3309</v>
      </c>
      <c r="N893" s="133" t="s">
        <v>2349</v>
      </c>
    </row>
    <row r="894" spans="1:14" x14ac:dyDescent="0.25">
      <c r="A894" s="91" t="s">
        <v>3310</v>
      </c>
      <c r="B894" s="134" t="s">
        <v>3311</v>
      </c>
      <c r="C894" s="104">
        <v>1.8</v>
      </c>
      <c r="D894" s="134" t="s">
        <v>3305</v>
      </c>
      <c r="E894" s="91" t="s">
        <v>3312</v>
      </c>
      <c r="F894" s="136">
        <v>350</v>
      </c>
      <c r="G894" s="91" t="s">
        <v>3312</v>
      </c>
      <c r="H894" s="136">
        <v>95</v>
      </c>
      <c r="I894" s="91" t="s">
        <v>3313</v>
      </c>
      <c r="J894" s="136">
        <v>126</v>
      </c>
      <c r="K894" s="91" t="s">
        <v>3314</v>
      </c>
      <c r="L894" s="136">
        <v>17</v>
      </c>
      <c r="M894" s="91" t="s">
        <v>3315</v>
      </c>
      <c r="N894" s="136">
        <v>13</v>
      </c>
    </row>
    <row r="895" spans="1:14" x14ac:dyDescent="0.25">
      <c r="A895" s="95" t="s">
        <v>3316</v>
      </c>
      <c r="B895" s="112" t="s">
        <v>3317</v>
      </c>
      <c r="C895" s="113">
        <v>0.3</v>
      </c>
      <c r="D895" s="112" t="s">
        <v>3318</v>
      </c>
      <c r="E895" s="95" t="s">
        <v>3319</v>
      </c>
      <c r="F895" s="126">
        <v>99</v>
      </c>
      <c r="G895" s="95" t="s">
        <v>3319</v>
      </c>
      <c r="H895" s="126">
        <v>27</v>
      </c>
      <c r="I895" s="95" t="s">
        <v>3320</v>
      </c>
      <c r="J895" s="126">
        <v>30</v>
      </c>
      <c r="K895" s="95" t="s">
        <v>3321</v>
      </c>
      <c r="L895" s="126">
        <v>5</v>
      </c>
      <c r="M895" s="95" t="s">
        <v>3322</v>
      </c>
      <c r="N895" s="126">
        <v>4</v>
      </c>
    </row>
    <row r="896" spans="1:14" ht="18" x14ac:dyDescent="0.25">
      <c r="A896" s="98" t="s">
        <v>3323</v>
      </c>
      <c r="B896" s="114" t="s">
        <v>3324</v>
      </c>
      <c r="C896" s="118">
        <v>0.3</v>
      </c>
      <c r="D896" s="114" t="s">
        <v>3325</v>
      </c>
      <c r="E896" s="98" t="s">
        <v>3326</v>
      </c>
      <c r="F896" s="128">
        <v>113</v>
      </c>
      <c r="G896" s="98" t="s">
        <v>3326</v>
      </c>
      <c r="H896" s="128">
        <v>31</v>
      </c>
      <c r="I896" s="98" t="s">
        <v>3327</v>
      </c>
      <c r="J896" s="128">
        <v>34</v>
      </c>
      <c r="K896" s="98" t="s">
        <v>3328</v>
      </c>
      <c r="L896" s="128">
        <v>5</v>
      </c>
      <c r="M896" s="98" t="s">
        <v>3329</v>
      </c>
      <c r="N896" s="128">
        <v>4</v>
      </c>
    </row>
    <row r="897" spans="1:14" ht="18" x14ac:dyDescent="0.25">
      <c r="A897" s="95" t="s">
        <v>3330</v>
      </c>
      <c r="B897" s="112" t="s">
        <v>3331</v>
      </c>
      <c r="C897" s="95" t="s">
        <v>3285</v>
      </c>
      <c r="D897" s="112" t="s">
        <v>3332</v>
      </c>
      <c r="E897" s="95" t="s">
        <v>3333</v>
      </c>
      <c r="F897" s="126">
        <v>5</v>
      </c>
      <c r="G897" s="95" t="s">
        <v>3333</v>
      </c>
      <c r="H897" s="126">
        <v>1</v>
      </c>
      <c r="I897" s="95" t="s">
        <v>3334</v>
      </c>
      <c r="J897" s="126">
        <v>1</v>
      </c>
      <c r="K897" s="95" t="s">
        <v>3335</v>
      </c>
      <c r="L897" s="131" t="s">
        <v>2349</v>
      </c>
      <c r="M897" s="95" t="s">
        <v>3336</v>
      </c>
      <c r="N897" s="131" t="s">
        <v>2349</v>
      </c>
    </row>
    <row r="898" spans="1:14" ht="18" x14ac:dyDescent="0.25">
      <c r="A898" s="98" t="s">
        <v>3337</v>
      </c>
      <c r="B898" s="114" t="s">
        <v>3338</v>
      </c>
      <c r="C898" s="98" t="s">
        <v>3339</v>
      </c>
      <c r="D898" s="114" t="s">
        <v>3340</v>
      </c>
      <c r="E898" s="98" t="s">
        <v>3341</v>
      </c>
      <c r="F898" s="128">
        <v>25</v>
      </c>
      <c r="G898" s="98" t="s">
        <v>3341</v>
      </c>
      <c r="H898" s="128">
        <v>7</v>
      </c>
      <c r="I898" s="98" t="s">
        <v>3342</v>
      </c>
      <c r="J898" s="128">
        <v>7</v>
      </c>
      <c r="K898" s="98" t="s">
        <v>3343</v>
      </c>
      <c r="L898" s="128">
        <v>1</v>
      </c>
      <c r="M898" s="98" t="s">
        <v>3344</v>
      </c>
      <c r="N898" s="130" t="s">
        <v>2349</v>
      </c>
    </row>
    <row r="899" spans="1:14" x14ac:dyDescent="0.25">
      <c r="A899" s="95" t="s">
        <v>3345</v>
      </c>
      <c r="B899" s="112" t="s">
        <v>3346</v>
      </c>
      <c r="C899" s="113">
        <v>0.6</v>
      </c>
      <c r="D899" s="112" t="s">
        <v>3347</v>
      </c>
      <c r="E899" s="95" t="s">
        <v>3348</v>
      </c>
      <c r="F899" s="126">
        <v>192</v>
      </c>
      <c r="G899" s="95" t="s">
        <v>3348</v>
      </c>
      <c r="H899" s="126">
        <v>52</v>
      </c>
      <c r="I899" s="95" t="s">
        <v>3349</v>
      </c>
      <c r="J899" s="126">
        <v>60</v>
      </c>
      <c r="K899" s="95" t="s">
        <v>3350</v>
      </c>
      <c r="L899" s="126">
        <v>9</v>
      </c>
      <c r="M899" s="95" t="s">
        <v>3351</v>
      </c>
      <c r="N899" s="126">
        <v>7</v>
      </c>
    </row>
    <row r="900" spans="1:14" x14ac:dyDescent="0.25">
      <c r="A900" s="98" t="s">
        <v>3352</v>
      </c>
      <c r="B900" s="114" t="s">
        <v>3353</v>
      </c>
      <c r="C900" s="98" t="s">
        <v>3354</v>
      </c>
      <c r="D900" s="114" t="s">
        <v>3332</v>
      </c>
      <c r="E900" s="98" t="s">
        <v>3355</v>
      </c>
      <c r="F900" s="128">
        <v>12</v>
      </c>
      <c r="G900" s="98" t="s">
        <v>3355</v>
      </c>
      <c r="H900" s="128">
        <v>3</v>
      </c>
      <c r="I900" s="98" t="s">
        <v>3356</v>
      </c>
      <c r="J900" s="128">
        <v>4</v>
      </c>
      <c r="K900" s="98" t="s">
        <v>3357</v>
      </c>
      <c r="L900" s="130" t="s">
        <v>2349</v>
      </c>
      <c r="M900" s="98" t="s">
        <v>2588</v>
      </c>
      <c r="N900" s="130" t="s">
        <v>2349</v>
      </c>
    </row>
    <row r="901" spans="1:14" x14ac:dyDescent="0.25">
      <c r="A901" s="95" t="s">
        <v>3358</v>
      </c>
      <c r="B901" s="112" t="s">
        <v>3359</v>
      </c>
      <c r="C901" s="113">
        <v>0.3</v>
      </c>
      <c r="D901" s="112" t="s">
        <v>3360</v>
      </c>
      <c r="E901" s="95" t="s">
        <v>3361</v>
      </c>
      <c r="F901" s="126">
        <v>99</v>
      </c>
      <c r="G901" s="95" t="s">
        <v>3361</v>
      </c>
      <c r="H901" s="126">
        <v>27</v>
      </c>
      <c r="I901" s="95" t="s">
        <v>3362</v>
      </c>
      <c r="J901" s="126">
        <v>30</v>
      </c>
      <c r="K901" s="95" t="s">
        <v>3363</v>
      </c>
      <c r="L901" s="126">
        <v>5</v>
      </c>
      <c r="M901" s="95" t="s">
        <v>3364</v>
      </c>
      <c r="N901" s="126">
        <v>4</v>
      </c>
    </row>
    <row r="902" spans="1:14" x14ac:dyDescent="0.25">
      <c r="A902" s="98" t="s">
        <v>3365</v>
      </c>
      <c r="B902" s="114" t="s">
        <v>3366</v>
      </c>
      <c r="C902" s="118">
        <v>0.6</v>
      </c>
      <c r="D902" s="139">
        <v>0.2</v>
      </c>
      <c r="E902" s="98" t="s">
        <v>3367</v>
      </c>
      <c r="F902" s="128">
        <v>124</v>
      </c>
      <c r="G902" s="98" t="s">
        <v>3367</v>
      </c>
      <c r="H902" s="128">
        <v>34</v>
      </c>
      <c r="I902" s="98" t="s">
        <v>2489</v>
      </c>
      <c r="J902" s="128">
        <v>38</v>
      </c>
      <c r="K902" s="98" t="s">
        <v>3368</v>
      </c>
      <c r="L902" s="128">
        <v>6</v>
      </c>
      <c r="M902" s="98" t="s">
        <v>3369</v>
      </c>
      <c r="N902" s="128">
        <v>5</v>
      </c>
    </row>
    <row r="903" spans="1:14" x14ac:dyDescent="0.25">
      <c r="A903" s="95" t="s">
        <v>3370</v>
      </c>
      <c r="B903" s="112" t="s">
        <v>3371</v>
      </c>
      <c r="C903" s="113">
        <v>9.8000000000000007</v>
      </c>
      <c r="D903" s="138">
        <v>0.35</v>
      </c>
      <c r="E903" s="95" t="s">
        <v>3372</v>
      </c>
      <c r="F903" s="127">
        <v>3970</v>
      </c>
      <c r="G903" s="95" t="s">
        <v>3373</v>
      </c>
      <c r="H903" s="127">
        <v>1240</v>
      </c>
      <c r="I903" s="95" t="s">
        <v>3374</v>
      </c>
      <c r="J903" s="127">
        <v>2960</v>
      </c>
      <c r="K903" s="95" t="s">
        <v>3375</v>
      </c>
      <c r="L903" s="126">
        <v>467</v>
      </c>
      <c r="M903" s="95" t="s">
        <v>3376</v>
      </c>
      <c r="N903" s="126">
        <v>178</v>
      </c>
    </row>
    <row r="904" spans="1:14" ht="18" x14ac:dyDescent="0.25">
      <c r="A904" s="98" t="s">
        <v>3377</v>
      </c>
      <c r="B904" s="114" t="s">
        <v>3378</v>
      </c>
      <c r="C904" s="118">
        <v>0.4</v>
      </c>
      <c r="D904" s="139">
        <v>0.19</v>
      </c>
      <c r="E904" s="98" t="s">
        <v>3379</v>
      </c>
      <c r="F904" s="128">
        <v>86</v>
      </c>
      <c r="G904" s="98" t="s">
        <v>3379</v>
      </c>
      <c r="H904" s="128">
        <v>23</v>
      </c>
      <c r="I904" s="98" t="s">
        <v>3380</v>
      </c>
      <c r="J904" s="128">
        <v>26</v>
      </c>
      <c r="K904" s="98" t="s">
        <v>3381</v>
      </c>
      <c r="L904" s="128">
        <v>4</v>
      </c>
      <c r="M904" s="98" t="s">
        <v>3382</v>
      </c>
      <c r="N904" s="128">
        <v>3</v>
      </c>
    </row>
    <row r="905" spans="1:14" ht="18" x14ac:dyDescent="0.25">
      <c r="A905" s="112" t="s">
        <v>3383</v>
      </c>
      <c r="B905" s="112" t="s">
        <v>3384</v>
      </c>
      <c r="C905" s="106">
        <v>67</v>
      </c>
      <c r="D905" s="138">
        <v>0.57999999999999996</v>
      </c>
      <c r="E905" s="95" t="s">
        <v>3385</v>
      </c>
      <c r="F905" s="127">
        <v>7940</v>
      </c>
      <c r="G905" s="95" t="s">
        <v>3386</v>
      </c>
      <c r="H905" s="127">
        <v>6490</v>
      </c>
      <c r="I905" s="95" t="s">
        <v>3387</v>
      </c>
      <c r="J905" s="127">
        <v>8140</v>
      </c>
      <c r="K905" s="95" t="s">
        <v>3388</v>
      </c>
      <c r="L905" s="127">
        <v>6960</v>
      </c>
      <c r="M905" s="95" t="s">
        <v>3389</v>
      </c>
      <c r="N905" s="126">
        <v>4380</v>
      </c>
    </row>
    <row r="906" spans="1:14" ht="18" x14ac:dyDescent="0.25">
      <c r="A906" s="98" t="s">
        <v>3390</v>
      </c>
      <c r="B906" s="114" t="s">
        <v>3391</v>
      </c>
      <c r="C906" s="98" t="s">
        <v>3392</v>
      </c>
      <c r="D906" s="139">
        <v>0.11</v>
      </c>
      <c r="E906" s="98" t="s">
        <v>3393</v>
      </c>
      <c r="F906" s="128">
        <v>48</v>
      </c>
      <c r="G906" s="98" t="s">
        <v>3393</v>
      </c>
      <c r="H906" s="128">
        <v>13</v>
      </c>
      <c r="I906" s="98" t="s">
        <v>3394</v>
      </c>
      <c r="J906" s="128">
        <v>14</v>
      </c>
      <c r="K906" s="98" t="s">
        <v>3395</v>
      </c>
      <c r="L906" s="128">
        <v>2</v>
      </c>
      <c r="M906" s="98" t="s">
        <v>3396</v>
      </c>
      <c r="N906" s="128">
        <v>2</v>
      </c>
    </row>
    <row r="907" spans="1:14" ht="18" x14ac:dyDescent="0.25">
      <c r="A907" s="95" t="s">
        <v>3397</v>
      </c>
      <c r="B907" s="112" t="s">
        <v>3398</v>
      </c>
      <c r="C907" s="95" t="s">
        <v>3399</v>
      </c>
      <c r="D907" s="138">
        <v>0.19</v>
      </c>
      <c r="E907" s="95" t="s">
        <v>3400</v>
      </c>
      <c r="F907" s="126">
        <v>63</v>
      </c>
      <c r="G907" s="95" t="s">
        <v>3400</v>
      </c>
      <c r="H907" s="126">
        <v>17</v>
      </c>
      <c r="I907" s="95" t="s">
        <v>3401</v>
      </c>
      <c r="J907" s="126">
        <v>19</v>
      </c>
      <c r="K907" s="95" t="s">
        <v>3382</v>
      </c>
      <c r="L907" s="126">
        <v>3</v>
      </c>
      <c r="M907" s="95" t="s">
        <v>3402</v>
      </c>
      <c r="N907" s="126">
        <v>2</v>
      </c>
    </row>
    <row r="908" spans="1:14" ht="18" x14ac:dyDescent="0.25">
      <c r="A908" s="98" t="s">
        <v>3403</v>
      </c>
      <c r="B908" s="114" t="s">
        <v>3404</v>
      </c>
      <c r="C908" s="118">
        <v>0.3</v>
      </c>
      <c r="D908" s="139">
        <v>0.16</v>
      </c>
      <c r="E908" s="98" t="s">
        <v>3405</v>
      </c>
      <c r="F908" s="128">
        <v>60</v>
      </c>
      <c r="G908" s="98" t="s">
        <v>3405</v>
      </c>
      <c r="H908" s="128">
        <v>16</v>
      </c>
      <c r="I908" s="98" t="s">
        <v>3406</v>
      </c>
      <c r="J908" s="128">
        <v>18</v>
      </c>
      <c r="K908" s="98" t="s">
        <v>3407</v>
      </c>
      <c r="L908" s="128">
        <v>3</v>
      </c>
      <c r="M908" s="98" t="s">
        <v>2511</v>
      </c>
      <c r="N908" s="128">
        <v>2</v>
      </c>
    </row>
    <row r="909" spans="1:14" ht="18" x14ac:dyDescent="0.25">
      <c r="A909" s="95" t="s">
        <v>3408</v>
      </c>
      <c r="B909" s="112" t="s">
        <v>3409</v>
      </c>
      <c r="C909" s="95" t="s">
        <v>3410</v>
      </c>
      <c r="D909" s="138">
        <v>0.03</v>
      </c>
      <c r="E909" s="95" t="s">
        <v>3411</v>
      </c>
      <c r="F909" s="126">
        <v>2</v>
      </c>
      <c r="G909" s="95" t="s">
        <v>3411</v>
      </c>
      <c r="H909" s="131" t="s">
        <v>2349</v>
      </c>
      <c r="I909" s="95" t="s">
        <v>3412</v>
      </c>
      <c r="J909" s="131" t="s">
        <v>2349</v>
      </c>
      <c r="K909" s="95" t="s">
        <v>3413</v>
      </c>
      <c r="L909" s="131" t="s">
        <v>2349</v>
      </c>
      <c r="M909" s="95" t="s">
        <v>3414</v>
      </c>
      <c r="N909" s="131" t="s">
        <v>2349</v>
      </c>
    </row>
    <row r="910" spans="1:14" ht="18" x14ac:dyDescent="0.25">
      <c r="A910" s="98" t="s">
        <v>3415</v>
      </c>
      <c r="B910" s="114" t="s">
        <v>3416</v>
      </c>
      <c r="C910" s="98" t="s">
        <v>2516</v>
      </c>
      <c r="D910" s="139">
        <v>0.03</v>
      </c>
      <c r="E910" s="98" t="s">
        <v>3417</v>
      </c>
      <c r="F910" s="130" t="s">
        <v>2349</v>
      </c>
      <c r="G910" s="98" t="s">
        <v>3417</v>
      </c>
      <c r="H910" s="130" t="s">
        <v>2349</v>
      </c>
      <c r="I910" s="98" t="s">
        <v>3418</v>
      </c>
      <c r="J910" s="130" t="s">
        <v>2349</v>
      </c>
      <c r="K910" s="98" t="s">
        <v>3419</v>
      </c>
      <c r="L910" s="130" t="s">
        <v>2349</v>
      </c>
      <c r="M910" s="98" t="s">
        <v>3420</v>
      </c>
      <c r="N910" s="130" t="s">
        <v>2349</v>
      </c>
    </row>
    <row r="911" spans="1:14" x14ac:dyDescent="0.25">
      <c r="A911" s="95" t="s">
        <v>3421</v>
      </c>
      <c r="B911" s="112" t="s">
        <v>3422</v>
      </c>
      <c r="C911" s="95" t="s">
        <v>3423</v>
      </c>
      <c r="D911" s="156">
        <v>4.0000000000000001E-3</v>
      </c>
      <c r="E911" s="95" t="s">
        <v>3424</v>
      </c>
      <c r="F911" s="131" t="s">
        <v>2349</v>
      </c>
      <c r="G911" s="95" t="s">
        <v>3424</v>
      </c>
      <c r="H911" s="131" t="s">
        <v>2349</v>
      </c>
      <c r="I911" s="95" t="s">
        <v>3425</v>
      </c>
      <c r="J911" s="131" t="s">
        <v>2349</v>
      </c>
      <c r="K911" s="95" t="s">
        <v>3426</v>
      </c>
      <c r="L911" s="131" t="s">
        <v>2349</v>
      </c>
      <c r="M911" s="95" t="s">
        <v>3427</v>
      </c>
      <c r="N911" s="131" t="s">
        <v>2349</v>
      </c>
    </row>
    <row r="912" spans="1:14" x14ac:dyDescent="0.25">
      <c r="A912" s="98" t="s">
        <v>3428</v>
      </c>
      <c r="B912" s="114" t="s">
        <v>3429</v>
      </c>
      <c r="C912" s="98" t="s">
        <v>3430</v>
      </c>
      <c r="D912" s="139">
        <v>0.02</v>
      </c>
      <c r="E912" s="98" t="s">
        <v>3431</v>
      </c>
      <c r="F912" s="128">
        <v>3</v>
      </c>
      <c r="G912" s="98" t="s">
        <v>3431</v>
      </c>
      <c r="H912" s="130" t="s">
        <v>2349</v>
      </c>
      <c r="I912" s="98" t="s">
        <v>3432</v>
      </c>
      <c r="J912" s="130" t="s">
        <v>2349</v>
      </c>
      <c r="K912" s="98" t="s">
        <v>3433</v>
      </c>
      <c r="L912" s="130" t="s">
        <v>2349</v>
      </c>
      <c r="M912" s="98" t="s">
        <v>3434</v>
      </c>
      <c r="N912" s="130" t="s">
        <v>2349</v>
      </c>
    </row>
    <row r="913" spans="1:14" x14ac:dyDescent="0.25">
      <c r="A913" s="95" t="s">
        <v>3435</v>
      </c>
      <c r="B913" s="112" t="s">
        <v>3436</v>
      </c>
      <c r="C913" s="95" t="s">
        <v>3437</v>
      </c>
      <c r="D913" s="138">
        <v>0.04</v>
      </c>
      <c r="E913" s="95" t="s">
        <v>3438</v>
      </c>
      <c r="F913" s="126">
        <v>11</v>
      </c>
      <c r="G913" s="95" t="s">
        <v>3438</v>
      </c>
      <c r="H913" s="126">
        <v>3</v>
      </c>
      <c r="I913" s="95" t="s">
        <v>3439</v>
      </c>
      <c r="J913" s="126">
        <v>3</v>
      </c>
      <c r="K913" s="95" t="s">
        <v>3199</v>
      </c>
      <c r="L913" s="131" t="s">
        <v>2349</v>
      </c>
      <c r="M913" s="95" t="s">
        <v>3440</v>
      </c>
      <c r="N913" s="131" t="s">
        <v>2349</v>
      </c>
    </row>
    <row r="914" spans="1:14" x14ac:dyDescent="0.25">
      <c r="A914" s="98" t="s">
        <v>3441</v>
      </c>
      <c r="B914" s="114" t="s">
        <v>3442</v>
      </c>
      <c r="C914" s="118">
        <v>0.3</v>
      </c>
      <c r="D914" s="139">
        <v>0.1</v>
      </c>
      <c r="E914" s="98" t="s">
        <v>3443</v>
      </c>
      <c r="F914" s="128">
        <v>73</v>
      </c>
      <c r="G914" s="98" t="s">
        <v>3443</v>
      </c>
      <c r="H914" s="128">
        <v>20</v>
      </c>
      <c r="I914" s="98" t="s">
        <v>3444</v>
      </c>
      <c r="J914" s="128">
        <v>22</v>
      </c>
      <c r="K914" s="98" t="s">
        <v>3445</v>
      </c>
      <c r="L914" s="128">
        <v>3</v>
      </c>
      <c r="M914" s="98" t="s">
        <v>3446</v>
      </c>
      <c r="N914" s="128">
        <v>3</v>
      </c>
    </row>
    <row r="915" spans="1:14" ht="18" x14ac:dyDescent="0.25">
      <c r="A915" s="95" t="s">
        <v>3447</v>
      </c>
      <c r="B915" s="112" t="s">
        <v>3448</v>
      </c>
      <c r="C915" s="106">
        <v>26</v>
      </c>
      <c r="D915" s="112" t="s">
        <v>3449</v>
      </c>
      <c r="E915" s="95" t="s">
        <v>3450</v>
      </c>
      <c r="F915" s="127">
        <v>9910</v>
      </c>
      <c r="G915" s="95" t="s">
        <v>3451</v>
      </c>
      <c r="H915" s="127">
        <v>4920</v>
      </c>
      <c r="I915" s="95" t="s">
        <v>3452</v>
      </c>
      <c r="J915" s="127">
        <v>9320</v>
      </c>
      <c r="K915" s="95" t="s">
        <v>3453</v>
      </c>
      <c r="L915" s="127">
        <v>4460</v>
      </c>
      <c r="M915" s="95" t="s">
        <v>3454</v>
      </c>
      <c r="N915" s="126">
        <v>1360</v>
      </c>
    </row>
    <row r="916" spans="1:14" ht="18" x14ac:dyDescent="0.25">
      <c r="A916" s="114" t="s">
        <v>3455</v>
      </c>
      <c r="B916" s="114" t="s">
        <v>3456</v>
      </c>
      <c r="C916" s="109">
        <v>26</v>
      </c>
      <c r="D916" s="114" t="s">
        <v>3457</v>
      </c>
      <c r="E916" s="98" t="s">
        <v>3458</v>
      </c>
      <c r="F916" s="129">
        <v>9050</v>
      </c>
      <c r="G916" s="98" t="s">
        <v>3459</v>
      </c>
      <c r="H916" s="129">
        <v>4490</v>
      </c>
      <c r="I916" s="98" t="s">
        <v>2690</v>
      </c>
      <c r="J916" s="129">
        <v>8520</v>
      </c>
      <c r="K916" s="98" t="s">
        <v>3460</v>
      </c>
      <c r="L916" s="129">
        <v>4080</v>
      </c>
      <c r="M916" s="98" t="s">
        <v>3461</v>
      </c>
      <c r="N916" s="128">
        <v>1250</v>
      </c>
    </row>
    <row r="917" spans="1:14" ht="18" x14ac:dyDescent="0.25">
      <c r="A917" s="115" t="s">
        <v>3462</v>
      </c>
      <c r="B917" s="115" t="s">
        <v>3463</v>
      </c>
      <c r="C917" s="144">
        <v>26</v>
      </c>
      <c r="D917" s="115" t="s">
        <v>3464</v>
      </c>
      <c r="E917" s="101" t="s">
        <v>3465</v>
      </c>
      <c r="F917" s="145">
        <v>7320</v>
      </c>
      <c r="G917" s="101" t="s">
        <v>3466</v>
      </c>
      <c r="H917" s="145">
        <v>3630</v>
      </c>
      <c r="I917" s="101" t="s">
        <v>2155</v>
      </c>
      <c r="J917" s="145">
        <v>6880</v>
      </c>
      <c r="K917" s="101" t="s">
        <v>3374</v>
      </c>
      <c r="L917" s="145">
        <v>3300</v>
      </c>
      <c r="M917" s="101" t="s">
        <v>3467</v>
      </c>
      <c r="N917" s="132">
        <v>1010</v>
      </c>
    </row>
    <row r="918" spans="1:14" x14ac:dyDescent="0.25">
      <c r="A918"/>
      <c r="B918"/>
      <c r="C918"/>
      <c r="D918"/>
      <c r="E918"/>
    </row>
    <row r="919" spans="1:14" x14ac:dyDescent="0.25">
      <c r="A919" s="159"/>
      <c r="B919" s="160" t="s">
        <v>3468</v>
      </c>
      <c r="C919" s="160" t="s">
        <v>3469</v>
      </c>
      <c r="D919" s="42" t="s">
        <v>3470</v>
      </c>
      <c r="E919"/>
    </row>
    <row r="920" spans="1:14" x14ac:dyDescent="0.25">
      <c r="A920" t="s">
        <v>1038</v>
      </c>
      <c r="B920" s="161">
        <v>1</v>
      </c>
      <c r="C920" s="161">
        <v>1</v>
      </c>
      <c r="D920" t="s">
        <v>3471</v>
      </c>
      <c r="E920"/>
    </row>
    <row r="921" spans="1:14" x14ac:dyDescent="0.25">
      <c r="A921" t="s">
        <v>621</v>
      </c>
      <c r="B921" s="161">
        <v>16.2</v>
      </c>
      <c r="C921" s="161">
        <v>5</v>
      </c>
      <c r="D921" t="s">
        <v>3472</v>
      </c>
      <c r="E921"/>
    </row>
    <row r="922" spans="1:14" x14ac:dyDescent="0.25">
      <c r="A922" t="s">
        <v>625</v>
      </c>
      <c r="B922" s="161">
        <v>5.6</v>
      </c>
      <c r="C922" s="161">
        <v>1.8</v>
      </c>
      <c r="D922" t="s">
        <v>3473</v>
      </c>
      <c r="E922"/>
    </row>
    <row r="923" spans="1:14" x14ac:dyDescent="0.25">
      <c r="A923" t="s">
        <v>626</v>
      </c>
      <c r="B923" s="161">
        <v>-2.4</v>
      </c>
      <c r="C923" s="161">
        <v>-8.1999999999999993</v>
      </c>
      <c r="D923" t="s">
        <v>3474</v>
      </c>
      <c r="E923"/>
    </row>
    <row r="924" spans="1:14" x14ac:dyDescent="0.25">
      <c r="A924" t="s">
        <v>627</v>
      </c>
      <c r="B924" s="161">
        <v>0</v>
      </c>
      <c r="C924" s="161">
        <v>0</v>
      </c>
      <c r="D924" t="s">
        <v>3475</v>
      </c>
      <c r="E924"/>
    </row>
    <row r="925" spans="1:14" x14ac:dyDescent="0.25">
      <c r="A925" t="s">
        <v>628</v>
      </c>
      <c r="B925" s="161">
        <v>0</v>
      </c>
      <c r="C925" s="161">
        <v>0</v>
      </c>
      <c r="D925" t="s">
        <v>3475</v>
      </c>
      <c r="E925"/>
    </row>
    <row r="926" spans="1:14" x14ac:dyDescent="0.25">
      <c r="A926" t="s">
        <v>630</v>
      </c>
      <c r="B926" s="161">
        <v>0</v>
      </c>
      <c r="C926" s="161">
        <v>0</v>
      </c>
      <c r="D926" t="s">
        <v>3476</v>
      </c>
      <c r="E926"/>
    </row>
    <row r="927" spans="1:14" x14ac:dyDescent="0.25">
      <c r="A927" t="s">
        <v>631</v>
      </c>
      <c r="B927" s="161">
        <v>1200</v>
      </c>
      <c r="C927" s="161">
        <v>345</v>
      </c>
      <c r="D927" t="s">
        <v>3477</v>
      </c>
      <c r="E927"/>
    </row>
    <row r="928" spans="1:14" x14ac:dyDescent="0.25">
      <c r="A928" t="s">
        <v>632</v>
      </c>
      <c r="B928" s="161">
        <v>-160</v>
      </c>
      <c r="C928" s="161">
        <v>-46</v>
      </c>
      <c r="D928" t="s">
        <v>3478</v>
      </c>
      <c r="E928"/>
    </row>
    <row r="929" spans="1:5" x14ac:dyDescent="0.25">
      <c r="A929" t="s">
        <v>633</v>
      </c>
      <c r="B929" s="161">
        <v>84</v>
      </c>
      <c r="C929" s="161">
        <v>28</v>
      </c>
      <c r="D929" t="s">
        <v>3479</v>
      </c>
      <c r="E929"/>
    </row>
    <row r="930" spans="1:5" x14ac:dyDescent="0.25">
      <c r="A930" t="s">
        <v>635</v>
      </c>
      <c r="B930" s="161">
        <v>264</v>
      </c>
      <c r="C930" s="161">
        <v>265</v>
      </c>
      <c r="D930" t="s">
        <v>3480</v>
      </c>
      <c r="E930"/>
    </row>
    <row r="931" spans="1:5" x14ac:dyDescent="0.25">
      <c r="A931" t="s">
        <v>3481</v>
      </c>
      <c r="B931" s="161">
        <v>1</v>
      </c>
      <c r="C931" s="161">
        <v>1</v>
      </c>
      <c r="D931" t="s">
        <v>3482</v>
      </c>
      <c r="E931"/>
    </row>
    <row r="932" spans="1:5" x14ac:dyDescent="0.25">
      <c r="A932"/>
      <c r="B932"/>
      <c r="C932"/>
      <c r="D932" t="s">
        <v>3483</v>
      </c>
      <c r="E932"/>
    </row>
    <row r="933" spans="1:5" x14ac:dyDescent="0.25">
      <c r="A933"/>
      <c r="B933"/>
      <c r="C933"/>
      <c r="D933" t="s">
        <v>3484</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workbookViewId="0">
      <selection sqref="A1:E1"/>
    </sheetView>
  </sheetViews>
  <sheetFormatPr defaultColWidth="9.28515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28515625" customWidth="1"/>
    <col min="8" max="8" width="26.42578125" customWidth="1"/>
    <col min="9" max="9" width="17.7109375" customWidth="1"/>
    <col min="15" max="15" width="25.7109375" customWidth="1"/>
    <col min="16" max="16" width="12.42578125" customWidth="1"/>
    <col min="17" max="17" width="19.7109375" customWidth="1"/>
    <col min="18" max="19" width="12.42578125" customWidth="1"/>
    <col min="20" max="21" width="16.42578125" customWidth="1"/>
    <col min="22" max="22" width="10.7109375" customWidth="1"/>
  </cols>
  <sheetData>
    <row r="1" spans="1:5" x14ac:dyDescent="0.25">
      <c r="A1" s="461" t="s">
        <v>99</v>
      </c>
      <c r="B1" s="461"/>
      <c r="C1" s="461"/>
      <c r="D1" s="461"/>
      <c r="E1" s="461"/>
    </row>
    <row r="2" spans="1:5" x14ac:dyDescent="0.25">
      <c r="A2" s="462" t="s">
        <v>3485</v>
      </c>
      <c r="B2" s="462"/>
      <c r="C2" s="462"/>
      <c r="D2" s="462"/>
      <c r="E2" s="462"/>
    </row>
    <row r="19" spans="1:5" x14ac:dyDescent="0.25">
      <c r="A19" t="s">
        <v>3486</v>
      </c>
    </row>
    <row r="20" spans="1:5" x14ac:dyDescent="0.25">
      <c r="A20">
        <v>155400</v>
      </c>
      <c r="B20" t="s">
        <v>3487</v>
      </c>
    </row>
    <row r="21" spans="1:5" x14ac:dyDescent="0.25">
      <c r="A21" s="462" t="s">
        <v>3488</v>
      </c>
      <c r="B21" s="462"/>
      <c r="C21" s="462"/>
      <c r="D21" s="462"/>
      <c r="E21" s="462"/>
    </row>
    <row r="38" spans="1:5" x14ac:dyDescent="0.25">
      <c r="A38" t="s">
        <v>3486</v>
      </c>
    </row>
    <row r="39" spans="1:5" x14ac:dyDescent="0.25">
      <c r="A39">
        <v>100800</v>
      </c>
      <c r="B39" t="s">
        <v>3487</v>
      </c>
    </row>
    <row r="40" spans="1:5" x14ac:dyDescent="0.25">
      <c r="A40" s="462" t="s">
        <v>3489</v>
      </c>
      <c r="B40" s="462"/>
      <c r="C40" s="462"/>
      <c r="D40" s="462"/>
      <c r="E40" s="462"/>
    </row>
    <row r="57" spans="1:5" ht="15.75" thickBot="1" x14ac:dyDescent="0.3">
      <c r="A57" t="s">
        <v>3486</v>
      </c>
    </row>
    <row r="58" spans="1:5" ht="15.75" thickBot="1" x14ac:dyDescent="0.3">
      <c r="A58" s="7">
        <v>194000</v>
      </c>
      <c r="B58" t="s">
        <v>3490</v>
      </c>
    </row>
    <row r="60" spans="1:5" x14ac:dyDescent="0.25">
      <c r="A60" s="461" t="s">
        <v>3491</v>
      </c>
      <c r="B60" s="461"/>
      <c r="C60" s="461"/>
      <c r="D60" s="461"/>
      <c r="E60" s="461"/>
    </row>
    <row r="85" spans="1:37" s="8" customFormat="1" x14ac:dyDescent="0.25">
      <c r="A85" t="s">
        <v>3492</v>
      </c>
      <c r="B85">
        <v>55.1</v>
      </c>
      <c r="C85" t="s">
        <v>3493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3494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3495</v>
      </c>
      <c r="B88" s="10">
        <f>(B86-B85)/B85</f>
        <v>1.0254083484573502</v>
      </c>
    </row>
    <row r="89" spans="1:37" x14ac:dyDescent="0.25">
      <c r="A89" s="461" t="s">
        <v>3496</v>
      </c>
      <c r="B89" s="461"/>
      <c r="C89" s="461"/>
      <c r="D89" s="461"/>
      <c r="E89" s="461"/>
    </row>
    <row r="90" spans="1:37" x14ac:dyDescent="0.25">
      <c r="A90">
        <v>6.6290250000000004</v>
      </c>
      <c r="B90" t="s">
        <v>3497</v>
      </c>
      <c r="E90" t="s">
        <v>3498</v>
      </c>
    </row>
    <row r="91" spans="1:37" x14ac:dyDescent="0.25">
      <c r="A91">
        <f>1/A90</f>
        <v>0.15085174667466181</v>
      </c>
      <c r="B91" t="s">
        <v>3499</v>
      </c>
      <c r="E91" t="s">
        <v>3500</v>
      </c>
    </row>
    <row r="92" spans="1:37" x14ac:dyDescent="0.25">
      <c r="A92" s="11">
        <v>0.5</v>
      </c>
      <c r="B92" t="s">
        <v>3501</v>
      </c>
      <c r="E92" t="s">
        <v>3502</v>
      </c>
    </row>
    <row r="93" spans="1:37" x14ac:dyDescent="0.25">
      <c r="A93">
        <f>A92*A91</f>
        <v>7.5425873337330904E-2</v>
      </c>
      <c r="B93" t="s">
        <v>3503</v>
      </c>
      <c r="E93" t="s">
        <v>3500</v>
      </c>
    </row>
    <row r="94" spans="1:37" x14ac:dyDescent="0.25">
      <c r="A94">
        <f>1/A93</f>
        <v>13.258050000000001</v>
      </c>
      <c r="B94" t="s">
        <v>3504</v>
      </c>
      <c r="E94" t="s">
        <v>3500</v>
      </c>
      <c r="J94" s="11"/>
    </row>
    <row r="95" spans="1:37" ht="15.75" thickBot="1" x14ac:dyDescent="0.3">
      <c r="A95">
        <v>8.0274920000000005</v>
      </c>
      <c r="B95" t="s">
        <v>3505</v>
      </c>
      <c r="E95" t="s">
        <v>3506</v>
      </c>
      <c r="J95" s="11"/>
    </row>
    <row r="96" spans="1:37" ht="15.75" thickBot="1" x14ac:dyDescent="0.3">
      <c r="A96" s="12">
        <f>(A94-A95)/A95</f>
        <v>0.65158059329115492</v>
      </c>
      <c r="B96" t="s">
        <v>3507</v>
      </c>
      <c r="C96" s="13"/>
      <c r="E96" t="s">
        <v>3500</v>
      </c>
    </row>
    <row r="98" spans="1:5" x14ac:dyDescent="0.25">
      <c r="A98" s="461" t="s">
        <v>3508</v>
      </c>
      <c r="B98" s="461"/>
      <c r="C98" s="461"/>
      <c r="D98" s="461"/>
      <c r="E98" s="461"/>
    </row>
    <row r="99" spans="1:5" x14ac:dyDescent="0.25">
      <c r="A99" s="13">
        <v>0.3</v>
      </c>
      <c r="B99" s="11" t="s">
        <v>3509</v>
      </c>
    </row>
    <row r="100" spans="1:5" x14ac:dyDescent="0.25">
      <c r="A100">
        <v>63.5</v>
      </c>
      <c r="B100" t="s">
        <v>3510</v>
      </c>
    </row>
    <row r="101" spans="1:5" x14ac:dyDescent="0.25">
      <c r="A101">
        <f>1/A100</f>
        <v>1.5748031496062992E-2</v>
      </c>
      <c r="B101" t="s">
        <v>3511</v>
      </c>
    </row>
    <row r="102" spans="1:5" x14ac:dyDescent="0.25">
      <c r="A102" s="14">
        <f>A101*(1-A99)</f>
        <v>1.1023622047244094E-2</v>
      </c>
      <c r="B102" t="s">
        <v>3512</v>
      </c>
    </row>
    <row r="103" spans="1:5" x14ac:dyDescent="0.25">
      <c r="A103" s="14">
        <f>1/A102</f>
        <v>90.714285714285722</v>
      </c>
      <c r="B103" t="s">
        <v>3513</v>
      </c>
    </row>
    <row r="104" spans="1:5" x14ac:dyDescent="0.25">
      <c r="A104" s="13">
        <v>0.35</v>
      </c>
      <c r="B104" t="s">
        <v>3514</v>
      </c>
    </row>
    <row r="105" spans="1:5" x14ac:dyDescent="0.25">
      <c r="A105">
        <f>A102*(1-A104)</f>
        <v>7.1653543307086615E-3</v>
      </c>
      <c r="B105" t="s">
        <v>3515</v>
      </c>
    </row>
    <row r="106" spans="1:5" ht="15.75" thickBot="1" x14ac:dyDescent="0.3">
      <c r="A106">
        <f>1/A105</f>
        <v>139.56043956043956</v>
      </c>
      <c r="B106" t="s">
        <v>3516</v>
      </c>
    </row>
    <row r="107" spans="1:5" ht="15.75" thickBot="1" x14ac:dyDescent="0.3">
      <c r="A107" s="12">
        <f>(A106-A103)/A103</f>
        <v>0.53846153846153832</v>
      </c>
      <c r="B107" t="s">
        <v>3517</v>
      </c>
    </row>
    <row r="108" spans="1:5" x14ac:dyDescent="0.25">
      <c r="A108" s="15"/>
    </row>
    <row r="109" spans="1:5" x14ac:dyDescent="0.25">
      <c r="A109" s="461" t="s">
        <v>3518</v>
      </c>
      <c r="B109" s="461"/>
      <c r="C109" s="461"/>
      <c r="D109" s="461"/>
      <c r="E109" s="461"/>
    </row>
    <row r="110" spans="1:5" ht="15.75" thickBot="1" x14ac:dyDescent="0.3"/>
    <row r="111" spans="1:5" ht="15.75" thickBot="1" x14ac:dyDescent="0.3">
      <c r="A111" s="12">
        <f>A122</f>
        <v>0.20481927710843381</v>
      </c>
      <c r="B111" t="s">
        <v>3519</v>
      </c>
    </row>
    <row r="113" spans="1:12" x14ac:dyDescent="0.25">
      <c r="A113" s="461" t="s">
        <v>3520</v>
      </c>
      <c r="B113" s="461"/>
      <c r="C113" s="461"/>
      <c r="D113" s="461"/>
      <c r="E113" s="461"/>
    </row>
    <row r="114" spans="1:12" x14ac:dyDescent="0.25">
      <c r="A114" s="13">
        <v>0.2</v>
      </c>
      <c r="B114" s="11" t="s">
        <v>3509</v>
      </c>
    </row>
    <row r="115" spans="1:12" x14ac:dyDescent="0.25">
      <c r="A115">
        <v>1.95</v>
      </c>
      <c r="B115" t="s">
        <v>3521</v>
      </c>
    </row>
    <row r="116" spans="1:12" x14ac:dyDescent="0.25">
      <c r="A116">
        <f>1/A115</f>
        <v>0.51282051282051289</v>
      </c>
      <c r="B116" t="s">
        <v>3511</v>
      </c>
    </row>
    <row r="117" spans="1:12" x14ac:dyDescent="0.25">
      <c r="A117" s="14">
        <f>A116*(1-A114)</f>
        <v>0.41025641025641035</v>
      </c>
      <c r="B117" t="s">
        <v>3512</v>
      </c>
    </row>
    <row r="118" spans="1:12" x14ac:dyDescent="0.25">
      <c r="A118" s="14">
        <f>1/A117</f>
        <v>2.4374999999999996</v>
      </c>
      <c r="B118" t="s">
        <v>3513</v>
      </c>
    </row>
    <row r="119" spans="1:12" x14ac:dyDescent="0.25">
      <c r="A119" s="13">
        <v>0.17</v>
      </c>
      <c r="B119" t="s">
        <v>3514</v>
      </c>
    </row>
    <row r="120" spans="1:12" x14ac:dyDescent="0.25">
      <c r="A120">
        <f>A117*(1-A119)</f>
        <v>0.34051282051282056</v>
      </c>
      <c r="B120" t="s">
        <v>3515</v>
      </c>
    </row>
    <row r="121" spans="1:12" ht="15.75" thickBot="1" x14ac:dyDescent="0.3">
      <c r="A121">
        <f>1/A120</f>
        <v>2.9367469879518069</v>
      </c>
      <c r="B121" t="s">
        <v>3516</v>
      </c>
    </row>
    <row r="122" spans="1:12" ht="15.75" thickBot="1" x14ac:dyDescent="0.3">
      <c r="A122" s="12">
        <f>(A121-A118)/A118</f>
        <v>0.20481927710843381</v>
      </c>
      <c r="B122" t="s">
        <v>3517</v>
      </c>
    </row>
    <row r="124" spans="1:12" x14ac:dyDescent="0.25">
      <c r="A124" s="461" t="s">
        <v>3522</v>
      </c>
      <c r="B124" s="461"/>
      <c r="C124" s="461"/>
      <c r="D124" s="461"/>
      <c r="E124" s="461"/>
      <c r="J124" s="16"/>
    </row>
    <row r="125" spans="1:12" x14ac:dyDescent="0.25">
      <c r="A125" s="17">
        <v>4.4824543659231753E-4</v>
      </c>
      <c r="B125" t="s">
        <v>3523</v>
      </c>
      <c r="K125" s="11"/>
      <c r="L125" s="11"/>
    </row>
    <row r="126" spans="1:12" x14ac:dyDescent="0.25">
      <c r="A126">
        <v>1.27</v>
      </c>
      <c r="B126" t="s">
        <v>3524</v>
      </c>
      <c r="F126" s="18"/>
      <c r="J126" s="1"/>
      <c r="K126" s="17"/>
      <c r="L126" s="17"/>
    </row>
    <row r="127" spans="1:12" x14ac:dyDescent="0.25">
      <c r="A127">
        <f>(1/CONVERT(A125/A126,"mi","km")*0.00105505585)</f>
        <v>1.857438352962903</v>
      </c>
      <c r="B127" t="s">
        <v>3525</v>
      </c>
      <c r="K127" s="17"/>
      <c r="L127" s="17"/>
    </row>
    <row r="128" spans="1:12" x14ac:dyDescent="0.25">
      <c r="A128">
        <f>1/A127</f>
        <v>0.53837587578874124</v>
      </c>
      <c r="B128" t="s">
        <v>3526</v>
      </c>
      <c r="F128" s="18"/>
      <c r="K128" s="13"/>
      <c r="L128" s="11"/>
    </row>
    <row r="129" spans="1:12" x14ac:dyDescent="0.25">
      <c r="A129">
        <v>1.07</v>
      </c>
      <c r="B129" t="s">
        <v>3527</v>
      </c>
      <c r="F129" s="18"/>
      <c r="K129" s="13"/>
      <c r="L129" s="11"/>
    </row>
    <row r="130" spans="1:12" ht="15.75" thickBot="1" x14ac:dyDescent="0.3">
      <c r="A130">
        <f>1/A129</f>
        <v>0.93457943925233644</v>
      </c>
      <c r="B130" t="s">
        <v>3528</v>
      </c>
      <c r="F130" s="18"/>
      <c r="K130" s="11"/>
      <c r="L130" s="11"/>
    </row>
    <row r="131" spans="1:12" ht="15.75" thickBot="1" x14ac:dyDescent="0.3">
      <c r="A131" s="12">
        <f>(A130-A128)/A128</f>
        <v>0.73592369435785332</v>
      </c>
      <c r="B131" t="s">
        <v>3517</v>
      </c>
      <c r="F131" s="18"/>
    </row>
    <row r="133" spans="1:12" x14ac:dyDescent="0.25">
      <c r="A133" s="16"/>
      <c r="B133" s="11"/>
      <c r="C133" s="11"/>
    </row>
    <row r="134" spans="1:12" x14ac:dyDescent="0.25">
      <c r="A134" s="461" t="s">
        <v>147</v>
      </c>
      <c r="B134" s="461"/>
      <c r="C134" s="461"/>
      <c r="D134" s="461"/>
      <c r="E134" s="461"/>
    </row>
    <row r="135" spans="1:12" x14ac:dyDescent="0.25">
      <c r="A135" s="19" t="s">
        <v>3529</v>
      </c>
      <c r="B135" s="20"/>
      <c r="C135" s="20"/>
      <c r="D135" s="20"/>
      <c r="E135" s="20"/>
      <c r="F135" s="20"/>
      <c r="G135" s="20"/>
    </row>
    <row r="136" spans="1:12" ht="15.75" x14ac:dyDescent="0.3">
      <c r="A136" s="21"/>
      <c r="B136" s="464" t="s">
        <v>3530</v>
      </c>
      <c r="C136" s="465"/>
      <c r="D136" s="465"/>
      <c r="E136" s="466"/>
      <c r="F136" s="20"/>
      <c r="G136" s="20"/>
    </row>
    <row r="137" spans="1:12" ht="15.75" x14ac:dyDescent="0.3">
      <c r="A137" s="22"/>
      <c r="B137" s="464" t="s">
        <v>3531</v>
      </c>
      <c r="C137" s="466"/>
      <c r="D137" s="464" t="s">
        <v>3532</v>
      </c>
      <c r="E137" s="466"/>
      <c r="F137" s="20"/>
      <c r="G137" s="20"/>
    </row>
    <row r="138" spans="1:12" ht="15.75" x14ac:dyDescent="0.3">
      <c r="A138" s="23" t="s">
        <v>3533</v>
      </c>
      <c r="B138" s="24" t="s">
        <v>3534</v>
      </c>
      <c r="C138" s="24" t="s">
        <v>3535</v>
      </c>
      <c r="D138" s="24" t="s">
        <v>3534</v>
      </c>
      <c r="E138" s="24" t="s">
        <v>3535</v>
      </c>
      <c r="F138" s="20"/>
      <c r="G138" s="25" t="s">
        <v>3536</v>
      </c>
    </row>
    <row r="139" spans="1:12" x14ac:dyDescent="0.25">
      <c r="A139" s="26" t="s">
        <v>3537</v>
      </c>
      <c r="B139" s="27">
        <v>95</v>
      </c>
      <c r="C139" s="28">
        <v>95</v>
      </c>
      <c r="D139" s="27">
        <v>50</v>
      </c>
      <c r="E139" s="28">
        <v>50</v>
      </c>
      <c r="F139" s="25" t="s">
        <v>669</v>
      </c>
      <c r="G139" s="20">
        <f>(C139-E139)/C139</f>
        <v>0.47368421052631576</v>
      </c>
    </row>
    <row r="140" spans="1:12" x14ac:dyDescent="0.25">
      <c r="A140" s="29" t="s">
        <v>3538</v>
      </c>
      <c r="B140" s="30">
        <v>100</v>
      </c>
      <c r="C140" s="31">
        <v>100</v>
      </c>
      <c r="D140" s="30">
        <v>70</v>
      </c>
      <c r="E140" s="31">
        <v>70</v>
      </c>
      <c r="F140" s="25" t="s">
        <v>669</v>
      </c>
      <c r="G140" s="20">
        <f t="shared" ref="G140:G156" si="0">(C140-E140)/C140</f>
        <v>0.3</v>
      </c>
    </row>
    <row r="141" spans="1:12" x14ac:dyDescent="0.25">
      <c r="A141" s="29" t="s">
        <v>3539</v>
      </c>
      <c r="B141" s="30">
        <v>95</v>
      </c>
      <c r="C141" s="31">
        <v>95</v>
      </c>
      <c r="D141" s="30">
        <v>50</v>
      </c>
      <c r="E141" s="31">
        <v>50</v>
      </c>
      <c r="F141" s="25" t="s">
        <v>669</v>
      </c>
      <c r="G141" s="20">
        <f t="shared" si="0"/>
        <v>0.47368421052631576</v>
      </c>
    </row>
    <row r="142" spans="1:12" x14ac:dyDescent="0.25">
      <c r="A142" s="29" t="s">
        <v>3540</v>
      </c>
      <c r="B142" s="30">
        <v>105</v>
      </c>
      <c r="C142" s="31">
        <v>105</v>
      </c>
      <c r="D142" s="30">
        <v>110</v>
      </c>
      <c r="E142" s="31">
        <v>110</v>
      </c>
      <c r="F142" s="32" t="s">
        <v>3541</v>
      </c>
      <c r="G142" s="20">
        <f t="shared" si="0"/>
        <v>-4.7619047619047616E-2</v>
      </c>
    </row>
    <row r="143" spans="1:12" x14ac:dyDescent="0.25">
      <c r="A143" s="29" t="s">
        <v>3542</v>
      </c>
      <c r="B143" s="30">
        <v>80</v>
      </c>
      <c r="C143" s="31">
        <v>80</v>
      </c>
      <c r="D143" s="30">
        <v>35</v>
      </c>
      <c r="E143" s="31">
        <v>35</v>
      </c>
      <c r="F143" s="25" t="s">
        <v>669</v>
      </c>
      <c r="G143" s="20">
        <f t="shared" si="0"/>
        <v>0.5625</v>
      </c>
    </row>
    <row r="144" spans="1:12" x14ac:dyDescent="0.25">
      <c r="A144" s="29" t="s">
        <v>3543</v>
      </c>
      <c r="B144" s="30">
        <v>70</v>
      </c>
      <c r="C144" s="31">
        <v>70</v>
      </c>
      <c r="D144" s="30">
        <v>50</v>
      </c>
      <c r="E144" s="31">
        <v>50</v>
      </c>
      <c r="F144" s="25" t="s">
        <v>669</v>
      </c>
      <c r="G144" s="20">
        <f t="shared" si="0"/>
        <v>0.2857142857142857</v>
      </c>
    </row>
    <row r="145" spans="1:9" x14ac:dyDescent="0.25">
      <c r="A145" s="29" t="s">
        <v>3544</v>
      </c>
      <c r="B145" s="30">
        <v>90</v>
      </c>
      <c r="C145" s="31">
        <v>90</v>
      </c>
      <c r="D145" s="30">
        <v>80</v>
      </c>
      <c r="E145" s="31">
        <v>80</v>
      </c>
      <c r="F145" s="25" t="s">
        <v>3545</v>
      </c>
      <c r="G145" s="20">
        <f t="shared" si="0"/>
        <v>0.1111111111111111</v>
      </c>
    </row>
    <row r="146" spans="1:9" x14ac:dyDescent="0.25">
      <c r="A146" s="29" t="s">
        <v>3546</v>
      </c>
      <c r="B146" s="30">
        <v>100</v>
      </c>
      <c r="C146" s="31">
        <v>100</v>
      </c>
      <c r="D146" s="30">
        <v>90</v>
      </c>
      <c r="E146" s="31">
        <v>90</v>
      </c>
      <c r="F146" s="25" t="s">
        <v>669</v>
      </c>
      <c r="G146" s="20">
        <f t="shared" si="0"/>
        <v>0.1</v>
      </c>
    </row>
    <row r="147" spans="1:9" x14ac:dyDescent="0.25">
      <c r="A147" s="29" t="s">
        <v>3547</v>
      </c>
      <c r="B147" s="30">
        <v>80</v>
      </c>
      <c r="C147" s="31">
        <v>80</v>
      </c>
      <c r="D147" s="30">
        <v>40</v>
      </c>
      <c r="E147" s="31">
        <v>40</v>
      </c>
      <c r="F147" s="25" t="s">
        <v>669</v>
      </c>
      <c r="G147" s="20">
        <f t="shared" si="0"/>
        <v>0.5</v>
      </c>
    </row>
    <row r="148" spans="1:9" x14ac:dyDescent="0.25">
      <c r="A148" s="29" t="s">
        <v>3548</v>
      </c>
      <c r="B148" s="30">
        <v>80</v>
      </c>
      <c r="C148" s="31">
        <v>80</v>
      </c>
      <c r="D148" s="30">
        <v>50</v>
      </c>
      <c r="E148" s="31">
        <v>50</v>
      </c>
      <c r="F148" s="25" t="s">
        <v>669</v>
      </c>
      <c r="G148" s="20">
        <f t="shared" si="0"/>
        <v>0.375</v>
      </c>
    </row>
    <row r="149" spans="1:9" x14ac:dyDescent="0.25">
      <c r="A149" s="29" t="s">
        <v>3549</v>
      </c>
      <c r="B149" s="30">
        <v>90</v>
      </c>
      <c r="C149" s="31">
        <v>90</v>
      </c>
      <c r="D149" s="30">
        <v>80</v>
      </c>
      <c r="E149" s="31">
        <v>80</v>
      </c>
      <c r="F149" s="25" t="s">
        <v>3545</v>
      </c>
      <c r="G149" s="20">
        <f t="shared" si="0"/>
        <v>0.1111111111111111</v>
      </c>
    </row>
    <row r="150" spans="1:9" x14ac:dyDescent="0.25">
      <c r="A150" s="29" t="s">
        <v>3550</v>
      </c>
      <c r="B150" s="30">
        <v>95</v>
      </c>
      <c r="C150" s="31">
        <v>95</v>
      </c>
      <c r="D150" s="30">
        <v>90</v>
      </c>
      <c r="E150" s="31">
        <v>90</v>
      </c>
      <c r="F150" s="32" t="s">
        <v>3541</v>
      </c>
      <c r="G150" s="20">
        <f t="shared" si="0"/>
        <v>5.2631578947368418E-2</v>
      </c>
    </row>
    <row r="151" spans="1:9" x14ac:dyDescent="0.25">
      <c r="A151" s="29" t="s">
        <v>3551</v>
      </c>
      <c r="B151" s="30">
        <v>95</v>
      </c>
      <c r="C151" s="31">
        <v>95</v>
      </c>
      <c r="D151" s="30">
        <v>90</v>
      </c>
      <c r="E151" s="31">
        <v>90</v>
      </c>
      <c r="F151" s="32" t="s">
        <v>3541</v>
      </c>
      <c r="G151" s="20">
        <f t="shared" si="0"/>
        <v>5.2631578947368418E-2</v>
      </c>
    </row>
    <row r="152" spans="1:9" x14ac:dyDescent="0.25">
      <c r="A152" s="29" t="s">
        <v>3552</v>
      </c>
      <c r="B152" s="30">
        <v>80</v>
      </c>
      <c r="C152" s="31">
        <v>50</v>
      </c>
      <c r="D152" s="30">
        <v>30</v>
      </c>
      <c r="E152" s="31">
        <v>30</v>
      </c>
      <c r="F152" s="25" t="s">
        <v>667</v>
      </c>
      <c r="G152" s="20">
        <f>(C152-E152)/C152</f>
        <v>0.4</v>
      </c>
    </row>
    <row r="153" spans="1:9" x14ac:dyDescent="0.25">
      <c r="A153" s="29" t="s">
        <v>3553</v>
      </c>
      <c r="B153" s="30">
        <v>90</v>
      </c>
      <c r="C153" s="31">
        <v>90</v>
      </c>
      <c r="D153" s="30">
        <v>70</v>
      </c>
      <c r="E153" s="31">
        <v>70</v>
      </c>
      <c r="F153" s="25" t="s">
        <v>662</v>
      </c>
      <c r="G153" s="20">
        <f t="shared" si="0"/>
        <v>0.22222222222222221</v>
      </c>
    </row>
    <row r="154" spans="1:9" x14ac:dyDescent="0.25">
      <c r="A154" s="29" t="s">
        <v>3554</v>
      </c>
      <c r="B154" s="30">
        <v>95</v>
      </c>
      <c r="C154" s="31">
        <v>90</v>
      </c>
      <c r="D154" s="30">
        <v>80</v>
      </c>
      <c r="E154" s="31">
        <v>80</v>
      </c>
      <c r="F154" s="32" t="s">
        <v>3541</v>
      </c>
      <c r="G154" s="20">
        <f t="shared" si="0"/>
        <v>0.1111111111111111</v>
      </c>
      <c r="I154" s="33"/>
    </row>
    <row r="155" spans="1:9" x14ac:dyDescent="0.25">
      <c r="A155" s="29" t="s">
        <v>3555</v>
      </c>
      <c r="B155" s="30">
        <v>80</v>
      </c>
      <c r="C155" s="31">
        <v>65</v>
      </c>
      <c r="D155" s="30">
        <v>60</v>
      </c>
      <c r="E155" s="31">
        <v>30</v>
      </c>
      <c r="F155" s="25" t="s">
        <v>665</v>
      </c>
      <c r="G155" s="20">
        <f t="shared" si="0"/>
        <v>0.53846153846153844</v>
      </c>
    </row>
    <row r="156" spans="1:9" x14ac:dyDescent="0.25">
      <c r="A156" s="34" t="s">
        <v>3556</v>
      </c>
      <c r="B156" s="35">
        <v>90</v>
      </c>
      <c r="C156" s="36">
        <v>90</v>
      </c>
      <c r="D156" s="35">
        <v>70</v>
      </c>
      <c r="E156" s="36">
        <v>70</v>
      </c>
      <c r="F156" s="25" t="s">
        <v>665</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669</v>
      </c>
      <c r="B159" s="20">
        <f>AVERAGEIF(F139:F156,A159,G139:G156)</f>
        <v>0.38382283834586467</v>
      </c>
      <c r="C159" s="20"/>
      <c r="D159" s="20"/>
      <c r="E159" s="20"/>
      <c r="F159" s="20"/>
      <c r="G159" s="20"/>
    </row>
    <row r="160" spans="1:9" x14ac:dyDescent="0.25">
      <c r="A160" s="20" t="s">
        <v>3545</v>
      </c>
      <c r="B160" s="20">
        <f>AVERAGEIF(F139:F156,A160,G139:G156)</f>
        <v>0.1111111111111111</v>
      </c>
      <c r="C160" s="20"/>
      <c r="D160" s="20"/>
      <c r="E160" s="20"/>
      <c r="F160" s="20"/>
      <c r="G160" s="20"/>
    </row>
    <row r="161" spans="1:7" x14ac:dyDescent="0.25">
      <c r="A161" s="20" t="s">
        <v>667</v>
      </c>
      <c r="B161" s="20">
        <f>AVERAGEIF(F139:F156,A161,G139:G156)</f>
        <v>0.4</v>
      </c>
      <c r="C161" s="20"/>
      <c r="D161" s="20"/>
      <c r="E161" s="20"/>
      <c r="F161" s="20"/>
      <c r="G161" s="20"/>
    </row>
    <row r="162" spans="1:7" x14ac:dyDescent="0.25">
      <c r="A162" s="20" t="s">
        <v>662</v>
      </c>
      <c r="B162" s="20">
        <f>AVERAGEIF(F139:F156,A162,G139:G156)</f>
        <v>0.22222222222222221</v>
      </c>
      <c r="C162" s="20"/>
      <c r="D162" s="20"/>
      <c r="E162" s="20"/>
      <c r="F162" s="20"/>
      <c r="G162" s="20"/>
    </row>
    <row r="163" spans="1:7" x14ac:dyDescent="0.25">
      <c r="A163" s="20" t="s">
        <v>665</v>
      </c>
      <c r="B163" s="20">
        <f>AVERAGEIF(F139:F156,A163,G139:G156)</f>
        <v>0.38034188034188032</v>
      </c>
      <c r="C163" s="20"/>
      <c r="D163" s="20"/>
      <c r="E163" s="20"/>
      <c r="F163" s="20"/>
      <c r="G163" s="20"/>
    </row>
    <row r="165" spans="1:7" x14ac:dyDescent="0.25">
      <c r="A165" s="461" t="s">
        <v>3557</v>
      </c>
      <c r="B165" s="461"/>
      <c r="C165" s="461"/>
      <c r="D165" s="461"/>
      <c r="E165" s="461"/>
    </row>
    <row r="166" spans="1:7" ht="15.75" thickBot="1" x14ac:dyDescent="0.3">
      <c r="A166" t="s">
        <v>3558</v>
      </c>
      <c r="B166" s="13">
        <v>0.4</v>
      </c>
    </row>
    <row r="167" spans="1:7" ht="15.75" thickBot="1" x14ac:dyDescent="0.3">
      <c r="A167" t="s">
        <v>3559</v>
      </c>
      <c r="B167" s="37">
        <f>(1+B166)^(1/(2020-2010))-1</f>
        <v>3.4219694129380196E-2</v>
      </c>
    </row>
    <row r="168" spans="1:7" x14ac:dyDescent="0.25">
      <c r="B168" s="38"/>
    </row>
    <row r="169" spans="1:7" x14ac:dyDescent="0.25">
      <c r="A169" s="461" t="s">
        <v>3560</v>
      </c>
      <c r="B169" s="461"/>
    </row>
    <row r="170" spans="1:7" x14ac:dyDescent="0.25">
      <c r="A170" t="s">
        <v>3561</v>
      </c>
      <c r="B170" s="39">
        <v>972.7</v>
      </c>
    </row>
    <row r="171" spans="1:7" ht="15.75" thickBot="1" x14ac:dyDescent="0.3">
      <c r="A171" t="s">
        <v>3562</v>
      </c>
      <c r="B171" s="40">
        <f>400.9+53.5+276.5+255.7+63.5+462.5+B170+975.4+227.6+436.5</f>
        <v>4124.8</v>
      </c>
    </row>
    <row r="172" spans="1:7" ht="15.75" thickBot="1" x14ac:dyDescent="0.3">
      <c r="A172" t="s">
        <v>3563</v>
      </c>
      <c r="B172" s="37">
        <f>B170/B171</f>
        <v>0.23581749418153608</v>
      </c>
    </row>
    <row r="173" spans="1:7" x14ac:dyDescent="0.25">
      <c r="B173" s="38"/>
    </row>
    <row r="174" spans="1:7" x14ac:dyDescent="0.25">
      <c r="A174" s="461" t="s">
        <v>3564</v>
      </c>
      <c r="B174" s="461"/>
      <c r="C174" s="461"/>
      <c r="D174" s="461"/>
      <c r="E174" s="461"/>
    </row>
    <row r="175" spans="1:7" ht="15.75" thickBot="1" x14ac:dyDescent="0.3">
      <c r="A175" t="s">
        <v>3565</v>
      </c>
      <c r="B175" s="38">
        <v>0.1246</v>
      </c>
    </row>
    <row r="176" spans="1:7" ht="15.75" thickBot="1" x14ac:dyDescent="0.3">
      <c r="A176" t="s">
        <v>3566</v>
      </c>
      <c r="B176" s="37">
        <f>1-B175</f>
        <v>0.87539999999999996</v>
      </c>
    </row>
    <row r="178" spans="1:5" x14ac:dyDescent="0.25">
      <c r="A178" s="461" t="s">
        <v>3567</v>
      </c>
      <c r="B178" s="461"/>
      <c r="C178" s="461"/>
      <c r="D178" s="461"/>
      <c r="E178" s="461"/>
    </row>
    <row r="179" spans="1:5" x14ac:dyDescent="0.25">
      <c r="A179" t="s">
        <v>3568</v>
      </c>
      <c r="B179">
        <v>197000</v>
      </c>
    </row>
    <row r="180" spans="1:5" ht="15.75" thickBot="1" x14ac:dyDescent="0.3">
      <c r="A180" t="s">
        <v>3569</v>
      </c>
      <c r="B180">
        <v>175000</v>
      </c>
    </row>
    <row r="181" spans="1:5" ht="15.75" thickBot="1" x14ac:dyDescent="0.3">
      <c r="A181" t="s">
        <v>3570</v>
      </c>
      <c r="B181" s="12">
        <f>B179/B180</f>
        <v>1.1257142857142857</v>
      </c>
    </row>
    <row r="183" spans="1:5" x14ac:dyDescent="0.25">
      <c r="A183" s="461" t="s">
        <v>3571</v>
      </c>
      <c r="B183" s="461"/>
      <c r="C183" s="461"/>
      <c r="D183" s="461"/>
      <c r="E183" s="461"/>
    </row>
    <row r="184" spans="1:5" x14ac:dyDescent="0.25">
      <c r="A184" t="s">
        <v>3572</v>
      </c>
      <c r="B184" s="162">
        <v>1.2E-2</v>
      </c>
    </row>
    <row r="185" spans="1:5" x14ac:dyDescent="0.25">
      <c r="A185" t="s">
        <v>3573</v>
      </c>
      <c r="B185" s="162">
        <v>2.4E-2</v>
      </c>
    </row>
    <row r="186" spans="1:5" x14ac:dyDescent="0.25">
      <c r="A186" t="s">
        <v>3574</v>
      </c>
      <c r="B186">
        <f>2050-2018+1</f>
        <v>33</v>
      </c>
    </row>
    <row r="187" spans="1:5" x14ac:dyDescent="0.25">
      <c r="A187" t="s">
        <v>3575</v>
      </c>
      <c r="B187" s="11">
        <f>(1-B184)^B186</f>
        <v>0.67139665221009714</v>
      </c>
    </row>
    <row r="188" spans="1:5" ht="15.75" thickBot="1" x14ac:dyDescent="0.3">
      <c r="A188" t="s">
        <v>3576</v>
      </c>
      <c r="B188" s="11">
        <f>(1-B185)^B186</f>
        <v>0.44858421050781644</v>
      </c>
    </row>
    <row r="189" spans="1:5" ht="15.75" thickBot="1" x14ac:dyDescent="0.3">
      <c r="A189" t="s">
        <v>3577</v>
      </c>
      <c r="B189" s="12">
        <f>(B187-B188)/B187</f>
        <v>0.33186409400289502</v>
      </c>
    </row>
    <row r="191" spans="1:5" x14ac:dyDescent="0.25">
      <c r="A191" s="461" t="s">
        <v>3578</v>
      </c>
      <c r="B191" s="461"/>
      <c r="C191" s="461"/>
      <c r="D191" s="461"/>
      <c r="E191" s="461"/>
    </row>
    <row r="192" spans="1:5" x14ac:dyDescent="0.25">
      <c r="A192" s="16" t="s">
        <v>3579</v>
      </c>
      <c r="B192" s="16" t="s">
        <v>3580</v>
      </c>
      <c r="C192" s="16"/>
    </row>
    <row r="193" spans="1:9" x14ac:dyDescent="0.25">
      <c r="A193" t="s">
        <v>3581</v>
      </c>
      <c r="B193" s="17">
        <v>15277777.777777778</v>
      </c>
      <c r="C193" t="s">
        <v>3582</v>
      </c>
    </row>
    <row r="194" spans="1:9" x14ac:dyDescent="0.25">
      <c r="A194" t="s">
        <v>3583</v>
      </c>
      <c r="B194" s="17">
        <f>3.4*10^6</f>
        <v>3400000</v>
      </c>
      <c r="C194" s="41"/>
    </row>
    <row r="195" spans="1:9" x14ac:dyDescent="0.25">
      <c r="A195" t="s">
        <v>3584</v>
      </c>
      <c r="B195">
        <v>2</v>
      </c>
    </row>
    <row r="196" spans="1:9" ht="15.75" thickBot="1" x14ac:dyDescent="0.3">
      <c r="A196" t="s">
        <v>3585</v>
      </c>
      <c r="B196" s="17">
        <f>B195*B194</f>
        <v>6800000</v>
      </c>
    </row>
    <row r="197" spans="1:9" ht="15.75" thickBot="1" x14ac:dyDescent="0.3">
      <c r="A197" t="s">
        <v>3586</v>
      </c>
      <c r="B197" s="12">
        <f>B196/B193</f>
        <v>0.44509090909090909</v>
      </c>
    </row>
    <row r="199" spans="1:9" x14ac:dyDescent="0.25">
      <c r="A199" s="202" t="s">
        <v>131</v>
      </c>
    </row>
    <row r="201" spans="1:9" x14ac:dyDescent="0.25">
      <c r="A201" s="203" t="s">
        <v>3587</v>
      </c>
      <c r="B201" s="463" t="s">
        <v>3588</v>
      </c>
      <c r="C201" s="463"/>
      <c r="D201" s="463"/>
      <c r="E201" s="463"/>
      <c r="F201" s="463"/>
      <c r="G201" s="463"/>
      <c r="H201" s="463"/>
      <c r="I201" s="463"/>
    </row>
    <row r="202" spans="1:9" x14ac:dyDescent="0.25">
      <c r="A202" s="42" t="s">
        <v>3589</v>
      </c>
      <c r="B202" s="42" t="s">
        <v>3590</v>
      </c>
      <c r="C202" s="42" t="s">
        <v>3591</v>
      </c>
      <c r="D202" s="42" t="s">
        <v>3592</v>
      </c>
      <c r="E202" s="42" t="s">
        <v>652</v>
      </c>
      <c r="F202" s="42" t="s">
        <v>655</v>
      </c>
      <c r="G202" s="42" t="s">
        <v>3593</v>
      </c>
      <c r="H202" s="42" t="s">
        <v>3594</v>
      </c>
      <c r="I202" s="42" t="s">
        <v>3595</v>
      </c>
    </row>
    <row r="203" spans="1:9" x14ac:dyDescent="0.25">
      <c r="A203" s="42" t="s">
        <v>3596</v>
      </c>
      <c r="B203">
        <v>0</v>
      </c>
      <c r="C203">
        <v>6</v>
      </c>
      <c r="D203">
        <v>9</v>
      </c>
      <c r="E203">
        <v>25</v>
      </c>
      <c r="F203">
        <v>21</v>
      </c>
      <c r="G203">
        <v>215</v>
      </c>
      <c r="H203">
        <v>81</v>
      </c>
      <c r="I203">
        <v>134</v>
      </c>
    </row>
    <row r="204" spans="1:9" x14ac:dyDescent="0.25">
      <c r="A204" s="42" t="s">
        <v>3597</v>
      </c>
      <c r="B204">
        <v>4</v>
      </c>
      <c r="C204">
        <v>3</v>
      </c>
      <c r="D204">
        <v>15</v>
      </c>
      <c r="E204">
        <v>40</v>
      </c>
      <c r="F204">
        <v>43</v>
      </c>
      <c r="G204">
        <v>163</v>
      </c>
      <c r="H204">
        <v>56</v>
      </c>
      <c r="I204">
        <v>94</v>
      </c>
    </row>
    <row r="205" spans="1:9" ht="15.75" thickBot="1" x14ac:dyDescent="0.3">
      <c r="A205" s="42" t="s">
        <v>3598</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3599</v>
      </c>
      <c r="B206" s="12">
        <f>SUM(G205:H205)/SUM(G203:H203)</f>
        <v>-0.26013513513513514</v>
      </c>
    </row>
    <row r="207" spans="1:9" ht="15.75" thickBot="1" x14ac:dyDescent="0.3">
      <c r="A207" t="s">
        <v>3600</v>
      </c>
      <c r="B207" s="12">
        <f>I205/I203</f>
        <v>-0.29850746268656714</v>
      </c>
    </row>
    <row r="209" spans="1:9" x14ac:dyDescent="0.25">
      <c r="A209" s="203" t="s">
        <v>3601</v>
      </c>
      <c r="B209" s="463" t="s">
        <v>3588</v>
      </c>
      <c r="C209" s="463"/>
      <c r="D209" s="463"/>
      <c r="E209" s="463"/>
      <c r="F209" s="463"/>
      <c r="G209" s="463"/>
      <c r="H209" s="463"/>
      <c r="I209" s="463"/>
    </row>
    <row r="210" spans="1:9" x14ac:dyDescent="0.25">
      <c r="A210" s="42" t="s">
        <v>3589</v>
      </c>
      <c r="B210" s="42" t="s">
        <v>3590</v>
      </c>
      <c r="C210" s="42" t="s">
        <v>3591</v>
      </c>
      <c r="D210" s="42" t="s">
        <v>3592</v>
      </c>
      <c r="E210" s="42" t="s">
        <v>652</v>
      </c>
      <c r="F210" s="42" t="s">
        <v>655</v>
      </c>
      <c r="G210" s="42" t="s">
        <v>3593</v>
      </c>
      <c r="H210" s="42" t="s">
        <v>3594</v>
      </c>
      <c r="I210" s="42" t="s">
        <v>3595</v>
      </c>
    </row>
    <row r="211" spans="1:9" x14ac:dyDescent="0.25">
      <c r="A211" s="42" t="s">
        <v>3596</v>
      </c>
      <c r="B211">
        <v>0</v>
      </c>
      <c r="C211">
        <v>17</v>
      </c>
      <c r="D211">
        <v>18</v>
      </c>
      <c r="E211">
        <v>22</v>
      </c>
      <c r="F211">
        <v>12</v>
      </c>
      <c r="G211">
        <v>73</v>
      </c>
      <c r="H211">
        <v>21</v>
      </c>
      <c r="I211">
        <v>21</v>
      </c>
    </row>
    <row r="212" spans="1:9" x14ac:dyDescent="0.25">
      <c r="A212" s="42" t="s">
        <v>3597</v>
      </c>
      <c r="B212">
        <v>0</v>
      </c>
      <c r="C212">
        <v>15</v>
      </c>
      <c r="D212">
        <v>22</v>
      </c>
      <c r="E212">
        <v>39</v>
      </c>
      <c r="F212">
        <v>23</v>
      </c>
      <c r="G212">
        <v>51</v>
      </c>
      <c r="H212">
        <v>17</v>
      </c>
      <c r="I212">
        <v>19</v>
      </c>
    </row>
    <row r="213" spans="1:9" ht="15.75" thickBot="1" x14ac:dyDescent="0.3">
      <c r="A213" s="42" t="s">
        <v>3598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3599</v>
      </c>
      <c r="B214" s="12">
        <f>SUM(G213:H213)/SUM(G211:H211)</f>
        <v>-0.27659574468085107</v>
      </c>
    </row>
    <row r="215" spans="1:9" ht="15.75" thickBot="1" x14ac:dyDescent="0.3">
      <c r="A215" t="s">
        <v>3600</v>
      </c>
      <c r="B215" s="12">
        <f>I213/I211</f>
        <v>-9.5238095238095233E-2</v>
      </c>
    </row>
    <row r="217" spans="1:9" x14ac:dyDescent="0.25">
      <c r="A217" s="203" t="s">
        <v>3602</v>
      </c>
      <c r="B217" s="463" t="s">
        <v>3588</v>
      </c>
      <c r="C217" s="463"/>
      <c r="D217" s="463"/>
      <c r="E217" s="463"/>
    </row>
    <row r="218" spans="1:9" x14ac:dyDescent="0.25">
      <c r="A218" s="42" t="s">
        <v>3589</v>
      </c>
      <c r="B218" s="42" t="s">
        <v>3603</v>
      </c>
      <c r="C218" s="42" t="s">
        <v>3604</v>
      </c>
      <c r="D218" s="42" t="s">
        <v>3605</v>
      </c>
      <c r="E218" s="42" t="s">
        <v>655</v>
      </c>
    </row>
    <row r="219" spans="1:9" x14ac:dyDescent="0.25">
      <c r="A219" s="42" t="s">
        <v>3596</v>
      </c>
      <c r="B219">
        <v>112</v>
      </c>
      <c r="C219">
        <v>16</v>
      </c>
      <c r="D219">
        <v>9</v>
      </c>
      <c r="E219">
        <v>134</v>
      </c>
    </row>
    <row r="220" spans="1:9" x14ac:dyDescent="0.25">
      <c r="A220" s="42" t="s">
        <v>3597</v>
      </c>
      <c r="B220">
        <v>87</v>
      </c>
      <c r="C220">
        <v>17</v>
      </c>
      <c r="D220">
        <v>9</v>
      </c>
      <c r="E220">
        <v>151</v>
      </c>
    </row>
    <row r="221" spans="1:9" ht="15.75" thickBot="1" x14ac:dyDescent="0.3">
      <c r="A221" s="42" t="s">
        <v>3598</v>
      </c>
      <c r="B221">
        <f>B220-B219</f>
        <v>-25</v>
      </c>
      <c r="C221">
        <f t="shared" ref="C221:E221" si="9">C220-C219</f>
        <v>1</v>
      </c>
      <c r="D221">
        <f t="shared" si="9"/>
        <v>0</v>
      </c>
      <c r="E221">
        <f t="shared" si="9"/>
        <v>17</v>
      </c>
    </row>
    <row r="222" spans="1:9" ht="15.75" thickBot="1" x14ac:dyDescent="0.3">
      <c r="A222" t="s">
        <v>3606</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72E3C-A3F7-47C8-89C0-3350B8F929AB}">
  <dimension ref="B3:C14"/>
  <sheetViews>
    <sheetView workbookViewId="0"/>
  </sheetViews>
  <sheetFormatPr defaultRowHeight="15" x14ac:dyDescent="0.25"/>
  <cols>
    <col min="2" max="2" width="55.42578125" bestFit="1" customWidth="1"/>
  </cols>
  <sheetData>
    <row r="3" spans="2:3" x14ac:dyDescent="0.25">
      <c r="B3" t="s">
        <v>3608</v>
      </c>
      <c r="C3">
        <f>COUNTIF(PolicyLevers!$I:$I,"Yes")</f>
        <v>622</v>
      </c>
    </row>
    <row r="4" spans="2:3" x14ac:dyDescent="0.25">
      <c r="B4" t="s">
        <v>3609</v>
      </c>
      <c r="C4">
        <f>COUNTIF(PolicyLevers!$I:$I,"No")</f>
        <v>657</v>
      </c>
    </row>
    <row r="5" spans="2:3" x14ac:dyDescent="0.25">
      <c r="B5" s="407" t="s">
        <v>3607</v>
      </c>
      <c r="C5" s="406">
        <f>COUNTA(PolicyLevers!I2:I1048576)-C3-C4</f>
        <v>0</v>
      </c>
    </row>
    <row r="7" spans="2:3" x14ac:dyDescent="0.25">
      <c r="B7" t="s">
        <v>3610</v>
      </c>
      <c r="C7">
        <f>COUNTA('Policy Characteristics'!J4:J1048576)</f>
        <v>95</v>
      </c>
    </row>
    <row r="8" spans="2:3" x14ac:dyDescent="0.25">
      <c r="B8" t="s">
        <v>3612</v>
      </c>
      <c r="C8">
        <v>7</v>
      </c>
    </row>
    <row r="9" spans="2:3" x14ac:dyDescent="0.25">
      <c r="C9">
        <f>C7-C8</f>
        <v>88</v>
      </c>
    </row>
    <row r="11" spans="2:3" x14ac:dyDescent="0.25">
      <c r="B11" t="s">
        <v>3613</v>
      </c>
      <c r="C11">
        <v>74</v>
      </c>
    </row>
    <row r="12" spans="2:3" x14ac:dyDescent="0.25">
      <c r="B12" t="s">
        <v>3614</v>
      </c>
      <c r="C12">
        <v>5</v>
      </c>
    </row>
    <row r="13" spans="2:3" x14ac:dyDescent="0.25">
      <c r="C13">
        <f>SUM(C11:C12)</f>
        <v>79</v>
      </c>
    </row>
    <row r="14" spans="2:3" x14ac:dyDescent="0.25">
      <c r="B14" t="s">
        <v>3615</v>
      </c>
      <c r="C14">
        <f>C13-C9</f>
        <v>-9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68482-0CD0-4DEB-8E13-FD694093C300}">
  <dimension ref="A3:D102"/>
  <sheetViews>
    <sheetView workbookViewId="0"/>
  </sheetViews>
  <sheetFormatPr defaultRowHeight="15" x14ac:dyDescent="0.25"/>
  <cols>
    <col min="1" max="1" width="47.140625" bestFit="1" customWidth="1"/>
    <col min="2" max="2" width="68.28515625" bestFit="1" customWidth="1"/>
    <col min="3" max="3" width="21" bestFit="1" customWidth="1"/>
    <col min="4" max="5" width="4.140625" bestFit="1" customWidth="1"/>
    <col min="6" max="6" width="28.28515625" bestFit="1" customWidth="1"/>
  </cols>
  <sheetData>
    <row r="3" spans="1:4" x14ac:dyDescent="0.25">
      <c r="A3" s="408" t="s">
        <v>3611</v>
      </c>
      <c r="C3" s="408" t="s">
        <v>619</v>
      </c>
    </row>
    <row r="4" spans="1:4" x14ac:dyDescent="0.25">
      <c r="A4" s="408" t="s">
        <v>44</v>
      </c>
      <c r="B4" s="408" t="s">
        <v>46</v>
      </c>
      <c r="C4" t="s">
        <v>634</v>
      </c>
      <c r="D4" t="s">
        <v>624</v>
      </c>
    </row>
    <row r="5" spans="1:4" x14ac:dyDescent="0.25">
      <c r="A5" t="s">
        <v>422</v>
      </c>
      <c r="B5" t="s">
        <v>424</v>
      </c>
      <c r="D5">
        <v>1</v>
      </c>
    </row>
    <row r="6" spans="1:4" x14ac:dyDescent="0.25">
      <c r="B6" t="s">
        <v>431</v>
      </c>
      <c r="D6">
        <v>1</v>
      </c>
    </row>
    <row r="7" spans="1:4" x14ac:dyDescent="0.25">
      <c r="B7" t="s">
        <v>453</v>
      </c>
      <c r="D7">
        <v>1</v>
      </c>
    </row>
    <row r="8" spans="1:4" x14ac:dyDescent="0.25">
      <c r="B8" t="s">
        <v>448</v>
      </c>
      <c r="D8">
        <v>1</v>
      </c>
    </row>
    <row r="9" spans="1:4" x14ac:dyDescent="0.25">
      <c r="B9" t="s">
        <v>437</v>
      </c>
      <c r="D9">
        <v>1</v>
      </c>
    </row>
    <row r="10" spans="1:4" x14ac:dyDescent="0.25">
      <c r="B10" t="s">
        <v>443</v>
      </c>
      <c r="D10">
        <v>1</v>
      </c>
    </row>
    <row r="11" spans="1:4" x14ac:dyDescent="0.25">
      <c r="B11" t="s">
        <v>456</v>
      </c>
      <c r="D11">
        <v>1</v>
      </c>
    </row>
    <row r="12" spans="1:4" x14ac:dyDescent="0.25">
      <c r="B12" t="s">
        <v>461</v>
      </c>
      <c r="D12">
        <v>1</v>
      </c>
    </row>
    <row r="13" spans="1:4" x14ac:dyDescent="0.25">
      <c r="B13" t="s">
        <v>466</v>
      </c>
      <c r="D13">
        <v>1</v>
      </c>
    </row>
    <row r="14" spans="1:4" x14ac:dyDescent="0.25">
      <c r="B14" t="s">
        <v>471</v>
      </c>
      <c r="D14">
        <v>1</v>
      </c>
    </row>
    <row r="15" spans="1:4" x14ac:dyDescent="0.25">
      <c r="A15" t="s">
        <v>138</v>
      </c>
      <c r="B15" t="s">
        <v>157</v>
      </c>
      <c r="D15">
        <v>1</v>
      </c>
    </row>
    <row r="16" spans="1:4" x14ac:dyDescent="0.25">
      <c r="B16" t="s">
        <v>180</v>
      </c>
      <c r="D16">
        <v>1</v>
      </c>
    </row>
    <row r="17" spans="1:4" x14ac:dyDescent="0.25">
      <c r="B17" t="s">
        <v>196</v>
      </c>
      <c r="C17">
        <v>3</v>
      </c>
      <c r="D17">
        <v>3</v>
      </c>
    </row>
    <row r="18" spans="1:4" x14ac:dyDescent="0.25">
      <c r="B18" t="s">
        <v>140</v>
      </c>
      <c r="C18">
        <v>6</v>
      </c>
      <c r="D18">
        <v>9</v>
      </c>
    </row>
    <row r="19" spans="1:4" x14ac:dyDescent="0.25">
      <c r="B19" t="s">
        <v>163</v>
      </c>
      <c r="D19">
        <v>1</v>
      </c>
    </row>
    <row r="20" spans="1:4" x14ac:dyDescent="0.25">
      <c r="B20" t="s">
        <v>172</v>
      </c>
      <c r="D20">
        <v>1</v>
      </c>
    </row>
    <row r="21" spans="1:4" x14ac:dyDescent="0.25">
      <c r="B21" t="s">
        <v>148</v>
      </c>
      <c r="D21">
        <v>18</v>
      </c>
    </row>
    <row r="22" spans="1:4" x14ac:dyDescent="0.25">
      <c r="B22" t="s">
        <v>187</v>
      </c>
      <c r="D22">
        <v>3</v>
      </c>
    </row>
    <row r="23" spans="1:4" x14ac:dyDescent="0.25">
      <c r="A23" t="s">
        <v>606</v>
      </c>
      <c r="B23" s="184" t="s">
        <v>612</v>
      </c>
      <c r="C23" s="184">
        <v>1</v>
      </c>
      <c r="D23" s="184"/>
    </row>
    <row r="24" spans="1:4" x14ac:dyDescent="0.25">
      <c r="B24" s="184" t="s">
        <v>608</v>
      </c>
      <c r="C24" s="184">
        <v>1</v>
      </c>
      <c r="D24" s="184"/>
    </row>
    <row r="25" spans="1:4" x14ac:dyDescent="0.25">
      <c r="A25" t="s">
        <v>501</v>
      </c>
      <c r="B25" t="s">
        <v>502</v>
      </c>
      <c r="D25">
        <v>6</v>
      </c>
    </row>
    <row r="26" spans="1:4" x14ac:dyDescent="0.25">
      <c r="B26" t="s">
        <v>534</v>
      </c>
      <c r="C26">
        <v>12</v>
      </c>
      <c r="D26">
        <v>5</v>
      </c>
    </row>
    <row r="27" spans="1:4" x14ac:dyDescent="0.25">
      <c r="B27" t="s">
        <v>524</v>
      </c>
      <c r="D27">
        <v>1</v>
      </c>
    </row>
    <row r="28" spans="1:4" x14ac:dyDescent="0.25">
      <c r="B28" t="s">
        <v>520</v>
      </c>
      <c r="C28">
        <v>19</v>
      </c>
      <c r="D28">
        <v>6</v>
      </c>
    </row>
    <row r="29" spans="1:4" x14ac:dyDescent="0.25">
      <c r="B29" t="s">
        <v>528</v>
      </c>
      <c r="C29">
        <v>15</v>
      </c>
    </row>
    <row r="30" spans="1:4" x14ac:dyDescent="0.25">
      <c r="B30" t="s">
        <v>509</v>
      </c>
      <c r="C30">
        <v>15</v>
      </c>
      <c r="D30">
        <v>6</v>
      </c>
    </row>
    <row r="31" spans="1:4" x14ac:dyDescent="0.25">
      <c r="B31" s="184" t="s">
        <v>516</v>
      </c>
      <c r="C31" s="184">
        <v>1</v>
      </c>
      <c r="D31" s="184"/>
    </row>
    <row r="32" spans="1:4" x14ac:dyDescent="0.25">
      <c r="B32" t="s">
        <v>526</v>
      </c>
      <c r="C32">
        <v>15</v>
      </c>
    </row>
    <row r="33" spans="1:4" x14ac:dyDescent="0.25">
      <c r="A33" t="s">
        <v>477</v>
      </c>
      <c r="B33" t="s">
        <v>487</v>
      </c>
      <c r="D33">
        <v>1</v>
      </c>
    </row>
    <row r="34" spans="1:4" x14ac:dyDescent="0.25">
      <c r="B34" t="s">
        <v>495</v>
      </c>
      <c r="D34">
        <v>1</v>
      </c>
    </row>
    <row r="35" spans="1:4" x14ac:dyDescent="0.25">
      <c r="B35" t="s">
        <v>479</v>
      </c>
      <c r="D35">
        <v>1</v>
      </c>
    </row>
    <row r="36" spans="1:4" x14ac:dyDescent="0.25">
      <c r="A36" t="s">
        <v>201</v>
      </c>
      <c r="B36" t="s">
        <v>251</v>
      </c>
      <c r="C36">
        <v>12</v>
      </c>
      <c r="D36">
        <v>4</v>
      </c>
    </row>
    <row r="37" spans="1:4" x14ac:dyDescent="0.25">
      <c r="B37" t="s">
        <v>203</v>
      </c>
      <c r="C37">
        <v>12</v>
      </c>
      <c r="D37">
        <v>4</v>
      </c>
    </row>
    <row r="38" spans="1:4" x14ac:dyDescent="0.25">
      <c r="B38" t="s">
        <v>274</v>
      </c>
      <c r="C38">
        <v>15</v>
      </c>
      <c r="D38">
        <v>1</v>
      </c>
    </row>
    <row r="39" spans="1:4" x14ac:dyDescent="0.25">
      <c r="B39" t="s">
        <v>240</v>
      </c>
      <c r="C39">
        <v>1</v>
      </c>
    </row>
    <row r="40" spans="1:4" x14ac:dyDescent="0.25">
      <c r="B40" t="s">
        <v>276</v>
      </c>
      <c r="C40">
        <v>14</v>
      </c>
      <c r="D40">
        <v>2</v>
      </c>
    </row>
    <row r="41" spans="1:4" x14ac:dyDescent="0.25">
      <c r="B41" s="184" t="s">
        <v>278</v>
      </c>
      <c r="C41" s="184">
        <v>1</v>
      </c>
      <c r="D41" s="184"/>
    </row>
    <row r="42" spans="1:4" x14ac:dyDescent="0.25">
      <c r="B42" t="s">
        <v>209</v>
      </c>
      <c r="C42">
        <v>10</v>
      </c>
      <c r="D42">
        <v>6</v>
      </c>
    </row>
    <row r="43" spans="1:4" x14ac:dyDescent="0.25">
      <c r="B43" t="s">
        <v>243</v>
      </c>
      <c r="D43">
        <v>1</v>
      </c>
    </row>
    <row r="44" spans="1:4" x14ac:dyDescent="0.25">
      <c r="B44" t="s">
        <v>259</v>
      </c>
      <c r="D44">
        <v>1</v>
      </c>
    </row>
    <row r="45" spans="1:4" x14ac:dyDescent="0.25">
      <c r="B45" s="184" t="s">
        <v>281</v>
      </c>
      <c r="C45" s="184">
        <v>1</v>
      </c>
      <c r="D45" s="184"/>
    </row>
    <row r="46" spans="1:4" x14ac:dyDescent="0.25">
      <c r="B46" t="s">
        <v>312</v>
      </c>
      <c r="C46">
        <v>9</v>
      </c>
      <c r="D46">
        <v>7</v>
      </c>
    </row>
    <row r="47" spans="1:4" x14ac:dyDescent="0.25">
      <c r="B47" t="s">
        <v>224</v>
      </c>
      <c r="D47">
        <v>1</v>
      </c>
    </row>
    <row r="48" spans="1:4" x14ac:dyDescent="0.25">
      <c r="B48" t="s">
        <v>233</v>
      </c>
      <c r="C48">
        <v>8</v>
      </c>
      <c r="D48">
        <v>8</v>
      </c>
    </row>
    <row r="49" spans="1:4" x14ac:dyDescent="0.25">
      <c r="B49" t="s">
        <v>296</v>
      </c>
      <c r="D49">
        <v>3</v>
      </c>
    </row>
    <row r="50" spans="1:4" x14ac:dyDescent="0.25">
      <c r="B50" t="s">
        <v>265</v>
      </c>
      <c r="D50">
        <v>1</v>
      </c>
    </row>
    <row r="51" spans="1:4" x14ac:dyDescent="0.25">
      <c r="B51" t="s">
        <v>289</v>
      </c>
      <c r="C51">
        <v>41</v>
      </c>
      <c r="D51">
        <v>4</v>
      </c>
    </row>
    <row r="52" spans="1:4" x14ac:dyDescent="0.25">
      <c r="B52" t="s">
        <v>303</v>
      </c>
      <c r="D52">
        <v>1</v>
      </c>
    </row>
    <row r="53" spans="1:4" x14ac:dyDescent="0.25">
      <c r="B53" t="s">
        <v>217</v>
      </c>
      <c r="D53">
        <v>1</v>
      </c>
    </row>
    <row r="54" spans="1:4" x14ac:dyDescent="0.25">
      <c r="B54" t="s">
        <v>319</v>
      </c>
      <c r="C54">
        <v>32</v>
      </c>
      <c r="D54">
        <v>16</v>
      </c>
    </row>
    <row r="55" spans="1:4" x14ac:dyDescent="0.25">
      <c r="A55" t="s">
        <v>578</v>
      </c>
      <c r="B55" t="s">
        <v>580</v>
      </c>
      <c r="D55">
        <v>5</v>
      </c>
    </row>
    <row r="56" spans="1:4" x14ac:dyDescent="0.25">
      <c r="B56" t="s">
        <v>595</v>
      </c>
      <c r="D56">
        <v>5</v>
      </c>
    </row>
    <row r="57" spans="1:4" x14ac:dyDescent="0.25">
      <c r="B57" t="s">
        <v>593</v>
      </c>
      <c r="D57">
        <v>5</v>
      </c>
    </row>
    <row r="58" spans="1:4" x14ac:dyDescent="0.25">
      <c r="B58" t="s">
        <v>590</v>
      </c>
      <c r="D58">
        <v>5</v>
      </c>
    </row>
    <row r="59" spans="1:4" x14ac:dyDescent="0.25">
      <c r="B59" t="s">
        <v>587</v>
      </c>
      <c r="D59">
        <v>5</v>
      </c>
    </row>
    <row r="60" spans="1:4" x14ac:dyDescent="0.25">
      <c r="B60" t="s">
        <v>598</v>
      </c>
      <c r="D60">
        <v>5</v>
      </c>
    </row>
    <row r="61" spans="1:4" x14ac:dyDescent="0.25">
      <c r="B61" t="s">
        <v>585</v>
      </c>
      <c r="D61">
        <v>5</v>
      </c>
    </row>
    <row r="62" spans="1:4" x14ac:dyDescent="0.25">
      <c r="B62" t="s">
        <v>601</v>
      </c>
      <c r="D62">
        <v>5</v>
      </c>
    </row>
    <row r="63" spans="1:4" x14ac:dyDescent="0.25">
      <c r="B63" t="s">
        <v>604</v>
      </c>
      <c r="D63">
        <v>5</v>
      </c>
    </row>
    <row r="64" spans="1:4" x14ac:dyDescent="0.25">
      <c r="A64" t="s">
        <v>323</v>
      </c>
      <c r="B64" t="s">
        <v>334</v>
      </c>
      <c r="D64">
        <v>1</v>
      </c>
    </row>
    <row r="65" spans="2:4" x14ac:dyDescent="0.25">
      <c r="B65" t="s">
        <v>347</v>
      </c>
      <c r="D65">
        <v>1</v>
      </c>
    </row>
    <row r="66" spans="2:4" x14ac:dyDescent="0.25">
      <c r="B66" t="s">
        <v>382</v>
      </c>
      <c r="D66">
        <v>1</v>
      </c>
    </row>
    <row r="67" spans="2:4" x14ac:dyDescent="0.25">
      <c r="B67" t="s">
        <v>390</v>
      </c>
      <c r="D67">
        <v>2</v>
      </c>
    </row>
    <row r="68" spans="2:4" x14ac:dyDescent="0.25">
      <c r="B68" t="s">
        <v>386</v>
      </c>
      <c r="D68">
        <v>1</v>
      </c>
    </row>
    <row r="69" spans="2:4" x14ac:dyDescent="0.25">
      <c r="B69" t="s">
        <v>375</v>
      </c>
      <c r="D69">
        <v>1</v>
      </c>
    </row>
    <row r="70" spans="2:4" x14ac:dyDescent="0.25">
      <c r="B70" t="s">
        <v>325</v>
      </c>
      <c r="D70">
        <v>25</v>
      </c>
    </row>
    <row r="71" spans="2:4" x14ac:dyDescent="0.25">
      <c r="B71" t="s">
        <v>359</v>
      </c>
      <c r="D71">
        <v>1</v>
      </c>
    </row>
    <row r="72" spans="2:4" x14ac:dyDescent="0.25">
      <c r="B72" t="s">
        <v>372</v>
      </c>
      <c r="C72">
        <v>1</v>
      </c>
      <c r="D72">
        <v>24</v>
      </c>
    </row>
    <row r="73" spans="2:4" x14ac:dyDescent="0.25">
      <c r="B73" t="s">
        <v>365</v>
      </c>
      <c r="C73">
        <v>204</v>
      </c>
      <c r="D73">
        <v>46</v>
      </c>
    </row>
    <row r="74" spans="2:4" x14ac:dyDescent="0.25">
      <c r="B74" t="s">
        <v>400</v>
      </c>
      <c r="D74">
        <v>4</v>
      </c>
    </row>
    <row r="75" spans="2:4" x14ac:dyDescent="0.25">
      <c r="B75" t="s">
        <v>407</v>
      </c>
      <c r="D75">
        <v>4</v>
      </c>
    </row>
    <row r="76" spans="2:4" x14ac:dyDescent="0.25">
      <c r="B76" t="s">
        <v>413</v>
      </c>
      <c r="D76">
        <v>1</v>
      </c>
    </row>
    <row r="77" spans="2:4" x14ac:dyDescent="0.25">
      <c r="B77" t="s">
        <v>341</v>
      </c>
      <c r="D77">
        <v>1</v>
      </c>
    </row>
    <row r="78" spans="2:4" x14ac:dyDescent="0.25">
      <c r="B78" t="s">
        <v>328</v>
      </c>
      <c r="C78">
        <v>26</v>
      </c>
      <c r="D78">
        <v>24</v>
      </c>
    </row>
    <row r="79" spans="2:4" x14ac:dyDescent="0.25">
      <c r="B79" t="s">
        <v>417</v>
      </c>
      <c r="C79">
        <v>1</v>
      </c>
      <c r="D79">
        <v>8</v>
      </c>
    </row>
    <row r="80" spans="2:4" x14ac:dyDescent="0.25">
      <c r="B80" t="s">
        <v>394</v>
      </c>
      <c r="D80">
        <v>3</v>
      </c>
    </row>
    <row r="81" spans="1:4" x14ac:dyDescent="0.25">
      <c r="B81" t="s">
        <v>353</v>
      </c>
      <c r="C81">
        <v>128</v>
      </c>
      <c r="D81">
        <v>122</v>
      </c>
    </row>
    <row r="82" spans="1:4" x14ac:dyDescent="0.25">
      <c r="A82" t="s">
        <v>541</v>
      </c>
      <c r="B82" t="s">
        <v>559</v>
      </c>
      <c r="D82">
        <v>1</v>
      </c>
    </row>
    <row r="83" spans="1:4" x14ac:dyDescent="0.25">
      <c r="B83" t="s">
        <v>543</v>
      </c>
      <c r="D83">
        <v>6</v>
      </c>
    </row>
    <row r="84" spans="1:4" x14ac:dyDescent="0.25">
      <c r="B84" t="s">
        <v>565</v>
      </c>
      <c r="C84">
        <v>1</v>
      </c>
      <c r="D84">
        <v>5</v>
      </c>
    </row>
    <row r="85" spans="1:4" x14ac:dyDescent="0.25">
      <c r="B85" t="s">
        <v>550</v>
      </c>
      <c r="D85">
        <v>1</v>
      </c>
    </row>
    <row r="86" spans="1:4" x14ac:dyDescent="0.25">
      <c r="B86" t="s">
        <v>570</v>
      </c>
      <c r="D86">
        <v>1</v>
      </c>
    </row>
    <row r="87" spans="1:4" x14ac:dyDescent="0.25">
      <c r="B87" t="s">
        <v>552</v>
      </c>
      <c r="C87">
        <v>1</v>
      </c>
      <c r="D87">
        <v>10</v>
      </c>
    </row>
    <row r="88" spans="1:4" x14ac:dyDescent="0.25">
      <c r="B88" t="s">
        <v>572</v>
      </c>
      <c r="C88">
        <v>6</v>
      </c>
      <c r="D88">
        <v>5</v>
      </c>
    </row>
    <row r="89" spans="1:4" x14ac:dyDescent="0.25">
      <c r="B89" t="s">
        <v>554</v>
      </c>
      <c r="D89">
        <v>25</v>
      </c>
    </row>
    <row r="90" spans="1:4" x14ac:dyDescent="0.25">
      <c r="B90" t="s">
        <v>574</v>
      </c>
      <c r="D90">
        <v>25</v>
      </c>
    </row>
    <row r="91" spans="1:4" x14ac:dyDescent="0.25">
      <c r="B91" t="s">
        <v>556</v>
      </c>
      <c r="D91">
        <v>7</v>
      </c>
    </row>
    <row r="92" spans="1:4" x14ac:dyDescent="0.25">
      <c r="B92" t="s">
        <v>576</v>
      </c>
      <c r="D92">
        <v>7</v>
      </c>
    </row>
    <row r="93" spans="1:4" x14ac:dyDescent="0.25">
      <c r="A93" t="s">
        <v>58</v>
      </c>
      <c r="B93" t="s">
        <v>91</v>
      </c>
      <c r="C93">
        <v>11</v>
      </c>
      <c r="D93">
        <v>1</v>
      </c>
    </row>
    <row r="94" spans="1:4" x14ac:dyDescent="0.25">
      <c r="B94" t="s">
        <v>125</v>
      </c>
      <c r="D94">
        <v>1</v>
      </c>
    </row>
    <row r="95" spans="1:4" x14ac:dyDescent="0.25">
      <c r="B95" t="s">
        <v>83</v>
      </c>
      <c r="D95">
        <v>12</v>
      </c>
    </row>
    <row r="96" spans="1:4" x14ac:dyDescent="0.25">
      <c r="B96" s="184" t="s">
        <v>68</v>
      </c>
      <c r="C96" s="184">
        <v>1</v>
      </c>
      <c r="D96" s="184"/>
    </row>
    <row r="97" spans="2:4" x14ac:dyDescent="0.25">
      <c r="B97" t="s">
        <v>100</v>
      </c>
      <c r="D97">
        <v>1</v>
      </c>
    </row>
    <row r="98" spans="2:4" x14ac:dyDescent="0.25">
      <c r="B98" t="s">
        <v>118</v>
      </c>
      <c r="C98">
        <v>1</v>
      </c>
      <c r="D98">
        <v>11</v>
      </c>
    </row>
    <row r="99" spans="2:4" x14ac:dyDescent="0.25">
      <c r="B99" t="s">
        <v>132</v>
      </c>
      <c r="C99">
        <v>8</v>
      </c>
      <c r="D99">
        <v>4</v>
      </c>
    </row>
    <row r="100" spans="2:4" x14ac:dyDescent="0.25">
      <c r="B100" t="s">
        <v>109</v>
      </c>
      <c r="D100">
        <v>12</v>
      </c>
    </row>
    <row r="101" spans="2:4" x14ac:dyDescent="0.25">
      <c r="B101" t="s">
        <v>60</v>
      </c>
      <c r="C101">
        <v>20</v>
      </c>
      <c r="D101">
        <v>40</v>
      </c>
    </row>
    <row r="102" spans="2:4" x14ac:dyDescent="0.25">
      <c r="B102" s="184" t="s">
        <v>75</v>
      </c>
      <c r="C102" s="184">
        <v>1</v>
      </c>
      <c r="D102" s="18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1" ma:contentTypeDescription="Create a new document." ma:contentTypeScope="" ma:versionID="b14dc5c440242a7f7d08dacad5c84df8">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71a713f9ca42e4f2f02aa83a9b465f6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787e5950a9249679d0130235a9a791b xmlns="52604411-7aeb-406e-8b34-4ce79a7293cc">
      <Terms xmlns="http://schemas.microsoft.com/office/infopath/2007/PartnerControls"/>
    </l787e5950a9249679d0130235a9a791b>
    <of2ed5e60f3c4f8984f283882cb94320 xmlns="52604411-7aeb-406e-8b34-4ce79a7293cc">
      <Terms xmlns="http://schemas.microsoft.com/office/infopath/2007/PartnerControls"/>
    </of2ed5e60f3c4f8984f283882cb94320>
    <TaxCatchAll xmlns="52604411-7aeb-406e-8b34-4ce79a7293cc" xsi:nil="true"/>
    <lcf76f155ced4ddcb4097134ff3c332f xmlns="de340059-046a-4f1a-8b62-ade039df3700">
      <Terms xmlns="http://schemas.microsoft.com/office/infopath/2007/PartnerControls"/>
    </lcf76f155ced4ddcb4097134ff3c332f>
    <ff7c4ad8664a4671b57370e258acad6a xmlns="52604411-7aeb-406e-8b34-4ce79a7293cc">
      <Terms xmlns="http://schemas.microsoft.com/office/infopath/2007/PartnerControls"/>
    </ff7c4ad8664a4671b57370e258acad6a>
  </documentManagement>
</p:properties>
</file>

<file path=customXml/itemProps1.xml><?xml version="1.0" encoding="utf-8"?>
<ds:datastoreItem xmlns:ds="http://schemas.openxmlformats.org/officeDocument/2006/customXml" ds:itemID="{3DE2B501-8AFD-42B5-9163-D8CD381C34BC}">
  <ds:schemaRefs>
    <ds:schemaRef ds:uri="http://schemas.microsoft.com/sharepoint/v3/contenttype/forms"/>
  </ds:schemaRefs>
</ds:datastoreItem>
</file>

<file path=customXml/itemProps2.xml><?xml version="1.0" encoding="utf-8"?>
<ds:datastoreItem xmlns:ds="http://schemas.openxmlformats.org/officeDocument/2006/customXml" ds:itemID="{BC7B0A8C-ED6A-404D-8A2B-E800794292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7D5B2A2-C12C-4656-AF3E-F6B21BB66665}">
  <ds:schemaRefs>
    <ds:schemaRef ds:uri="d580559a-617d-4d7d-8fb9-71ff64b58360"/>
    <ds:schemaRef ds:uri="http://schemas.microsoft.com/office/2006/metadata/properties"/>
    <ds:schemaRef ds:uri="http://schemas.microsoft.com/office/infopath/2007/PartnerControls"/>
    <ds:schemaRef ds:uri="http://schemas.microsoft.com/office/2006/documentManagement/types"/>
    <ds:schemaRef ds:uri="http://schemas.openxmlformats.org/package/2006/metadata/core-properties"/>
    <ds:schemaRef ds:uri="http://www.w3.org/XML/1998/namespace"/>
    <ds:schemaRef ds:uri="http://purl.org/dc/elements/1.1/"/>
    <ds:schemaRef ds:uri="52604411-7aeb-406e-8b34-4ce79a7293cc"/>
    <ds:schemaRef ds:uri="de340059-046a-4f1a-8b62-ade039df3700"/>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lpstr>Checks</vt:lpstr>
      <vt:lpstr>Sheet2</vt:lpstr>
    </vt:vector>
  </TitlesOfParts>
  <Manager/>
  <Company>EnergyInnovation.org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Olivia Ashmoore</cp:lastModifiedBy>
  <cp:revision/>
  <dcterms:created xsi:type="dcterms:W3CDTF">2014-07-10T20:44:47Z</dcterms:created>
  <dcterms:modified xsi:type="dcterms:W3CDTF">2023-05-23T21:58:37Z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gion">
    <vt:lpwstr/>
  </property>
  <property fmtid="{D5CDD505-2E9C-101B-9397-08002B2CF9AE}" pid="3" name="MediaServiceImageTags">
    <vt:lpwstr/>
  </property>
  <property fmtid="{D5CDD505-2E9C-101B-9397-08002B2CF9AE}" pid="4" name="ContentTypeId">
    <vt:lpwstr>0x01010010EB76B7FE121F489C7B2A4727FCE3E9</vt:lpwstr>
  </property>
  <property fmtid="{D5CDD505-2E9C-101B-9397-08002B2CF9AE}" pid="5" name="Topics">
    <vt:lpwstr/>
  </property>
  <property fmtid="{D5CDD505-2E9C-101B-9397-08002B2CF9AE}" pid="6" name="ProposedRetention">
    <vt:lpwstr/>
  </property>
</Properties>
</file>