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Canada\eps-canada\InputData\trans\TTS\"/>
    </mc:Choice>
  </mc:AlternateContent>
  <xr:revisionPtr revIDLastSave="0" documentId="13_ncr:1_{8B73597E-E49A-40EA-9FE3-C00C9C9EF9AC}" xr6:coauthVersionLast="47" xr6:coauthVersionMax="47" xr10:uidLastSave="{00000000-0000-0000-0000-000000000000}"/>
  <bookViews>
    <workbookView xWindow="-120" yWindow="-120" windowWidth="29040" windowHeight="17520" activeTab="10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SYVBT" sheetId="22" r:id="rId10"/>
    <sheet name="TTS-LDVs-psgr" sheetId="2" r:id="rId11"/>
    <sheet name="TTS-LDVs-frgt" sheetId="8" r:id="rId12"/>
    <sheet name="TTS-HDVs-psgr" sheetId="9" r:id="rId13"/>
    <sheet name="TTS-HDVs-frgt" sheetId="10" r:id="rId14"/>
    <sheet name="TTS-aircraft-psgr" sheetId="11" r:id="rId15"/>
    <sheet name="TTS-aircraft-frgt" sheetId="12" r:id="rId16"/>
    <sheet name="TTS-rail-psgr" sheetId="13" r:id="rId17"/>
    <sheet name="TTS-rail-frgt" sheetId="14" r:id="rId18"/>
    <sheet name="TTS-ships-psgr" sheetId="15" r:id="rId19"/>
    <sheet name="TTS-ships-frgt" sheetId="16" r:id="rId20"/>
    <sheet name="TTS-motorbikes-psgr" sheetId="17" r:id="rId21"/>
    <sheet name="TTS-motorbikes-frgt" sheetId="18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7" l="1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H93" i="3"/>
  <c r="I93" i="3"/>
  <c r="J93" i="3"/>
  <c r="K93" i="3"/>
  <c r="L93" i="3"/>
  <c r="M93" i="3"/>
  <c r="N93" i="3"/>
  <c r="O93" i="3"/>
  <c r="J8" i="18" s="1"/>
  <c r="P93" i="3"/>
  <c r="Q93" i="3"/>
  <c r="R93" i="3"/>
  <c r="S93" i="3"/>
  <c r="T93" i="3"/>
  <c r="U93" i="3"/>
  <c r="V93" i="3"/>
  <c r="W93" i="3"/>
  <c r="R8" i="18" s="1"/>
  <c r="X93" i="3"/>
  <c r="S8" i="18" s="1"/>
  <c r="Y93" i="3"/>
  <c r="Z93" i="3"/>
  <c r="AA93" i="3"/>
  <c r="AB93" i="3"/>
  <c r="AC93" i="3"/>
  <c r="AD93" i="3"/>
  <c r="AE93" i="3"/>
  <c r="Z8" i="18" s="1"/>
  <c r="AF93" i="3"/>
  <c r="AG93" i="3"/>
  <c r="AB8" i="18" s="1"/>
  <c r="AH93" i="3"/>
  <c r="AI93" i="3"/>
  <c r="AJ93" i="3"/>
  <c r="AK93" i="3"/>
  <c r="AL93" i="3"/>
  <c r="AD8" i="18"/>
  <c r="AA8" i="18"/>
  <c r="V8" i="18"/>
  <c r="N8" i="18"/>
  <c r="K8" i="18"/>
  <c r="F8" i="18"/>
  <c r="E87" i="3"/>
  <c r="D87" i="3"/>
  <c r="C3" i="18"/>
  <c r="C5" i="18"/>
  <c r="C6" i="18"/>
  <c r="C7" i="18"/>
  <c r="B3" i="18"/>
  <c r="B5" i="18"/>
  <c r="B6" i="18"/>
  <c r="B7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E8" i="18"/>
  <c r="G8" i="18"/>
  <c r="H8" i="18"/>
  <c r="I8" i="18"/>
  <c r="L8" i="18"/>
  <c r="M8" i="18"/>
  <c r="O8" i="18"/>
  <c r="P8" i="18"/>
  <c r="Q8" i="18"/>
  <c r="T8" i="18"/>
  <c r="U8" i="18"/>
  <c r="W8" i="18"/>
  <c r="X8" i="18"/>
  <c r="Y8" i="18"/>
  <c r="AC8" i="18"/>
  <c r="AE8" i="18"/>
  <c r="AF8" i="18"/>
  <c r="AG8" i="18"/>
  <c r="D3" i="18"/>
  <c r="D5" i="18"/>
  <c r="D6" i="18"/>
  <c r="D7" i="18"/>
  <c r="D8" i="18"/>
  <c r="B8" i="18" s="1"/>
  <c r="M24" i="3"/>
  <c r="E29" i="3"/>
  <c r="E26" i="3"/>
  <c r="E25" i="3"/>
  <c r="D26" i="3"/>
  <c r="D24" i="3"/>
  <c r="D25" i="3"/>
  <c r="E90" i="3"/>
  <c r="D52" i="3"/>
  <c r="E36" i="3"/>
  <c r="D36" i="3"/>
  <c r="H33" i="3"/>
  <c r="D29" i="3"/>
  <c r="D28" i="3"/>
  <c r="D22" i="3"/>
  <c r="D15" i="3"/>
  <c r="D13" i="3"/>
  <c r="C31" i="22"/>
  <c r="I36" i="22"/>
  <c r="H36" i="22"/>
  <c r="G36" i="22"/>
  <c r="F36" i="22"/>
  <c r="E36" i="22"/>
  <c r="D36" i="22"/>
  <c r="C36" i="22"/>
  <c r="I35" i="22"/>
  <c r="H35" i="22"/>
  <c r="G35" i="22"/>
  <c r="F35" i="22"/>
  <c r="E35" i="22"/>
  <c r="D35" i="22"/>
  <c r="C35" i="22"/>
  <c r="I34" i="22"/>
  <c r="H34" i="22"/>
  <c r="G34" i="22"/>
  <c r="F34" i="22"/>
  <c r="E34" i="22"/>
  <c r="D34" i="22"/>
  <c r="C34" i="22"/>
  <c r="I33" i="22"/>
  <c r="H33" i="22"/>
  <c r="G33" i="22"/>
  <c r="F33" i="22"/>
  <c r="E33" i="22"/>
  <c r="D33" i="22"/>
  <c r="C33" i="22"/>
  <c r="I32" i="22"/>
  <c r="H32" i="22"/>
  <c r="G32" i="22"/>
  <c r="F32" i="22"/>
  <c r="E32" i="22"/>
  <c r="D32" i="22"/>
  <c r="C32" i="22"/>
  <c r="I31" i="22"/>
  <c r="H31" i="22"/>
  <c r="G31" i="22"/>
  <c r="F31" i="22"/>
  <c r="E31" i="22"/>
  <c r="D31" i="22"/>
  <c r="C23" i="22"/>
  <c r="D23" i="22"/>
  <c r="E23" i="22"/>
  <c r="F23" i="22"/>
  <c r="G23" i="22"/>
  <c r="H23" i="22"/>
  <c r="I23" i="22"/>
  <c r="C24" i="22"/>
  <c r="D24" i="22"/>
  <c r="E24" i="22"/>
  <c r="F24" i="22"/>
  <c r="G24" i="22"/>
  <c r="H24" i="22"/>
  <c r="I24" i="22"/>
  <c r="C25" i="22"/>
  <c r="D25" i="22"/>
  <c r="E25" i="22"/>
  <c r="F25" i="22"/>
  <c r="G25" i="22"/>
  <c r="H25" i="22"/>
  <c r="I25" i="22"/>
  <c r="C27" i="22"/>
  <c r="D27" i="22"/>
  <c r="E27" i="22"/>
  <c r="F27" i="22"/>
  <c r="G27" i="22"/>
  <c r="H27" i="22"/>
  <c r="I27" i="22"/>
  <c r="D22" i="22"/>
  <c r="E22" i="22"/>
  <c r="F22" i="22"/>
  <c r="G22" i="22"/>
  <c r="H22" i="22"/>
  <c r="I22" i="22"/>
  <c r="C22" i="22"/>
  <c r="C8" i="18" l="1"/>
  <c r="B3" i="17"/>
  <c r="B4" i="17"/>
  <c r="B5" i="17"/>
  <c r="B6" i="17"/>
  <c r="B7" i="17"/>
  <c r="B8" i="17"/>
  <c r="B2" i="17"/>
  <c r="B3" i="16"/>
  <c r="B4" i="16"/>
  <c r="B5" i="16"/>
  <c r="B6" i="16"/>
  <c r="B7" i="16"/>
  <c r="B8" i="16"/>
  <c r="B2" i="16"/>
  <c r="B3" i="15"/>
  <c r="B4" i="15"/>
  <c r="B5" i="15"/>
  <c r="B6" i="15"/>
  <c r="B7" i="15"/>
  <c r="B8" i="15"/>
  <c r="B2" i="15"/>
  <c r="B3" i="14"/>
  <c r="B4" i="14"/>
  <c r="B5" i="14"/>
  <c r="B6" i="14"/>
  <c r="B7" i="14"/>
  <c r="B8" i="14"/>
  <c r="B2" i="14"/>
  <c r="B3" i="13"/>
  <c r="B4" i="13"/>
  <c r="B6" i="13"/>
  <c r="B7" i="13"/>
  <c r="B8" i="13"/>
  <c r="B3" i="12"/>
  <c r="B4" i="12"/>
  <c r="B5" i="12"/>
  <c r="B6" i="12"/>
  <c r="B7" i="12"/>
  <c r="B8" i="12"/>
  <c r="B2" i="12"/>
  <c r="B3" i="11"/>
  <c r="B4" i="11"/>
  <c r="B5" i="11"/>
  <c r="B6" i="11"/>
  <c r="B7" i="11"/>
  <c r="B8" i="11"/>
  <c r="B2" i="11"/>
  <c r="B3" i="10"/>
  <c r="B5" i="10"/>
  <c r="B6" i="10"/>
  <c r="B8" i="10"/>
  <c r="B2" i="10"/>
  <c r="B5" i="9"/>
  <c r="B8" i="9"/>
  <c r="B3" i="8"/>
  <c r="B4" i="8"/>
  <c r="B5" i="8"/>
  <c r="B6" i="8"/>
  <c r="B8" i="8"/>
  <c r="B2" i="8"/>
  <c r="B3" i="2"/>
  <c r="B4" i="2"/>
  <c r="B6" i="2"/>
  <c r="B8" i="2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59" i="7"/>
  <c r="B58" i="7"/>
  <c r="D80" i="3"/>
  <c r="E14" i="3" l="1"/>
  <c r="D23" i="3" l="1"/>
  <c r="D21" i="3"/>
  <c r="D18" i="3"/>
  <c r="H9" i="3" l="1"/>
  <c r="I9" i="3" s="1"/>
  <c r="D55" i="3" l="1"/>
  <c r="E37" i="3" l="1"/>
  <c r="D30" i="3"/>
  <c r="D37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F22" i="3" s="1"/>
  <c r="H27" i="3"/>
  <c r="H29" i="3"/>
  <c r="C7" i="9" s="1"/>
  <c r="B7" i="9" s="1"/>
  <c r="H30" i="3"/>
  <c r="C8" i="9" s="1"/>
  <c r="H34" i="3"/>
  <c r="H36" i="3"/>
  <c r="C7" i="10" s="1"/>
  <c r="H37" i="3"/>
  <c r="C8" i="10" s="1"/>
  <c r="H38" i="3"/>
  <c r="H39" i="3"/>
  <c r="H40" i="3"/>
  <c r="H41" i="3"/>
  <c r="C5" i="11" s="1"/>
  <c r="H42" i="3"/>
  <c r="H43" i="3"/>
  <c r="C7" i="11" s="1"/>
  <c r="H44" i="3"/>
  <c r="C8" i="11" s="1"/>
  <c r="H45" i="3"/>
  <c r="H46" i="3"/>
  <c r="H47" i="3"/>
  <c r="H48" i="3"/>
  <c r="H49" i="3"/>
  <c r="H50" i="3"/>
  <c r="C7" i="12" s="1"/>
  <c r="H51" i="3"/>
  <c r="C8" i="12" s="1"/>
  <c r="H52" i="3"/>
  <c r="C2" i="13" s="1"/>
  <c r="B2" i="13" s="1"/>
  <c r="H53" i="3"/>
  <c r="H54" i="3"/>
  <c r="H55" i="3"/>
  <c r="H56" i="3"/>
  <c r="H57" i="3"/>
  <c r="C7" i="13" s="1"/>
  <c r="H58" i="3"/>
  <c r="C8" i="13" s="1"/>
  <c r="H59" i="3"/>
  <c r="H60" i="3"/>
  <c r="H61" i="3"/>
  <c r="H62" i="3"/>
  <c r="H63" i="3"/>
  <c r="H64" i="3"/>
  <c r="C7" i="14" s="1"/>
  <c r="H65" i="3"/>
  <c r="C8" i="14" s="1"/>
  <c r="H66" i="3"/>
  <c r="H67" i="3"/>
  <c r="H68" i="3"/>
  <c r="H69" i="3"/>
  <c r="H70" i="3"/>
  <c r="H71" i="3"/>
  <c r="C7" i="15" s="1"/>
  <c r="H72" i="3"/>
  <c r="C8" i="15" s="1"/>
  <c r="H73" i="3"/>
  <c r="H74" i="3"/>
  <c r="H75" i="3"/>
  <c r="H76" i="3"/>
  <c r="H77" i="3"/>
  <c r="H78" i="3"/>
  <c r="C7" i="16" s="1"/>
  <c r="H79" i="3"/>
  <c r="C8" i="16" s="1"/>
  <c r="H82" i="3"/>
  <c r="H85" i="3"/>
  <c r="C7" i="17" s="1"/>
  <c r="H86" i="3"/>
  <c r="C8" i="17" s="1"/>
  <c r="H88" i="3"/>
  <c r="H89" i="3"/>
  <c r="H90" i="3"/>
  <c r="H91" i="3"/>
  <c r="H92" i="3"/>
  <c r="H19" i="3"/>
  <c r="H22" i="3"/>
  <c r="C7" i="8" s="1"/>
  <c r="B7" i="8" s="1"/>
  <c r="H23" i="3"/>
  <c r="C8" i="8" s="1"/>
  <c r="D16" i="3"/>
  <c r="H15" i="3"/>
  <c r="C7" i="2" s="1"/>
  <c r="B7" i="2" s="1"/>
  <c r="B7" i="10" l="1"/>
  <c r="F16" i="3"/>
  <c r="H16" i="3"/>
  <c r="C8" i="2" s="1"/>
  <c r="F15" i="3"/>
  <c r="H18" i="3" l="1"/>
  <c r="D11" i="3"/>
  <c r="E11" i="3"/>
  <c r="E18" i="3" s="1"/>
  <c r="C1" i="18" l="1"/>
  <c r="C1" i="16"/>
  <c r="C1" i="14"/>
  <c r="C1" i="12"/>
  <c r="C1" i="10"/>
  <c r="I36" i="3"/>
  <c r="D7" i="10" s="1"/>
  <c r="C1" i="13"/>
  <c r="C1" i="2"/>
  <c r="C1" i="9"/>
  <c r="C1" i="11"/>
  <c r="C1" i="8"/>
  <c r="C1" i="15"/>
  <c r="C1" i="17"/>
  <c r="E35" i="3"/>
  <c r="E28" i="3" s="1"/>
  <c r="E32" i="3"/>
  <c r="D35" i="3"/>
  <c r="H35" i="3" s="1"/>
  <c r="D32" i="3"/>
  <c r="H32" i="3" s="1"/>
  <c r="I37" i="3" l="1"/>
  <c r="D8" i="10" s="1"/>
  <c r="I44" i="3"/>
  <c r="D8" i="11" s="1"/>
  <c r="I50" i="3"/>
  <c r="D7" i="12" s="1"/>
  <c r="I58" i="3"/>
  <c r="D8" i="13" s="1"/>
  <c r="I64" i="3"/>
  <c r="D7" i="14" s="1"/>
  <c r="I43" i="3"/>
  <c r="D7" i="11" s="1"/>
  <c r="I51" i="3"/>
  <c r="D8" i="12" s="1"/>
  <c r="I57" i="3"/>
  <c r="D7" i="13" s="1"/>
  <c r="I65" i="3"/>
  <c r="D8" i="14" s="1"/>
  <c r="I71" i="3"/>
  <c r="D7" i="15" s="1"/>
  <c r="I79" i="3"/>
  <c r="D8" i="16" s="1"/>
  <c r="I85" i="3"/>
  <c r="D7" i="17" s="1"/>
  <c r="I72" i="3"/>
  <c r="D8" i="15" s="1"/>
  <c r="I78" i="3"/>
  <c r="D7" i="16" s="1"/>
  <c r="I92" i="3"/>
  <c r="I30" i="3"/>
  <c r="D8" i="9" s="1"/>
  <c r="I15" i="3"/>
  <c r="D7" i="2" s="1"/>
  <c r="I86" i="3"/>
  <c r="D8" i="17" s="1"/>
  <c r="I29" i="3"/>
  <c r="D7" i="9" s="1"/>
  <c r="I22" i="3"/>
  <c r="D7" i="8" s="1"/>
  <c r="I18" i="3"/>
  <c r="I16" i="3"/>
  <c r="D8" i="2" s="1"/>
  <c r="I23" i="3"/>
  <c r="D8" i="8" s="1"/>
  <c r="D1" i="18"/>
  <c r="D1" i="16"/>
  <c r="D1" i="14"/>
  <c r="D1" i="12"/>
  <c r="D1" i="10"/>
  <c r="D1" i="17"/>
  <c r="D1" i="15"/>
  <c r="D1" i="13"/>
  <c r="D1" i="11"/>
  <c r="D1" i="9"/>
  <c r="D1" i="8"/>
  <c r="J9" i="3"/>
  <c r="D1" i="2"/>
  <c r="F14" i="3"/>
  <c r="I14" i="3" s="1"/>
  <c r="D6" i="2" s="1"/>
  <c r="E13" i="3"/>
  <c r="J36" i="3" l="1"/>
  <c r="E7" i="10" s="1"/>
  <c r="J37" i="3"/>
  <c r="E8" i="10" s="1"/>
  <c r="J23" i="3"/>
  <c r="E8" i="8" s="1"/>
  <c r="J16" i="3"/>
  <c r="E8" i="2" s="1"/>
  <c r="J57" i="3"/>
  <c r="E7" i="13" s="1"/>
  <c r="J44" i="3"/>
  <c r="E8" i="11" s="1"/>
  <c r="J50" i="3"/>
  <c r="E7" i="12" s="1"/>
  <c r="J58" i="3"/>
  <c r="E8" i="13" s="1"/>
  <c r="J64" i="3"/>
  <c r="E7" i="14" s="1"/>
  <c r="J43" i="3"/>
  <c r="E7" i="11" s="1"/>
  <c r="J51" i="3"/>
  <c r="E8" i="12" s="1"/>
  <c r="J65" i="3"/>
  <c r="E8" i="14" s="1"/>
  <c r="J71" i="3"/>
  <c r="E7" i="15" s="1"/>
  <c r="J79" i="3"/>
  <c r="E8" i="16" s="1"/>
  <c r="J85" i="3"/>
  <c r="E7" i="17" s="1"/>
  <c r="J72" i="3"/>
  <c r="E8" i="15" s="1"/>
  <c r="J78" i="3"/>
  <c r="E7" i="16" s="1"/>
  <c r="J92" i="3"/>
  <c r="J15" i="3"/>
  <c r="E7" i="2" s="1"/>
  <c r="J29" i="3"/>
  <c r="E7" i="9" s="1"/>
  <c r="J22" i="3"/>
  <c r="E7" i="8" s="1"/>
  <c r="J86" i="3"/>
  <c r="E8" i="17" s="1"/>
  <c r="J30" i="3"/>
  <c r="E8" i="9" s="1"/>
  <c r="J18" i="3"/>
  <c r="E1" i="18"/>
  <c r="E1" i="16"/>
  <c r="E1" i="14"/>
  <c r="E1" i="12"/>
  <c r="E1" i="10"/>
  <c r="E1" i="17"/>
  <c r="E1" i="9"/>
  <c r="E1" i="15"/>
  <c r="E1" i="8"/>
  <c r="K9" i="3"/>
  <c r="E1" i="11"/>
  <c r="E1" i="13"/>
  <c r="E1" i="2"/>
  <c r="H12" i="3"/>
  <c r="H81" i="3"/>
  <c r="K36" i="3" l="1"/>
  <c r="F7" i="10" s="1"/>
  <c r="K37" i="3"/>
  <c r="F8" i="10" s="1"/>
  <c r="K43" i="3"/>
  <c r="F7" i="11" s="1"/>
  <c r="K51" i="3"/>
  <c r="F8" i="12" s="1"/>
  <c r="K57" i="3"/>
  <c r="F7" i="13" s="1"/>
  <c r="K44" i="3"/>
  <c r="F8" i="11" s="1"/>
  <c r="K50" i="3"/>
  <c r="F7" i="12" s="1"/>
  <c r="K58" i="3"/>
  <c r="F8" i="13" s="1"/>
  <c r="K64" i="3"/>
  <c r="F7" i="14" s="1"/>
  <c r="K72" i="3"/>
  <c r="F8" i="15" s="1"/>
  <c r="K78" i="3"/>
  <c r="F7" i="16" s="1"/>
  <c r="K65" i="3"/>
  <c r="F8" i="14" s="1"/>
  <c r="K71" i="3"/>
  <c r="F7" i="15" s="1"/>
  <c r="K79" i="3"/>
  <c r="F8" i="16" s="1"/>
  <c r="K85" i="3"/>
  <c r="F7" i="17" s="1"/>
  <c r="K86" i="3"/>
  <c r="F8" i="17" s="1"/>
  <c r="K92" i="3"/>
  <c r="K22" i="3"/>
  <c r="F7" i="8" s="1"/>
  <c r="K30" i="3"/>
  <c r="F8" i="9" s="1"/>
  <c r="K29" i="3"/>
  <c r="F7" i="9" s="1"/>
  <c r="K15" i="3"/>
  <c r="F7" i="2" s="1"/>
  <c r="K18" i="3"/>
  <c r="K23" i="3"/>
  <c r="F8" i="8" s="1"/>
  <c r="K16" i="3"/>
  <c r="F8" i="2" s="1"/>
  <c r="L9" i="3"/>
  <c r="L36" i="3" s="1"/>
  <c r="G7" i="10" s="1"/>
  <c r="F1" i="17"/>
  <c r="F1" i="15"/>
  <c r="F1" i="13"/>
  <c r="F1" i="11"/>
  <c r="F1" i="9"/>
  <c r="F1" i="18"/>
  <c r="F1" i="16"/>
  <c r="F1" i="14"/>
  <c r="F1" i="12"/>
  <c r="F1" i="10"/>
  <c r="F1" i="2"/>
  <c r="F1" i="8"/>
  <c r="H20" i="3"/>
  <c r="L37" i="3" l="1"/>
  <c r="G8" i="10" s="1"/>
  <c r="L58" i="3"/>
  <c r="G8" i="13" s="1"/>
  <c r="L64" i="3"/>
  <c r="G7" i="14" s="1"/>
  <c r="L43" i="3"/>
  <c r="G7" i="11" s="1"/>
  <c r="L51" i="3"/>
  <c r="G8" i="12" s="1"/>
  <c r="L57" i="3"/>
  <c r="G7" i="13" s="1"/>
  <c r="L44" i="3"/>
  <c r="G8" i="11" s="1"/>
  <c r="L50" i="3"/>
  <c r="G7" i="12" s="1"/>
  <c r="L85" i="3"/>
  <c r="G7" i="17" s="1"/>
  <c r="L72" i="3"/>
  <c r="G8" i="15" s="1"/>
  <c r="L78" i="3"/>
  <c r="G7" i="16" s="1"/>
  <c r="L65" i="3"/>
  <c r="G8" i="14" s="1"/>
  <c r="L71" i="3"/>
  <c r="G7" i="15" s="1"/>
  <c r="L79" i="3"/>
  <c r="G8" i="16" s="1"/>
  <c r="L92" i="3"/>
  <c r="L86" i="3"/>
  <c r="G8" i="17" s="1"/>
  <c r="L22" i="3"/>
  <c r="G7" i="8" s="1"/>
  <c r="L29" i="3"/>
  <c r="G7" i="9" s="1"/>
  <c r="L30" i="3"/>
  <c r="G8" i="9" s="1"/>
  <c r="L15" i="3"/>
  <c r="G7" i="2" s="1"/>
  <c r="L18" i="3"/>
  <c r="L23" i="3"/>
  <c r="G8" i="8" s="1"/>
  <c r="L16" i="3"/>
  <c r="G8" i="2" s="1"/>
  <c r="M9" i="3"/>
  <c r="G1" i="17"/>
  <c r="G1" i="15"/>
  <c r="G1" i="13"/>
  <c r="G1" i="11"/>
  <c r="G1" i="9"/>
  <c r="G1" i="18"/>
  <c r="G1" i="10"/>
  <c r="G1" i="16"/>
  <c r="G1" i="2"/>
  <c r="G1" i="12"/>
  <c r="G1" i="14"/>
  <c r="G1" i="8"/>
  <c r="H13" i="3"/>
  <c r="H11" i="3"/>
  <c r="H25" i="3"/>
  <c r="M23" i="3" l="1"/>
  <c r="H8" i="8" s="1"/>
  <c r="M36" i="3"/>
  <c r="H7" i="10" s="1"/>
  <c r="M37" i="3"/>
  <c r="H8" i="10" s="1"/>
  <c r="M44" i="3"/>
  <c r="H8" i="11" s="1"/>
  <c r="M50" i="3"/>
  <c r="H7" i="12" s="1"/>
  <c r="M58" i="3"/>
  <c r="H8" i="13" s="1"/>
  <c r="M64" i="3"/>
  <c r="H7" i="14" s="1"/>
  <c r="M43" i="3"/>
  <c r="H7" i="11" s="1"/>
  <c r="M51" i="3"/>
  <c r="H8" i="12" s="1"/>
  <c r="M57" i="3"/>
  <c r="H7" i="13" s="1"/>
  <c r="M65" i="3"/>
  <c r="H8" i="14" s="1"/>
  <c r="M71" i="3"/>
  <c r="H7" i="15" s="1"/>
  <c r="M79" i="3"/>
  <c r="H8" i="16" s="1"/>
  <c r="M85" i="3"/>
  <c r="H7" i="17" s="1"/>
  <c r="M72" i="3"/>
  <c r="H8" i="15" s="1"/>
  <c r="M78" i="3"/>
  <c r="H7" i="16" s="1"/>
  <c r="M92" i="3"/>
  <c r="M22" i="3"/>
  <c r="H7" i="8" s="1"/>
  <c r="M29" i="3"/>
  <c r="H7" i="9" s="1"/>
  <c r="M30" i="3"/>
  <c r="H8" i="9" s="1"/>
  <c r="M86" i="3"/>
  <c r="H8" i="17" s="1"/>
  <c r="M15" i="3"/>
  <c r="H7" i="2" s="1"/>
  <c r="M18" i="3"/>
  <c r="M16" i="3"/>
  <c r="H8" i="2" s="1"/>
  <c r="N9" i="3"/>
  <c r="H1" i="18"/>
  <c r="H1" i="16"/>
  <c r="H1" i="14"/>
  <c r="H1" i="12"/>
  <c r="H1" i="10"/>
  <c r="H1" i="17"/>
  <c r="H1" i="15"/>
  <c r="H1" i="13"/>
  <c r="H1" i="11"/>
  <c r="H1" i="9"/>
  <c r="H1" i="8"/>
  <c r="H1" i="2"/>
  <c r="H14" i="3"/>
  <c r="C6" i="2" s="1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C5" i="9"/>
  <c r="C5" i="10"/>
  <c r="C2" i="11"/>
  <c r="C3" i="11"/>
  <c r="C4" i="11"/>
  <c r="C6" i="11"/>
  <c r="C2" i="12"/>
  <c r="C3" i="12"/>
  <c r="C4" i="12"/>
  <c r="C5" i="12"/>
  <c r="C6" i="12"/>
  <c r="C3" i="13"/>
  <c r="C4" i="13"/>
  <c r="C5" i="13"/>
  <c r="B5" i="13" s="1"/>
  <c r="C6" i="13"/>
  <c r="C2" i="14"/>
  <c r="C3" i="14"/>
  <c r="C4" i="14"/>
  <c r="C5" i="14"/>
  <c r="C6" i="14"/>
  <c r="C2" i="15"/>
  <c r="C3" i="15"/>
  <c r="C4" i="15"/>
  <c r="C5" i="15"/>
  <c r="C6" i="15"/>
  <c r="C2" i="16"/>
  <c r="C3" i="16"/>
  <c r="C4" i="16"/>
  <c r="C5" i="16"/>
  <c r="C6" i="16"/>
  <c r="C4" i="17"/>
  <c r="C4" i="2"/>
  <c r="N36" i="3" l="1"/>
  <c r="I7" i="10" s="1"/>
  <c r="N37" i="3"/>
  <c r="I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F3" i="13" s="1"/>
  <c r="L53" i="3"/>
  <c r="G3" i="13" s="1"/>
  <c r="I53" i="3"/>
  <c r="D3" i="13" s="1"/>
  <c r="M53" i="3"/>
  <c r="H3" i="13" s="1"/>
  <c r="J53" i="3"/>
  <c r="E3" i="13" s="1"/>
  <c r="N53" i="3"/>
  <c r="J89" i="3"/>
  <c r="E4" i="18" s="1"/>
  <c r="N89" i="3"/>
  <c r="I4" i="18" s="1"/>
  <c r="K89" i="3"/>
  <c r="F4" i="18" s="1"/>
  <c r="L89" i="3"/>
  <c r="G4" i="18" s="1"/>
  <c r="I89" i="3"/>
  <c r="D4" i="18" s="1"/>
  <c r="M89" i="3"/>
  <c r="H4" i="18" s="1"/>
  <c r="L88" i="3"/>
  <c r="I88" i="3"/>
  <c r="N88" i="3"/>
  <c r="J88" i="3"/>
  <c r="K88" i="3"/>
  <c r="M88" i="3"/>
  <c r="E2" i="18"/>
  <c r="I2" i="18"/>
  <c r="G2" i="18"/>
  <c r="H2" i="18"/>
  <c r="D2" i="18"/>
  <c r="F2" i="18"/>
  <c r="N57" i="3"/>
  <c r="I7" i="13" s="1"/>
  <c r="N44" i="3"/>
  <c r="I8" i="11" s="1"/>
  <c r="N50" i="3"/>
  <c r="I7" i="12" s="1"/>
  <c r="N58" i="3"/>
  <c r="I8" i="13" s="1"/>
  <c r="N64" i="3"/>
  <c r="I7" i="14" s="1"/>
  <c r="N43" i="3"/>
  <c r="I7" i="11" s="1"/>
  <c r="N51" i="3"/>
  <c r="I8" i="12" s="1"/>
  <c r="N65" i="3"/>
  <c r="I8" i="14" s="1"/>
  <c r="N71" i="3"/>
  <c r="I7" i="15" s="1"/>
  <c r="N79" i="3"/>
  <c r="I8" i="16" s="1"/>
  <c r="N85" i="3"/>
  <c r="I7" i="17" s="1"/>
  <c r="N72" i="3"/>
  <c r="I8" i="15" s="1"/>
  <c r="N78" i="3"/>
  <c r="I7" i="16" s="1"/>
  <c r="N92" i="3"/>
  <c r="N86" i="3"/>
  <c r="I8" i="17" s="1"/>
  <c r="N15" i="3"/>
  <c r="I7" i="2" s="1"/>
  <c r="N22" i="3"/>
  <c r="I7" i="8" s="1"/>
  <c r="N30" i="3"/>
  <c r="I8" i="9" s="1"/>
  <c r="N29" i="3"/>
  <c r="I7" i="9" s="1"/>
  <c r="N18" i="3"/>
  <c r="N16" i="3"/>
  <c r="I8" i="2" s="1"/>
  <c r="N23" i="3"/>
  <c r="I8" i="8" s="1"/>
  <c r="I42" i="3"/>
  <c r="D6" i="11" s="1"/>
  <c r="M42" i="3"/>
  <c r="H6" i="11" s="1"/>
  <c r="J42" i="3"/>
  <c r="E6" i="11" s="1"/>
  <c r="N42" i="3"/>
  <c r="I6" i="11" s="1"/>
  <c r="K42" i="3"/>
  <c r="F6" i="11" s="1"/>
  <c r="L42" i="3"/>
  <c r="G6" i="11" s="1"/>
  <c r="J52" i="3"/>
  <c r="E2" i="13" s="1"/>
  <c r="N52" i="3"/>
  <c r="I2" i="13" s="1"/>
  <c r="K52" i="3"/>
  <c r="F2" i="13" s="1"/>
  <c r="I52" i="3"/>
  <c r="D2" i="13" s="1"/>
  <c r="L52" i="3"/>
  <c r="G2" i="13" s="1"/>
  <c r="M52" i="3"/>
  <c r="H2" i="13" s="1"/>
  <c r="J76" i="3"/>
  <c r="E5" i="16" s="1"/>
  <c r="N76" i="3"/>
  <c r="I5" i="16" s="1"/>
  <c r="K76" i="3"/>
  <c r="F5" i="16" s="1"/>
  <c r="L76" i="3"/>
  <c r="G5" i="16" s="1"/>
  <c r="I76" i="3"/>
  <c r="D5" i="16" s="1"/>
  <c r="M76" i="3"/>
  <c r="H5" i="16" s="1"/>
  <c r="I62" i="3"/>
  <c r="D5" i="14" s="1"/>
  <c r="M62" i="3"/>
  <c r="H5" i="14" s="1"/>
  <c r="J62" i="3"/>
  <c r="E5" i="14" s="1"/>
  <c r="N62" i="3"/>
  <c r="I5" i="14" s="1"/>
  <c r="K62" i="3"/>
  <c r="F5" i="14" s="1"/>
  <c r="L62" i="3"/>
  <c r="G5" i="14" s="1"/>
  <c r="I12" i="3"/>
  <c r="D4" i="2" s="1"/>
  <c r="J12" i="3"/>
  <c r="E4" i="2" s="1"/>
  <c r="K12" i="3"/>
  <c r="F4" i="2" s="1"/>
  <c r="L12" i="3"/>
  <c r="G4" i="2" s="1"/>
  <c r="K46" i="3"/>
  <c r="F3" i="12" s="1"/>
  <c r="I46" i="3"/>
  <c r="D3" i="12" s="1"/>
  <c r="M46" i="3"/>
  <c r="H3" i="12" s="1"/>
  <c r="L46" i="3"/>
  <c r="G3" i="12" s="1"/>
  <c r="N46" i="3"/>
  <c r="I3" i="12" s="1"/>
  <c r="J46" i="3"/>
  <c r="E3" i="12" s="1"/>
  <c r="K41" i="3"/>
  <c r="F5" i="11" s="1"/>
  <c r="L41" i="3"/>
  <c r="G5" i="11" s="1"/>
  <c r="I41" i="3"/>
  <c r="D5" i="11" s="1"/>
  <c r="M41" i="3"/>
  <c r="H5" i="11" s="1"/>
  <c r="J41" i="3"/>
  <c r="E5" i="11" s="1"/>
  <c r="N41" i="3"/>
  <c r="I5" i="11" s="1"/>
  <c r="L82" i="3"/>
  <c r="G4" i="17" s="1"/>
  <c r="I82" i="3"/>
  <c r="D4" i="17" s="1"/>
  <c r="M82" i="3"/>
  <c r="H4" i="17" s="1"/>
  <c r="K82" i="3"/>
  <c r="F4" i="17" s="1"/>
  <c r="J82" i="3"/>
  <c r="E4" i="17" s="1"/>
  <c r="N82" i="3"/>
  <c r="I4" i="17" s="1"/>
  <c r="K75" i="3"/>
  <c r="F4" i="16" s="1"/>
  <c r="L75" i="3"/>
  <c r="G4" i="16" s="1"/>
  <c r="M75" i="3"/>
  <c r="H4" i="16" s="1"/>
  <c r="N75" i="3"/>
  <c r="I4" i="16" s="1"/>
  <c r="I75" i="3"/>
  <c r="D4" i="16" s="1"/>
  <c r="J75" i="3"/>
  <c r="E4" i="16" s="1"/>
  <c r="K70" i="3"/>
  <c r="F6" i="15" s="1"/>
  <c r="L70" i="3"/>
  <c r="G6" i="15" s="1"/>
  <c r="I70" i="3"/>
  <c r="D6" i="15" s="1"/>
  <c r="J70" i="3"/>
  <c r="E6" i="15" s="1"/>
  <c r="M70" i="3"/>
  <c r="H6" i="15" s="1"/>
  <c r="N70" i="3"/>
  <c r="I6" i="15" s="1"/>
  <c r="K66" i="3"/>
  <c r="F2" i="15" s="1"/>
  <c r="L66" i="3"/>
  <c r="G2" i="15" s="1"/>
  <c r="I66" i="3"/>
  <c r="D2" i="15" s="1"/>
  <c r="M66" i="3"/>
  <c r="H2" i="15" s="1"/>
  <c r="J66" i="3"/>
  <c r="E2" i="15" s="1"/>
  <c r="N66" i="3"/>
  <c r="I2" i="15" s="1"/>
  <c r="K61" i="3"/>
  <c r="F4" i="14" s="1"/>
  <c r="L61" i="3"/>
  <c r="G4" i="14" s="1"/>
  <c r="I61" i="3"/>
  <c r="D4" i="14" s="1"/>
  <c r="M61" i="3"/>
  <c r="H4" i="14" s="1"/>
  <c r="J61" i="3"/>
  <c r="E4" i="14" s="1"/>
  <c r="N61" i="3"/>
  <c r="J56" i="3"/>
  <c r="E6" i="13" s="1"/>
  <c r="N56" i="3"/>
  <c r="I6" i="13" s="1"/>
  <c r="K56" i="3"/>
  <c r="F6" i="13" s="1"/>
  <c r="I56" i="3"/>
  <c r="D6" i="13" s="1"/>
  <c r="L56" i="3"/>
  <c r="G6" i="13" s="1"/>
  <c r="M56" i="3"/>
  <c r="H6" i="13" s="1"/>
  <c r="I47" i="3"/>
  <c r="D4" i="12" s="1"/>
  <c r="M47" i="3"/>
  <c r="H4" i="12" s="1"/>
  <c r="K47" i="3"/>
  <c r="F4" i="12" s="1"/>
  <c r="J47" i="3"/>
  <c r="E4" i="12" s="1"/>
  <c r="L47" i="3"/>
  <c r="G4" i="12" s="1"/>
  <c r="N47" i="3"/>
  <c r="I4" i="12" s="1"/>
  <c r="I38" i="3"/>
  <c r="D2" i="11" s="1"/>
  <c r="M38" i="3"/>
  <c r="H2" i="11" s="1"/>
  <c r="J38" i="3"/>
  <c r="E2" i="11" s="1"/>
  <c r="N38" i="3"/>
  <c r="K38" i="3"/>
  <c r="F2" i="11" s="1"/>
  <c r="L38" i="3"/>
  <c r="G2" i="11" s="1"/>
  <c r="I67" i="3"/>
  <c r="D3" i="15" s="1"/>
  <c r="M67" i="3"/>
  <c r="H3" i="15" s="1"/>
  <c r="J67" i="3"/>
  <c r="E3" i="15" s="1"/>
  <c r="N67" i="3"/>
  <c r="I3" i="15" s="1"/>
  <c r="K67" i="3"/>
  <c r="F3" i="15" s="1"/>
  <c r="L67" i="3"/>
  <c r="G3" i="15" s="1"/>
  <c r="I34" i="3"/>
  <c r="D5" i="10" s="1"/>
  <c r="M34" i="3"/>
  <c r="H5" i="10" s="1"/>
  <c r="J34" i="3"/>
  <c r="E5" i="10" s="1"/>
  <c r="N34" i="3"/>
  <c r="I5" i="10" s="1"/>
  <c r="K34" i="3"/>
  <c r="F5" i="10" s="1"/>
  <c r="L34" i="3"/>
  <c r="G5" i="10" s="1"/>
  <c r="J49" i="3"/>
  <c r="E6" i="12" s="1"/>
  <c r="N49" i="3"/>
  <c r="K49" i="3"/>
  <c r="F6" i="12" s="1"/>
  <c r="L49" i="3"/>
  <c r="G6" i="12" s="1"/>
  <c r="M49" i="3"/>
  <c r="H6" i="12" s="1"/>
  <c r="I49" i="3"/>
  <c r="D6" i="12" s="1"/>
  <c r="I45" i="3"/>
  <c r="D2" i="12" s="1"/>
  <c r="M45" i="3"/>
  <c r="H2" i="12" s="1"/>
  <c r="K45" i="3"/>
  <c r="F2" i="12" s="1"/>
  <c r="N45" i="3"/>
  <c r="I2" i="12" s="1"/>
  <c r="J45" i="3"/>
  <c r="E2" i="12" s="1"/>
  <c r="L45" i="3"/>
  <c r="G2" i="12" s="1"/>
  <c r="I40" i="3"/>
  <c r="D4" i="11" s="1"/>
  <c r="M40" i="3"/>
  <c r="H4" i="11" s="1"/>
  <c r="J40" i="3"/>
  <c r="E4" i="11" s="1"/>
  <c r="N40" i="3"/>
  <c r="I4" i="11" s="1"/>
  <c r="K40" i="3"/>
  <c r="F4" i="11" s="1"/>
  <c r="L40" i="3"/>
  <c r="G4" i="11" s="1"/>
  <c r="I74" i="3"/>
  <c r="D3" i="16" s="1"/>
  <c r="M74" i="3"/>
  <c r="H3" i="16" s="1"/>
  <c r="J74" i="3"/>
  <c r="E3" i="16" s="1"/>
  <c r="N74" i="3"/>
  <c r="I3" i="16" s="1"/>
  <c r="K74" i="3"/>
  <c r="F3" i="16" s="1"/>
  <c r="L74" i="3"/>
  <c r="G3" i="16" s="1"/>
  <c r="I69" i="3"/>
  <c r="D5" i="15" s="1"/>
  <c r="M69" i="3"/>
  <c r="H5" i="15" s="1"/>
  <c r="J69" i="3"/>
  <c r="E5" i="15" s="1"/>
  <c r="N69" i="3"/>
  <c r="I5" i="15" s="1"/>
  <c r="K69" i="3"/>
  <c r="F5" i="15" s="1"/>
  <c r="L69" i="3"/>
  <c r="G5" i="15" s="1"/>
  <c r="I60" i="3"/>
  <c r="D3" i="14" s="1"/>
  <c r="M60" i="3"/>
  <c r="H3" i="14" s="1"/>
  <c r="J60" i="3"/>
  <c r="E3" i="14" s="1"/>
  <c r="N60" i="3"/>
  <c r="I3" i="14" s="1"/>
  <c r="K60" i="3"/>
  <c r="F3" i="14" s="1"/>
  <c r="L60" i="3"/>
  <c r="G3" i="14" s="1"/>
  <c r="L55" i="3"/>
  <c r="G5" i="13" s="1"/>
  <c r="I55" i="3"/>
  <c r="D5" i="13" s="1"/>
  <c r="M55" i="3"/>
  <c r="H5" i="13" s="1"/>
  <c r="K55" i="3"/>
  <c r="F5" i="13" s="1"/>
  <c r="N55" i="3"/>
  <c r="I5" i="13" s="1"/>
  <c r="J55" i="3"/>
  <c r="E5" i="13" s="1"/>
  <c r="M12" i="3"/>
  <c r="H4" i="2" s="1"/>
  <c r="I27" i="3"/>
  <c r="D5" i="9" s="1"/>
  <c r="M27" i="3"/>
  <c r="H5" i="9" s="1"/>
  <c r="J27" i="3"/>
  <c r="E5" i="9" s="1"/>
  <c r="N27" i="3"/>
  <c r="I5" i="9" s="1"/>
  <c r="K27" i="3"/>
  <c r="F5" i="9" s="1"/>
  <c r="L27" i="3"/>
  <c r="G5" i="9" s="1"/>
  <c r="C4" i="8"/>
  <c r="L19" i="3"/>
  <c r="G4" i="8" s="1"/>
  <c r="M19" i="3"/>
  <c r="H4" i="8" s="1"/>
  <c r="I19" i="3"/>
  <c r="D4" i="8" s="1"/>
  <c r="K19" i="3"/>
  <c r="F4" i="8" s="1"/>
  <c r="J19" i="3"/>
  <c r="E4" i="8" s="1"/>
  <c r="N19" i="3"/>
  <c r="I4" i="8" s="1"/>
  <c r="K48" i="3"/>
  <c r="F5" i="12" s="1"/>
  <c r="I48" i="3"/>
  <c r="D5" i="12" s="1"/>
  <c r="M48" i="3"/>
  <c r="H5" i="12" s="1"/>
  <c r="J48" i="3"/>
  <c r="E5" i="12" s="1"/>
  <c r="L48" i="3"/>
  <c r="G5" i="12" s="1"/>
  <c r="N48" i="3"/>
  <c r="I5" i="12" s="1"/>
  <c r="K39" i="3"/>
  <c r="F3" i="11" s="1"/>
  <c r="L39" i="3"/>
  <c r="G3" i="11" s="1"/>
  <c r="J39" i="3"/>
  <c r="E3" i="11" s="1"/>
  <c r="M39" i="3"/>
  <c r="H3" i="11" s="1"/>
  <c r="N39" i="3"/>
  <c r="I3" i="11" s="1"/>
  <c r="I39" i="3"/>
  <c r="D3" i="11" s="1"/>
  <c r="L77" i="3"/>
  <c r="G6" i="16" s="1"/>
  <c r="I77" i="3"/>
  <c r="D6" i="16" s="1"/>
  <c r="M77" i="3"/>
  <c r="H6" i="16" s="1"/>
  <c r="J77" i="3"/>
  <c r="E6" i="16" s="1"/>
  <c r="N77" i="3"/>
  <c r="I6" i="16" s="1"/>
  <c r="K77" i="3"/>
  <c r="F6" i="16" s="1"/>
  <c r="K73" i="3"/>
  <c r="F2" i="16" s="1"/>
  <c r="L73" i="3"/>
  <c r="G2" i="16" s="1"/>
  <c r="J73" i="3"/>
  <c r="E2" i="16" s="1"/>
  <c r="M73" i="3"/>
  <c r="H2" i="16" s="1"/>
  <c r="N73" i="3"/>
  <c r="I2" i="16" s="1"/>
  <c r="I73" i="3"/>
  <c r="D2" i="16" s="1"/>
  <c r="K68" i="3"/>
  <c r="F4" i="15" s="1"/>
  <c r="L68" i="3"/>
  <c r="G4" i="15" s="1"/>
  <c r="I68" i="3"/>
  <c r="D4" i="15" s="1"/>
  <c r="M68" i="3"/>
  <c r="H4" i="15" s="1"/>
  <c r="J68" i="3"/>
  <c r="E4" i="15" s="1"/>
  <c r="N68" i="3"/>
  <c r="I4" i="15" s="1"/>
  <c r="K63" i="3"/>
  <c r="F6" i="14" s="1"/>
  <c r="L63" i="3"/>
  <c r="G6" i="14" s="1"/>
  <c r="I63" i="3"/>
  <c r="D6" i="14" s="1"/>
  <c r="M63" i="3"/>
  <c r="H6" i="14" s="1"/>
  <c r="J63" i="3"/>
  <c r="E6" i="14" s="1"/>
  <c r="N63" i="3"/>
  <c r="I6" i="14" s="1"/>
  <c r="J59" i="3"/>
  <c r="E2" i="14" s="1"/>
  <c r="K59" i="3"/>
  <c r="F2" i="14" s="1"/>
  <c r="L59" i="3"/>
  <c r="G2" i="14" s="1"/>
  <c r="M59" i="3"/>
  <c r="H2" i="14" s="1"/>
  <c r="I59" i="3"/>
  <c r="D2" i="14" s="1"/>
  <c r="N59" i="3"/>
  <c r="I2" i="14" s="1"/>
  <c r="J54" i="3"/>
  <c r="E4" i="13" s="1"/>
  <c r="N54" i="3"/>
  <c r="I4" i="13" s="1"/>
  <c r="K54" i="3"/>
  <c r="F4" i="13" s="1"/>
  <c r="I54" i="3"/>
  <c r="D4" i="13" s="1"/>
  <c r="L54" i="3"/>
  <c r="G4" i="13" s="1"/>
  <c r="M54" i="3"/>
  <c r="H4" i="13" s="1"/>
  <c r="I20" i="3"/>
  <c r="D5" i="8" s="1"/>
  <c r="M20" i="3"/>
  <c r="H5" i="8" s="1"/>
  <c r="J20" i="3"/>
  <c r="E5" i="8" s="1"/>
  <c r="N20" i="3"/>
  <c r="I5" i="8" s="1"/>
  <c r="K20" i="3"/>
  <c r="F5" i="8" s="1"/>
  <c r="L20" i="3"/>
  <c r="G5" i="8" s="1"/>
  <c r="O9" i="3"/>
  <c r="O36" i="3" s="1"/>
  <c r="J7" i="10" s="1"/>
  <c r="I1" i="18"/>
  <c r="I1" i="16"/>
  <c r="I1" i="14"/>
  <c r="I1" i="12"/>
  <c r="I1" i="10"/>
  <c r="I1" i="11"/>
  <c r="I1" i="17"/>
  <c r="I1" i="9"/>
  <c r="I1" i="8"/>
  <c r="I1" i="13"/>
  <c r="I1" i="2"/>
  <c r="I1" i="15"/>
  <c r="N12" i="3"/>
  <c r="I4" i="2" s="1"/>
  <c r="I2" i="11"/>
  <c r="I3" i="13"/>
  <c r="I6" i="12"/>
  <c r="I4" i="14"/>
  <c r="C5" i="8"/>
  <c r="C2" i="18" l="1"/>
  <c r="B2" i="18"/>
  <c r="B4" i="18"/>
  <c r="C4" i="18"/>
  <c r="O37" i="3"/>
  <c r="J8" i="10" s="1"/>
  <c r="O43" i="3"/>
  <c r="J7" i="11" s="1"/>
  <c r="O51" i="3"/>
  <c r="J8" i="12" s="1"/>
  <c r="O57" i="3"/>
  <c r="J7" i="13" s="1"/>
  <c r="O44" i="3"/>
  <c r="J8" i="11" s="1"/>
  <c r="O50" i="3"/>
  <c r="J7" i="12" s="1"/>
  <c r="O58" i="3"/>
  <c r="J8" i="13" s="1"/>
  <c r="O64" i="3"/>
  <c r="J7" i="14" s="1"/>
  <c r="O72" i="3"/>
  <c r="J8" i="15" s="1"/>
  <c r="O78" i="3"/>
  <c r="J7" i="16" s="1"/>
  <c r="O65" i="3"/>
  <c r="J8" i="14" s="1"/>
  <c r="O71" i="3"/>
  <c r="J7" i="15" s="1"/>
  <c r="O79" i="3"/>
  <c r="J8" i="16" s="1"/>
  <c r="O85" i="3"/>
  <c r="J7" i="17" s="1"/>
  <c r="O86" i="3"/>
  <c r="J8" i="17" s="1"/>
  <c r="O92" i="3"/>
  <c r="O29" i="3"/>
  <c r="J7" i="9" s="1"/>
  <c r="O30" i="3"/>
  <c r="J8" i="9" s="1"/>
  <c r="O22" i="3"/>
  <c r="J7" i="8" s="1"/>
  <c r="O15" i="3"/>
  <c r="J7" i="2" s="1"/>
  <c r="O18" i="3"/>
  <c r="O16" i="3"/>
  <c r="J8" i="2" s="1"/>
  <c r="O53" i="3"/>
  <c r="J3" i="13" s="1"/>
  <c r="O88" i="3"/>
  <c r="J2" i="18"/>
  <c r="O91" i="3"/>
  <c r="O89" i="3"/>
  <c r="J4" i="18" s="1"/>
  <c r="O42" i="3"/>
  <c r="J6" i="11" s="1"/>
  <c r="O52" i="3"/>
  <c r="J2" i="13" s="1"/>
  <c r="O90" i="3"/>
  <c r="O23" i="3"/>
  <c r="J8" i="8" s="1"/>
  <c r="O46" i="3"/>
  <c r="J3" i="12" s="1"/>
  <c r="O75" i="3"/>
  <c r="J4" i="16" s="1"/>
  <c r="O62" i="3"/>
  <c r="J5" i="14" s="1"/>
  <c r="O41" i="3"/>
  <c r="J5" i="11" s="1"/>
  <c r="O70" i="3"/>
  <c r="J6" i="15" s="1"/>
  <c r="O82" i="3"/>
  <c r="J4" i="17" s="1"/>
  <c r="O66" i="3"/>
  <c r="J2" i="15" s="1"/>
  <c r="O76" i="3"/>
  <c r="J5" i="16" s="1"/>
  <c r="O61" i="3"/>
  <c r="J4" i="14" s="1"/>
  <c r="O47" i="3"/>
  <c r="J4" i="12" s="1"/>
  <c r="O38" i="3"/>
  <c r="J2" i="11" s="1"/>
  <c r="O69" i="3"/>
  <c r="J5" i="15" s="1"/>
  <c r="O73" i="3"/>
  <c r="J2" i="16" s="1"/>
  <c r="O59" i="3"/>
  <c r="J2" i="14" s="1"/>
  <c r="O54" i="3"/>
  <c r="J4" i="13" s="1"/>
  <c r="O45" i="3"/>
  <c r="J2" i="12" s="1"/>
  <c r="O27" i="3"/>
  <c r="J5" i="9" s="1"/>
  <c r="O68" i="3"/>
  <c r="J4" i="15" s="1"/>
  <c r="O56" i="3"/>
  <c r="J6" i="13" s="1"/>
  <c r="O67" i="3"/>
  <c r="J3" i="15" s="1"/>
  <c r="O74" i="3"/>
  <c r="J3" i="16" s="1"/>
  <c r="O60" i="3"/>
  <c r="J3" i="14" s="1"/>
  <c r="O55" i="3"/>
  <c r="J5" i="13" s="1"/>
  <c r="O39" i="3"/>
  <c r="J3" i="11" s="1"/>
  <c r="O77" i="3"/>
  <c r="J6" i="16" s="1"/>
  <c r="O63" i="3"/>
  <c r="J6" i="14" s="1"/>
  <c r="O34" i="3"/>
  <c r="J5" i="10" s="1"/>
  <c r="O49" i="3"/>
  <c r="J6" i="12" s="1"/>
  <c r="O40" i="3"/>
  <c r="J4" i="11" s="1"/>
  <c r="O19" i="3"/>
  <c r="J4" i="8" s="1"/>
  <c r="O48" i="3"/>
  <c r="J5" i="12" s="1"/>
  <c r="O20" i="3"/>
  <c r="J5" i="8" s="1"/>
  <c r="P9" i="3"/>
  <c r="J1" i="17"/>
  <c r="J1" i="15"/>
  <c r="J1" i="13"/>
  <c r="J1" i="11"/>
  <c r="J1" i="9"/>
  <c r="J1" i="18"/>
  <c r="J1" i="16"/>
  <c r="J1" i="14"/>
  <c r="J1" i="12"/>
  <c r="J1" i="10"/>
  <c r="J1" i="2"/>
  <c r="J1" i="8"/>
  <c r="O12" i="3"/>
  <c r="J4" i="2" s="1"/>
  <c r="E21" i="3"/>
  <c r="E17" i="3"/>
  <c r="H84" i="3"/>
  <c r="H83" i="3"/>
  <c r="H80" i="3"/>
  <c r="H28" i="3"/>
  <c r="H26" i="3"/>
  <c r="P36" i="3" l="1"/>
  <c r="K7" i="10" s="1"/>
  <c r="P37" i="3"/>
  <c r="K8" i="10" s="1"/>
  <c r="P58" i="3"/>
  <c r="K8" i="13" s="1"/>
  <c r="P64" i="3"/>
  <c r="K7" i="14" s="1"/>
  <c r="P43" i="3"/>
  <c r="K7" i="11" s="1"/>
  <c r="P51" i="3"/>
  <c r="K8" i="12" s="1"/>
  <c r="P57" i="3"/>
  <c r="K7" i="13" s="1"/>
  <c r="P44" i="3"/>
  <c r="K8" i="11" s="1"/>
  <c r="P50" i="3"/>
  <c r="K7" i="12" s="1"/>
  <c r="P85" i="3"/>
  <c r="K7" i="17" s="1"/>
  <c r="P72" i="3"/>
  <c r="K8" i="15" s="1"/>
  <c r="P78" i="3"/>
  <c r="K7" i="16" s="1"/>
  <c r="P65" i="3"/>
  <c r="K8" i="14" s="1"/>
  <c r="P71" i="3"/>
  <c r="K7" i="15" s="1"/>
  <c r="P79" i="3"/>
  <c r="K8" i="16" s="1"/>
  <c r="P92" i="3"/>
  <c r="P22" i="3"/>
  <c r="K7" i="8" s="1"/>
  <c r="P29" i="3"/>
  <c r="K7" i="9" s="1"/>
  <c r="P15" i="3"/>
  <c r="K7" i="2" s="1"/>
  <c r="P30" i="3"/>
  <c r="K8" i="9" s="1"/>
  <c r="P86" i="3"/>
  <c r="K8" i="17" s="1"/>
  <c r="P18" i="3"/>
  <c r="P16" i="3"/>
  <c r="K8" i="2" s="1"/>
  <c r="P53" i="3"/>
  <c r="K3" i="13" s="1"/>
  <c r="P91" i="3"/>
  <c r="P89" i="3"/>
  <c r="K4" i="18" s="1"/>
  <c r="P23" i="3"/>
  <c r="K8" i="8" s="1"/>
  <c r="P90" i="3"/>
  <c r="P88" i="3"/>
  <c r="K2" i="18"/>
  <c r="P42" i="3"/>
  <c r="K6" i="11" s="1"/>
  <c r="P52" i="3"/>
  <c r="K2" i="13" s="1"/>
  <c r="P46" i="3"/>
  <c r="K3" i="12" s="1"/>
  <c r="P62" i="3"/>
  <c r="K5" i="14" s="1"/>
  <c r="P41" i="3"/>
  <c r="K5" i="11" s="1"/>
  <c r="P70" i="3"/>
  <c r="K6" i="15" s="1"/>
  <c r="P66" i="3"/>
  <c r="K2" i="15" s="1"/>
  <c r="P76" i="3"/>
  <c r="K5" i="16" s="1"/>
  <c r="P82" i="3"/>
  <c r="K4" i="17" s="1"/>
  <c r="P75" i="3"/>
  <c r="K4" i="16" s="1"/>
  <c r="P61" i="3"/>
  <c r="K4" i="14" s="1"/>
  <c r="P38" i="3"/>
  <c r="K2" i="11" s="1"/>
  <c r="P34" i="3"/>
  <c r="K5" i="10" s="1"/>
  <c r="P45" i="3"/>
  <c r="K2" i="12" s="1"/>
  <c r="P27" i="3"/>
  <c r="K5" i="9" s="1"/>
  <c r="P73" i="3"/>
  <c r="K2" i="16" s="1"/>
  <c r="P59" i="3"/>
  <c r="K2" i="14" s="1"/>
  <c r="P67" i="3"/>
  <c r="K3" i="15" s="1"/>
  <c r="P40" i="3"/>
  <c r="K4" i="11" s="1"/>
  <c r="P68" i="3"/>
  <c r="K4" i="15" s="1"/>
  <c r="P56" i="3"/>
  <c r="K6" i="13" s="1"/>
  <c r="P47" i="3"/>
  <c r="K4" i="12" s="1"/>
  <c r="P74" i="3"/>
  <c r="K3" i="16" s="1"/>
  <c r="P60" i="3"/>
  <c r="K3" i="14" s="1"/>
  <c r="P55" i="3"/>
  <c r="K5" i="13" s="1"/>
  <c r="P48" i="3"/>
  <c r="K5" i="12" s="1"/>
  <c r="P39" i="3"/>
  <c r="K3" i="11" s="1"/>
  <c r="P63" i="3"/>
  <c r="K6" i="14" s="1"/>
  <c r="P49" i="3"/>
  <c r="K6" i="12" s="1"/>
  <c r="P69" i="3"/>
  <c r="K5" i="15" s="1"/>
  <c r="P19" i="3"/>
  <c r="K4" i="8" s="1"/>
  <c r="P77" i="3"/>
  <c r="K6" i="16" s="1"/>
  <c r="P54" i="3"/>
  <c r="K4" i="13" s="1"/>
  <c r="P20" i="3"/>
  <c r="K5" i="8" s="1"/>
  <c r="H24" i="3"/>
  <c r="C2" i="9" s="1"/>
  <c r="B2" i="9" s="1"/>
  <c r="Q9" i="3"/>
  <c r="K1" i="17"/>
  <c r="K1" i="15"/>
  <c r="K1" i="13"/>
  <c r="K1" i="11"/>
  <c r="K1" i="9"/>
  <c r="K1" i="12"/>
  <c r="K1" i="18"/>
  <c r="K1" i="10"/>
  <c r="K1" i="2"/>
  <c r="K1" i="8"/>
  <c r="K1" i="16"/>
  <c r="K1" i="14"/>
  <c r="P12" i="3"/>
  <c r="K4" i="2" s="1"/>
  <c r="F25" i="3"/>
  <c r="F26" i="3"/>
  <c r="F28" i="3"/>
  <c r="F31" i="3"/>
  <c r="F32" i="3"/>
  <c r="F81" i="3"/>
  <c r="F24" i="3"/>
  <c r="I24" i="3" s="1"/>
  <c r="F33" i="3"/>
  <c r="F83" i="3"/>
  <c r="F80" i="3"/>
  <c r="F35" i="3"/>
  <c r="F84" i="3"/>
  <c r="N24" i="3" l="1"/>
  <c r="V24" i="3"/>
  <c r="AD24" i="3"/>
  <c r="AL24" i="3"/>
  <c r="O24" i="3"/>
  <c r="W24" i="3"/>
  <c r="AE24" i="3"/>
  <c r="D2" i="9"/>
  <c r="P24" i="3"/>
  <c r="X24" i="3"/>
  <c r="AF24" i="3"/>
  <c r="Q24" i="3"/>
  <c r="Y24" i="3"/>
  <c r="AG24" i="3"/>
  <c r="J24" i="3"/>
  <c r="E2" i="9" s="1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H2" i="9"/>
  <c r="F2" i="10"/>
  <c r="J80" i="3"/>
  <c r="R80" i="3"/>
  <c r="Z80" i="3"/>
  <c r="AH80" i="3"/>
  <c r="K80" i="3"/>
  <c r="F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D2" i="17" s="1"/>
  <c r="P80" i="3"/>
  <c r="M80" i="3"/>
  <c r="U80" i="3"/>
  <c r="AC80" i="3"/>
  <c r="AK80" i="3"/>
  <c r="N80" i="3"/>
  <c r="Q36" i="3"/>
  <c r="L7" i="10" s="1"/>
  <c r="Q37" i="3"/>
  <c r="L8" i="10" s="1"/>
  <c r="J35" i="3"/>
  <c r="E6" i="10" s="1"/>
  <c r="N35" i="3"/>
  <c r="I6" i="10" s="1"/>
  <c r="K35" i="3"/>
  <c r="F6" i="10" s="1"/>
  <c r="O35" i="3"/>
  <c r="J6" i="10" s="1"/>
  <c r="L35" i="3"/>
  <c r="G6" i="10" s="1"/>
  <c r="P35" i="3"/>
  <c r="K6" i="10" s="1"/>
  <c r="I35" i="3"/>
  <c r="D6" i="10" s="1"/>
  <c r="M35" i="3"/>
  <c r="H6" i="10" s="1"/>
  <c r="Q35" i="3"/>
  <c r="L6" i="10" s="1"/>
  <c r="Q44" i="3"/>
  <c r="L8" i="11" s="1"/>
  <c r="Q50" i="3"/>
  <c r="L7" i="12" s="1"/>
  <c r="Q58" i="3"/>
  <c r="L8" i="13" s="1"/>
  <c r="Q64" i="3"/>
  <c r="L7" i="14" s="1"/>
  <c r="Q43" i="3"/>
  <c r="L7" i="11" s="1"/>
  <c r="Q51" i="3"/>
  <c r="L8" i="12" s="1"/>
  <c r="Q57" i="3"/>
  <c r="L7" i="13" s="1"/>
  <c r="Q65" i="3"/>
  <c r="L8" i="14" s="1"/>
  <c r="Q71" i="3"/>
  <c r="L7" i="15" s="1"/>
  <c r="Q79" i="3"/>
  <c r="L8" i="16" s="1"/>
  <c r="Q85" i="3"/>
  <c r="L7" i="17" s="1"/>
  <c r="Q72" i="3"/>
  <c r="L8" i="15" s="1"/>
  <c r="Q78" i="3"/>
  <c r="L7" i="16" s="1"/>
  <c r="Q92" i="3"/>
  <c r="Q22" i="3"/>
  <c r="L7" i="8" s="1"/>
  <c r="Q30" i="3"/>
  <c r="L8" i="9" s="1"/>
  <c r="Q86" i="3"/>
  <c r="L8" i="17" s="1"/>
  <c r="Q29" i="3"/>
  <c r="L7" i="9" s="1"/>
  <c r="Q15" i="3"/>
  <c r="L7" i="2" s="1"/>
  <c r="Q18" i="3"/>
  <c r="Q16" i="3"/>
  <c r="L8" i="2" s="1"/>
  <c r="Q23" i="3"/>
  <c r="L8" i="8" s="1"/>
  <c r="L2" i="18"/>
  <c r="Q53" i="3"/>
  <c r="L3" i="13" s="1"/>
  <c r="Q52" i="3"/>
  <c r="L2" i="13" s="1"/>
  <c r="Q91" i="3"/>
  <c r="Q89" i="3"/>
  <c r="L4" i="18" s="1"/>
  <c r="Q90" i="3"/>
  <c r="Q88" i="3"/>
  <c r="Q42" i="3"/>
  <c r="L6" i="11" s="1"/>
  <c r="Q61" i="3"/>
  <c r="L4" i="14" s="1"/>
  <c r="Q76" i="3"/>
  <c r="L5" i="16" s="1"/>
  <c r="Q62" i="3"/>
  <c r="L5" i="14" s="1"/>
  <c r="Q46" i="3"/>
  <c r="L3" i="12" s="1"/>
  <c r="Q70" i="3"/>
  <c r="L6" i="15" s="1"/>
  <c r="Q41" i="3"/>
  <c r="L5" i="11" s="1"/>
  <c r="Q82" i="3"/>
  <c r="L4" i="17" s="1"/>
  <c r="Q75" i="3"/>
  <c r="L4" i="16" s="1"/>
  <c r="Q66" i="3"/>
  <c r="L2" i="15" s="1"/>
  <c r="Q47" i="3"/>
  <c r="L4" i="12" s="1"/>
  <c r="Q69" i="3"/>
  <c r="L5" i="15" s="1"/>
  <c r="Q73" i="3"/>
  <c r="L2" i="16" s="1"/>
  <c r="Q59" i="3"/>
  <c r="L2" i="14" s="1"/>
  <c r="Q54" i="3"/>
  <c r="L4" i="13" s="1"/>
  <c r="Q38" i="3"/>
  <c r="L2" i="11" s="1"/>
  <c r="Q45" i="3"/>
  <c r="L2" i="12" s="1"/>
  <c r="Q27" i="3"/>
  <c r="L5" i="9" s="1"/>
  <c r="Q39" i="3"/>
  <c r="L3" i="11" s="1"/>
  <c r="Q77" i="3"/>
  <c r="L6" i="16" s="1"/>
  <c r="Q56" i="3"/>
  <c r="L6" i="13" s="1"/>
  <c r="Q67" i="3"/>
  <c r="L3" i="15" s="1"/>
  <c r="Q40" i="3"/>
  <c r="L4" i="11" s="1"/>
  <c r="Q60" i="3"/>
  <c r="L3" i="14" s="1"/>
  <c r="Q48" i="3"/>
  <c r="L5" i="12" s="1"/>
  <c r="Q68" i="3"/>
  <c r="L4" i="15" s="1"/>
  <c r="Q34" i="3"/>
  <c r="L5" i="10" s="1"/>
  <c r="Q49" i="3"/>
  <c r="L6" i="12" s="1"/>
  <c r="Q74" i="3"/>
  <c r="L3" i="16" s="1"/>
  <c r="Q55" i="3"/>
  <c r="L5" i="13" s="1"/>
  <c r="Q19" i="3"/>
  <c r="L4" i="8" s="1"/>
  <c r="Q63" i="3"/>
  <c r="L6" i="14" s="1"/>
  <c r="Q20" i="3"/>
  <c r="L5" i="8" s="1"/>
  <c r="I32" i="3"/>
  <c r="D3" i="10" s="1"/>
  <c r="M32" i="3"/>
  <c r="H3" i="10" s="1"/>
  <c r="Q32" i="3"/>
  <c r="L3" i="10" s="1"/>
  <c r="J32" i="3"/>
  <c r="E3" i="10" s="1"/>
  <c r="N32" i="3"/>
  <c r="I3" i="10" s="1"/>
  <c r="K32" i="3"/>
  <c r="F3" i="10" s="1"/>
  <c r="O32" i="3"/>
  <c r="J3" i="10" s="1"/>
  <c r="L32" i="3"/>
  <c r="G3" i="10" s="1"/>
  <c r="P32" i="3"/>
  <c r="K3" i="10" s="1"/>
  <c r="K33" i="3"/>
  <c r="F4" i="10" s="1"/>
  <c r="O33" i="3"/>
  <c r="J4" i="10" s="1"/>
  <c r="L33" i="3"/>
  <c r="G4" i="10" s="1"/>
  <c r="P33" i="3"/>
  <c r="K4" i="10" s="1"/>
  <c r="I33" i="3"/>
  <c r="D4" i="10" s="1"/>
  <c r="M33" i="3"/>
  <c r="H4" i="10" s="1"/>
  <c r="Q33" i="3"/>
  <c r="L4" i="10" s="1"/>
  <c r="J33" i="3"/>
  <c r="E4" i="10" s="1"/>
  <c r="N33" i="3"/>
  <c r="I4" i="10" s="1"/>
  <c r="J2" i="10"/>
  <c r="G2" i="10"/>
  <c r="K2" i="10"/>
  <c r="D2" i="10"/>
  <c r="H2" i="10"/>
  <c r="L2" i="10"/>
  <c r="I2" i="10"/>
  <c r="E2" i="10"/>
  <c r="L84" i="3"/>
  <c r="G6" i="17" s="1"/>
  <c r="P84" i="3"/>
  <c r="K6" i="17" s="1"/>
  <c r="I84" i="3"/>
  <c r="D6" i="17" s="1"/>
  <c r="M84" i="3"/>
  <c r="H6" i="17" s="1"/>
  <c r="Q84" i="3"/>
  <c r="L6" i="17" s="1"/>
  <c r="J84" i="3"/>
  <c r="E6" i="17" s="1"/>
  <c r="N84" i="3"/>
  <c r="I6" i="17" s="1"/>
  <c r="K84" i="3"/>
  <c r="F6" i="17" s="1"/>
  <c r="O84" i="3"/>
  <c r="J6" i="17" s="1"/>
  <c r="L2" i="9"/>
  <c r="I2" i="9"/>
  <c r="F2" i="9"/>
  <c r="J2" i="9"/>
  <c r="G2" i="9"/>
  <c r="K2" i="9"/>
  <c r="I28" i="3"/>
  <c r="D6" i="9" s="1"/>
  <c r="M28" i="3"/>
  <c r="H6" i="9" s="1"/>
  <c r="Q28" i="3"/>
  <c r="L6" i="9" s="1"/>
  <c r="J28" i="3"/>
  <c r="E6" i="9" s="1"/>
  <c r="N28" i="3"/>
  <c r="I6" i="9" s="1"/>
  <c r="K28" i="3"/>
  <c r="F6" i="9" s="1"/>
  <c r="O28" i="3"/>
  <c r="J6" i="9" s="1"/>
  <c r="L28" i="3"/>
  <c r="G6" i="9" s="1"/>
  <c r="P28" i="3"/>
  <c r="K6" i="9" s="1"/>
  <c r="G2" i="17"/>
  <c r="K2" i="17"/>
  <c r="H2" i="17"/>
  <c r="L2" i="17"/>
  <c r="E2" i="17"/>
  <c r="I2" i="17"/>
  <c r="J2" i="17"/>
  <c r="J81" i="3"/>
  <c r="E3" i="17" s="1"/>
  <c r="N81" i="3"/>
  <c r="I3" i="17" s="1"/>
  <c r="K81" i="3"/>
  <c r="F3" i="17" s="1"/>
  <c r="O81" i="3"/>
  <c r="J3" i="17" s="1"/>
  <c r="L81" i="3"/>
  <c r="G3" i="17" s="1"/>
  <c r="P81" i="3"/>
  <c r="K3" i="17" s="1"/>
  <c r="I81" i="3"/>
  <c r="D3" i="17" s="1"/>
  <c r="M81" i="3"/>
  <c r="H3" i="17" s="1"/>
  <c r="Q81" i="3"/>
  <c r="L3" i="17" s="1"/>
  <c r="I26" i="3"/>
  <c r="D4" i="9" s="1"/>
  <c r="M26" i="3"/>
  <c r="H4" i="9" s="1"/>
  <c r="Q26" i="3"/>
  <c r="L4" i="9" s="1"/>
  <c r="J26" i="3"/>
  <c r="E4" i="9" s="1"/>
  <c r="N26" i="3"/>
  <c r="I4" i="9" s="1"/>
  <c r="K26" i="3"/>
  <c r="F4" i="9" s="1"/>
  <c r="O26" i="3"/>
  <c r="J4" i="9" s="1"/>
  <c r="L26" i="3"/>
  <c r="G4" i="9" s="1"/>
  <c r="P26" i="3"/>
  <c r="K4" i="9" s="1"/>
  <c r="J83" i="3"/>
  <c r="E5" i="17" s="1"/>
  <c r="N83" i="3"/>
  <c r="I5" i="17" s="1"/>
  <c r="K83" i="3"/>
  <c r="F5" i="17" s="1"/>
  <c r="O83" i="3"/>
  <c r="J5" i="17" s="1"/>
  <c r="L83" i="3"/>
  <c r="G5" i="17" s="1"/>
  <c r="P83" i="3"/>
  <c r="K5" i="17" s="1"/>
  <c r="I83" i="3"/>
  <c r="D5" i="17" s="1"/>
  <c r="M83" i="3"/>
  <c r="H5" i="17" s="1"/>
  <c r="Q83" i="3"/>
  <c r="L5" i="17" s="1"/>
  <c r="K25" i="3"/>
  <c r="F3" i="9" s="1"/>
  <c r="O25" i="3"/>
  <c r="J3" i="9" s="1"/>
  <c r="L25" i="3"/>
  <c r="G3" i="9" s="1"/>
  <c r="P25" i="3"/>
  <c r="K3" i="9" s="1"/>
  <c r="I25" i="3"/>
  <c r="D3" i="9" s="1"/>
  <c r="M25" i="3"/>
  <c r="H3" i="9" s="1"/>
  <c r="Q25" i="3"/>
  <c r="L3" i="9" s="1"/>
  <c r="J25" i="3"/>
  <c r="E3" i="9" s="1"/>
  <c r="N25" i="3"/>
  <c r="I3" i="9" s="1"/>
  <c r="R9" i="3"/>
  <c r="L1" i="18"/>
  <c r="L1" i="16"/>
  <c r="L1" i="14"/>
  <c r="L1" i="12"/>
  <c r="L1" i="10"/>
  <c r="L1" i="17"/>
  <c r="L1" i="15"/>
  <c r="L1" i="13"/>
  <c r="L1" i="11"/>
  <c r="L1" i="9"/>
  <c r="L1" i="8"/>
  <c r="L1" i="2"/>
  <c r="Q12" i="3"/>
  <c r="L4" i="2" s="1"/>
  <c r="C4" i="10"/>
  <c r="C2" i="10"/>
  <c r="F13" i="3"/>
  <c r="C6" i="9"/>
  <c r="B6" i="9" s="1"/>
  <c r="F21" i="3"/>
  <c r="C4" i="9"/>
  <c r="B4" i="9" s="1"/>
  <c r="C2" i="17"/>
  <c r="C3" i="17"/>
  <c r="C6" i="17"/>
  <c r="F11" i="3"/>
  <c r="I11" i="3" s="1"/>
  <c r="C5" i="17"/>
  <c r="C3" i="10"/>
  <c r="F10" i="3"/>
  <c r="H10" i="3" s="1"/>
  <c r="C6" i="10"/>
  <c r="F17" i="3"/>
  <c r="C3" i="9"/>
  <c r="B3" i="9" s="1"/>
  <c r="B4" i="10" l="1"/>
  <c r="P17" i="3"/>
  <c r="X17" i="3"/>
  <c r="AF17" i="3"/>
  <c r="Q17" i="3"/>
  <c r="Y17" i="3"/>
  <c r="AG17" i="3"/>
  <c r="AE17" i="3"/>
  <c r="J17" i="3"/>
  <c r="E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J2" i="2" s="1"/>
  <c r="P10" i="3"/>
  <c r="K2" i="2" s="1"/>
  <c r="R10" i="3"/>
  <c r="M2" i="2" s="1"/>
  <c r="K10" i="3"/>
  <c r="F2" i="2" s="1"/>
  <c r="I10" i="3"/>
  <c r="D2" i="2" s="1"/>
  <c r="M10" i="3"/>
  <c r="H2" i="2" s="1"/>
  <c r="C2" i="2"/>
  <c r="B2" i="2" s="1"/>
  <c r="Q10" i="3"/>
  <c r="L2" i="2" s="1"/>
  <c r="J10" i="3"/>
  <c r="E2" i="2" s="1"/>
  <c r="S10" i="3"/>
  <c r="N2" i="2" s="1"/>
  <c r="L10" i="3"/>
  <c r="G2" i="2" s="1"/>
  <c r="N10" i="3"/>
  <c r="I2" i="2" s="1"/>
  <c r="Y10" i="3"/>
  <c r="T2" i="2" s="1"/>
  <c r="AG10" i="3"/>
  <c r="AB2" i="2" s="1"/>
  <c r="Z10" i="3"/>
  <c r="U2" i="2" s="1"/>
  <c r="AA10" i="3"/>
  <c r="V2" i="2" s="1"/>
  <c r="AI10" i="3"/>
  <c r="AD2" i="2" s="1"/>
  <c r="AE10" i="3"/>
  <c r="Z2" i="2" s="1"/>
  <c r="T10" i="3"/>
  <c r="O2" i="2" s="1"/>
  <c r="AB10" i="3"/>
  <c r="W2" i="2" s="1"/>
  <c r="AJ10" i="3"/>
  <c r="AE2" i="2" s="1"/>
  <c r="AF10" i="3"/>
  <c r="AA2" i="2" s="1"/>
  <c r="AH10" i="3"/>
  <c r="AC2" i="2" s="1"/>
  <c r="U10" i="3"/>
  <c r="P2" i="2" s="1"/>
  <c r="AC10" i="3"/>
  <c r="X2" i="2" s="1"/>
  <c r="AK10" i="3"/>
  <c r="AF2" i="2" s="1"/>
  <c r="W10" i="3"/>
  <c r="R2" i="2" s="1"/>
  <c r="X10" i="3"/>
  <c r="S2" i="2" s="1"/>
  <c r="V10" i="3"/>
  <c r="Q2" i="2" s="1"/>
  <c r="AD10" i="3"/>
  <c r="Y2" i="2" s="1"/>
  <c r="AL10" i="3"/>
  <c r="AG2" i="2" s="1"/>
  <c r="R35" i="3"/>
  <c r="M6" i="10" s="1"/>
  <c r="R36" i="3"/>
  <c r="M7" i="10" s="1"/>
  <c r="R37" i="3"/>
  <c r="M8" i="10" s="1"/>
  <c r="R28" i="3"/>
  <c r="M6" i="9" s="1"/>
  <c r="R83" i="3"/>
  <c r="M5" i="17" s="1"/>
  <c r="R26" i="3"/>
  <c r="M4" i="9" s="1"/>
  <c r="R32" i="3"/>
  <c r="M3" i="10" s="1"/>
  <c r="R57" i="3"/>
  <c r="M7" i="13" s="1"/>
  <c r="R44" i="3"/>
  <c r="M8" i="11" s="1"/>
  <c r="R50" i="3"/>
  <c r="M7" i="12" s="1"/>
  <c r="R58" i="3"/>
  <c r="M8" i="13" s="1"/>
  <c r="R43" i="3"/>
  <c r="M7" i="11" s="1"/>
  <c r="R51" i="3"/>
  <c r="M8" i="12" s="1"/>
  <c r="R65" i="3"/>
  <c r="M8" i="14" s="1"/>
  <c r="R71" i="3"/>
  <c r="M7" i="15" s="1"/>
  <c r="R79" i="3"/>
  <c r="M8" i="16" s="1"/>
  <c r="R85" i="3"/>
  <c r="M7" i="17" s="1"/>
  <c r="R64" i="3"/>
  <c r="M7" i="14" s="1"/>
  <c r="R72" i="3"/>
  <c r="M8" i="15" s="1"/>
  <c r="R78" i="3"/>
  <c r="M7" i="16" s="1"/>
  <c r="R92" i="3"/>
  <c r="R22" i="3"/>
  <c r="M7" i="8" s="1"/>
  <c r="R86" i="3"/>
  <c r="M8" i="17" s="1"/>
  <c r="R30" i="3"/>
  <c r="M8" i="9" s="1"/>
  <c r="R29" i="3"/>
  <c r="M7" i="9" s="1"/>
  <c r="R15" i="3"/>
  <c r="M7" i="2" s="1"/>
  <c r="R18" i="3"/>
  <c r="M3" i="8" s="1"/>
  <c r="R16" i="3"/>
  <c r="M8" i="2" s="1"/>
  <c r="R23" i="3"/>
  <c r="M8" i="8" s="1"/>
  <c r="R90" i="3"/>
  <c r="R42" i="3"/>
  <c r="M6" i="11" s="1"/>
  <c r="R88" i="3"/>
  <c r="M2" i="18"/>
  <c r="R91" i="3"/>
  <c r="R53" i="3"/>
  <c r="M3" i="13" s="1"/>
  <c r="R89" i="3"/>
  <c r="M4" i="18" s="1"/>
  <c r="R76" i="3"/>
  <c r="M5" i="16" s="1"/>
  <c r="R52" i="3"/>
  <c r="M2" i="13" s="1"/>
  <c r="R61" i="3"/>
  <c r="M4" i="14" s="1"/>
  <c r="R56" i="3"/>
  <c r="M6" i="13" s="1"/>
  <c r="R62" i="3"/>
  <c r="M5" i="14" s="1"/>
  <c r="R82" i="3"/>
  <c r="M4" i="17" s="1"/>
  <c r="R75" i="3"/>
  <c r="M4" i="16" s="1"/>
  <c r="R70" i="3"/>
  <c r="M6" i="15" s="1"/>
  <c r="R66" i="3"/>
  <c r="M2" i="15" s="1"/>
  <c r="R46" i="3"/>
  <c r="M3" i="12" s="1"/>
  <c r="R41" i="3"/>
  <c r="M5" i="11" s="1"/>
  <c r="R47" i="3"/>
  <c r="M4" i="12" s="1"/>
  <c r="R34" i="3"/>
  <c r="M5" i="10" s="1"/>
  <c r="R49" i="3"/>
  <c r="M6" i="12" s="1"/>
  <c r="R74" i="3"/>
  <c r="M3" i="16" s="1"/>
  <c r="R73" i="3"/>
  <c r="M2" i="16" s="1"/>
  <c r="R63" i="3"/>
  <c r="M6" i="14" s="1"/>
  <c r="R45" i="3"/>
  <c r="M2" i="12" s="1"/>
  <c r="R40" i="3"/>
  <c r="M4" i="11" s="1"/>
  <c r="R69" i="3"/>
  <c r="M5" i="15" s="1"/>
  <c r="R48" i="3"/>
  <c r="M5" i="12" s="1"/>
  <c r="R68" i="3"/>
  <c r="M4" i="15" s="1"/>
  <c r="R59" i="3"/>
  <c r="M2" i="14" s="1"/>
  <c r="R54" i="3"/>
  <c r="M4" i="13" s="1"/>
  <c r="R38" i="3"/>
  <c r="M2" i="11" s="1"/>
  <c r="R27" i="3"/>
  <c r="M5" i="9" s="1"/>
  <c r="R19" i="3"/>
  <c r="M4" i="8" s="1"/>
  <c r="R39" i="3"/>
  <c r="M3" i="11" s="1"/>
  <c r="R67" i="3"/>
  <c r="M3" i="15" s="1"/>
  <c r="R60" i="3"/>
  <c r="M3" i="14" s="1"/>
  <c r="R55" i="3"/>
  <c r="M5" i="13" s="1"/>
  <c r="R77" i="3"/>
  <c r="M6" i="16" s="1"/>
  <c r="R20" i="3"/>
  <c r="M5" i="8" s="1"/>
  <c r="R84" i="3"/>
  <c r="M6" i="17" s="1"/>
  <c r="R25" i="3"/>
  <c r="M3" i="9" s="1"/>
  <c r="R81" i="3"/>
  <c r="M3" i="17" s="1"/>
  <c r="M2" i="17"/>
  <c r="M2" i="10"/>
  <c r="R33" i="3"/>
  <c r="M4" i="10" s="1"/>
  <c r="F2" i="8"/>
  <c r="J2" i="8"/>
  <c r="G2" i="8"/>
  <c r="K2" i="8"/>
  <c r="I2" i="8"/>
  <c r="D2" i="8"/>
  <c r="H2" i="8"/>
  <c r="L2" i="8"/>
  <c r="M2" i="8"/>
  <c r="I21" i="3"/>
  <c r="D6" i="8" s="1"/>
  <c r="M21" i="3"/>
  <c r="H6" i="8" s="1"/>
  <c r="Q21" i="3"/>
  <c r="L6" i="8" s="1"/>
  <c r="L21" i="3"/>
  <c r="G6" i="8" s="1"/>
  <c r="J21" i="3"/>
  <c r="E6" i="8" s="1"/>
  <c r="N21" i="3"/>
  <c r="I6" i="8" s="1"/>
  <c r="R21" i="3"/>
  <c r="M6" i="8" s="1"/>
  <c r="P21" i="3"/>
  <c r="K6" i="8" s="1"/>
  <c r="K21" i="3"/>
  <c r="F6" i="8" s="1"/>
  <c r="O21" i="3"/>
  <c r="J6" i="8" s="1"/>
  <c r="S9" i="3"/>
  <c r="S13" i="3" s="1"/>
  <c r="N5" i="2" s="1"/>
  <c r="M1" i="18"/>
  <c r="M1" i="16"/>
  <c r="M1" i="14"/>
  <c r="M1" i="12"/>
  <c r="M1" i="10"/>
  <c r="M1" i="13"/>
  <c r="M1" i="15"/>
  <c r="M1" i="11"/>
  <c r="M1" i="8"/>
  <c r="M1" i="17"/>
  <c r="M1" i="9"/>
  <c r="M1" i="2"/>
  <c r="R12" i="3"/>
  <c r="M4" i="2" s="1"/>
  <c r="J11" i="3"/>
  <c r="E3" i="2" s="1"/>
  <c r="R11" i="3"/>
  <c r="M3" i="2" s="1"/>
  <c r="K11" i="3"/>
  <c r="F3" i="2" s="1"/>
  <c r="L11" i="3"/>
  <c r="G3" i="2" s="1"/>
  <c r="M11" i="3"/>
  <c r="H3" i="2" s="1"/>
  <c r="N11" i="3"/>
  <c r="I3" i="2" s="1"/>
  <c r="D3" i="2"/>
  <c r="O11" i="3"/>
  <c r="J3" i="2" s="1"/>
  <c r="P11" i="3"/>
  <c r="K3" i="2" s="1"/>
  <c r="Q11" i="3"/>
  <c r="L3" i="2" s="1"/>
  <c r="O13" i="3"/>
  <c r="J5" i="2" s="1"/>
  <c r="P13" i="3"/>
  <c r="K5" i="2" s="1"/>
  <c r="I13" i="3"/>
  <c r="D5" i="2" s="1"/>
  <c r="Q13" i="3"/>
  <c r="L5" i="2" s="1"/>
  <c r="J13" i="3"/>
  <c r="E5" i="2" s="1"/>
  <c r="R13" i="3"/>
  <c r="M5" i="2" s="1"/>
  <c r="K13" i="3"/>
  <c r="F5" i="2" s="1"/>
  <c r="L13" i="3"/>
  <c r="G5" i="2" s="1"/>
  <c r="N13" i="3"/>
  <c r="I5" i="2" s="1"/>
  <c r="M13" i="3"/>
  <c r="H5" i="2" s="1"/>
  <c r="O14" i="3"/>
  <c r="J6" i="2" s="1"/>
  <c r="P14" i="3"/>
  <c r="K6" i="2" s="1"/>
  <c r="Q14" i="3"/>
  <c r="L6" i="2" s="1"/>
  <c r="J14" i="3"/>
  <c r="E6" i="2" s="1"/>
  <c r="R14" i="3"/>
  <c r="M6" i="2" s="1"/>
  <c r="K14" i="3"/>
  <c r="F6" i="2" s="1"/>
  <c r="M14" i="3"/>
  <c r="H6" i="2" s="1"/>
  <c r="N14" i="3"/>
  <c r="I6" i="2" s="1"/>
  <c r="L14" i="3"/>
  <c r="G6" i="2" s="1"/>
  <c r="F3" i="8"/>
  <c r="J3" i="8"/>
  <c r="G3" i="8"/>
  <c r="K3" i="8"/>
  <c r="D3" i="8"/>
  <c r="H3" i="8"/>
  <c r="L3" i="8"/>
  <c r="E3" i="8"/>
  <c r="I3" i="8"/>
  <c r="C3" i="8"/>
  <c r="C3" i="2"/>
  <c r="C5" i="2"/>
  <c r="B5" i="2" s="1"/>
  <c r="C6" i="8"/>
  <c r="C2" i="8"/>
  <c r="S36" i="3" l="1"/>
  <c r="N7" i="10" s="1"/>
  <c r="S37" i="3"/>
  <c r="N8" i="10" s="1"/>
  <c r="S14" i="3"/>
  <c r="N6" i="2" s="1"/>
  <c r="S11" i="3"/>
  <c r="N3" i="2" s="1"/>
  <c r="S35" i="3"/>
  <c r="N6" i="10" s="1"/>
  <c r="N2" i="17"/>
  <c r="S32" i="3"/>
  <c r="N3" i="10" s="1"/>
  <c r="S28" i="3"/>
  <c r="N6" i="9" s="1"/>
  <c r="N2" i="10"/>
  <c r="S25" i="3"/>
  <c r="N3" i="9" s="1"/>
  <c r="S29" i="3"/>
  <c r="N7" i="9" s="1"/>
  <c r="S43" i="3"/>
  <c r="N7" i="11" s="1"/>
  <c r="S51" i="3"/>
  <c r="N8" i="12" s="1"/>
  <c r="S57" i="3"/>
  <c r="N7" i="13" s="1"/>
  <c r="S44" i="3"/>
  <c r="N8" i="11" s="1"/>
  <c r="S50" i="3"/>
  <c r="N7" i="12" s="1"/>
  <c r="S58" i="3"/>
  <c r="N8" i="13" s="1"/>
  <c r="S64" i="3"/>
  <c r="N7" i="14" s="1"/>
  <c r="S72" i="3"/>
  <c r="N8" i="15" s="1"/>
  <c r="S78" i="3"/>
  <c r="N7" i="16" s="1"/>
  <c r="S86" i="3"/>
  <c r="N8" i="17" s="1"/>
  <c r="S65" i="3"/>
  <c r="N8" i="14" s="1"/>
  <c r="S71" i="3"/>
  <c r="N7" i="15" s="1"/>
  <c r="S79" i="3"/>
  <c r="N8" i="16" s="1"/>
  <c r="S85" i="3"/>
  <c r="N7" i="17" s="1"/>
  <c r="S92" i="3"/>
  <c r="S22" i="3"/>
  <c r="N7" i="8" s="1"/>
  <c r="S30" i="3"/>
  <c r="N8" i="9" s="1"/>
  <c r="S15" i="3"/>
  <c r="N7" i="2" s="1"/>
  <c r="S18" i="3"/>
  <c r="N3" i="8" s="1"/>
  <c r="S16" i="3"/>
  <c r="N8" i="2" s="1"/>
  <c r="S23" i="3"/>
  <c r="N8" i="8" s="1"/>
  <c r="S90" i="3"/>
  <c r="S53" i="3"/>
  <c r="N3" i="13" s="1"/>
  <c r="S91" i="3"/>
  <c r="S89" i="3"/>
  <c r="N4" i="18" s="1"/>
  <c r="S88" i="3"/>
  <c r="N2" i="18"/>
  <c r="S42" i="3"/>
  <c r="N6" i="11" s="1"/>
  <c r="S76" i="3"/>
  <c r="N5" i="16" s="1"/>
  <c r="S61" i="3"/>
  <c r="N4" i="14" s="1"/>
  <c r="S52" i="3"/>
  <c r="N2" i="13" s="1"/>
  <c r="S46" i="3"/>
  <c r="N3" i="12" s="1"/>
  <c r="S75" i="3"/>
  <c r="N4" i="16" s="1"/>
  <c r="S62" i="3"/>
  <c r="N5" i="14" s="1"/>
  <c r="S41" i="3"/>
  <c r="N5" i="11" s="1"/>
  <c r="S82" i="3"/>
  <c r="N4" i="17" s="1"/>
  <c r="S70" i="3"/>
  <c r="N6" i="15" s="1"/>
  <c r="S66" i="3"/>
  <c r="N2" i="15" s="1"/>
  <c r="S34" i="3"/>
  <c r="N5" i="10" s="1"/>
  <c r="S49" i="3"/>
  <c r="N6" i="12" s="1"/>
  <c r="S40" i="3"/>
  <c r="N4" i="11" s="1"/>
  <c r="S19" i="3"/>
  <c r="N4" i="8" s="1"/>
  <c r="S48" i="3"/>
  <c r="N5" i="12" s="1"/>
  <c r="S47" i="3"/>
  <c r="N4" i="12" s="1"/>
  <c r="S38" i="3"/>
  <c r="N2" i="11" s="1"/>
  <c r="S69" i="3"/>
  <c r="N5" i="15" s="1"/>
  <c r="S73" i="3"/>
  <c r="N2" i="16" s="1"/>
  <c r="S59" i="3"/>
  <c r="N2" i="14" s="1"/>
  <c r="S54" i="3"/>
  <c r="N4" i="13" s="1"/>
  <c r="S45" i="3"/>
  <c r="N2" i="12" s="1"/>
  <c r="S27" i="3"/>
  <c r="N5" i="9" s="1"/>
  <c r="S77" i="3"/>
  <c r="N6" i="16" s="1"/>
  <c r="S68" i="3"/>
  <c r="N4" i="15" s="1"/>
  <c r="S56" i="3"/>
  <c r="N6" i="13" s="1"/>
  <c r="S67" i="3"/>
  <c r="N3" i="15" s="1"/>
  <c r="S74" i="3"/>
  <c r="N3" i="16" s="1"/>
  <c r="S60" i="3"/>
  <c r="N3" i="14" s="1"/>
  <c r="S55" i="3"/>
  <c r="N5" i="13" s="1"/>
  <c r="S39" i="3"/>
  <c r="N3" i="11" s="1"/>
  <c r="S63" i="3"/>
  <c r="N6" i="14" s="1"/>
  <c r="S20" i="3"/>
  <c r="N5" i="8" s="1"/>
  <c r="S81" i="3"/>
  <c r="N3" i="17" s="1"/>
  <c r="S84" i="3"/>
  <c r="N6" i="17" s="1"/>
  <c r="S33" i="3"/>
  <c r="N4" i="10" s="1"/>
  <c r="S26" i="3"/>
  <c r="N4" i="9" s="1"/>
  <c r="S83" i="3"/>
  <c r="N5" i="17" s="1"/>
  <c r="S21" i="3"/>
  <c r="N6" i="8" s="1"/>
  <c r="N2" i="8"/>
  <c r="T9" i="3"/>
  <c r="N1" i="17"/>
  <c r="N1" i="15"/>
  <c r="N1" i="13"/>
  <c r="N1" i="11"/>
  <c r="N1" i="9"/>
  <c r="N1" i="18"/>
  <c r="N1" i="16"/>
  <c r="N1" i="14"/>
  <c r="N1" i="12"/>
  <c r="N1" i="10"/>
  <c r="N1" i="2"/>
  <c r="N1" i="8"/>
  <c r="S12" i="3"/>
  <c r="N4" i="2" s="1"/>
  <c r="T36" i="3" l="1"/>
  <c r="O7" i="10" s="1"/>
  <c r="T37" i="3"/>
  <c r="O8" i="10" s="1"/>
  <c r="T58" i="3"/>
  <c r="O8" i="13" s="1"/>
  <c r="T64" i="3"/>
  <c r="O7" i="14" s="1"/>
  <c r="T43" i="3"/>
  <c r="O7" i="11" s="1"/>
  <c r="T51" i="3"/>
  <c r="O8" i="12" s="1"/>
  <c r="T57" i="3"/>
  <c r="O7" i="13" s="1"/>
  <c r="T44" i="3"/>
  <c r="O8" i="11" s="1"/>
  <c r="T50" i="3"/>
  <c r="O7" i="12" s="1"/>
  <c r="T85" i="3"/>
  <c r="O7" i="17" s="1"/>
  <c r="T72" i="3"/>
  <c r="O8" i="15" s="1"/>
  <c r="T78" i="3"/>
  <c r="O7" i="16" s="1"/>
  <c r="T65" i="3"/>
  <c r="O8" i="14" s="1"/>
  <c r="T71" i="3"/>
  <c r="O7" i="15" s="1"/>
  <c r="T79" i="3"/>
  <c r="O8" i="16" s="1"/>
  <c r="T92" i="3"/>
  <c r="T22" i="3"/>
  <c r="O7" i="8" s="1"/>
  <c r="T29" i="3"/>
  <c r="O7" i="9" s="1"/>
  <c r="T30" i="3"/>
  <c r="O8" i="9" s="1"/>
  <c r="T86" i="3"/>
  <c r="O8" i="17" s="1"/>
  <c r="T15" i="3"/>
  <c r="O7" i="2" s="1"/>
  <c r="T18" i="3"/>
  <c r="O3" i="8" s="1"/>
  <c r="T23" i="3"/>
  <c r="O8" i="8" s="1"/>
  <c r="T16" i="3"/>
  <c r="O8" i="2" s="1"/>
  <c r="T42" i="3"/>
  <c r="T53" i="3"/>
  <c r="O3" i="13" s="1"/>
  <c r="O2" i="18"/>
  <c r="T91" i="3"/>
  <c r="T89" i="3"/>
  <c r="O4" i="18" s="1"/>
  <c r="T90" i="3"/>
  <c r="T88" i="3"/>
  <c r="T76" i="3"/>
  <c r="O5" i="16" s="1"/>
  <c r="T82" i="3"/>
  <c r="O4" i="17" s="1"/>
  <c r="T61" i="3"/>
  <c r="O4" i="14" s="1"/>
  <c r="T46" i="3"/>
  <c r="O3" i="12" s="1"/>
  <c r="T75" i="3"/>
  <c r="O4" i="16" s="1"/>
  <c r="T62" i="3"/>
  <c r="O5" i="14" s="1"/>
  <c r="T41" i="3"/>
  <c r="O5" i="11" s="1"/>
  <c r="T70" i="3"/>
  <c r="O6" i="15" s="1"/>
  <c r="T52" i="3"/>
  <c r="O2" i="13" s="1"/>
  <c r="T66" i="3"/>
  <c r="O2" i="15" s="1"/>
  <c r="T47" i="3"/>
  <c r="O4" i="12" s="1"/>
  <c r="T49" i="3"/>
  <c r="O6" i="12" s="1"/>
  <c r="T19" i="3"/>
  <c r="O4" i="8" s="1"/>
  <c r="T48" i="3"/>
  <c r="O5" i="12" s="1"/>
  <c r="T77" i="3"/>
  <c r="O6" i="16" s="1"/>
  <c r="T40" i="3"/>
  <c r="O4" i="11" s="1"/>
  <c r="T69" i="3"/>
  <c r="O5" i="15" s="1"/>
  <c r="T73" i="3"/>
  <c r="O2" i="16" s="1"/>
  <c r="T59" i="3"/>
  <c r="O2" i="14" s="1"/>
  <c r="T34" i="3"/>
  <c r="O5" i="10" s="1"/>
  <c r="T45" i="3"/>
  <c r="O2" i="12" s="1"/>
  <c r="T27" i="3"/>
  <c r="O5" i="9" s="1"/>
  <c r="T68" i="3"/>
  <c r="O4" i="15" s="1"/>
  <c r="T56" i="3"/>
  <c r="O6" i="13" s="1"/>
  <c r="T38" i="3"/>
  <c r="O2" i="11" s="1"/>
  <c r="T67" i="3"/>
  <c r="O3" i="15" s="1"/>
  <c r="T74" i="3"/>
  <c r="O3" i="16" s="1"/>
  <c r="T60" i="3"/>
  <c r="O3" i="14" s="1"/>
  <c r="T55" i="3"/>
  <c r="O5" i="13" s="1"/>
  <c r="T39" i="3"/>
  <c r="O3" i="11" s="1"/>
  <c r="T63" i="3"/>
  <c r="O6" i="14" s="1"/>
  <c r="T20" i="3"/>
  <c r="O5" i="8" s="1"/>
  <c r="T54" i="3"/>
  <c r="O4" i="13" s="1"/>
  <c r="T84" i="3"/>
  <c r="O6" i="17" s="1"/>
  <c r="T81" i="3"/>
  <c r="O3" i="17" s="1"/>
  <c r="T33" i="3"/>
  <c r="O4" i="10" s="1"/>
  <c r="T26" i="3"/>
  <c r="O4" i="9" s="1"/>
  <c r="T83" i="3"/>
  <c r="O5" i="17" s="1"/>
  <c r="T28" i="3"/>
  <c r="O6" i="9" s="1"/>
  <c r="T32" i="3"/>
  <c r="O3" i="10" s="1"/>
  <c r="O2" i="17"/>
  <c r="O2" i="8"/>
  <c r="T21" i="3"/>
  <c r="O6" i="8" s="1"/>
  <c r="O2" i="10"/>
  <c r="T35" i="3"/>
  <c r="O6" i="10" s="1"/>
  <c r="T25" i="3"/>
  <c r="O3" i="9" s="1"/>
  <c r="U9" i="3"/>
  <c r="O1" i="17"/>
  <c r="O1" i="15"/>
  <c r="O1" i="13"/>
  <c r="O1" i="11"/>
  <c r="O1" i="9"/>
  <c r="O1" i="14"/>
  <c r="O1" i="12"/>
  <c r="O1" i="2"/>
  <c r="O1" i="16"/>
  <c r="O1" i="18"/>
  <c r="O1" i="10"/>
  <c r="O1" i="8"/>
  <c r="T12" i="3"/>
  <c r="O4" i="2" s="1"/>
  <c r="O6" i="11"/>
  <c r="T13" i="3"/>
  <c r="O5" i="2" s="1"/>
  <c r="T11" i="3"/>
  <c r="O3" i="2" s="1"/>
  <c r="T14" i="3"/>
  <c r="O6" i="2" s="1"/>
  <c r="U25" i="3" l="1"/>
  <c r="P3" i="9" s="1"/>
  <c r="U32" i="3"/>
  <c r="P3" i="10" s="1"/>
  <c r="U21" i="3"/>
  <c r="P6" i="8" s="1"/>
  <c r="U14" i="3"/>
  <c r="P6" i="2" s="1"/>
  <c r="U11" i="3"/>
  <c r="P3" i="2" s="1"/>
  <c r="U35" i="3"/>
  <c r="P6" i="10" s="1"/>
  <c r="P2" i="10"/>
  <c r="U36" i="3"/>
  <c r="P7" i="10" s="1"/>
  <c r="U37" i="3"/>
  <c r="P8" i="10" s="1"/>
  <c r="U44" i="3"/>
  <c r="P8" i="11" s="1"/>
  <c r="U50" i="3"/>
  <c r="P7" i="12" s="1"/>
  <c r="U58" i="3"/>
  <c r="P8" i="13" s="1"/>
  <c r="U64" i="3"/>
  <c r="P7" i="14" s="1"/>
  <c r="U43" i="3"/>
  <c r="P7" i="11" s="1"/>
  <c r="U51" i="3"/>
  <c r="P8" i="12" s="1"/>
  <c r="U57" i="3"/>
  <c r="P7" i="13" s="1"/>
  <c r="U65" i="3"/>
  <c r="P8" i="14" s="1"/>
  <c r="U71" i="3"/>
  <c r="P7" i="15" s="1"/>
  <c r="U79" i="3"/>
  <c r="P8" i="16" s="1"/>
  <c r="U85" i="3"/>
  <c r="P7" i="17" s="1"/>
  <c r="U72" i="3"/>
  <c r="P8" i="15" s="1"/>
  <c r="U78" i="3"/>
  <c r="P7" i="16" s="1"/>
  <c r="U92" i="3"/>
  <c r="U30" i="3"/>
  <c r="P8" i="9" s="1"/>
  <c r="U86" i="3"/>
  <c r="P8" i="17" s="1"/>
  <c r="U22" i="3"/>
  <c r="P7" i="8" s="1"/>
  <c r="U29" i="3"/>
  <c r="P7" i="9" s="1"/>
  <c r="U15" i="3"/>
  <c r="P7" i="2" s="1"/>
  <c r="U18" i="3"/>
  <c r="P3" i="8" s="1"/>
  <c r="U23" i="3"/>
  <c r="P8" i="8" s="1"/>
  <c r="U16" i="3"/>
  <c r="P8" i="2" s="1"/>
  <c r="U90" i="3"/>
  <c r="P2" i="18"/>
  <c r="U42" i="3"/>
  <c r="P6" i="11" s="1"/>
  <c r="U88" i="3"/>
  <c r="U53" i="3"/>
  <c r="P3" i="13" s="1"/>
  <c r="U91" i="3"/>
  <c r="U89" i="3"/>
  <c r="P4" i="18" s="1"/>
  <c r="U82" i="3"/>
  <c r="P4" i="17" s="1"/>
  <c r="U75" i="3"/>
  <c r="P4" i="16" s="1"/>
  <c r="U66" i="3"/>
  <c r="P2" i="15" s="1"/>
  <c r="U61" i="3"/>
  <c r="P4" i="14" s="1"/>
  <c r="U76" i="3"/>
  <c r="P5" i="16" s="1"/>
  <c r="U62" i="3"/>
  <c r="P5" i="14" s="1"/>
  <c r="U46" i="3"/>
  <c r="P3" i="12" s="1"/>
  <c r="U70" i="3"/>
  <c r="P6" i="15" s="1"/>
  <c r="U52" i="3"/>
  <c r="P2" i="13" s="1"/>
  <c r="U41" i="3"/>
  <c r="P5" i="11" s="1"/>
  <c r="U34" i="3"/>
  <c r="P5" i="10" s="1"/>
  <c r="U49" i="3"/>
  <c r="P6" i="12" s="1"/>
  <c r="U74" i="3"/>
  <c r="P3" i="16" s="1"/>
  <c r="U55" i="3"/>
  <c r="P5" i="13" s="1"/>
  <c r="U73" i="3"/>
  <c r="P2" i="16" s="1"/>
  <c r="U63" i="3"/>
  <c r="P6" i="14" s="1"/>
  <c r="U47" i="3"/>
  <c r="P4" i="12" s="1"/>
  <c r="U69" i="3"/>
  <c r="P5" i="15" s="1"/>
  <c r="U59" i="3"/>
  <c r="P2" i="14" s="1"/>
  <c r="U38" i="3"/>
  <c r="P2" i="11" s="1"/>
  <c r="U45" i="3"/>
  <c r="P2" i="12" s="1"/>
  <c r="U40" i="3"/>
  <c r="P4" i="11" s="1"/>
  <c r="U27" i="3"/>
  <c r="P5" i="9" s="1"/>
  <c r="U39" i="3"/>
  <c r="P3" i="11" s="1"/>
  <c r="U77" i="3"/>
  <c r="P6" i="16" s="1"/>
  <c r="U56" i="3"/>
  <c r="P6" i="13" s="1"/>
  <c r="U67" i="3"/>
  <c r="P3" i="15" s="1"/>
  <c r="U60" i="3"/>
  <c r="P3" i="14" s="1"/>
  <c r="U19" i="3"/>
  <c r="P4" i="8" s="1"/>
  <c r="U48" i="3"/>
  <c r="P5" i="12" s="1"/>
  <c r="U68" i="3"/>
  <c r="P4" i="15" s="1"/>
  <c r="U20" i="3"/>
  <c r="P5" i="8" s="1"/>
  <c r="U54" i="3"/>
  <c r="P4" i="13" s="1"/>
  <c r="U84" i="3"/>
  <c r="P6" i="17" s="1"/>
  <c r="U81" i="3"/>
  <c r="P3" i="17" s="1"/>
  <c r="U26" i="3"/>
  <c r="P4" i="9" s="1"/>
  <c r="U33" i="3"/>
  <c r="P4" i="10" s="1"/>
  <c r="U83" i="3"/>
  <c r="P5" i="17" s="1"/>
  <c r="P2" i="8"/>
  <c r="P2" i="17"/>
  <c r="U28" i="3"/>
  <c r="P6" i="9" s="1"/>
  <c r="V9" i="3"/>
  <c r="Q2" i="17" s="1"/>
  <c r="P1" i="18"/>
  <c r="P1" i="16"/>
  <c r="P1" i="14"/>
  <c r="P1" i="12"/>
  <c r="P1" i="10"/>
  <c r="P1" i="17"/>
  <c r="P1" i="15"/>
  <c r="P1" i="13"/>
  <c r="P1" i="11"/>
  <c r="P1" i="8"/>
  <c r="P1" i="2"/>
  <c r="P1" i="9"/>
  <c r="U12" i="3"/>
  <c r="P4" i="2" s="1"/>
  <c r="U13" i="3"/>
  <c r="P5" i="2" s="1"/>
  <c r="V36" i="3" l="1"/>
  <c r="Q7" i="10" s="1"/>
  <c r="V37" i="3"/>
  <c r="Q8" i="10" s="1"/>
  <c r="V57" i="3"/>
  <c r="Q7" i="13" s="1"/>
  <c r="V44" i="3"/>
  <c r="Q8" i="11" s="1"/>
  <c r="V50" i="3"/>
  <c r="Q7" i="12" s="1"/>
  <c r="V58" i="3"/>
  <c r="Q8" i="13" s="1"/>
  <c r="V43" i="3"/>
  <c r="Q7" i="11" s="1"/>
  <c r="V51" i="3"/>
  <c r="Q8" i="12" s="1"/>
  <c r="V64" i="3"/>
  <c r="Q7" i="14" s="1"/>
  <c r="V65" i="3"/>
  <c r="Q8" i="14" s="1"/>
  <c r="V71" i="3"/>
  <c r="Q7" i="15" s="1"/>
  <c r="V79" i="3"/>
  <c r="Q8" i="16" s="1"/>
  <c r="V85" i="3"/>
  <c r="Q7" i="17" s="1"/>
  <c r="V72" i="3"/>
  <c r="Q8" i="15" s="1"/>
  <c r="V78" i="3"/>
  <c r="Q7" i="16" s="1"/>
  <c r="V92" i="3"/>
  <c r="V22" i="3"/>
  <c r="Q7" i="8" s="1"/>
  <c r="V30" i="3"/>
  <c r="Q8" i="9" s="1"/>
  <c r="V29" i="3"/>
  <c r="Q7" i="9" s="1"/>
  <c r="V86" i="3"/>
  <c r="Q8" i="17" s="1"/>
  <c r="V15" i="3"/>
  <c r="Q7" i="2" s="1"/>
  <c r="V18" i="3"/>
  <c r="Q3" i="8" s="1"/>
  <c r="V16" i="3"/>
  <c r="Q8" i="2" s="1"/>
  <c r="V23" i="3"/>
  <c r="Q8" i="8" s="1"/>
  <c r="V88" i="3"/>
  <c r="V90" i="3"/>
  <c r="V42" i="3"/>
  <c r="Q6" i="11" s="1"/>
  <c r="Q2" i="18"/>
  <c r="V91" i="3"/>
  <c r="V53" i="3"/>
  <c r="Q3" i="13" s="1"/>
  <c r="V89" i="3"/>
  <c r="Q4" i="18" s="1"/>
  <c r="V52" i="3"/>
  <c r="Q2" i="13" s="1"/>
  <c r="V75" i="3"/>
  <c r="Q4" i="16" s="1"/>
  <c r="V66" i="3"/>
  <c r="Q2" i="15" s="1"/>
  <c r="V76" i="3"/>
  <c r="Q5" i="16" s="1"/>
  <c r="V46" i="3"/>
  <c r="Q3" i="12" s="1"/>
  <c r="V41" i="3"/>
  <c r="Q5" i="11" s="1"/>
  <c r="V70" i="3"/>
  <c r="Q6" i="15" s="1"/>
  <c r="V61" i="3"/>
  <c r="Q4" i="14" s="1"/>
  <c r="V62" i="3"/>
  <c r="Q5" i="14" s="1"/>
  <c r="V82" i="3"/>
  <c r="Q4" i="17" s="1"/>
  <c r="V47" i="3"/>
  <c r="Q4" i="12" s="1"/>
  <c r="V67" i="3"/>
  <c r="Q3" i="15" s="1"/>
  <c r="V60" i="3"/>
  <c r="Q3" i="14" s="1"/>
  <c r="V77" i="3"/>
  <c r="Q6" i="16" s="1"/>
  <c r="V73" i="3"/>
  <c r="Q2" i="16" s="1"/>
  <c r="V56" i="3"/>
  <c r="Q6" i="13" s="1"/>
  <c r="V34" i="3"/>
  <c r="Q5" i="10" s="1"/>
  <c r="V49" i="3"/>
  <c r="Q6" i="12" s="1"/>
  <c r="V45" i="3"/>
  <c r="Q2" i="12" s="1"/>
  <c r="V74" i="3"/>
  <c r="Q3" i="16" s="1"/>
  <c r="V63" i="3"/>
  <c r="Q6" i="14" s="1"/>
  <c r="V40" i="3"/>
  <c r="Q4" i="11" s="1"/>
  <c r="V69" i="3"/>
  <c r="Q5" i="15" s="1"/>
  <c r="V39" i="3"/>
  <c r="Q3" i="11" s="1"/>
  <c r="V59" i="3"/>
  <c r="Q2" i="14" s="1"/>
  <c r="V54" i="3"/>
  <c r="Q4" i="13" s="1"/>
  <c r="V38" i="3"/>
  <c r="Q2" i="11" s="1"/>
  <c r="V55" i="3"/>
  <c r="Q5" i="13" s="1"/>
  <c r="V27" i="3"/>
  <c r="Q5" i="9" s="1"/>
  <c r="V19" i="3"/>
  <c r="Q4" i="8" s="1"/>
  <c r="V48" i="3"/>
  <c r="Q5" i="12" s="1"/>
  <c r="V68" i="3"/>
  <c r="Q4" i="15" s="1"/>
  <c r="V20" i="3"/>
  <c r="Q5" i="8" s="1"/>
  <c r="V33" i="3"/>
  <c r="Q4" i="10" s="1"/>
  <c r="V81" i="3"/>
  <c r="Q3" i="17" s="1"/>
  <c r="V84" i="3"/>
  <c r="Q6" i="17" s="1"/>
  <c r="V26" i="3"/>
  <c r="Q4" i="9" s="1"/>
  <c r="V83" i="3"/>
  <c r="Q5" i="17" s="1"/>
  <c r="Q2" i="8"/>
  <c r="V28" i="3"/>
  <c r="Q6" i="9" s="1"/>
  <c r="V21" i="3"/>
  <c r="Q6" i="8" s="1"/>
  <c r="Q2" i="10"/>
  <c r="V25" i="3"/>
  <c r="Q3" i="9" s="1"/>
  <c r="V32" i="3"/>
  <c r="Q3" i="10" s="1"/>
  <c r="V35" i="3"/>
  <c r="Q6" i="10" s="1"/>
  <c r="W9" i="3"/>
  <c r="Q1" i="18"/>
  <c r="Q1" i="16"/>
  <c r="Q1" i="14"/>
  <c r="Q1" i="12"/>
  <c r="Q1" i="10"/>
  <c r="Q1" i="15"/>
  <c r="Q1" i="9"/>
  <c r="Q1" i="13"/>
  <c r="Q1" i="8"/>
  <c r="Q1" i="17"/>
  <c r="Q1" i="2"/>
  <c r="Q1" i="11"/>
  <c r="V12" i="3"/>
  <c r="Q4" i="2" s="1"/>
  <c r="V13" i="3"/>
  <c r="Q5" i="2" s="1"/>
  <c r="V11" i="3"/>
  <c r="Q3" i="2" s="1"/>
  <c r="V14" i="3"/>
  <c r="Q6" i="2" s="1"/>
  <c r="W11" i="3" l="1"/>
  <c r="R3" i="2" s="1"/>
  <c r="W14" i="3"/>
  <c r="R6" i="2" s="1"/>
  <c r="W36" i="3"/>
  <c r="R7" i="10" s="1"/>
  <c r="W37" i="3"/>
  <c r="R8" i="10" s="1"/>
  <c r="W21" i="3"/>
  <c r="R6" i="8" s="1"/>
  <c r="R2" i="10"/>
  <c r="R2" i="8"/>
  <c r="W25" i="3"/>
  <c r="R3" i="9" s="1"/>
  <c r="W28" i="3"/>
  <c r="R6" i="9" s="1"/>
  <c r="W32" i="3"/>
  <c r="R3" i="10" s="1"/>
  <c r="W43" i="3"/>
  <c r="R7" i="11" s="1"/>
  <c r="W51" i="3"/>
  <c r="R8" i="12" s="1"/>
  <c r="W57" i="3"/>
  <c r="R7" i="13" s="1"/>
  <c r="W44" i="3"/>
  <c r="R8" i="11" s="1"/>
  <c r="W50" i="3"/>
  <c r="R7" i="12" s="1"/>
  <c r="W58" i="3"/>
  <c r="R8" i="13" s="1"/>
  <c r="W72" i="3"/>
  <c r="R8" i="15" s="1"/>
  <c r="W78" i="3"/>
  <c r="R7" i="16" s="1"/>
  <c r="W64" i="3"/>
  <c r="R7" i="14" s="1"/>
  <c r="W65" i="3"/>
  <c r="R8" i="14" s="1"/>
  <c r="W71" i="3"/>
  <c r="R7" i="15" s="1"/>
  <c r="W79" i="3"/>
  <c r="R8" i="16" s="1"/>
  <c r="W85" i="3"/>
  <c r="R7" i="17" s="1"/>
  <c r="W86" i="3"/>
  <c r="R8" i="17" s="1"/>
  <c r="W92" i="3"/>
  <c r="W22" i="3"/>
  <c r="R7" i="8" s="1"/>
  <c r="W30" i="3"/>
  <c r="R8" i="9" s="1"/>
  <c r="W29" i="3"/>
  <c r="R7" i="9" s="1"/>
  <c r="W15" i="3"/>
  <c r="R7" i="2" s="1"/>
  <c r="W18" i="3"/>
  <c r="R3" i="8" s="1"/>
  <c r="W16" i="3"/>
  <c r="R8" i="2" s="1"/>
  <c r="W23" i="3"/>
  <c r="R8" i="8" s="1"/>
  <c r="W90" i="3"/>
  <c r="R2" i="18"/>
  <c r="W53" i="3"/>
  <c r="R3" i="13" s="1"/>
  <c r="W88" i="3"/>
  <c r="W91" i="3"/>
  <c r="W89" i="3"/>
  <c r="R4" i="18" s="1"/>
  <c r="W42" i="3"/>
  <c r="R6" i="11" s="1"/>
  <c r="W52" i="3"/>
  <c r="R2" i="13" s="1"/>
  <c r="W82" i="3"/>
  <c r="R4" i="17" s="1"/>
  <c r="W66" i="3"/>
  <c r="R2" i="15" s="1"/>
  <c r="W76" i="3"/>
  <c r="R5" i="16" s="1"/>
  <c r="W61" i="3"/>
  <c r="R4" i="14" s="1"/>
  <c r="W46" i="3"/>
  <c r="R3" i="12" s="1"/>
  <c r="W62" i="3"/>
  <c r="R5" i="14" s="1"/>
  <c r="W41" i="3"/>
  <c r="R5" i="11" s="1"/>
  <c r="W75" i="3"/>
  <c r="R4" i="16" s="1"/>
  <c r="W70" i="3"/>
  <c r="R6" i="15" s="1"/>
  <c r="W56" i="3"/>
  <c r="R6" i="13" s="1"/>
  <c r="W67" i="3"/>
  <c r="R3" i="15" s="1"/>
  <c r="W60" i="3"/>
  <c r="R3" i="14" s="1"/>
  <c r="W19" i="3"/>
  <c r="R4" i="8" s="1"/>
  <c r="W39" i="3"/>
  <c r="R3" i="11" s="1"/>
  <c r="W63" i="3"/>
  <c r="R6" i="14" s="1"/>
  <c r="W38" i="3"/>
  <c r="R2" i="11" s="1"/>
  <c r="W34" i="3"/>
  <c r="R5" i="10" s="1"/>
  <c r="W49" i="3"/>
  <c r="R6" i="12" s="1"/>
  <c r="W40" i="3"/>
  <c r="R4" i="11" s="1"/>
  <c r="W47" i="3"/>
  <c r="R4" i="12" s="1"/>
  <c r="W69" i="3"/>
  <c r="R5" i="15" s="1"/>
  <c r="W48" i="3"/>
  <c r="R5" i="12" s="1"/>
  <c r="W73" i="3"/>
  <c r="R2" i="16" s="1"/>
  <c r="W59" i="3"/>
  <c r="R2" i="14" s="1"/>
  <c r="W45" i="3"/>
  <c r="R2" i="12" s="1"/>
  <c r="W74" i="3"/>
  <c r="R3" i="16" s="1"/>
  <c r="W55" i="3"/>
  <c r="R5" i="13" s="1"/>
  <c r="W27" i="3"/>
  <c r="R5" i="9" s="1"/>
  <c r="W77" i="3"/>
  <c r="R6" i="16" s="1"/>
  <c r="W68" i="3"/>
  <c r="R4" i="15" s="1"/>
  <c r="W54" i="3"/>
  <c r="R4" i="13" s="1"/>
  <c r="W20" i="3"/>
  <c r="R5" i="8" s="1"/>
  <c r="W81" i="3"/>
  <c r="R3" i="17" s="1"/>
  <c r="W84" i="3"/>
  <c r="R6" i="17" s="1"/>
  <c r="W33" i="3"/>
  <c r="R4" i="10" s="1"/>
  <c r="W26" i="3"/>
  <c r="R4" i="9" s="1"/>
  <c r="W83" i="3"/>
  <c r="R5" i="17" s="1"/>
  <c r="R2" i="17"/>
  <c r="W35" i="3"/>
  <c r="R6" i="10" s="1"/>
  <c r="X9" i="3"/>
  <c r="R1" i="17"/>
  <c r="R1" i="15"/>
  <c r="R1" i="13"/>
  <c r="R1" i="11"/>
  <c r="R1" i="9"/>
  <c r="R1" i="18"/>
  <c r="R1" i="16"/>
  <c r="R1" i="14"/>
  <c r="R1" i="12"/>
  <c r="R1" i="10"/>
  <c r="R1" i="2"/>
  <c r="R1" i="8"/>
  <c r="W12" i="3"/>
  <c r="R4" i="2" s="1"/>
  <c r="W13" i="3"/>
  <c r="R5" i="2" s="1"/>
  <c r="S2" i="10" l="1"/>
  <c r="X36" i="3"/>
  <c r="S7" i="10" s="1"/>
  <c r="X37" i="3"/>
  <c r="S8" i="10" s="1"/>
  <c r="X21" i="3"/>
  <c r="S6" i="8" s="1"/>
  <c r="X58" i="3"/>
  <c r="S8" i="13" s="1"/>
  <c r="X43" i="3"/>
  <c r="S7" i="11" s="1"/>
  <c r="X51" i="3"/>
  <c r="S8" i="12" s="1"/>
  <c r="X57" i="3"/>
  <c r="S7" i="13" s="1"/>
  <c r="X44" i="3"/>
  <c r="S8" i="11" s="1"/>
  <c r="X50" i="3"/>
  <c r="S7" i="12" s="1"/>
  <c r="X85" i="3"/>
  <c r="S7" i="17" s="1"/>
  <c r="X72" i="3"/>
  <c r="S8" i="15" s="1"/>
  <c r="X78" i="3"/>
  <c r="S7" i="16" s="1"/>
  <c r="X64" i="3"/>
  <c r="S7" i="14" s="1"/>
  <c r="X65" i="3"/>
  <c r="S8" i="14" s="1"/>
  <c r="X71" i="3"/>
  <c r="S7" i="15" s="1"/>
  <c r="X79" i="3"/>
  <c r="S8" i="16" s="1"/>
  <c r="X92" i="3"/>
  <c r="X22" i="3"/>
  <c r="S7" i="8" s="1"/>
  <c r="X30" i="3"/>
  <c r="S8" i="9" s="1"/>
  <c r="X86" i="3"/>
  <c r="S8" i="17" s="1"/>
  <c r="X29" i="3"/>
  <c r="S7" i="9" s="1"/>
  <c r="X15" i="3"/>
  <c r="S7" i="2" s="1"/>
  <c r="X18" i="3"/>
  <c r="S3" i="8" s="1"/>
  <c r="X23" i="3"/>
  <c r="S8" i="8" s="1"/>
  <c r="X16" i="3"/>
  <c r="S8" i="2" s="1"/>
  <c r="X90" i="3"/>
  <c r="X88" i="3"/>
  <c r="X52" i="3"/>
  <c r="S2" i="13" s="1"/>
  <c r="X53" i="3"/>
  <c r="S3" i="13" s="1"/>
  <c r="X42" i="3"/>
  <c r="S6" i="11" s="1"/>
  <c r="X91" i="3"/>
  <c r="X89" i="3"/>
  <c r="S4" i="18" s="1"/>
  <c r="S2" i="18"/>
  <c r="X66" i="3"/>
  <c r="S2" i="15" s="1"/>
  <c r="X76" i="3"/>
  <c r="S5" i="16" s="1"/>
  <c r="X46" i="3"/>
  <c r="S3" i="12" s="1"/>
  <c r="X82" i="3"/>
  <c r="S4" i="17" s="1"/>
  <c r="X61" i="3"/>
  <c r="S4" i="14" s="1"/>
  <c r="X75" i="3"/>
  <c r="S4" i="16" s="1"/>
  <c r="X62" i="3"/>
  <c r="S5" i="14" s="1"/>
  <c r="X41" i="3"/>
  <c r="S5" i="11" s="1"/>
  <c r="X70" i="3"/>
  <c r="S6" i="15" s="1"/>
  <c r="X34" i="3"/>
  <c r="S5" i="10" s="1"/>
  <c r="X49" i="3"/>
  <c r="S6" i="12" s="1"/>
  <c r="X60" i="3"/>
  <c r="S3" i="14" s="1"/>
  <c r="X55" i="3"/>
  <c r="S5" i="13" s="1"/>
  <c r="X27" i="3"/>
  <c r="S5" i="9" s="1"/>
  <c r="X39" i="3"/>
  <c r="S3" i="11" s="1"/>
  <c r="X63" i="3"/>
  <c r="S6" i="14" s="1"/>
  <c r="X54" i="3"/>
  <c r="S4" i="13" s="1"/>
  <c r="X38" i="3"/>
  <c r="S2" i="11" s="1"/>
  <c r="X67" i="3"/>
  <c r="S3" i="15" s="1"/>
  <c r="X45" i="3"/>
  <c r="S2" i="12" s="1"/>
  <c r="X19" i="3"/>
  <c r="S4" i="8" s="1"/>
  <c r="X77" i="3"/>
  <c r="S6" i="16" s="1"/>
  <c r="X48" i="3"/>
  <c r="S5" i="12" s="1"/>
  <c r="X73" i="3"/>
  <c r="S2" i="16" s="1"/>
  <c r="X59" i="3"/>
  <c r="S2" i="14" s="1"/>
  <c r="X56" i="3"/>
  <c r="S6" i="13" s="1"/>
  <c r="X47" i="3"/>
  <c r="S4" i="12" s="1"/>
  <c r="X40" i="3"/>
  <c r="S4" i="11" s="1"/>
  <c r="X74" i="3"/>
  <c r="S3" i="16" s="1"/>
  <c r="X69" i="3"/>
  <c r="S5" i="15" s="1"/>
  <c r="X68" i="3"/>
  <c r="S4" i="15" s="1"/>
  <c r="X20" i="3"/>
  <c r="S5" i="8" s="1"/>
  <c r="X84" i="3"/>
  <c r="S6" i="17" s="1"/>
  <c r="X81" i="3"/>
  <c r="S3" i="17" s="1"/>
  <c r="X33" i="3"/>
  <c r="S4" i="10" s="1"/>
  <c r="X26" i="3"/>
  <c r="S4" i="9" s="1"/>
  <c r="X83" i="3"/>
  <c r="S5" i="17" s="1"/>
  <c r="X35" i="3"/>
  <c r="S6" i="10" s="1"/>
  <c r="X28" i="3"/>
  <c r="S6" i="9" s="1"/>
  <c r="S2" i="17"/>
  <c r="S2" i="8"/>
  <c r="X25" i="3"/>
  <c r="S3" i="9" s="1"/>
  <c r="X32" i="3"/>
  <c r="S3" i="10" s="1"/>
  <c r="Y9" i="3"/>
  <c r="Y14" i="3" s="1"/>
  <c r="T6" i="2" s="1"/>
  <c r="S1" i="17"/>
  <c r="S1" i="15"/>
  <c r="S1" i="13"/>
  <c r="S1" i="11"/>
  <c r="S1" i="9"/>
  <c r="S1" i="16"/>
  <c r="S1" i="14"/>
  <c r="S1" i="2"/>
  <c r="S1" i="8"/>
  <c r="S1" i="12"/>
  <c r="S1" i="18"/>
  <c r="S1" i="10"/>
  <c r="X12" i="3"/>
  <c r="S4" i="2" s="1"/>
  <c r="X13" i="3"/>
  <c r="S5" i="2" s="1"/>
  <c r="X11" i="3"/>
  <c r="S3" i="2" s="1"/>
  <c r="X14" i="3"/>
  <c r="S6" i="2" s="1"/>
  <c r="Y11" i="3" l="1"/>
  <c r="T3" i="2" s="1"/>
  <c r="Y36" i="3"/>
  <c r="T7" i="10" s="1"/>
  <c r="Y37" i="3"/>
  <c r="T8" i="10" s="1"/>
  <c r="Y44" i="3"/>
  <c r="T8" i="11" s="1"/>
  <c r="Y50" i="3"/>
  <c r="T7" i="12" s="1"/>
  <c r="Y58" i="3"/>
  <c r="T8" i="13" s="1"/>
  <c r="Y64" i="3"/>
  <c r="T7" i="14" s="1"/>
  <c r="Y43" i="3"/>
  <c r="T7" i="11" s="1"/>
  <c r="Y51" i="3"/>
  <c r="T8" i="12" s="1"/>
  <c r="Y57" i="3"/>
  <c r="T7" i="13" s="1"/>
  <c r="Y65" i="3"/>
  <c r="T8" i="14" s="1"/>
  <c r="Y71" i="3"/>
  <c r="T7" i="15" s="1"/>
  <c r="Y79" i="3"/>
  <c r="T8" i="16" s="1"/>
  <c r="Y85" i="3"/>
  <c r="T7" i="17" s="1"/>
  <c r="Y72" i="3"/>
  <c r="T8" i="15" s="1"/>
  <c r="Y78" i="3"/>
  <c r="T7" i="16" s="1"/>
  <c r="Y92" i="3"/>
  <c r="Y30" i="3"/>
  <c r="T8" i="9" s="1"/>
  <c r="Y86" i="3"/>
  <c r="T8" i="17" s="1"/>
  <c r="Y29" i="3"/>
  <c r="T7" i="9" s="1"/>
  <c r="Y22" i="3"/>
  <c r="T7" i="8" s="1"/>
  <c r="Y15" i="3"/>
  <c r="T7" i="2" s="1"/>
  <c r="Y18" i="3"/>
  <c r="T3" i="8" s="1"/>
  <c r="Y16" i="3"/>
  <c r="T8" i="2" s="1"/>
  <c r="Y23" i="3"/>
  <c r="T8" i="8" s="1"/>
  <c r="Y91" i="3"/>
  <c r="Y89" i="3"/>
  <c r="T4" i="18" s="1"/>
  <c r="Y90" i="3"/>
  <c r="Y42" i="3"/>
  <c r="T6" i="11" s="1"/>
  <c r="T2" i="18"/>
  <c r="Y53" i="3"/>
  <c r="T3" i="13" s="1"/>
  <c r="Y88" i="3"/>
  <c r="Y41" i="3"/>
  <c r="T5" i="11" s="1"/>
  <c r="Y82" i="3"/>
  <c r="T4" i="17" s="1"/>
  <c r="Y75" i="3"/>
  <c r="T4" i="16" s="1"/>
  <c r="Y66" i="3"/>
  <c r="T2" i="15" s="1"/>
  <c r="Y70" i="3"/>
  <c r="T6" i="15" s="1"/>
  <c r="Y61" i="3"/>
  <c r="T4" i="14" s="1"/>
  <c r="Y52" i="3"/>
  <c r="T2" i="13" s="1"/>
  <c r="Y76" i="3"/>
  <c r="T5" i="16" s="1"/>
  <c r="Y62" i="3"/>
  <c r="T5" i="14" s="1"/>
  <c r="Y46" i="3"/>
  <c r="T3" i="12" s="1"/>
  <c r="Y67" i="3"/>
  <c r="T3" i="15" s="1"/>
  <c r="Y49" i="3"/>
  <c r="T6" i="12" s="1"/>
  <c r="Y60" i="3"/>
  <c r="T3" i="14" s="1"/>
  <c r="Y19" i="3"/>
  <c r="T4" i="8" s="1"/>
  <c r="Y48" i="3"/>
  <c r="T5" i="12" s="1"/>
  <c r="Y68" i="3"/>
  <c r="T4" i="15" s="1"/>
  <c r="Y34" i="3"/>
  <c r="T5" i="10" s="1"/>
  <c r="Y74" i="3"/>
  <c r="T3" i="16" s="1"/>
  <c r="Y55" i="3"/>
  <c r="T5" i="13" s="1"/>
  <c r="Y73" i="3"/>
  <c r="T2" i="16" s="1"/>
  <c r="Y63" i="3"/>
  <c r="T6" i="14" s="1"/>
  <c r="Y54" i="3"/>
  <c r="T4" i="13" s="1"/>
  <c r="Y47" i="3"/>
  <c r="T4" i="12" s="1"/>
  <c r="Y69" i="3"/>
  <c r="T5" i="15" s="1"/>
  <c r="Y39" i="3"/>
  <c r="T3" i="11" s="1"/>
  <c r="Y59" i="3"/>
  <c r="T2" i="14" s="1"/>
  <c r="Y56" i="3"/>
  <c r="T6" i="13" s="1"/>
  <c r="Y38" i="3"/>
  <c r="T2" i="11" s="1"/>
  <c r="Y45" i="3"/>
  <c r="T2" i="12" s="1"/>
  <c r="Y40" i="3"/>
  <c r="T4" i="11" s="1"/>
  <c r="Y27" i="3"/>
  <c r="T5" i="9" s="1"/>
  <c r="Y77" i="3"/>
  <c r="T6" i="16" s="1"/>
  <c r="Y20" i="3"/>
  <c r="T5" i="8" s="1"/>
  <c r="Y33" i="3"/>
  <c r="T4" i="10" s="1"/>
  <c r="Y83" i="3"/>
  <c r="T5" i="17" s="1"/>
  <c r="Y84" i="3"/>
  <c r="T6" i="17" s="1"/>
  <c r="Y81" i="3"/>
  <c r="T3" i="17" s="1"/>
  <c r="Y26" i="3"/>
  <c r="T4" i="9" s="1"/>
  <c r="Y35" i="3"/>
  <c r="T6" i="10" s="1"/>
  <c r="T2" i="17"/>
  <c r="Y25" i="3"/>
  <c r="T3" i="9" s="1"/>
  <c r="Y28" i="3"/>
  <c r="T6" i="9" s="1"/>
  <c r="Y32" i="3"/>
  <c r="T3" i="10" s="1"/>
  <c r="T2" i="10"/>
  <c r="Y21" i="3"/>
  <c r="T6" i="8" s="1"/>
  <c r="T2" i="8"/>
  <c r="Z9" i="3"/>
  <c r="T1" i="18"/>
  <c r="T1" i="16"/>
  <c r="T1" i="14"/>
  <c r="T1" i="12"/>
  <c r="T1" i="10"/>
  <c r="T1" i="17"/>
  <c r="T1" i="15"/>
  <c r="T1" i="13"/>
  <c r="T1" i="11"/>
  <c r="T1" i="8"/>
  <c r="T1" i="9"/>
  <c r="T1" i="2"/>
  <c r="Y12" i="3"/>
  <c r="T4" i="2" s="1"/>
  <c r="Y13" i="3"/>
  <c r="T5" i="2" s="1"/>
  <c r="Z21" i="3" l="1"/>
  <c r="U6" i="8" s="1"/>
  <c r="Z36" i="3"/>
  <c r="U7" i="10" s="1"/>
  <c r="Z37" i="3"/>
  <c r="U8" i="10" s="1"/>
  <c r="Z57" i="3"/>
  <c r="U7" i="13" s="1"/>
  <c r="Z44" i="3"/>
  <c r="U8" i="11" s="1"/>
  <c r="Z50" i="3"/>
  <c r="U7" i="12" s="1"/>
  <c r="Z58" i="3"/>
  <c r="U8" i="13" s="1"/>
  <c r="Z43" i="3"/>
  <c r="U7" i="11" s="1"/>
  <c r="Z51" i="3"/>
  <c r="U8" i="12" s="1"/>
  <c r="Z65" i="3"/>
  <c r="U8" i="14" s="1"/>
  <c r="Z71" i="3"/>
  <c r="U7" i="15" s="1"/>
  <c r="Z79" i="3"/>
  <c r="U8" i="16" s="1"/>
  <c r="Z85" i="3"/>
  <c r="U7" i="17" s="1"/>
  <c r="Z64" i="3"/>
  <c r="U7" i="14" s="1"/>
  <c r="Z72" i="3"/>
  <c r="U8" i="15" s="1"/>
  <c r="Z78" i="3"/>
  <c r="U7" i="16" s="1"/>
  <c r="Z92" i="3"/>
  <c r="Z30" i="3"/>
  <c r="U8" i="9" s="1"/>
  <c r="Z29" i="3"/>
  <c r="U7" i="9" s="1"/>
  <c r="Z22" i="3"/>
  <c r="U7" i="8" s="1"/>
  <c r="Z86" i="3"/>
  <c r="U8" i="17" s="1"/>
  <c r="Z15" i="3"/>
  <c r="U7" i="2" s="1"/>
  <c r="Z18" i="3"/>
  <c r="U3" i="8" s="1"/>
  <c r="Z23" i="3"/>
  <c r="U8" i="8" s="1"/>
  <c r="Z16" i="3"/>
  <c r="U8" i="2" s="1"/>
  <c r="Z91" i="3"/>
  <c r="Z53" i="3"/>
  <c r="U3" i="13" s="1"/>
  <c r="Z89" i="3"/>
  <c r="U4" i="18" s="1"/>
  <c r="Z90" i="3"/>
  <c r="Z88" i="3"/>
  <c r="Z42" i="3"/>
  <c r="U6" i="11" s="1"/>
  <c r="U2" i="18"/>
  <c r="Z62" i="3"/>
  <c r="U5" i="14" s="1"/>
  <c r="Z46" i="3"/>
  <c r="U3" i="12" s="1"/>
  <c r="Z41" i="3"/>
  <c r="U5" i="11" s="1"/>
  <c r="Z82" i="3"/>
  <c r="U4" i="17" s="1"/>
  <c r="Z66" i="3"/>
  <c r="U2" i="15" s="1"/>
  <c r="Z75" i="3"/>
  <c r="U4" i="16" s="1"/>
  <c r="Z52" i="3"/>
  <c r="U2" i="13" s="1"/>
  <c r="Z76" i="3"/>
  <c r="U5" i="16" s="1"/>
  <c r="Z70" i="3"/>
  <c r="U6" i="15" s="1"/>
  <c r="Z61" i="3"/>
  <c r="U4" i="14" s="1"/>
  <c r="Z38" i="3"/>
  <c r="U2" i="11" s="1"/>
  <c r="Z55" i="3"/>
  <c r="U5" i="13" s="1"/>
  <c r="Z27" i="3"/>
  <c r="U5" i="9" s="1"/>
  <c r="Z19" i="3"/>
  <c r="U4" i="8" s="1"/>
  <c r="Z47" i="3"/>
  <c r="U4" i="12" s="1"/>
  <c r="Z67" i="3"/>
  <c r="U3" i="15" s="1"/>
  <c r="Z60" i="3"/>
  <c r="U3" i="14" s="1"/>
  <c r="Z48" i="3"/>
  <c r="U5" i="12" s="1"/>
  <c r="Z77" i="3"/>
  <c r="U6" i="16" s="1"/>
  <c r="Z73" i="3"/>
  <c r="U2" i="16" s="1"/>
  <c r="Z56" i="3"/>
  <c r="U6" i="13" s="1"/>
  <c r="Z34" i="3"/>
  <c r="U5" i="10" s="1"/>
  <c r="Z49" i="3"/>
  <c r="U6" i="12" s="1"/>
  <c r="Z45" i="3"/>
  <c r="U2" i="12" s="1"/>
  <c r="Z74" i="3"/>
  <c r="U3" i="16" s="1"/>
  <c r="Z68" i="3"/>
  <c r="U4" i="15" s="1"/>
  <c r="Z63" i="3"/>
  <c r="U6" i="14" s="1"/>
  <c r="Z40" i="3"/>
  <c r="U4" i="11" s="1"/>
  <c r="Z69" i="3"/>
  <c r="U5" i="15" s="1"/>
  <c r="Z39" i="3"/>
  <c r="U3" i="11" s="1"/>
  <c r="Z59" i="3"/>
  <c r="U2" i="14" s="1"/>
  <c r="Z54" i="3"/>
  <c r="U4" i="13" s="1"/>
  <c r="Z20" i="3"/>
  <c r="U5" i="8" s="1"/>
  <c r="Z33" i="3"/>
  <c r="U4" i="10" s="1"/>
  <c r="Z26" i="3"/>
  <c r="U4" i="9" s="1"/>
  <c r="Z83" i="3"/>
  <c r="U5" i="17" s="1"/>
  <c r="Z81" i="3"/>
  <c r="U3" i="17" s="1"/>
  <c r="Z84" i="3"/>
  <c r="U6" i="17" s="1"/>
  <c r="Z35" i="3"/>
  <c r="U6" i="10" s="1"/>
  <c r="Z32" i="3"/>
  <c r="U3" i="10" s="1"/>
  <c r="Z28" i="3"/>
  <c r="U6" i="9" s="1"/>
  <c r="U2" i="10"/>
  <c r="U2" i="8"/>
  <c r="U2" i="17"/>
  <c r="Z25" i="3"/>
  <c r="U3" i="9" s="1"/>
  <c r="AA9" i="3"/>
  <c r="U1" i="18"/>
  <c r="U1" i="16"/>
  <c r="U1" i="14"/>
  <c r="U1" i="12"/>
  <c r="U1" i="10"/>
  <c r="U1" i="17"/>
  <c r="U1" i="15"/>
  <c r="U1" i="8"/>
  <c r="U1" i="13"/>
  <c r="U1" i="9"/>
  <c r="U1" i="11"/>
  <c r="U1" i="2"/>
  <c r="Z12" i="3"/>
  <c r="U4" i="2" s="1"/>
  <c r="Z13" i="3"/>
  <c r="U5" i="2" s="1"/>
  <c r="Z11" i="3"/>
  <c r="U3" i="2" s="1"/>
  <c r="Z14" i="3"/>
  <c r="U6" i="2" s="1"/>
  <c r="AA14" i="3" l="1"/>
  <c r="V6" i="2" s="1"/>
  <c r="AA11" i="3"/>
  <c r="V3" i="2" s="1"/>
  <c r="AA36" i="3"/>
  <c r="V7" i="10" s="1"/>
  <c r="AA37" i="3"/>
  <c r="V8" i="10" s="1"/>
  <c r="AA43" i="3"/>
  <c r="V7" i="11" s="1"/>
  <c r="AA51" i="3"/>
  <c r="V8" i="12" s="1"/>
  <c r="AA57" i="3"/>
  <c r="V7" i="13" s="1"/>
  <c r="AA44" i="3"/>
  <c r="V8" i="11" s="1"/>
  <c r="AA50" i="3"/>
  <c r="V7" i="12" s="1"/>
  <c r="AA58" i="3"/>
  <c r="V8" i="13" s="1"/>
  <c r="AA64" i="3"/>
  <c r="V7" i="14" s="1"/>
  <c r="AA72" i="3"/>
  <c r="V8" i="15" s="1"/>
  <c r="AA78" i="3"/>
  <c r="V7" i="16" s="1"/>
  <c r="AA65" i="3"/>
  <c r="V8" i="14" s="1"/>
  <c r="AA71" i="3"/>
  <c r="V7" i="15" s="1"/>
  <c r="AA79" i="3"/>
  <c r="V8" i="16" s="1"/>
  <c r="AA85" i="3"/>
  <c r="V7" i="17" s="1"/>
  <c r="AA86" i="3"/>
  <c r="V8" i="17" s="1"/>
  <c r="AA92" i="3"/>
  <c r="AA22" i="3"/>
  <c r="V7" i="8" s="1"/>
  <c r="AA29" i="3"/>
  <c r="V7" i="9" s="1"/>
  <c r="AA30" i="3"/>
  <c r="V8" i="9" s="1"/>
  <c r="AA15" i="3"/>
  <c r="V7" i="2" s="1"/>
  <c r="AA18" i="3"/>
  <c r="V3" i="8" s="1"/>
  <c r="AA16" i="3"/>
  <c r="V8" i="2" s="1"/>
  <c r="AA23" i="3"/>
  <c r="V8" i="8" s="1"/>
  <c r="AA91" i="3"/>
  <c r="AA89" i="3"/>
  <c r="V4" i="18" s="1"/>
  <c r="AA42" i="3"/>
  <c r="V6" i="11" s="1"/>
  <c r="AA88" i="3"/>
  <c r="V2" i="18"/>
  <c r="AA90" i="3"/>
  <c r="AA53" i="3"/>
  <c r="V3" i="13" s="1"/>
  <c r="AA62" i="3"/>
  <c r="V5" i="14" s="1"/>
  <c r="AA41" i="3"/>
  <c r="V5" i="11" s="1"/>
  <c r="AA75" i="3"/>
  <c r="V4" i="16" s="1"/>
  <c r="AA70" i="3"/>
  <c r="V6" i="15" s="1"/>
  <c r="AA66" i="3"/>
  <c r="V2" i="15" s="1"/>
  <c r="AA52" i="3"/>
  <c r="V2" i="13" s="1"/>
  <c r="AA76" i="3"/>
  <c r="V5" i="16" s="1"/>
  <c r="AA61" i="3"/>
  <c r="V4" i="14" s="1"/>
  <c r="AA46" i="3"/>
  <c r="V3" i="12" s="1"/>
  <c r="AA82" i="3"/>
  <c r="V4" i="17" s="1"/>
  <c r="AA45" i="3"/>
  <c r="V2" i="12" s="1"/>
  <c r="AA74" i="3"/>
  <c r="V3" i="16" s="1"/>
  <c r="AA55" i="3"/>
  <c r="V5" i="13" s="1"/>
  <c r="AA27" i="3"/>
  <c r="V5" i="9" s="1"/>
  <c r="AA48" i="3"/>
  <c r="V5" i="12" s="1"/>
  <c r="AA77" i="3"/>
  <c r="V6" i="16" s="1"/>
  <c r="AA68" i="3"/>
  <c r="V4" i="15" s="1"/>
  <c r="AA56" i="3"/>
  <c r="V6" i="13" s="1"/>
  <c r="AA67" i="3"/>
  <c r="V3" i="15" s="1"/>
  <c r="AA60" i="3"/>
  <c r="V3" i="14" s="1"/>
  <c r="AA39" i="3"/>
  <c r="V3" i="11" s="1"/>
  <c r="AA63" i="3"/>
  <c r="V6" i="14" s="1"/>
  <c r="AA38" i="3"/>
  <c r="V2" i="11" s="1"/>
  <c r="AA34" i="3"/>
  <c r="V5" i="10" s="1"/>
  <c r="AA49" i="3"/>
  <c r="V6" i="12" s="1"/>
  <c r="AA40" i="3"/>
  <c r="V4" i="11" s="1"/>
  <c r="AA19" i="3"/>
  <c r="V4" i="8" s="1"/>
  <c r="AA47" i="3"/>
  <c r="V4" i="12" s="1"/>
  <c r="AA69" i="3"/>
  <c r="V5" i="15" s="1"/>
  <c r="AA73" i="3"/>
  <c r="V2" i="16" s="1"/>
  <c r="AA59" i="3"/>
  <c r="V2" i="14" s="1"/>
  <c r="AA54" i="3"/>
  <c r="V4" i="13" s="1"/>
  <c r="AA20" i="3"/>
  <c r="V5" i="8" s="1"/>
  <c r="AA33" i="3"/>
  <c r="V4" i="10" s="1"/>
  <c r="AA26" i="3"/>
  <c r="V4" i="9" s="1"/>
  <c r="AA83" i="3"/>
  <c r="V5" i="17" s="1"/>
  <c r="AA81" i="3"/>
  <c r="V3" i="17" s="1"/>
  <c r="AA84" i="3"/>
  <c r="V6" i="17" s="1"/>
  <c r="V2" i="10"/>
  <c r="AA28" i="3"/>
  <c r="V6" i="9" s="1"/>
  <c r="AA35" i="3"/>
  <c r="V6" i="10" s="1"/>
  <c r="AA32" i="3"/>
  <c r="V3" i="10" s="1"/>
  <c r="V2" i="8"/>
  <c r="AA21" i="3"/>
  <c r="V6" i="8" s="1"/>
  <c r="V2" i="17"/>
  <c r="AA25" i="3"/>
  <c r="V3" i="9" s="1"/>
  <c r="AB9" i="3"/>
  <c r="V1" i="17"/>
  <c r="V1" i="15"/>
  <c r="V1" i="13"/>
  <c r="V1" i="11"/>
  <c r="V1" i="9"/>
  <c r="V1" i="18"/>
  <c r="V1" i="16"/>
  <c r="V1" i="14"/>
  <c r="V1" i="12"/>
  <c r="V1" i="10"/>
  <c r="V1" i="2"/>
  <c r="V1" i="8"/>
  <c r="AA12" i="3"/>
  <c r="V4" i="2" s="1"/>
  <c r="AA13" i="3"/>
  <c r="V5" i="2" s="1"/>
  <c r="AB36" i="3" l="1"/>
  <c r="W7" i="10" s="1"/>
  <c r="AB37" i="3"/>
  <c r="W8" i="10" s="1"/>
  <c r="AB58" i="3"/>
  <c r="W8" i="13" s="1"/>
  <c r="AB43" i="3"/>
  <c r="W7" i="11" s="1"/>
  <c r="AB51" i="3"/>
  <c r="W8" i="12" s="1"/>
  <c r="AB57" i="3"/>
  <c r="W7" i="13" s="1"/>
  <c r="AB44" i="3"/>
  <c r="W8" i="11" s="1"/>
  <c r="AB50" i="3"/>
  <c r="W7" i="12" s="1"/>
  <c r="AB85" i="3"/>
  <c r="W7" i="17" s="1"/>
  <c r="AB64" i="3"/>
  <c r="W7" i="14" s="1"/>
  <c r="AB72" i="3"/>
  <c r="W8" i="15" s="1"/>
  <c r="AB78" i="3"/>
  <c r="W7" i="16" s="1"/>
  <c r="AB65" i="3"/>
  <c r="W8" i="14" s="1"/>
  <c r="AB71" i="3"/>
  <c r="W7" i="15" s="1"/>
  <c r="AB79" i="3"/>
  <c r="W8" i="16" s="1"/>
  <c r="AB92" i="3"/>
  <c r="AB22" i="3"/>
  <c r="W7" i="8" s="1"/>
  <c r="AB29" i="3"/>
  <c r="W7" i="9" s="1"/>
  <c r="AB30" i="3"/>
  <c r="W8" i="9" s="1"/>
  <c r="AB86" i="3"/>
  <c r="W8" i="17" s="1"/>
  <c r="AB15" i="3"/>
  <c r="W7" i="2" s="1"/>
  <c r="AB18" i="3"/>
  <c r="W3" i="8" s="1"/>
  <c r="AB16" i="3"/>
  <c r="W8" i="2" s="1"/>
  <c r="AB91" i="3"/>
  <c r="AB89" i="3"/>
  <c r="W4" i="18" s="1"/>
  <c r="AB90" i="3"/>
  <c r="AB88" i="3"/>
  <c r="AB42" i="3"/>
  <c r="W6" i="11" s="1"/>
  <c r="W2" i="18"/>
  <c r="AB23" i="3"/>
  <c r="W8" i="8" s="1"/>
  <c r="AB53" i="3"/>
  <c r="W3" i="13" s="1"/>
  <c r="AB52" i="3"/>
  <c r="W2" i="13" s="1"/>
  <c r="AB62" i="3"/>
  <c r="W5" i="14" s="1"/>
  <c r="AB41" i="3"/>
  <c r="W5" i="11" s="1"/>
  <c r="AB70" i="3"/>
  <c r="W6" i="15" s="1"/>
  <c r="AB66" i="3"/>
  <c r="W2" i="15" s="1"/>
  <c r="AB76" i="3"/>
  <c r="W5" i="16" s="1"/>
  <c r="AB46" i="3"/>
  <c r="W3" i="12" s="1"/>
  <c r="AB82" i="3"/>
  <c r="W4" i="17" s="1"/>
  <c r="AB61" i="3"/>
  <c r="W4" i="14" s="1"/>
  <c r="AB75" i="3"/>
  <c r="W4" i="16" s="1"/>
  <c r="AB56" i="3"/>
  <c r="W6" i="13" s="1"/>
  <c r="AB38" i="3"/>
  <c r="W2" i="11" s="1"/>
  <c r="AB67" i="3"/>
  <c r="W3" i="15" s="1"/>
  <c r="AB74" i="3"/>
  <c r="W3" i="16" s="1"/>
  <c r="AB68" i="3"/>
  <c r="W4" i="15" s="1"/>
  <c r="AB47" i="3"/>
  <c r="W4" i="12" s="1"/>
  <c r="AB49" i="3"/>
  <c r="W6" i="12" s="1"/>
  <c r="AB60" i="3"/>
  <c r="W3" i="14" s="1"/>
  <c r="AB55" i="3"/>
  <c r="W5" i="13" s="1"/>
  <c r="AB39" i="3"/>
  <c r="W3" i="11" s="1"/>
  <c r="AB63" i="3"/>
  <c r="W6" i="14" s="1"/>
  <c r="AB40" i="3"/>
  <c r="W4" i="11" s="1"/>
  <c r="AB69" i="3"/>
  <c r="W5" i="15" s="1"/>
  <c r="AB19" i="3"/>
  <c r="W4" i="8" s="1"/>
  <c r="AB77" i="3"/>
  <c r="W6" i="16" s="1"/>
  <c r="AB34" i="3"/>
  <c r="W5" i="10" s="1"/>
  <c r="AB45" i="3"/>
  <c r="W2" i="12" s="1"/>
  <c r="AB27" i="3"/>
  <c r="W5" i="9" s="1"/>
  <c r="AB48" i="3"/>
  <c r="W5" i="12" s="1"/>
  <c r="AB73" i="3"/>
  <c r="W2" i="16" s="1"/>
  <c r="AB59" i="3"/>
  <c r="W2" i="14" s="1"/>
  <c r="AB54" i="3"/>
  <c r="W4" i="13" s="1"/>
  <c r="AB20" i="3"/>
  <c r="W5" i="8" s="1"/>
  <c r="AB33" i="3"/>
  <c r="W4" i="10" s="1"/>
  <c r="AB26" i="3"/>
  <c r="W4" i="9" s="1"/>
  <c r="AB83" i="3"/>
  <c r="W5" i="17" s="1"/>
  <c r="AB84" i="3"/>
  <c r="W6" i="17" s="1"/>
  <c r="AB81" i="3"/>
  <c r="W3" i="17" s="1"/>
  <c r="AB35" i="3"/>
  <c r="W6" i="10" s="1"/>
  <c r="W2" i="17"/>
  <c r="W2" i="10"/>
  <c r="AB32" i="3"/>
  <c r="W3" i="10" s="1"/>
  <c r="W2" i="8"/>
  <c r="AB25" i="3"/>
  <c r="W3" i="9" s="1"/>
  <c r="AB28" i="3"/>
  <c r="W6" i="9" s="1"/>
  <c r="AB21" i="3"/>
  <c r="W6" i="8" s="1"/>
  <c r="AC9" i="3"/>
  <c r="W1" i="17"/>
  <c r="W1" i="15"/>
  <c r="W1" i="13"/>
  <c r="W1" i="11"/>
  <c r="W1" i="9"/>
  <c r="W1" i="18"/>
  <c r="W1" i="10"/>
  <c r="W1" i="16"/>
  <c r="W1" i="2"/>
  <c r="W1" i="14"/>
  <c r="W1" i="12"/>
  <c r="W1" i="8"/>
  <c r="AB12" i="3"/>
  <c r="W4" i="2" s="1"/>
  <c r="AB13" i="3"/>
  <c r="W5" i="2" s="1"/>
  <c r="AB11" i="3"/>
  <c r="W3" i="2" s="1"/>
  <c r="AB14" i="3"/>
  <c r="W6" i="2" s="1"/>
  <c r="AC14" i="3" l="1"/>
  <c r="X6" i="2" s="1"/>
  <c r="AC11" i="3"/>
  <c r="X3" i="2" s="1"/>
  <c r="AC36" i="3"/>
  <c r="X7" i="10" s="1"/>
  <c r="AC37" i="3"/>
  <c r="X8" i="10" s="1"/>
  <c r="AC44" i="3"/>
  <c r="X8" i="11" s="1"/>
  <c r="AC50" i="3"/>
  <c r="X7" i="12" s="1"/>
  <c r="AC58" i="3"/>
  <c r="X8" i="13" s="1"/>
  <c r="AC64" i="3"/>
  <c r="X7" i="14" s="1"/>
  <c r="AC43" i="3"/>
  <c r="X7" i="11" s="1"/>
  <c r="AC51" i="3"/>
  <c r="X8" i="12" s="1"/>
  <c r="AC57" i="3"/>
  <c r="X7" i="13" s="1"/>
  <c r="AC65" i="3"/>
  <c r="X8" i="14" s="1"/>
  <c r="AC71" i="3"/>
  <c r="X7" i="15" s="1"/>
  <c r="AC79" i="3"/>
  <c r="X8" i="16" s="1"/>
  <c r="AC85" i="3"/>
  <c r="X7" i="17" s="1"/>
  <c r="AC72" i="3"/>
  <c r="X8" i="15" s="1"/>
  <c r="AC78" i="3"/>
  <c r="X7" i="16" s="1"/>
  <c r="AC92" i="3"/>
  <c r="AC22" i="3"/>
  <c r="X7" i="8" s="1"/>
  <c r="AC86" i="3"/>
  <c r="X8" i="17" s="1"/>
  <c r="AC29" i="3"/>
  <c r="X7" i="9" s="1"/>
  <c r="AC30" i="3"/>
  <c r="X8" i="9" s="1"/>
  <c r="AC15" i="3"/>
  <c r="X7" i="2" s="1"/>
  <c r="AC18" i="3"/>
  <c r="X3" i="8" s="1"/>
  <c r="AC16" i="3"/>
  <c r="X8" i="2" s="1"/>
  <c r="AC23" i="3"/>
  <c r="X8" i="8" s="1"/>
  <c r="AC53" i="3"/>
  <c r="X3" i="13" s="1"/>
  <c r="X2" i="18"/>
  <c r="AC91" i="3"/>
  <c r="AC89" i="3"/>
  <c r="X4" i="18" s="1"/>
  <c r="AC90" i="3"/>
  <c r="AC42" i="3"/>
  <c r="X6" i="11" s="1"/>
  <c r="AC88" i="3"/>
  <c r="AC52" i="3"/>
  <c r="X2" i="13" s="1"/>
  <c r="AC76" i="3"/>
  <c r="X5" i="16" s="1"/>
  <c r="AC62" i="3"/>
  <c r="X5" i="14" s="1"/>
  <c r="AC46" i="3"/>
  <c r="X3" i="12" s="1"/>
  <c r="AC41" i="3"/>
  <c r="X5" i="11" s="1"/>
  <c r="AC82" i="3"/>
  <c r="X4" i="17" s="1"/>
  <c r="AC75" i="3"/>
  <c r="X4" i="16" s="1"/>
  <c r="AC66" i="3"/>
  <c r="X2" i="15" s="1"/>
  <c r="AC70" i="3"/>
  <c r="X6" i="15" s="1"/>
  <c r="AC61" i="3"/>
  <c r="X4" i="14" s="1"/>
  <c r="AC56" i="3"/>
  <c r="X6" i="13" s="1"/>
  <c r="AC38" i="3"/>
  <c r="X2" i="11" s="1"/>
  <c r="AC45" i="3"/>
  <c r="X2" i="12" s="1"/>
  <c r="AC40" i="3"/>
  <c r="X4" i="11" s="1"/>
  <c r="AC27" i="3"/>
  <c r="X5" i="9" s="1"/>
  <c r="AC77" i="3"/>
  <c r="X6" i="16" s="1"/>
  <c r="AC67" i="3"/>
  <c r="X3" i="15" s="1"/>
  <c r="AC49" i="3"/>
  <c r="X6" i="12" s="1"/>
  <c r="AC60" i="3"/>
  <c r="X3" i="14" s="1"/>
  <c r="AC19" i="3"/>
  <c r="X4" i="8" s="1"/>
  <c r="AC48" i="3"/>
  <c r="X5" i="12" s="1"/>
  <c r="AC73" i="3"/>
  <c r="X2" i="16" s="1"/>
  <c r="AC68" i="3"/>
  <c r="X4" i="15" s="1"/>
  <c r="AC34" i="3"/>
  <c r="X5" i="10" s="1"/>
  <c r="AC74" i="3"/>
  <c r="X3" i="16" s="1"/>
  <c r="AC55" i="3"/>
  <c r="X5" i="13" s="1"/>
  <c r="AC63" i="3"/>
  <c r="X6" i="14" s="1"/>
  <c r="AC47" i="3"/>
  <c r="X4" i="12" s="1"/>
  <c r="AC69" i="3"/>
  <c r="X5" i="15" s="1"/>
  <c r="AC39" i="3"/>
  <c r="X3" i="11" s="1"/>
  <c r="AC59" i="3"/>
  <c r="X2" i="14" s="1"/>
  <c r="AC54" i="3"/>
  <c r="X4" i="13" s="1"/>
  <c r="AC20" i="3"/>
  <c r="X5" i="8" s="1"/>
  <c r="AC26" i="3"/>
  <c r="X4" i="9" s="1"/>
  <c r="AC33" i="3"/>
  <c r="X4" i="10" s="1"/>
  <c r="AC83" i="3"/>
  <c r="X5" i="17" s="1"/>
  <c r="AC84" i="3"/>
  <c r="X6" i="17" s="1"/>
  <c r="AC81" i="3"/>
  <c r="X3" i="17" s="1"/>
  <c r="AC35" i="3"/>
  <c r="X6" i="10" s="1"/>
  <c r="X2" i="17"/>
  <c r="X2" i="10"/>
  <c r="AC28" i="3"/>
  <c r="X6" i="9" s="1"/>
  <c r="AC32" i="3"/>
  <c r="X3" i="10" s="1"/>
  <c r="AC25" i="3"/>
  <c r="X3" i="9" s="1"/>
  <c r="X2" i="8"/>
  <c r="AC21" i="3"/>
  <c r="X6" i="8" s="1"/>
  <c r="AD9" i="3"/>
  <c r="X1" i="18"/>
  <c r="X1" i="16"/>
  <c r="X1" i="14"/>
  <c r="X1" i="12"/>
  <c r="X1" i="10"/>
  <c r="X1" i="17"/>
  <c r="X1" i="15"/>
  <c r="X1" i="13"/>
  <c r="X1" i="11"/>
  <c r="X1" i="8"/>
  <c r="X1" i="9"/>
  <c r="X1" i="2"/>
  <c r="AC12" i="3"/>
  <c r="X4" i="2" s="1"/>
  <c r="AC13" i="3"/>
  <c r="X5" i="2" s="1"/>
  <c r="AD36" i="3" l="1"/>
  <c r="Y7" i="10" s="1"/>
  <c r="AD37" i="3"/>
  <c r="Y8" i="10" s="1"/>
  <c r="AD57" i="3"/>
  <c r="Y7" i="13" s="1"/>
  <c r="AD44" i="3"/>
  <c r="Y8" i="11" s="1"/>
  <c r="AD50" i="3"/>
  <c r="Y7" i="12" s="1"/>
  <c r="AD58" i="3"/>
  <c r="Y8" i="13" s="1"/>
  <c r="AD43" i="3"/>
  <c r="Y7" i="11" s="1"/>
  <c r="AD51" i="3"/>
  <c r="Y8" i="12" s="1"/>
  <c r="AD65" i="3"/>
  <c r="Y8" i="14" s="1"/>
  <c r="AD71" i="3"/>
  <c r="Y7" i="15" s="1"/>
  <c r="AD79" i="3"/>
  <c r="Y8" i="16" s="1"/>
  <c r="AD64" i="3"/>
  <c r="Y7" i="14" s="1"/>
  <c r="AD85" i="3"/>
  <c r="Y7" i="17" s="1"/>
  <c r="AD72" i="3"/>
  <c r="Y8" i="15" s="1"/>
  <c r="AD78" i="3"/>
  <c r="Y7" i="16" s="1"/>
  <c r="AD92" i="3"/>
  <c r="AD29" i="3"/>
  <c r="Y7" i="9" s="1"/>
  <c r="AD86" i="3"/>
  <c r="Y8" i="17" s="1"/>
  <c r="AD22" i="3"/>
  <c r="Y7" i="8" s="1"/>
  <c r="AD30" i="3"/>
  <c r="Y8" i="9" s="1"/>
  <c r="AD15" i="3"/>
  <c r="Y7" i="2" s="1"/>
  <c r="AD18" i="3"/>
  <c r="Y3" i="8" s="1"/>
  <c r="AD16" i="3"/>
  <c r="Y8" i="2" s="1"/>
  <c r="AD23" i="3"/>
  <c r="Y8" i="8" s="1"/>
  <c r="AD88" i="3"/>
  <c r="Y2" i="18"/>
  <c r="AD91" i="3"/>
  <c r="AD53" i="3"/>
  <c r="Y3" i="13" s="1"/>
  <c r="AD89" i="3"/>
  <c r="Y4" i="18" s="1"/>
  <c r="AD52" i="3"/>
  <c r="Y2" i="13" s="1"/>
  <c r="AD90" i="3"/>
  <c r="AD42" i="3"/>
  <c r="Y6" i="11" s="1"/>
  <c r="AD61" i="3"/>
  <c r="Y4" i="14" s="1"/>
  <c r="AD56" i="3"/>
  <c r="Y6" i="13" s="1"/>
  <c r="AD62" i="3"/>
  <c r="Y5" i="14" s="1"/>
  <c r="AD82" i="3"/>
  <c r="Y4" i="17" s="1"/>
  <c r="AD66" i="3"/>
  <c r="Y2" i="15" s="1"/>
  <c r="AD46" i="3"/>
  <c r="Y3" i="12" s="1"/>
  <c r="AD41" i="3"/>
  <c r="Y5" i="11" s="1"/>
  <c r="AD75" i="3"/>
  <c r="Y4" i="16" s="1"/>
  <c r="AD76" i="3"/>
  <c r="Y5" i="16" s="1"/>
  <c r="AD70" i="3"/>
  <c r="Y6" i="15" s="1"/>
  <c r="AD40" i="3"/>
  <c r="Y4" i="11" s="1"/>
  <c r="AD69" i="3"/>
  <c r="Y5" i="15" s="1"/>
  <c r="AD55" i="3"/>
  <c r="Y5" i="13" s="1"/>
  <c r="AD68" i="3"/>
  <c r="Y4" i="15" s="1"/>
  <c r="AD59" i="3"/>
  <c r="Y2" i="14" s="1"/>
  <c r="AD54" i="3"/>
  <c r="Y4" i="13" s="1"/>
  <c r="AD47" i="3"/>
  <c r="Y4" i="12" s="1"/>
  <c r="AD38" i="3"/>
  <c r="Y2" i="11" s="1"/>
  <c r="AD27" i="3"/>
  <c r="Y5" i="9" s="1"/>
  <c r="AD19" i="3"/>
  <c r="Y4" i="8" s="1"/>
  <c r="AD73" i="3"/>
  <c r="Y2" i="16" s="1"/>
  <c r="AD67" i="3"/>
  <c r="Y3" i="15" s="1"/>
  <c r="AD45" i="3"/>
  <c r="Y2" i="12" s="1"/>
  <c r="AD60" i="3"/>
  <c r="Y3" i="14" s="1"/>
  <c r="AD77" i="3"/>
  <c r="Y6" i="16" s="1"/>
  <c r="AD34" i="3"/>
  <c r="Y5" i="10" s="1"/>
  <c r="AD49" i="3"/>
  <c r="Y6" i="12" s="1"/>
  <c r="AD74" i="3"/>
  <c r="Y3" i="16" s="1"/>
  <c r="AD48" i="3"/>
  <c r="Y5" i="12" s="1"/>
  <c r="AD39" i="3"/>
  <c r="Y3" i="11" s="1"/>
  <c r="AD63" i="3"/>
  <c r="Y6" i="14" s="1"/>
  <c r="AD20" i="3"/>
  <c r="Y5" i="8" s="1"/>
  <c r="AD84" i="3"/>
  <c r="Y6" i="17" s="1"/>
  <c r="AD26" i="3"/>
  <c r="Y4" i="9" s="1"/>
  <c r="AD83" i="3"/>
  <c r="Y5" i="17" s="1"/>
  <c r="AD33" i="3"/>
  <c r="Y4" i="10" s="1"/>
  <c r="AD81" i="3"/>
  <c r="Y3" i="17" s="1"/>
  <c r="AD35" i="3"/>
  <c r="Y6" i="10" s="1"/>
  <c r="AD28" i="3"/>
  <c r="Y6" i="9" s="1"/>
  <c r="Y2" i="10"/>
  <c r="AD25" i="3"/>
  <c r="Y3" i="9" s="1"/>
  <c r="Y2" i="8"/>
  <c r="Y2" i="17"/>
  <c r="AD32" i="3"/>
  <c r="Y3" i="10" s="1"/>
  <c r="AD21" i="3"/>
  <c r="Y6" i="8" s="1"/>
  <c r="AE9" i="3"/>
  <c r="Y1" i="18"/>
  <c r="Y1" i="16"/>
  <c r="Y1" i="14"/>
  <c r="Y1" i="12"/>
  <c r="Y1" i="10"/>
  <c r="Y1" i="11"/>
  <c r="Y1" i="9"/>
  <c r="Y1" i="17"/>
  <c r="Y1" i="8"/>
  <c r="Y1" i="2"/>
  <c r="Y1" i="15"/>
  <c r="Y1" i="13"/>
  <c r="AD12" i="3"/>
  <c r="Y4" i="2" s="1"/>
  <c r="AD13" i="3"/>
  <c r="Y5" i="2" s="1"/>
  <c r="AD14" i="3"/>
  <c r="Y6" i="2" s="1"/>
  <c r="AD11" i="3"/>
  <c r="Y3" i="2" s="1"/>
  <c r="AE36" i="3" l="1"/>
  <c r="Z7" i="10" s="1"/>
  <c r="AE37" i="3"/>
  <c r="Z8" i="10" s="1"/>
  <c r="AE43" i="3"/>
  <c r="Z7" i="11" s="1"/>
  <c r="AE51" i="3"/>
  <c r="Z8" i="12" s="1"/>
  <c r="AE57" i="3"/>
  <c r="Z7" i="13" s="1"/>
  <c r="AE44" i="3"/>
  <c r="Z8" i="11" s="1"/>
  <c r="AE50" i="3"/>
  <c r="Z7" i="12" s="1"/>
  <c r="AE58" i="3"/>
  <c r="Z8" i="13" s="1"/>
  <c r="AE72" i="3"/>
  <c r="Z8" i="15" s="1"/>
  <c r="AE78" i="3"/>
  <c r="Z7" i="16" s="1"/>
  <c r="AE65" i="3"/>
  <c r="Z8" i="14" s="1"/>
  <c r="AE71" i="3"/>
  <c r="Z7" i="15" s="1"/>
  <c r="AE79" i="3"/>
  <c r="Z8" i="16" s="1"/>
  <c r="AE64" i="3"/>
  <c r="Z7" i="14" s="1"/>
  <c r="AE85" i="3"/>
  <c r="Z7" i="17" s="1"/>
  <c r="AE86" i="3"/>
  <c r="Z8" i="17" s="1"/>
  <c r="AE92" i="3"/>
  <c r="AE29" i="3"/>
  <c r="Z7" i="9" s="1"/>
  <c r="AE22" i="3"/>
  <c r="Z7" i="8" s="1"/>
  <c r="AE30" i="3"/>
  <c r="Z8" i="9" s="1"/>
  <c r="AE15" i="3"/>
  <c r="Z7" i="2" s="1"/>
  <c r="AE18" i="3"/>
  <c r="Z3" i="8" s="1"/>
  <c r="AE23" i="3"/>
  <c r="Z8" i="8" s="1"/>
  <c r="AE16" i="3"/>
  <c r="Z8" i="2" s="1"/>
  <c r="AE53" i="3"/>
  <c r="Z3" i="13" s="1"/>
  <c r="AE91" i="3"/>
  <c r="AE89" i="3"/>
  <c r="Z4" i="18" s="1"/>
  <c r="AE42" i="3"/>
  <c r="Z6" i="11" s="1"/>
  <c r="AE52" i="3"/>
  <c r="Z2" i="13" s="1"/>
  <c r="AE90" i="3"/>
  <c r="AE88" i="3"/>
  <c r="Z2" i="18"/>
  <c r="AE46" i="3"/>
  <c r="Z3" i="12" s="1"/>
  <c r="AE62" i="3"/>
  <c r="Z5" i="14" s="1"/>
  <c r="AE41" i="3"/>
  <c r="Z5" i="11" s="1"/>
  <c r="AE75" i="3"/>
  <c r="Z4" i="16" s="1"/>
  <c r="AE70" i="3"/>
  <c r="Z6" i="15" s="1"/>
  <c r="AE66" i="3"/>
  <c r="Z2" i="15" s="1"/>
  <c r="AE76" i="3"/>
  <c r="Z5" i="16" s="1"/>
  <c r="AE82" i="3"/>
  <c r="Z4" i="17" s="1"/>
  <c r="AE61" i="3"/>
  <c r="Z4" i="14" s="1"/>
  <c r="AE47" i="3"/>
  <c r="Z4" i="12" s="1"/>
  <c r="AE74" i="3"/>
  <c r="Z3" i="16" s="1"/>
  <c r="AE69" i="3"/>
  <c r="Z5" i="15" s="1"/>
  <c r="AE55" i="3"/>
  <c r="Z5" i="13" s="1"/>
  <c r="AE77" i="3"/>
  <c r="Z6" i="16" s="1"/>
  <c r="AE73" i="3"/>
  <c r="Z2" i="16" s="1"/>
  <c r="AE59" i="3"/>
  <c r="Z2" i="14" s="1"/>
  <c r="AE54" i="3"/>
  <c r="Z4" i="13" s="1"/>
  <c r="AE45" i="3"/>
  <c r="Z2" i="12" s="1"/>
  <c r="AE27" i="3"/>
  <c r="Z5" i="9" s="1"/>
  <c r="AE68" i="3"/>
  <c r="Z4" i="15" s="1"/>
  <c r="AE56" i="3"/>
  <c r="Z6" i="13" s="1"/>
  <c r="AE38" i="3"/>
  <c r="Z2" i="11" s="1"/>
  <c r="AE67" i="3"/>
  <c r="Z3" i="15" s="1"/>
  <c r="AE60" i="3"/>
  <c r="Z3" i="14" s="1"/>
  <c r="AE48" i="3"/>
  <c r="Z5" i="12" s="1"/>
  <c r="AE39" i="3"/>
  <c r="Z3" i="11" s="1"/>
  <c r="AE63" i="3"/>
  <c r="Z6" i="14" s="1"/>
  <c r="AE34" i="3"/>
  <c r="Z5" i="10" s="1"/>
  <c r="AE49" i="3"/>
  <c r="Z6" i="12" s="1"/>
  <c r="AE40" i="3"/>
  <c r="Z4" i="11" s="1"/>
  <c r="AE19" i="3"/>
  <c r="Z4" i="8" s="1"/>
  <c r="AE20" i="3"/>
  <c r="Z5" i="8" s="1"/>
  <c r="AE84" i="3"/>
  <c r="Z6" i="17" s="1"/>
  <c r="AE33" i="3"/>
  <c r="Z4" i="10" s="1"/>
  <c r="AE26" i="3"/>
  <c r="Z4" i="9" s="1"/>
  <c r="AE83" i="3"/>
  <c r="Z5" i="17" s="1"/>
  <c r="AE81" i="3"/>
  <c r="Z3" i="17" s="1"/>
  <c r="AE35" i="3"/>
  <c r="Z6" i="10" s="1"/>
  <c r="AE25" i="3"/>
  <c r="Z3" i="9" s="1"/>
  <c r="Z2" i="17"/>
  <c r="Z2" i="10"/>
  <c r="AE32" i="3"/>
  <c r="Z3" i="10" s="1"/>
  <c r="AE28" i="3"/>
  <c r="Z6" i="9" s="1"/>
  <c r="AE21" i="3"/>
  <c r="Z6" i="8" s="1"/>
  <c r="Z2" i="8"/>
  <c r="AF9" i="3"/>
  <c r="Z1" i="17"/>
  <c r="Z1" i="15"/>
  <c r="Z1" i="13"/>
  <c r="Z1" i="11"/>
  <c r="Z1" i="9"/>
  <c r="Z1" i="18"/>
  <c r="Z1" i="16"/>
  <c r="Z1" i="14"/>
  <c r="Z1" i="12"/>
  <c r="Z1" i="10"/>
  <c r="Z1" i="2"/>
  <c r="Z1" i="8"/>
  <c r="AE12" i="3"/>
  <c r="Z4" i="2" s="1"/>
  <c r="AE13" i="3"/>
  <c r="Z5" i="2" s="1"/>
  <c r="AE14" i="3"/>
  <c r="Z6" i="2" s="1"/>
  <c r="AE11" i="3"/>
  <c r="Z3" i="2" s="1"/>
  <c r="AF36" i="3" l="1"/>
  <c r="AA7" i="10" s="1"/>
  <c r="AF37" i="3"/>
  <c r="AA8" i="10" s="1"/>
  <c r="AF58" i="3"/>
  <c r="AA8" i="13" s="1"/>
  <c r="AF43" i="3"/>
  <c r="AA7" i="11" s="1"/>
  <c r="AF51" i="3"/>
  <c r="AA8" i="12" s="1"/>
  <c r="AF57" i="3"/>
  <c r="AA7" i="13" s="1"/>
  <c r="AF44" i="3"/>
  <c r="AA8" i="11" s="1"/>
  <c r="AF50" i="3"/>
  <c r="AA7" i="12" s="1"/>
  <c r="AF64" i="3"/>
  <c r="AA7" i="14" s="1"/>
  <c r="AF72" i="3"/>
  <c r="AA8" i="15" s="1"/>
  <c r="AF78" i="3"/>
  <c r="AA7" i="16" s="1"/>
  <c r="AF65" i="3"/>
  <c r="AA8" i="14" s="1"/>
  <c r="AF71" i="3"/>
  <c r="AA7" i="15" s="1"/>
  <c r="AF79" i="3"/>
  <c r="AA8" i="16" s="1"/>
  <c r="AF92" i="3"/>
  <c r="AF85" i="3"/>
  <c r="AA7" i="17" s="1"/>
  <c r="AF22" i="3"/>
  <c r="AA7" i="8" s="1"/>
  <c r="AF29" i="3"/>
  <c r="AA7" i="9" s="1"/>
  <c r="AF30" i="3"/>
  <c r="AA8" i="9" s="1"/>
  <c r="AF86" i="3"/>
  <c r="AA8" i="17" s="1"/>
  <c r="AF15" i="3"/>
  <c r="AA7" i="2" s="1"/>
  <c r="AF18" i="3"/>
  <c r="AA3" i="8" s="1"/>
  <c r="AF23" i="3"/>
  <c r="AA8" i="8" s="1"/>
  <c r="AF16" i="3"/>
  <c r="AA8" i="2" s="1"/>
  <c r="AF53" i="3"/>
  <c r="AF42" i="3"/>
  <c r="AF91" i="3"/>
  <c r="AF89" i="3"/>
  <c r="AA4" i="18" s="1"/>
  <c r="AF90" i="3"/>
  <c r="AF88" i="3"/>
  <c r="AA2" i="18"/>
  <c r="AF75" i="3"/>
  <c r="AA4" i="16" s="1"/>
  <c r="AF52" i="3"/>
  <c r="AA2" i="13" s="1"/>
  <c r="AF62" i="3"/>
  <c r="AA5" i="14" s="1"/>
  <c r="AF41" i="3"/>
  <c r="AA5" i="11" s="1"/>
  <c r="AF70" i="3"/>
  <c r="AA6" i="15" s="1"/>
  <c r="AF46" i="3"/>
  <c r="AA3" i="12" s="1"/>
  <c r="AF66" i="3"/>
  <c r="AA2" i="15" s="1"/>
  <c r="AF76" i="3"/>
  <c r="AA5" i="16" s="1"/>
  <c r="AF82" i="3"/>
  <c r="AA4" i="17" s="1"/>
  <c r="AF61" i="3"/>
  <c r="AA4" i="14" s="1"/>
  <c r="AF56" i="3"/>
  <c r="AA6" i="13" s="1"/>
  <c r="AF47" i="3"/>
  <c r="AA4" i="12" s="1"/>
  <c r="AF40" i="3"/>
  <c r="AA4" i="11" s="1"/>
  <c r="AF74" i="3"/>
  <c r="AA3" i="16" s="1"/>
  <c r="AF69" i="3"/>
  <c r="AA5" i="15" s="1"/>
  <c r="AF73" i="3"/>
  <c r="AA2" i="16" s="1"/>
  <c r="AF59" i="3"/>
  <c r="AA2" i="14" s="1"/>
  <c r="AF34" i="3"/>
  <c r="AA5" i="10" s="1"/>
  <c r="AF49" i="3"/>
  <c r="AA6" i="12" s="1"/>
  <c r="AF27" i="3"/>
  <c r="AA5" i="9" s="1"/>
  <c r="AF48" i="3"/>
  <c r="AA5" i="12" s="1"/>
  <c r="AF68" i="3"/>
  <c r="AA4" i="15" s="1"/>
  <c r="AF54" i="3"/>
  <c r="AA4" i="13" s="1"/>
  <c r="AF38" i="3"/>
  <c r="AA2" i="11" s="1"/>
  <c r="AF67" i="3"/>
  <c r="AA3" i="15" s="1"/>
  <c r="AF45" i="3"/>
  <c r="AA2" i="12" s="1"/>
  <c r="AF60" i="3"/>
  <c r="AA3" i="14" s="1"/>
  <c r="AF55" i="3"/>
  <c r="AA5" i="13" s="1"/>
  <c r="AF39" i="3"/>
  <c r="AA3" i="11" s="1"/>
  <c r="AF63" i="3"/>
  <c r="AA6" i="14" s="1"/>
  <c r="AF19" i="3"/>
  <c r="AA4" i="8" s="1"/>
  <c r="AF77" i="3"/>
  <c r="AA6" i="16" s="1"/>
  <c r="AF20" i="3"/>
  <c r="AA5" i="8" s="1"/>
  <c r="AF33" i="3"/>
  <c r="AA4" i="10" s="1"/>
  <c r="AF26" i="3"/>
  <c r="AA4" i="9" s="1"/>
  <c r="AF83" i="3"/>
  <c r="AA5" i="17" s="1"/>
  <c r="AF84" i="3"/>
  <c r="AA6" i="17" s="1"/>
  <c r="AF81" i="3"/>
  <c r="AA3" i="17" s="1"/>
  <c r="AF35" i="3"/>
  <c r="AA6" i="10" s="1"/>
  <c r="AF32" i="3"/>
  <c r="AA3" i="10" s="1"/>
  <c r="AA2" i="17"/>
  <c r="AA2" i="10"/>
  <c r="AA2" i="8"/>
  <c r="AF28" i="3"/>
  <c r="AA6" i="9" s="1"/>
  <c r="AF21" i="3"/>
  <c r="AA6" i="8" s="1"/>
  <c r="AF25" i="3"/>
  <c r="AA3" i="9" s="1"/>
  <c r="AG9" i="3"/>
  <c r="AA1" i="17"/>
  <c r="AA1" i="15"/>
  <c r="AA1" i="13"/>
  <c r="AA1" i="11"/>
  <c r="AA1" i="9"/>
  <c r="AA1" i="12"/>
  <c r="AA1" i="18"/>
  <c r="AA1" i="10"/>
  <c r="AA1" i="2"/>
  <c r="AA1" i="8"/>
  <c r="AA1" i="16"/>
  <c r="AA1" i="14"/>
  <c r="AF12" i="3"/>
  <c r="AA4" i="2" s="1"/>
  <c r="AA3" i="13"/>
  <c r="AA6" i="11"/>
  <c r="AF13" i="3"/>
  <c r="AA5" i="2" s="1"/>
  <c r="AF14" i="3"/>
  <c r="AA6" i="2" s="1"/>
  <c r="AF11" i="3"/>
  <c r="AA3" i="2" s="1"/>
  <c r="AG36" i="3" l="1"/>
  <c r="AB7" i="10" s="1"/>
  <c r="AG37" i="3"/>
  <c r="AB8" i="10" s="1"/>
  <c r="AG44" i="3"/>
  <c r="AB8" i="11" s="1"/>
  <c r="AG50" i="3"/>
  <c r="AB7" i="12" s="1"/>
  <c r="AG58" i="3"/>
  <c r="AB8" i="13" s="1"/>
  <c r="AG64" i="3"/>
  <c r="AB7" i="14" s="1"/>
  <c r="AG43" i="3"/>
  <c r="AB7" i="11" s="1"/>
  <c r="AG51" i="3"/>
  <c r="AB8" i="12" s="1"/>
  <c r="AG57" i="3"/>
  <c r="AB7" i="13" s="1"/>
  <c r="AG65" i="3"/>
  <c r="AB8" i="14" s="1"/>
  <c r="AG71" i="3"/>
  <c r="AB7" i="15" s="1"/>
  <c r="AG79" i="3"/>
  <c r="AB8" i="16" s="1"/>
  <c r="AG85" i="3"/>
  <c r="AB7" i="17" s="1"/>
  <c r="AG72" i="3"/>
  <c r="AB8" i="15" s="1"/>
  <c r="AG78" i="3"/>
  <c r="AB7" i="16" s="1"/>
  <c r="AG92" i="3"/>
  <c r="AG22" i="3"/>
  <c r="AB7" i="8" s="1"/>
  <c r="AG30" i="3"/>
  <c r="AB8" i="9" s="1"/>
  <c r="AG86" i="3"/>
  <c r="AB8" i="17" s="1"/>
  <c r="AG29" i="3"/>
  <c r="AB7" i="9" s="1"/>
  <c r="AG15" i="3"/>
  <c r="AB7" i="2" s="1"/>
  <c r="AG18" i="3"/>
  <c r="AB3" i="8" s="1"/>
  <c r="AG23" i="3"/>
  <c r="AB8" i="8" s="1"/>
  <c r="AG16" i="3"/>
  <c r="AB8" i="2" s="1"/>
  <c r="AG53" i="3"/>
  <c r="AG91" i="3"/>
  <c r="AG89" i="3"/>
  <c r="AB4" i="18" s="1"/>
  <c r="AG88" i="3"/>
  <c r="AG90" i="3"/>
  <c r="AB2" i="18"/>
  <c r="AG42" i="3"/>
  <c r="AB6" i="11" s="1"/>
  <c r="AG52" i="3"/>
  <c r="AB2" i="13" s="1"/>
  <c r="AG61" i="3"/>
  <c r="AB4" i="14" s="1"/>
  <c r="AG62" i="3"/>
  <c r="AB5" i="14" s="1"/>
  <c r="AG46" i="3"/>
  <c r="AB3" i="12" s="1"/>
  <c r="AG76" i="3"/>
  <c r="AB5" i="16" s="1"/>
  <c r="AG41" i="3"/>
  <c r="AB5" i="11" s="1"/>
  <c r="AG82" i="3"/>
  <c r="AB4" i="17" s="1"/>
  <c r="AG75" i="3"/>
  <c r="AB4" i="16" s="1"/>
  <c r="AG70" i="3"/>
  <c r="AB6" i="15" s="1"/>
  <c r="AG66" i="3"/>
  <c r="AB2" i="15" s="1"/>
  <c r="AG56" i="3"/>
  <c r="AB6" i="13" s="1"/>
  <c r="AG47" i="3"/>
  <c r="AB4" i="12" s="1"/>
  <c r="AG69" i="3"/>
  <c r="AB5" i="15" s="1"/>
  <c r="AG19" i="3"/>
  <c r="AB4" i="8" s="1"/>
  <c r="AG59" i="3"/>
  <c r="AB2" i="14" s="1"/>
  <c r="AG38" i="3"/>
  <c r="AB2" i="11" s="1"/>
  <c r="AG49" i="3"/>
  <c r="AB6" i="12" s="1"/>
  <c r="AG45" i="3"/>
  <c r="AB2" i="12" s="1"/>
  <c r="AG40" i="3"/>
  <c r="AB4" i="11" s="1"/>
  <c r="AG27" i="3"/>
  <c r="AB5" i="9" s="1"/>
  <c r="AG77" i="3"/>
  <c r="AB6" i="16" s="1"/>
  <c r="AG67" i="3"/>
  <c r="AB3" i="15" s="1"/>
  <c r="AG60" i="3"/>
  <c r="AB3" i="14" s="1"/>
  <c r="AG48" i="3"/>
  <c r="AB5" i="12" s="1"/>
  <c r="AG73" i="3"/>
  <c r="AB2" i="16" s="1"/>
  <c r="AG68" i="3"/>
  <c r="AB4" i="15" s="1"/>
  <c r="AG34" i="3"/>
  <c r="AB5" i="10" s="1"/>
  <c r="AG74" i="3"/>
  <c r="AB3" i="16" s="1"/>
  <c r="AG55" i="3"/>
  <c r="AB5" i="13" s="1"/>
  <c r="AG39" i="3"/>
  <c r="AB3" i="11" s="1"/>
  <c r="AG63" i="3"/>
  <c r="AB6" i="14" s="1"/>
  <c r="AG54" i="3"/>
  <c r="AB4" i="13" s="1"/>
  <c r="AG20" i="3"/>
  <c r="AB5" i="8" s="1"/>
  <c r="AG84" i="3"/>
  <c r="AB6" i="17" s="1"/>
  <c r="AG81" i="3"/>
  <c r="AB3" i="17" s="1"/>
  <c r="AG26" i="3"/>
  <c r="AB4" i="9" s="1"/>
  <c r="AG33" i="3"/>
  <c r="AB4" i="10" s="1"/>
  <c r="AG83" i="3"/>
  <c r="AB5" i="17" s="1"/>
  <c r="AG25" i="3"/>
  <c r="AB3" i="9" s="1"/>
  <c r="AG35" i="3"/>
  <c r="AB6" i="10" s="1"/>
  <c r="AG28" i="3"/>
  <c r="AB6" i="9" s="1"/>
  <c r="AB2" i="10"/>
  <c r="AG32" i="3"/>
  <c r="AB3" i="10" s="1"/>
  <c r="AB2" i="17"/>
  <c r="AG21" i="3"/>
  <c r="AB6" i="8" s="1"/>
  <c r="AB2" i="8"/>
  <c r="AH9" i="3"/>
  <c r="AB1" i="18"/>
  <c r="AB1" i="16"/>
  <c r="AB1" i="14"/>
  <c r="AB1" i="12"/>
  <c r="AB1" i="10"/>
  <c r="AB1" i="17"/>
  <c r="AB1" i="15"/>
  <c r="AB1" i="13"/>
  <c r="AB1" i="11"/>
  <c r="AB1" i="8"/>
  <c r="AB1" i="9"/>
  <c r="AB1" i="2"/>
  <c r="AG12" i="3"/>
  <c r="AB4" i="2" s="1"/>
  <c r="AB3" i="13"/>
  <c r="AG13" i="3"/>
  <c r="AB5" i="2" s="1"/>
  <c r="AG11" i="3"/>
  <c r="AB3" i="2" s="1"/>
  <c r="AG14" i="3"/>
  <c r="AB6" i="2" s="1"/>
  <c r="AH36" i="3" l="1"/>
  <c r="AC7" i="10" s="1"/>
  <c r="AH37" i="3"/>
  <c r="AC8" i="10" s="1"/>
  <c r="AH57" i="3"/>
  <c r="AC7" i="13" s="1"/>
  <c r="AH44" i="3"/>
  <c r="AC8" i="11" s="1"/>
  <c r="AH50" i="3"/>
  <c r="AC7" i="12" s="1"/>
  <c r="AH58" i="3"/>
  <c r="AC8" i="13" s="1"/>
  <c r="AH43" i="3"/>
  <c r="AC7" i="11" s="1"/>
  <c r="AH51" i="3"/>
  <c r="AC8" i="12" s="1"/>
  <c r="AH64" i="3"/>
  <c r="AC7" i="14" s="1"/>
  <c r="AH65" i="3"/>
  <c r="AC8" i="14" s="1"/>
  <c r="AH71" i="3"/>
  <c r="AC7" i="15" s="1"/>
  <c r="AH79" i="3"/>
  <c r="AC8" i="16" s="1"/>
  <c r="AH85" i="3"/>
  <c r="AC7" i="17" s="1"/>
  <c r="AH72" i="3"/>
  <c r="AC8" i="15" s="1"/>
  <c r="AH78" i="3"/>
  <c r="AC7" i="16" s="1"/>
  <c r="AH92" i="3"/>
  <c r="AH22" i="3"/>
  <c r="AC7" i="8" s="1"/>
  <c r="AH86" i="3"/>
  <c r="AC8" i="17" s="1"/>
  <c r="AH29" i="3"/>
  <c r="AC7" i="9" s="1"/>
  <c r="AH30" i="3"/>
  <c r="AC8" i="9" s="1"/>
  <c r="AH15" i="3"/>
  <c r="AC7" i="2" s="1"/>
  <c r="AH18" i="3"/>
  <c r="AC3" i="8" s="1"/>
  <c r="AH23" i="3"/>
  <c r="AC8" i="8" s="1"/>
  <c r="AH90" i="3"/>
  <c r="AH88" i="3"/>
  <c r="AC2" i="18"/>
  <c r="AH42" i="3"/>
  <c r="AC6" i="11" s="1"/>
  <c r="AH91" i="3"/>
  <c r="AH53" i="3"/>
  <c r="AC3" i="13" s="1"/>
  <c r="AH89" i="3"/>
  <c r="AC4" i="18" s="1"/>
  <c r="AH16" i="3"/>
  <c r="AC8" i="2" s="1"/>
  <c r="AH76" i="3"/>
  <c r="AC5" i="16" s="1"/>
  <c r="AH41" i="3"/>
  <c r="AC5" i="11" s="1"/>
  <c r="AH70" i="3"/>
  <c r="AC6" i="15" s="1"/>
  <c r="AH46" i="3"/>
  <c r="AC3" i="12" s="1"/>
  <c r="AH61" i="3"/>
  <c r="AC4" i="14" s="1"/>
  <c r="AH62" i="3"/>
  <c r="AC5" i="14" s="1"/>
  <c r="AH82" i="3"/>
  <c r="AC4" i="17" s="1"/>
  <c r="AH52" i="3"/>
  <c r="AC2" i="13" s="1"/>
  <c r="AH75" i="3"/>
  <c r="AC4" i="16" s="1"/>
  <c r="AH66" i="3"/>
  <c r="AC2" i="15" s="1"/>
  <c r="AH34" i="3"/>
  <c r="AC5" i="10" s="1"/>
  <c r="AH49" i="3"/>
  <c r="AC6" i="12" s="1"/>
  <c r="AH74" i="3"/>
  <c r="AC3" i="16" s="1"/>
  <c r="AH48" i="3"/>
  <c r="AC5" i="12" s="1"/>
  <c r="AH39" i="3"/>
  <c r="AC3" i="11" s="1"/>
  <c r="AH63" i="3"/>
  <c r="AC6" i="14" s="1"/>
  <c r="AH40" i="3"/>
  <c r="AC4" i="11" s="1"/>
  <c r="AH69" i="3"/>
  <c r="AC5" i="15" s="1"/>
  <c r="AH55" i="3"/>
  <c r="AC5" i="13" s="1"/>
  <c r="AH59" i="3"/>
  <c r="AC2" i="14" s="1"/>
  <c r="AH54" i="3"/>
  <c r="AC4" i="13" s="1"/>
  <c r="AH47" i="3"/>
  <c r="AC4" i="12" s="1"/>
  <c r="AH38" i="3"/>
  <c r="AC2" i="11" s="1"/>
  <c r="AH27" i="3"/>
  <c r="AC5" i="9" s="1"/>
  <c r="AH19" i="3"/>
  <c r="AC4" i="8" s="1"/>
  <c r="AH73" i="3"/>
  <c r="AC2" i="16" s="1"/>
  <c r="AH68" i="3"/>
  <c r="AC4" i="15" s="1"/>
  <c r="AH56" i="3"/>
  <c r="AC6" i="13" s="1"/>
  <c r="AH67" i="3"/>
  <c r="AC3" i="15" s="1"/>
  <c r="AH45" i="3"/>
  <c r="AC2" i="12" s="1"/>
  <c r="AH60" i="3"/>
  <c r="AC3" i="14" s="1"/>
  <c r="AH77" i="3"/>
  <c r="AC6" i="16" s="1"/>
  <c r="AH20" i="3"/>
  <c r="AC5" i="8" s="1"/>
  <c r="AH81" i="3"/>
  <c r="AC3" i="17" s="1"/>
  <c r="AH84" i="3"/>
  <c r="AC6" i="17" s="1"/>
  <c r="AH26" i="3"/>
  <c r="AC4" i="9" s="1"/>
  <c r="AH83" i="3"/>
  <c r="AC5" i="17" s="1"/>
  <c r="AH33" i="3"/>
  <c r="AC4" i="10" s="1"/>
  <c r="AH35" i="3"/>
  <c r="AC6" i="10" s="1"/>
  <c r="AC2" i="17"/>
  <c r="AH28" i="3"/>
  <c r="AC6" i="9" s="1"/>
  <c r="AH32" i="3"/>
  <c r="AC3" i="10" s="1"/>
  <c r="AH21" i="3"/>
  <c r="AC6" i="8" s="1"/>
  <c r="AC2" i="10"/>
  <c r="AH25" i="3"/>
  <c r="AC3" i="9" s="1"/>
  <c r="AC2" i="8"/>
  <c r="AI9" i="3"/>
  <c r="AC1" i="18"/>
  <c r="AC1" i="16"/>
  <c r="AC1" i="14"/>
  <c r="AC1" i="12"/>
  <c r="AC1" i="10"/>
  <c r="AC1" i="13"/>
  <c r="AC1" i="2"/>
  <c r="AC1" i="11"/>
  <c r="AC1" i="8"/>
  <c r="AC1" i="15"/>
  <c r="AC1" i="17"/>
  <c r="AC1" i="9"/>
  <c r="AH12" i="3"/>
  <c r="AC4" i="2" s="1"/>
  <c r="AH13" i="3"/>
  <c r="AC5" i="2" s="1"/>
  <c r="AH14" i="3"/>
  <c r="AC6" i="2" s="1"/>
  <c r="AH11" i="3"/>
  <c r="AC3" i="2" s="1"/>
  <c r="AI36" i="3" l="1"/>
  <c r="AD7" i="10" s="1"/>
  <c r="AI37" i="3"/>
  <c r="AD8" i="10" s="1"/>
  <c r="AI43" i="3"/>
  <c r="AD7" i="11" s="1"/>
  <c r="AI51" i="3"/>
  <c r="AD8" i="12" s="1"/>
  <c r="AI57" i="3"/>
  <c r="AD7" i="13" s="1"/>
  <c r="AI44" i="3"/>
  <c r="AD8" i="11" s="1"/>
  <c r="AI50" i="3"/>
  <c r="AD7" i="12" s="1"/>
  <c r="AI58" i="3"/>
  <c r="AD8" i="13" s="1"/>
  <c r="AI72" i="3"/>
  <c r="AD8" i="15" s="1"/>
  <c r="AI78" i="3"/>
  <c r="AD7" i="16" s="1"/>
  <c r="AI86" i="3"/>
  <c r="AD8" i="17" s="1"/>
  <c r="AI64" i="3"/>
  <c r="AD7" i="14" s="1"/>
  <c r="AI65" i="3"/>
  <c r="AD8" i="14" s="1"/>
  <c r="AI71" i="3"/>
  <c r="AD7" i="15" s="1"/>
  <c r="AI79" i="3"/>
  <c r="AD8" i="16" s="1"/>
  <c r="AI85" i="3"/>
  <c r="AD7" i="17" s="1"/>
  <c r="AI92" i="3"/>
  <c r="AI30" i="3"/>
  <c r="AD8" i="9" s="1"/>
  <c r="AI29" i="3"/>
  <c r="AD7" i="9" s="1"/>
  <c r="AI22" i="3"/>
  <c r="AD7" i="8" s="1"/>
  <c r="AI15" i="3"/>
  <c r="AD7" i="2" s="1"/>
  <c r="AI18" i="3"/>
  <c r="AD3" i="8" s="1"/>
  <c r="AI16" i="3"/>
  <c r="AD8" i="2" s="1"/>
  <c r="AI23" i="3"/>
  <c r="AD8" i="8" s="1"/>
  <c r="AI90" i="3"/>
  <c r="AI53" i="3"/>
  <c r="AD3" i="13" s="1"/>
  <c r="AI88" i="3"/>
  <c r="AD2" i="18"/>
  <c r="AI91" i="3"/>
  <c r="AI89" i="3"/>
  <c r="AD4" i="18" s="1"/>
  <c r="AI42" i="3"/>
  <c r="AD6" i="11" s="1"/>
  <c r="AI76" i="3"/>
  <c r="AD5" i="16" s="1"/>
  <c r="AI61" i="3"/>
  <c r="AD4" i="14" s="1"/>
  <c r="AI46" i="3"/>
  <c r="AD3" i="12" s="1"/>
  <c r="AI82" i="3"/>
  <c r="AD4" i="17" s="1"/>
  <c r="AI62" i="3"/>
  <c r="AD5" i="14" s="1"/>
  <c r="AI41" i="3"/>
  <c r="AD5" i="11" s="1"/>
  <c r="AI75" i="3"/>
  <c r="AD4" i="16" s="1"/>
  <c r="AI70" i="3"/>
  <c r="AD6" i="15" s="1"/>
  <c r="AI52" i="3"/>
  <c r="AD2" i="13" s="1"/>
  <c r="AI66" i="3"/>
  <c r="AD2" i="15" s="1"/>
  <c r="AI34" i="3"/>
  <c r="AD5" i="10" s="1"/>
  <c r="AI49" i="3"/>
  <c r="AD6" i="12" s="1"/>
  <c r="AI40" i="3"/>
  <c r="AD4" i="11" s="1"/>
  <c r="AI47" i="3"/>
  <c r="AD4" i="12" s="1"/>
  <c r="AI74" i="3"/>
  <c r="AD3" i="16" s="1"/>
  <c r="AI69" i="3"/>
  <c r="AD5" i="15" s="1"/>
  <c r="AI55" i="3"/>
  <c r="AD5" i="13" s="1"/>
  <c r="AI19" i="3"/>
  <c r="AD4" i="8" s="1"/>
  <c r="AI77" i="3"/>
  <c r="AD6" i="16" s="1"/>
  <c r="AI73" i="3"/>
  <c r="AD2" i="16" s="1"/>
  <c r="AI59" i="3"/>
  <c r="AD2" i="14" s="1"/>
  <c r="AI54" i="3"/>
  <c r="AD4" i="13" s="1"/>
  <c r="AI45" i="3"/>
  <c r="AD2" i="12" s="1"/>
  <c r="AI27" i="3"/>
  <c r="AD5" i="9" s="1"/>
  <c r="AI68" i="3"/>
  <c r="AD4" i="15" s="1"/>
  <c r="AI56" i="3"/>
  <c r="AD6" i="13" s="1"/>
  <c r="AI38" i="3"/>
  <c r="AD2" i="11" s="1"/>
  <c r="AI67" i="3"/>
  <c r="AD3" i="15" s="1"/>
  <c r="AI60" i="3"/>
  <c r="AD3" i="14" s="1"/>
  <c r="AI48" i="3"/>
  <c r="AD5" i="12" s="1"/>
  <c r="AI39" i="3"/>
  <c r="AD3" i="11" s="1"/>
  <c r="AI63" i="3"/>
  <c r="AD6" i="14" s="1"/>
  <c r="AI20" i="3"/>
  <c r="AD5" i="8" s="1"/>
  <c r="AI81" i="3"/>
  <c r="AD3" i="17" s="1"/>
  <c r="AI84" i="3"/>
  <c r="AD6" i="17" s="1"/>
  <c r="AI33" i="3"/>
  <c r="AD4" i="10" s="1"/>
  <c r="AI26" i="3"/>
  <c r="AD4" i="9" s="1"/>
  <c r="AI83" i="3"/>
  <c r="AD5" i="17" s="1"/>
  <c r="AI35" i="3"/>
  <c r="AD6" i="10" s="1"/>
  <c r="AD2" i="10"/>
  <c r="AI32" i="3"/>
  <c r="AD3" i="10" s="1"/>
  <c r="AI28" i="3"/>
  <c r="AD6" i="9" s="1"/>
  <c r="AI21" i="3"/>
  <c r="AD6" i="8" s="1"/>
  <c r="AI25" i="3"/>
  <c r="AD3" i="9" s="1"/>
  <c r="AD2" i="17"/>
  <c r="AD2" i="8"/>
  <c r="AJ9" i="3"/>
  <c r="AD1" i="17"/>
  <c r="AD1" i="15"/>
  <c r="AD1" i="13"/>
  <c r="AD1" i="11"/>
  <c r="AD1" i="9"/>
  <c r="AD1" i="18"/>
  <c r="AD1" i="16"/>
  <c r="AD1" i="14"/>
  <c r="AD1" i="12"/>
  <c r="AD1" i="10"/>
  <c r="AD1" i="2"/>
  <c r="AD1" i="8"/>
  <c r="AI12" i="3"/>
  <c r="AD4" i="2" s="1"/>
  <c r="AI13" i="3"/>
  <c r="AD5" i="2" s="1"/>
  <c r="AI11" i="3"/>
  <c r="AD3" i="2" s="1"/>
  <c r="AI14" i="3"/>
  <c r="AD6" i="2" s="1"/>
  <c r="AJ36" i="3" l="1"/>
  <c r="AE7" i="10" s="1"/>
  <c r="AJ37" i="3"/>
  <c r="AE8" i="10" s="1"/>
  <c r="AJ58" i="3"/>
  <c r="AE8" i="13" s="1"/>
  <c r="AJ43" i="3"/>
  <c r="AE7" i="11" s="1"/>
  <c r="AJ51" i="3"/>
  <c r="AE8" i="12" s="1"/>
  <c r="AJ57" i="3"/>
  <c r="AE7" i="13" s="1"/>
  <c r="AJ44" i="3"/>
  <c r="AE8" i="11" s="1"/>
  <c r="AJ50" i="3"/>
  <c r="AE7" i="12" s="1"/>
  <c r="AJ72" i="3"/>
  <c r="AE8" i="15" s="1"/>
  <c r="AJ78" i="3"/>
  <c r="AE7" i="16" s="1"/>
  <c r="AJ64" i="3"/>
  <c r="AE7" i="14" s="1"/>
  <c r="AJ65" i="3"/>
  <c r="AE8" i="14" s="1"/>
  <c r="AJ71" i="3"/>
  <c r="AE7" i="15" s="1"/>
  <c r="AJ79" i="3"/>
  <c r="AE8" i="16" s="1"/>
  <c r="AJ85" i="3"/>
  <c r="AE7" i="17" s="1"/>
  <c r="AJ92" i="3"/>
  <c r="AJ22" i="3"/>
  <c r="AE7" i="8" s="1"/>
  <c r="AJ30" i="3"/>
  <c r="AE8" i="9" s="1"/>
  <c r="AJ86" i="3"/>
  <c r="AE8" i="17" s="1"/>
  <c r="AJ29" i="3"/>
  <c r="AE7" i="9" s="1"/>
  <c r="AJ15" i="3"/>
  <c r="AE7" i="2" s="1"/>
  <c r="AJ18" i="3"/>
  <c r="AE3" i="8" s="1"/>
  <c r="AJ23" i="3"/>
  <c r="AE8" i="8" s="1"/>
  <c r="AJ16" i="3"/>
  <c r="AE8" i="2" s="1"/>
  <c r="AE2" i="18"/>
  <c r="AJ53" i="3"/>
  <c r="AE3" i="13" s="1"/>
  <c r="AJ91" i="3"/>
  <c r="AJ89" i="3"/>
  <c r="AE4" i="18" s="1"/>
  <c r="AJ90" i="3"/>
  <c r="AJ88" i="3"/>
  <c r="AJ42" i="3"/>
  <c r="AE6" i="11" s="1"/>
  <c r="AJ76" i="3"/>
  <c r="AE5" i="16" s="1"/>
  <c r="AJ82" i="3"/>
  <c r="AE4" i="17" s="1"/>
  <c r="AJ61" i="3"/>
  <c r="AE4" i="14" s="1"/>
  <c r="AJ52" i="3"/>
  <c r="AE2" i="13" s="1"/>
  <c r="AJ75" i="3"/>
  <c r="AE4" i="16" s="1"/>
  <c r="AJ62" i="3"/>
  <c r="AE5" i="14" s="1"/>
  <c r="AJ41" i="3"/>
  <c r="AE5" i="11" s="1"/>
  <c r="AJ70" i="3"/>
  <c r="AE6" i="15" s="1"/>
  <c r="AJ46" i="3"/>
  <c r="AE3" i="12" s="1"/>
  <c r="AJ66" i="3"/>
  <c r="AE2" i="15" s="1"/>
  <c r="AJ67" i="3"/>
  <c r="AE3" i="15" s="1"/>
  <c r="AJ45" i="3"/>
  <c r="AE2" i="12" s="1"/>
  <c r="AJ19" i="3"/>
  <c r="AE4" i="8" s="1"/>
  <c r="AJ77" i="3"/>
  <c r="AE6" i="16" s="1"/>
  <c r="AJ56" i="3"/>
  <c r="AE6" i="13" s="1"/>
  <c r="AJ38" i="3"/>
  <c r="AE2" i="11" s="1"/>
  <c r="AJ74" i="3"/>
  <c r="AE3" i="16" s="1"/>
  <c r="AJ73" i="3"/>
  <c r="AE2" i="16" s="1"/>
  <c r="AJ59" i="3"/>
  <c r="AE2" i="14" s="1"/>
  <c r="AJ47" i="3"/>
  <c r="AE4" i="12" s="1"/>
  <c r="AJ49" i="3"/>
  <c r="AE6" i="12" s="1"/>
  <c r="AJ40" i="3"/>
  <c r="AE4" i="11" s="1"/>
  <c r="AJ69" i="3"/>
  <c r="AE5" i="15" s="1"/>
  <c r="AJ68" i="3"/>
  <c r="AE4" i="15" s="1"/>
  <c r="AJ34" i="3"/>
  <c r="AE5" i="10" s="1"/>
  <c r="AJ60" i="3"/>
  <c r="AE3" i="14" s="1"/>
  <c r="AJ55" i="3"/>
  <c r="AE5" i="13" s="1"/>
  <c r="AJ27" i="3"/>
  <c r="AE5" i="9" s="1"/>
  <c r="AJ48" i="3"/>
  <c r="AE5" i="12" s="1"/>
  <c r="AJ39" i="3"/>
  <c r="AE3" i="11" s="1"/>
  <c r="AJ63" i="3"/>
  <c r="AE6" i="14" s="1"/>
  <c r="AJ54" i="3"/>
  <c r="AE4" i="13" s="1"/>
  <c r="AJ20" i="3"/>
  <c r="AE5" i="8" s="1"/>
  <c r="AJ84" i="3"/>
  <c r="AE6" i="17" s="1"/>
  <c r="AJ81" i="3"/>
  <c r="AE3" i="17" s="1"/>
  <c r="AJ33" i="3"/>
  <c r="AE4" i="10" s="1"/>
  <c r="AJ26" i="3"/>
  <c r="AE4" i="9" s="1"/>
  <c r="AJ83" i="3"/>
  <c r="AE5" i="17" s="1"/>
  <c r="AJ35" i="3"/>
  <c r="AE6" i="10" s="1"/>
  <c r="AJ28" i="3"/>
  <c r="AE6" i="9" s="1"/>
  <c r="AE2" i="10"/>
  <c r="AJ32" i="3"/>
  <c r="AE3" i="10" s="1"/>
  <c r="AE2" i="17"/>
  <c r="AJ25" i="3"/>
  <c r="AE3" i="9" s="1"/>
  <c r="AE2" i="8"/>
  <c r="AJ21" i="3"/>
  <c r="AE6" i="8" s="1"/>
  <c r="AK9" i="3"/>
  <c r="AE1" i="17"/>
  <c r="AE1" i="15"/>
  <c r="AE1" i="13"/>
  <c r="AE1" i="11"/>
  <c r="AE1" i="9"/>
  <c r="AE1" i="14"/>
  <c r="AE1" i="12"/>
  <c r="AE1" i="2"/>
  <c r="AE1" i="18"/>
  <c r="AE1" i="10"/>
  <c r="AE1" i="16"/>
  <c r="AE1" i="8"/>
  <c r="AJ12" i="3"/>
  <c r="AE4" i="2" s="1"/>
  <c r="AJ13" i="3"/>
  <c r="AE5" i="2" s="1"/>
  <c r="AJ14" i="3"/>
  <c r="AE6" i="2" s="1"/>
  <c r="AJ11" i="3"/>
  <c r="AE3" i="2" s="1"/>
  <c r="AK36" i="3" l="1"/>
  <c r="AF7" i="10" s="1"/>
  <c r="AK37" i="3"/>
  <c r="AF8" i="10" s="1"/>
  <c r="AK44" i="3"/>
  <c r="AF8" i="11" s="1"/>
  <c r="AK50" i="3"/>
  <c r="AF7" i="12" s="1"/>
  <c r="AK58" i="3"/>
  <c r="AF8" i="13" s="1"/>
  <c r="AK64" i="3"/>
  <c r="AF7" i="14" s="1"/>
  <c r="AK29" i="3"/>
  <c r="AF7" i="9" s="1"/>
  <c r="AK43" i="3"/>
  <c r="AF7" i="11" s="1"/>
  <c r="AK51" i="3"/>
  <c r="AF8" i="12" s="1"/>
  <c r="AK57" i="3"/>
  <c r="AF7" i="13" s="1"/>
  <c r="AK65" i="3"/>
  <c r="AF8" i="14" s="1"/>
  <c r="AK71" i="3"/>
  <c r="AF7" i="15" s="1"/>
  <c r="AK79" i="3"/>
  <c r="AF8" i="16" s="1"/>
  <c r="AK85" i="3"/>
  <c r="AF7" i="17" s="1"/>
  <c r="AK72" i="3"/>
  <c r="AF8" i="15" s="1"/>
  <c r="AK78" i="3"/>
  <c r="AF7" i="16" s="1"/>
  <c r="AK92" i="3"/>
  <c r="AK30" i="3"/>
  <c r="AF8" i="9" s="1"/>
  <c r="AK22" i="3"/>
  <c r="AF7" i="8" s="1"/>
  <c r="AK86" i="3"/>
  <c r="AF8" i="17" s="1"/>
  <c r="AK15" i="3"/>
  <c r="AF7" i="2" s="1"/>
  <c r="AK18" i="3"/>
  <c r="AF3" i="8" s="1"/>
  <c r="AK16" i="3"/>
  <c r="AF8" i="2" s="1"/>
  <c r="AK23" i="3"/>
  <c r="AF8" i="8" s="1"/>
  <c r="AK90" i="3"/>
  <c r="AK88" i="3"/>
  <c r="AK42" i="3"/>
  <c r="AF6" i="11" s="1"/>
  <c r="AK53" i="3"/>
  <c r="AF3" i="13" s="1"/>
  <c r="AK91" i="3"/>
  <c r="AK89" i="3"/>
  <c r="AF4" i="18" s="1"/>
  <c r="AF2" i="18"/>
  <c r="AK82" i="3"/>
  <c r="AF4" i="17" s="1"/>
  <c r="AK75" i="3"/>
  <c r="AF4" i="16" s="1"/>
  <c r="AK70" i="3"/>
  <c r="AF6" i="15" s="1"/>
  <c r="AK66" i="3"/>
  <c r="AF2" i="15" s="1"/>
  <c r="AK52" i="3"/>
  <c r="AF2" i="13" s="1"/>
  <c r="AK76" i="3"/>
  <c r="AF5" i="16" s="1"/>
  <c r="AK61" i="3"/>
  <c r="AF4" i="14" s="1"/>
  <c r="AK62" i="3"/>
  <c r="AF5" i="14" s="1"/>
  <c r="AK46" i="3"/>
  <c r="AF3" i="12" s="1"/>
  <c r="AK41" i="3"/>
  <c r="AF5" i="11" s="1"/>
  <c r="AK34" i="3"/>
  <c r="AF5" i="10" s="1"/>
  <c r="AK74" i="3"/>
  <c r="AF3" i="16" s="1"/>
  <c r="AK55" i="3"/>
  <c r="AF5" i="13" s="1"/>
  <c r="AK39" i="3"/>
  <c r="AF3" i="11" s="1"/>
  <c r="AK63" i="3"/>
  <c r="AF6" i="14" s="1"/>
  <c r="AK56" i="3"/>
  <c r="AF6" i="13" s="1"/>
  <c r="AK47" i="3"/>
  <c r="AF4" i="12" s="1"/>
  <c r="AK69" i="3"/>
  <c r="AF5" i="15" s="1"/>
  <c r="AK59" i="3"/>
  <c r="AF2" i="14" s="1"/>
  <c r="AK38" i="3"/>
  <c r="AF2" i="11" s="1"/>
  <c r="AK49" i="3"/>
  <c r="AF6" i="12" s="1"/>
  <c r="AK45" i="3"/>
  <c r="AF2" i="12" s="1"/>
  <c r="AK40" i="3"/>
  <c r="AF4" i="11" s="1"/>
  <c r="AK27" i="3"/>
  <c r="AF5" i="9" s="1"/>
  <c r="AK19" i="3"/>
  <c r="AF4" i="8" s="1"/>
  <c r="AK48" i="3"/>
  <c r="AF5" i="12" s="1"/>
  <c r="AK77" i="3"/>
  <c r="AF6" i="16" s="1"/>
  <c r="AK73" i="3"/>
  <c r="AF2" i="16" s="1"/>
  <c r="AK67" i="3"/>
  <c r="AF3" i="15" s="1"/>
  <c r="AK60" i="3"/>
  <c r="AF3" i="14" s="1"/>
  <c r="AK68" i="3"/>
  <c r="AF4" i="15" s="1"/>
  <c r="AK54" i="3"/>
  <c r="AF4" i="13" s="1"/>
  <c r="AK20" i="3"/>
  <c r="AF5" i="8" s="1"/>
  <c r="AK84" i="3"/>
  <c r="AF6" i="17" s="1"/>
  <c r="AK81" i="3"/>
  <c r="AF3" i="17" s="1"/>
  <c r="AK26" i="3"/>
  <c r="AF4" i="9" s="1"/>
  <c r="AK33" i="3"/>
  <c r="AF4" i="10" s="1"/>
  <c r="AK83" i="3"/>
  <c r="AF5" i="17" s="1"/>
  <c r="AF2" i="10"/>
  <c r="AK35" i="3"/>
  <c r="AF6" i="10" s="1"/>
  <c r="AK28" i="3"/>
  <c r="AF6" i="9" s="1"/>
  <c r="AK25" i="3"/>
  <c r="AF3" i="9" s="1"/>
  <c r="AF2" i="17"/>
  <c r="AF2" i="8"/>
  <c r="AK21" i="3"/>
  <c r="AF6" i="8" s="1"/>
  <c r="AK32" i="3"/>
  <c r="AF3" i="10" s="1"/>
  <c r="AL9" i="3"/>
  <c r="AF1" i="18"/>
  <c r="AF1" i="16"/>
  <c r="AF1" i="14"/>
  <c r="AF1" i="12"/>
  <c r="AF1" i="10"/>
  <c r="AF1" i="17"/>
  <c r="AF1" i="15"/>
  <c r="AF1" i="13"/>
  <c r="AF1" i="11"/>
  <c r="AF1" i="8"/>
  <c r="AF1" i="2"/>
  <c r="AF1" i="9"/>
  <c r="AK12" i="3"/>
  <c r="AF4" i="2" s="1"/>
  <c r="AK13" i="3"/>
  <c r="AF5" i="2" s="1"/>
  <c r="AK14" i="3"/>
  <c r="AF6" i="2" s="1"/>
  <c r="AK11" i="3"/>
  <c r="AF3" i="2" s="1"/>
  <c r="AL36" i="3" l="1"/>
  <c r="AG7" i="10" s="1"/>
  <c r="AL37" i="3"/>
  <c r="AG8" i="10" s="1"/>
  <c r="AL57" i="3"/>
  <c r="AG7" i="13" s="1"/>
  <c r="AL44" i="3"/>
  <c r="AG8" i="11" s="1"/>
  <c r="AL50" i="3"/>
  <c r="AG7" i="12" s="1"/>
  <c r="AL58" i="3"/>
  <c r="AG8" i="13" s="1"/>
  <c r="AL43" i="3"/>
  <c r="AG7" i="11" s="1"/>
  <c r="AL51" i="3"/>
  <c r="AG8" i="12" s="1"/>
  <c r="AL64" i="3"/>
  <c r="AG7" i="14" s="1"/>
  <c r="AL65" i="3"/>
  <c r="AG8" i="14" s="1"/>
  <c r="AL71" i="3"/>
  <c r="AG7" i="15" s="1"/>
  <c r="AL79" i="3"/>
  <c r="AG8" i="16" s="1"/>
  <c r="AL72" i="3"/>
  <c r="AG8" i="15" s="1"/>
  <c r="AL78" i="3"/>
  <c r="AG7" i="16" s="1"/>
  <c r="AL85" i="3"/>
  <c r="AG7" i="17" s="1"/>
  <c r="AL92" i="3"/>
  <c r="AL29" i="3"/>
  <c r="AG7" i="9" s="1"/>
  <c r="AL22" i="3"/>
  <c r="AG7" i="8" s="1"/>
  <c r="AL30" i="3"/>
  <c r="AG8" i="9" s="1"/>
  <c r="AL86" i="3"/>
  <c r="AG8" i="17" s="1"/>
  <c r="AL15" i="3"/>
  <c r="AG7" i="2" s="1"/>
  <c r="AL18" i="3"/>
  <c r="AG3" i="8" s="1"/>
  <c r="AL16" i="3"/>
  <c r="AG8" i="2" s="1"/>
  <c r="AL23" i="3"/>
  <c r="AG8" i="8" s="1"/>
  <c r="AL90" i="3"/>
  <c r="AG2" i="18"/>
  <c r="AL42" i="3"/>
  <c r="AG6" i="11" s="1"/>
  <c r="AL91" i="3"/>
  <c r="AL53" i="3"/>
  <c r="AG3" i="13" s="1"/>
  <c r="AL89" i="3"/>
  <c r="AG4" i="18" s="1"/>
  <c r="AL88" i="3"/>
  <c r="AL52" i="3"/>
  <c r="AG2" i="13" s="1"/>
  <c r="AL75" i="3"/>
  <c r="AG4" i="16" s="1"/>
  <c r="AL70" i="3"/>
  <c r="AG6" i="15" s="1"/>
  <c r="AL76" i="3"/>
  <c r="AG5" i="16" s="1"/>
  <c r="AL66" i="3"/>
  <c r="AG2" i="15" s="1"/>
  <c r="AL41" i="3"/>
  <c r="AG5" i="11" s="1"/>
  <c r="AL62" i="3"/>
  <c r="AG5" i="14" s="1"/>
  <c r="AL46" i="3"/>
  <c r="AG3" i="12" s="1"/>
  <c r="AL82" i="3"/>
  <c r="AG4" i="17" s="1"/>
  <c r="AL56" i="3"/>
  <c r="AG6" i="13" s="1"/>
  <c r="AL67" i="3"/>
  <c r="AG3" i="15" s="1"/>
  <c r="AL60" i="3"/>
  <c r="AG3" i="14" s="1"/>
  <c r="AL39" i="3"/>
  <c r="AG3" i="11" s="1"/>
  <c r="AL77" i="3"/>
  <c r="AG6" i="16" s="1"/>
  <c r="AL68" i="3"/>
  <c r="AG4" i="15" s="1"/>
  <c r="AL34" i="3"/>
  <c r="AG5" i="10" s="1"/>
  <c r="AL49" i="3"/>
  <c r="AG6" i="12" s="1"/>
  <c r="AL74" i="3"/>
  <c r="AG3" i="16" s="1"/>
  <c r="AL55" i="3"/>
  <c r="AG5" i="13" s="1"/>
  <c r="AL48" i="3"/>
  <c r="AG5" i="12" s="1"/>
  <c r="AL63" i="3"/>
  <c r="AG6" i="14" s="1"/>
  <c r="AL61" i="3"/>
  <c r="AG4" i="14" s="1"/>
  <c r="AL47" i="3"/>
  <c r="AG4" i="12" s="1"/>
  <c r="AL40" i="3"/>
  <c r="AG4" i="11" s="1"/>
  <c r="AL69" i="3"/>
  <c r="AG5" i="15" s="1"/>
  <c r="AL73" i="3"/>
  <c r="AG2" i="16" s="1"/>
  <c r="AL59" i="3"/>
  <c r="AG2" i="14" s="1"/>
  <c r="AL38" i="3"/>
  <c r="AG2" i="11" s="1"/>
  <c r="AL45" i="3"/>
  <c r="AG2" i="12" s="1"/>
  <c r="AL27" i="3"/>
  <c r="AG5" i="9" s="1"/>
  <c r="AL19" i="3"/>
  <c r="AG4" i="8" s="1"/>
  <c r="AL54" i="3"/>
  <c r="AG4" i="13" s="1"/>
  <c r="AL20" i="3"/>
  <c r="AG5" i="8" s="1"/>
  <c r="AL81" i="3"/>
  <c r="AG3" i="17" s="1"/>
  <c r="AL33" i="3"/>
  <c r="AG4" i="10" s="1"/>
  <c r="AL84" i="3"/>
  <c r="AG6" i="17" s="1"/>
  <c r="AL26" i="3"/>
  <c r="AG4" i="9" s="1"/>
  <c r="AL83" i="3"/>
  <c r="AG5" i="17" s="1"/>
  <c r="AL35" i="3"/>
  <c r="AG6" i="10" s="1"/>
  <c r="AL32" i="3"/>
  <c r="AG3" i="10" s="1"/>
  <c r="AG2" i="17"/>
  <c r="AL25" i="3"/>
  <c r="AG3" i="9" s="1"/>
  <c r="AL28" i="3"/>
  <c r="AG6" i="9" s="1"/>
  <c r="AG2" i="10"/>
  <c r="AL21" i="3"/>
  <c r="AG6" i="8" s="1"/>
  <c r="AG2" i="8"/>
  <c r="AG1" i="18"/>
  <c r="AG1" i="16"/>
  <c r="AG1" i="14"/>
  <c r="AG1" i="12"/>
  <c r="AG1" i="10"/>
  <c r="AG1" i="15"/>
  <c r="AG1" i="9"/>
  <c r="AG1" i="13"/>
  <c r="AG1" i="8"/>
  <c r="AG1" i="11"/>
  <c r="AG1" i="17"/>
  <c r="AG1" i="2"/>
  <c r="AL12" i="3"/>
  <c r="AG4" i="2" s="1"/>
  <c r="AL13" i="3"/>
  <c r="AG5" i="2" s="1"/>
  <c r="AL14" i="3"/>
  <c r="AG6" i="2" s="1"/>
  <c r="AL11" i="3"/>
  <c r="AG3" i="2" s="1"/>
</calcChain>
</file>

<file path=xl/sharedStrings.xml><?xml version="1.0" encoding="utf-8"?>
<sst xmlns="http://schemas.openxmlformats.org/spreadsheetml/2006/main" count="1821" uniqueCount="952">
  <si>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</si>
  <si>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</si>
  <si>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</si>
  <si>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</si>
  <si>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</si>
  <si>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</si>
  <si>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</si>
  <si>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</si>
  <si>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</si>
  <si>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</si>
  <si>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</si>
  <si>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</si>
  <si>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</si>
  <si>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</si>
  <si>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</si>
  <si>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</si>
  <si>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</si>
  <si>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</si>
  <si>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</si>
  <si>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</si>
  <si>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</si>
  <si>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</si>
  <si>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</si>
  <si>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</si>
  <si>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</si>
  <si>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</si>
  <si>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</si>
  <si>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</si>
  <si>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</si>
  <si>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</si>
  <si>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</si>
  <si>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</si>
  <si>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</si>
  <si>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</si>
  <si>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</si>
  <si>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</si>
  <si>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</si>
  <si>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</si>
  <si>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</si>
  <si>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</si>
  <si>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</si>
  <si>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</si>
  <si>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</si>
  <si>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</si>
  <si>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</si>
  <si>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</si>
  <si>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</si>
  <si>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</si>
  <si>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</si>
  <si>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</si>
  <si>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</si>
  <si>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</si>
  <si>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</si>
  <si>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</si>
  <si>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</si>
  <si>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</si>
  <si>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</si>
  <si>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</si>
  <si>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</si>
  <si>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</si>
  <si>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</si>
  <si>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</si>
  <si>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</si>
  <si>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</si>
  <si>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</si>
  <si>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</si>
  <si>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</si>
  <si>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</si>
  <si>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</si>
  <si>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</si>
  <si>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</si>
  <si>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</si>
  <si>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</si>
  <si>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</si>
  <si>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</si>
  <si>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</si>
  <si>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</si>
  <si>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</si>
  <si>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</si>
  <si>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</si>
  <si>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</si>
  <si>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</si>
  <si>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</si>
  <si>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</si>
  <si>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</si>
  <si>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</si>
  <si>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</si>
  <si>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</si>
  <si>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</si>
  <si>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</si>
  <si>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</si>
  <si>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</si>
  <si>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</si>
  <si>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</si>
  <si>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</si>
  <si>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</si>
  <si>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</si>
  <si>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</si>
  <si>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</si>
  <si>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</si>
  <si>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</si>
  <si>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</si>
  <si>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</si>
  <si>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</si>
  <si>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</si>
  <si>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</si>
  <si>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</si>
  <si>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</si>
  <si>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</si>
  <si>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</si>
  <si>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</si>
  <si>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</si>
  <si>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</si>
  <si>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</si>
  <si>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</si>
  <si>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</si>
  <si>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</si>
  <si>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</si>
  <si>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</si>
  <si>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</si>
  <si>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</si>
  <si>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</si>
  <si>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</si>
  <si>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</si>
  <si>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</si>
  <si>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</si>
  <si>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</si>
  <si>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</si>
  <si>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</si>
  <si>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</si>
  <si>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</si>
  <si>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</si>
  <si>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</si>
  <si>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</si>
  <si>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</si>
  <si>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</si>
  <si>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</si>
  <si>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</si>
  <si>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</si>
  <si>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</si>
  <si>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</si>
  <si>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</si>
  <si>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</si>
  <si>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</si>
  <si>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</si>
  <si>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</si>
  <si>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</si>
  <si>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</si>
  <si>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</si>
  <si>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</si>
  <si>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</si>
  <si>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</si>
  <si>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</si>
  <si>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</si>
  <si>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</si>
  <si>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</si>
  <si>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</si>
  <si>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</si>
  <si>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</si>
  <si>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</si>
  <si>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</si>
  <si>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</si>
  <si>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</si>
  <si>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</si>
  <si>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</si>
  <si>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</si>
  <si>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</si>
  <si>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</si>
  <si>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</si>
  <si>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</si>
  <si>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</si>
  <si>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</si>
  <si>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</si>
  <si>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</si>
  <si>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</si>
  <si>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</si>
  <si>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</si>
  <si>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</si>
  <si>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</si>
  <si>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</si>
  <si>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</si>
  <si>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</si>
  <si>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</si>
  <si>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</si>
  <si>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</si>
  <si>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</si>
  <si>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</si>
  <si>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</si>
  <si>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</si>
  <si>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</si>
  <si>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</si>
  <si>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</si>
  <si>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</si>
  <si>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</si>
  <si>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</si>
  <si>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</si>
  <si>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</si>
  <si>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</si>
  <si>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</si>
  <si>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</si>
  <si>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</si>
  <si>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</si>
  <si>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</si>
  <si>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</si>
  <si>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</si>
  <si>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</si>
  <si>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</si>
  <si>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</si>
  <si>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</si>
  <si>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</si>
  <si>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</si>
  <si>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</si>
  <si>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</si>
  <si>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</si>
  <si>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</si>
  <si>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</si>
  <si>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</si>
  <si>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</si>
  <si>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</si>
  <si>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</si>
  <si>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</si>
  <si>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</si>
  <si>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</si>
  <si>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</si>
  <si>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</si>
  <si>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</si>
  <si>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</si>
  <si>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</si>
  <si>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</si>
  <si>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</si>
  <si>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</si>
  <si>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</si>
  <si>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</si>
  <si>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</si>
  <si>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</si>
  <si>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</si>
  <si>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</si>
  <si>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</si>
  <si>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</si>
  <si>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</si>
  <si>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</si>
  <si>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</si>
  <si>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</si>
  <si>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</si>
  <si>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</si>
  <si>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</si>
  <si>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</si>
  <si>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</si>
  <si>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</si>
  <si>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</si>
  <si>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</si>
  <si>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</si>
  <si>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</si>
  <si>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</si>
  <si>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</si>
  <si>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</si>
  <si>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</si>
  <si>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</si>
  <si>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</si>
  <si>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</si>
  <si>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</si>
  <si>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</si>
  <si>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</si>
  <si>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</si>
  <si>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</si>
  <si>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</si>
  <si>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</si>
  <si>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</si>
  <si>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</si>
  <si>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</si>
  <si>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</si>
  <si>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</si>
  <si>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</si>
  <si>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</si>
  <si>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</si>
  <si>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</si>
  <si>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</si>
  <si>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</si>
  <si>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</si>
  <si>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</si>
  <si>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</si>
  <si>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</si>
  <si>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</si>
  <si>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</si>
  <si>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</si>
  <si>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</si>
  <si>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</si>
  <si>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</si>
  <si>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</si>
  <si>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</si>
  <si>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</si>
  <si>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</si>
  <si>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</si>
  <si>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</si>
  <si>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</si>
  <si>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</si>
  <si>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</si>
  <si>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</si>
  <si>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</si>
  <si>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</si>
  <si>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</si>
  <si>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</si>
  <si>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</si>
  <si>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</si>
  <si>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</si>
  <si>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</si>
  <si>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</si>
  <si>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</si>
  <si>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</si>
  <si>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</si>
  <si>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</si>
  <si>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</si>
  <si>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</si>
  <si>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</si>
  <si>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</si>
  <si>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</si>
  <si>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</si>
  <si>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</si>
  <si>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</si>
  <si>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</si>
  <si>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</si>
  <si>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</si>
  <si>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</si>
  <si>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</si>
  <si>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</si>
  <si>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</si>
  <si>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</si>
  <si>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</si>
  <si>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</si>
  <si>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</si>
  <si>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</si>
  <si>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</si>
  <si>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</si>
  <si>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</si>
  <si>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</si>
  <si>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</si>
  <si>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</si>
  <si>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</si>
  <si>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</si>
  <si>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</si>
  <si>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</si>
  <si>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</si>
  <si>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</si>
  <si>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</si>
  <si>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</si>
  <si>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</si>
  <si>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</si>
  <si>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</si>
  <si>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</si>
  <si>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</si>
  <si>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</si>
  <si>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</si>
  <si>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</si>
  <si>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</si>
  <si>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</si>
  <si>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</si>
  <si>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</si>
  <si>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</si>
  <si>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</si>
  <si>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</si>
  <si>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</si>
  <si>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</si>
  <si>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</si>
  <si>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</si>
  <si>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</si>
  <si>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</si>
  <si>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</si>
  <si>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</si>
  <si>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</si>
  <si>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</si>
  <si>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</si>
  <si>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</si>
  <si>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</si>
  <si>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</si>
  <si>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</si>
  <si>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</si>
  <si>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</si>
  <si>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</si>
  <si>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</si>
  <si>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</si>
  <si>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</si>
  <si>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</si>
  <si>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</si>
  <si>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</si>
  <si>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</si>
  <si>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</si>
  <si>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</si>
  <si>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</si>
  <si>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</si>
  <si>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</si>
  <si>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</si>
  <si>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</si>
  <si>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</si>
  <si>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</si>
  <si>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</si>
  <si>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</si>
  <si>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</si>
  <si>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</si>
  <si>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</si>
  <si>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</si>
  <si>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</si>
  <si>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</si>
  <si>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</si>
  <si>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</si>
  <si>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</si>
  <si>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</si>
  <si>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</si>
  <si>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</si>
  <si>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</si>
  <si>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</si>
  <si>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</si>
  <si>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</si>
  <si>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</si>
  <si>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</si>
  <si>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</si>
  <si>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</si>
  <si>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</si>
  <si>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</si>
  <si>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</si>
  <si>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</si>
  <si>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</si>
  <si>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</si>
  <si>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</si>
  <si>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</si>
  <si>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</si>
  <si>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</si>
  <si>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</si>
  <si>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</si>
  <si>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</si>
  <si>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</si>
  <si>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</si>
  <si>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</si>
  <si>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</si>
  <si>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</si>
  <si>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</si>
  <si>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</si>
  <si>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</si>
  <si>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</si>
  <si>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</si>
  <si>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</si>
  <si>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</si>
  <si>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</si>
  <si>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</si>
  <si>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</si>
  <si>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</si>
  <si>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</si>
  <si>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</si>
  <si>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</si>
  <si>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</si>
  <si>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</si>
  <si>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</si>
  <si>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</si>
  <si>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</si>
  <si>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</si>
  <si>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</si>
  <si>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</si>
  <si>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</si>
  <si>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</si>
  <si>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</si>
  <si>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</si>
  <si>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</si>
  <si>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</si>
  <si>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</si>
  <si>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</si>
  <si>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</si>
  <si>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</si>
  <si>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</si>
  <si>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</si>
  <si>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</si>
  <si>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</si>
  <si>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</si>
  <si>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</si>
  <si>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</si>
  <si>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</si>
  <si>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</si>
  <si>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</si>
  <si>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</si>
  <si>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</si>
  <si>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</si>
  <si>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</si>
  <si>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</si>
  <si>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</si>
  <si>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</si>
  <si>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</si>
  <si>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</si>
  <si>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</si>
  <si>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</si>
  <si>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</si>
  <si>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</si>
  <si>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</si>
  <si>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</si>
  <si>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</si>
  <si>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</si>
  <si>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</si>
  <si>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</si>
  <si>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</si>
  <si>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</si>
  <si>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</si>
  <si>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</si>
  <si>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</si>
  <si>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</si>
  <si>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</si>
  <si>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</si>
  <si>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</si>
  <si>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</si>
  <si>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</si>
  <si>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</si>
  <si>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</si>
  <si>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</si>
  <si>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</si>
  <si>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</si>
  <si>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</si>
  <si>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</si>
  <si>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</si>
  <si>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</si>
  <si>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</si>
  <si>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</si>
  <si>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</si>
  <si>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</si>
  <si>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</si>
  <si>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</si>
  <si>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</si>
  <si>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</si>
  <si>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</si>
  <si>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</si>
  <si>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</si>
  <si>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</si>
  <si>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</si>
  <si>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</si>
  <si>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</si>
  <si>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</si>
  <si>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</si>
  <si>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</si>
  <si>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</si>
  <si>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</si>
  <si>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</si>
  <si>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</si>
  <si>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</si>
  <si>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</si>
  <si>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</si>
  <si>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</si>
  <si>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</si>
  <si>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</si>
  <si>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</si>
  <si>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</si>
  <si>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</si>
  <si>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</si>
  <si>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</si>
  <si>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</si>
  <si>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</si>
  <si>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</si>
  <si>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</si>
  <si>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</si>
  <si>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</si>
  <si>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</si>
  <si>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</si>
  <si>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</si>
  <si>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</si>
  <si>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</si>
  <si>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</si>
  <si>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</si>
  <si>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</si>
  <si>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</si>
  <si>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</si>
  <si>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</si>
  <si>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</si>
  <si>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</si>
  <si>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</si>
  <si>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</si>
  <si>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</si>
  <si>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</si>
  <si>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</si>
  <si>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</si>
  <si>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</si>
  <si>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</si>
  <si>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</si>
  <si>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</si>
  <si>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</si>
  <si>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</si>
  <si>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</si>
  <si>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</si>
  <si>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</si>
  <si>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</si>
  <si>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</si>
  <si>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</si>
  <si>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</si>
  <si>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</si>
  <si>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</si>
  <si>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</si>
  <si>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</si>
  <si>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</si>
  <si>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</si>
  <si>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</si>
  <si>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</si>
  <si>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</si>
  <si>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</si>
  <si>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</si>
  <si>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</si>
  <si>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</si>
  <si>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</si>
  <si>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</si>
  <si>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</si>
  <si>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</si>
  <si>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</si>
  <si>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</si>
  <si>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</si>
  <si>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</si>
  <si>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</si>
  <si>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</si>
  <si>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</si>
  <si>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</si>
  <si>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</si>
  <si>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</si>
  <si>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</si>
  <si>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</si>
  <si>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</si>
  <si>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</si>
  <si>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</si>
  <si>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</si>
  <si>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</si>
  <si>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</si>
  <si>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</si>
  <si>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</si>
  <si>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</si>
  <si>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</si>
  <si>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</si>
  <si>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</si>
  <si>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</si>
  <si>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</si>
  <si>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</si>
  <si>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</si>
  <si>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</si>
  <si>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</si>
  <si>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</si>
  <si>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</si>
  <si>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</si>
  <si>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</si>
  <si>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</si>
  <si>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</si>
  <si>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</si>
  <si>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</si>
  <si>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</si>
  <si>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</si>
  <si>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</si>
  <si>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</si>
  <si>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</si>
  <si>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</si>
  <si>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</si>
  <si>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</si>
  <si>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</si>
  <si>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</si>
  <si>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</si>
  <si>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</si>
  <si>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</si>
  <si>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</si>
  <si>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</si>
  <si>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</si>
  <si>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</si>
  <si>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</si>
  <si>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</si>
  <si>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</si>
  <si>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</si>
  <si>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</si>
  <si>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</si>
  <si>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</si>
  <si>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</si>
  <si>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</si>
  <si>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</si>
  <si>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</si>
  <si>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</si>
  <si>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</si>
  <si>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</si>
  <si>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</si>
  <si>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</si>
  <si>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</si>
  <si>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</si>
  <si>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</si>
  <si>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</si>
  <si>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</si>
  <si>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</si>
  <si>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</si>
  <si>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</si>
  <si>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</si>
  <si>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</si>
  <si>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</si>
  <si>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</si>
  <si>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</si>
  <si>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</si>
  <si>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</si>
  <si>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</si>
  <si>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</si>
  <si>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</si>
  <si>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</si>
  <si>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</si>
  <si>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</si>
  <si>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</si>
  <si>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</si>
  <si>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</si>
  <si>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</si>
  <si>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</si>
  <si>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</si>
  <si>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</si>
  <si>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</si>
  <si>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</si>
  <si>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</si>
  <si>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</si>
  <si>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</si>
  <si>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</si>
  <si>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</si>
  <si>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</si>
  <si>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</si>
  <si>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</si>
  <si>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</si>
  <si>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</si>
  <si>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</si>
  <si>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</si>
  <si>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</si>
  <si>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</si>
  <si>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</si>
  <si>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</si>
  <si>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</si>
  <si>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</si>
  <si>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</si>
  <si>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</si>
  <si>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</si>
  <si>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</si>
  <si>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</si>
  <si>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</si>
  <si>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</si>
  <si>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</si>
  <si>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</si>
  <si>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</si>
  <si>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</si>
  <si>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</si>
  <si>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</si>
  <si>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</si>
  <si>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</si>
  <si>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</si>
  <si>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</si>
  <si>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</si>
  <si>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</si>
  <si>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</si>
  <si>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</si>
  <si>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</si>
  <si>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</si>
  <si>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</si>
  <si>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</si>
  <si>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</si>
  <si>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</si>
  <si>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</si>
  <si>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</si>
  <si>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</si>
  <si>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</si>
  <si>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</si>
  <si>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</si>
  <si>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</si>
  <si>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</si>
  <si>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</si>
  <si>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</si>
  <si>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</si>
  <si>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</si>
  <si>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</si>
  <si>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</si>
  <si>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</si>
  <si>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</si>
  <si>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</si>
  <si>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</si>
  <si>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</si>
  <si>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</si>
  <si>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</si>
  <si>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</si>
  <si>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</si>
  <si>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</si>
  <si>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</si>
  <si>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</si>
  <si>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</si>
  <si>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</si>
  <si>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</si>
  <si>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</si>
  <si>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</si>
  <si>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</si>
  <si>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</si>
  <si>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</si>
  <si>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</si>
  <si>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</si>
  <si>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</si>
  <si>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</si>
  <si>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</si>
  <si>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</si>
  <si>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</si>
  <si>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</si>
  <si>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</si>
  <si>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</si>
  <si>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</si>
  <si>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</si>
  <si>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</si>
  <si>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</si>
  <si>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</si>
  <si>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</si>
  <si>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</si>
  <si>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</si>
  <si>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</si>
  <si>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</si>
  <si>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</si>
  <si>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</si>
  <si>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</si>
  <si>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</si>
  <si>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</si>
  <si>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</si>
  <si>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</si>
  <si>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</si>
  <si>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</si>
  <si>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</si>
  <si>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</si>
  <si>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</si>
  <si>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</si>
  <si>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</si>
  <si>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</si>
  <si>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</si>
  <si>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</si>
  <si>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</si>
  <si>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</si>
  <si>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</si>
  <si>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</si>
  <si>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</si>
  <si>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</si>
  <si>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</si>
  <si>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</si>
  <si>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</si>
  <si>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</si>
  <si>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</si>
  <si>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</si>
  <si>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</si>
  <si>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</si>
  <si>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</si>
  <si>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</si>
  <si>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</si>
  <si>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</si>
  <si>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</si>
  <si>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</si>
  <si>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</si>
  <si>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</si>
  <si>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</si>
  <si>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</si>
  <si>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</si>
  <si>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</si>
  <si>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</si>
  <si>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</si>
  <si>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</si>
  <si>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</si>
  <si>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</si>
  <si>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</si>
  <si>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</si>
  <si>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</si>
  <si>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</si>
  <si>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</si>
  <si>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</si>
  <si>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</si>
  <si>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</si>
  <si>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</si>
  <si>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</si>
  <si>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</si>
  <si>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</si>
  <si>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</si>
  <si>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</si>
  <si>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</si>
  <si>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</si>
  <si>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</si>
  <si>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</si>
  <si>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</si>
  <si>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</si>
  <si>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</si>
  <si>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</si>
  <si>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</si>
  <si>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</si>
  <si>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</si>
  <si>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</si>
  <si>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</si>
  <si>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</si>
  <si>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</si>
  <si>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</si>
  <si>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</si>
  <si>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</si>
  <si>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</si>
  <si>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</si>
  <si>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</si>
  <si>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</si>
  <si>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</si>
  <si>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</si>
  <si>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</si>
  <si>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</si>
  <si>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</si>
  <si>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</si>
  <si>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</si>
  <si>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</si>
  <si>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</si>
  <si>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</si>
  <si>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</si>
  <si>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</si>
  <si>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</si>
  <si>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</si>
  <si>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</si>
  <si>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</si>
  <si>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</si>
  <si>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</si>
  <si>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</si>
  <si>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</si>
  <si>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</si>
  <si>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</si>
  <si>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</si>
  <si>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</si>
  <si>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</si>
  <si>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</si>
  <si>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</si>
  <si>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</si>
  <si>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</si>
  <si>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</si>
  <si>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</si>
  <si>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</si>
  <si>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</si>
  <si>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</si>
  <si>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</si>
  <si>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</si>
  <si>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</si>
  <si>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Psgr LDVs only</t>
  </si>
  <si>
    <t>We assume electric passenger EVs can reach a value of 1 by year 2030.</t>
  </si>
  <si>
    <t xml:space="preserve">For passenger LDVs, we calibrate 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</si>
  <si>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</si>
  <si>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</si>
  <si>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</si>
  <si>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</si>
  <si>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</si>
  <si>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</si>
  <si>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</si>
  <si>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</si>
  <si>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</si>
  <si>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</si>
  <si>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</si>
  <si>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</si>
  <si>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</si>
  <si>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</si>
  <si>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</si>
  <si>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</si>
  <si>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</si>
  <si>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Targets for start year electric vehicle sales</t>
  </si>
  <si>
    <t>Buses: &lt;580 vehicle sales in 2020</t>
  </si>
  <si>
    <t>HDVs: ~240 vehicle sales in 2020</t>
  </si>
  <si>
    <t>Electric sales (thousands), AEO</t>
  </si>
  <si>
    <t>Total sales (thousands), AEO</t>
  </si>
  <si>
    <t>SYVBT-psgr</t>
  </si>
  <si>
    <t>SYVBT-frgt</t>
  </si>
  <si>
    <t>PERCENTS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</si>
</sst>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  <numFmt numFmtId="168" formatCode="_(* #,##0.00000_);_(* \(#,##0.000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164" fontId="0" fillId="3" borderId="0" xfId="0" applyNumberFormat="1" applyFill="1"/>
    <xf numFmtId="167" fontId="0" fillId="0" borderId="0" xfId="10" applyNumberFormat="1" applyFont="1"/>
    <xf numFmtId="168" fontId="0" fillId="0" borderId="0" xfId="9" applyNumberFormat="1" applyFont="1"/>
    <xf numFmtId="43" fontId="0" fillId="3" borderId="0" xfId="9" applyFont="1" applyFill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6.6750934139880064E-2</c:v>
                </c:pt>
                <c:pt idx="1">
                  <c:v>0.11800585298365684</c:v>
                </c:pt>
                <c:pt idx="2">
                  <c:v>0.20583795032700408</c:v>
                </c:pt>
                <c:pt idx="3">
                  <c:v>0.33849410555351556</c:v>
                </c:pt>
                <c:pt idx="4">
                  <c:v>0.505</c:v>
                </c:pt>
                <c:pt idx="5">
                  <c:v>0.67150589444648445</c:v>
                </c:pt>
                <c:pt idx="6">
                  <c:v>0.80416204967299587</c:v>
                </c:pt>
                <c:pt idx="7">
                  <c:v>0.89199414701634328</c:v>
                </c:pt>
                <c:pt idx="8">
                  <c:v>0.94324906586011992</c:v>
                </c:pt>
                <c:pt idx="9">
                  <c:v>0.97098089155615719</c:v>
                </c:pt>
                <c:pt idx="10">
                  <c:v>0.98537370862365969</c:v>
                </c:pt>
                <c:pt idx="11">
                  <c:v>0.99268237406916093</c:v>
                </c:pt>
                <c:pt idx="12">
                  <c:v>0.99635260249955848</c:v>
                </c:pt>
                <c:pt idx="13">
                  <c:v>0.99818539044693211</c:v>
                </c:pt>
                <c:pt idx="14">
                  <c:v>0.99909805931754336</c:v>
                </c:pt>
                <c:pt idx="15">
                  <c:v>0.99955190399899196</c:v>
                </c:pt>
                <c:pt idx="16">
                  <c:v>0.999777431397469</c:v>
                </c:pt>
                <c:pt idx="17">
                  <c:v>0.99988946319277672</c:v>
                </c:pt>
                <c:pt idx="18">
                  <c:v>0.99994510596052444</c:v>
                </c:pt>
                <c:pt idx="19">
                  <c:v>0.99997273966579647</c:v>
                </c:pt>
                <c:pt idx="20">
                  <c:v>0.99998646273100622</c:v>
                </c:pt>
                <c:pt idx="21">
                  <c:v>0.99999327754488898</c:v>
                </c:pt>
                <c:pt idx="22">
                  <c:v>0.99999666171617496</c:v>
                </c:pt>
                <c:pt idx="23">
                  <c:v>0.99999834225449857</c:v>
                </c:pt>
                <c:pt idx="24">
                  <c:v>0.99999917678725248</c:v>
                </c:pt>
                <c:pt idx="25">
                  <c:v>0.99999959120447668</c:v>
                </c:pt>
                <c:pt idx="26">
                  <c:v>0.9999997969981087</c:v>
                </c:pt>
                <c:pt idx="27">
                  <c:v>0.99999989919223364</c:v>
                </c:pt>
                <c:pt idx="28">
                  <c:v>0.99999994994034214</c:v>
                </c:pt>
                <c:pt idx="29">
                  <c:v>0.99999997514110894</c:v>
                </c:pt>
                <c:pt idx="30">
                  <c:v>0.99999998765543996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1</xdr:rowOff>
    </xdr:from>
    <xdr:to>
      <xdr:col>9</xdr:col>
      <xdr:colOff>19050</xdr:colOff>
      <xdr:row>53</xdr:row>
      <xdr:rowOff>43859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33</xdr:row>
      <xdr:rowOff>142875</xdr:rowOff>
    </xdr:from>
    <xdr:to>
      <xdr:col>9</xdr:col>
      <xdr:colOff>56302</xdr:colOff>
      <xdr:row>41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topLeftCell="A43" workbookViewId="0">
      <selection activeCell="B22" sqref="B22"/>
    </sheetView>
  </sheetViews>
  <sheetFormatPr defaultColWidth="9.140625" defaultRowHeight="15" x14ac:dyDescent="0.25"/>
  <cols>
    <col min="2" max="2" width="56.28515625" customWidth="1"/>
  </cols>
  <sheetData>
    <row r="1" spans="1:2" x14ac:dyDescent="0.25">
      <c r="A1" s="1" t="s">
        <v>911</v>
      </c>
    </row>
    <row r="3" spans="1:2" x14ac:dyDescent="0.25">
      <c r="A3" s="1" t="s">
        <v>0</v>
      </c>
      <c r="B3" s="12" t="s">
        <v>77</v>
      </c>
    </row>
    <row r="4" spans="1:2" x14ac:dyDescent="0.25">
      <c r="B4" t="s">
        <v>34</v>
      </c>
    </row>
    <row r="5" spans="1:2" x14ac:dyDescent="0.25">
      <c r="B5" s="3">
        <v>2020</v>
      </c>
    </row>
    <row r="6" spans="1:2" x14ac:dyDescent="0.25">
      <c r="B6" t="s">
        <v>130</v>
      </c>
    </row>
    <row r="7" spans="1:2" x14ac:dyDescent="0.25">
      <c r="B7" t="s">
        <v>133</v>
      </c>
    </row>
    <row r="8" spans="1:2" x14ac:dyDescent="0.25">
      <c r="B8" t="s">
        <v>131</v>
      </c>
    </row>
    <row r="10" spans="1:2" x14ac:dyDescent="0.25">
      <c r="B10" s="12" t="s">
        <v>78</v>
      </c>
    </row>
    <row r="11" spans="1:2" x14ac:dyDescent="0.25">
      <c r="B11" t="s">
        <v>143</v>
      </c>
    </row>
    <row r="12" spans="1:2" x14ac:dyDescent="0.25">
      <c r="B12" s="3">
        <v>2018</v>
      </c>
    </row>
    <row r="13" spans="1:2" x14ac:dyDescent="0.25">
      <c r="B13" t="s">
        <v>141</v>
      </c>
    </row>
    <row r="14" spans="1:2" x14ac:dyDescent="0.25">
      <c r="B14" s="31" t="s">
        <v>142</v>
      </c>
    </row>
    <row r="15" spans="1:2" x14ac:dyDescent="0.25">
      <c r="B15" t="s">
        <v>144</v>
      </c>
    </row>
    <row r="17" spans="2:2" x14ac:dyDescent="0.25">
      <c r="B17" t="s">
        <v>921</v>
      </c>
    </row>
    <row r="18" spans="2:2" x14ac:dyDescent="0.25">
      <c r="B18" s="3">
        <v>2020</v>
      </c>
    </row>
    <row r="19" spans="2:2" x14ac:dyDescent="0.25">
      <c r="B19" t="s">
        <v>922</v>
      </c>
    </row>
    <row r="20" spans="2:2" x14ac:dyDescent="0.25">
      <c r="B20" s="34" t="s">
        <v>923</v>
      </c>
    </row>
    <row r="21" spans="2:2" x14ac:dyDescent="0.25">
      <c r="B21" t="s">
        <v>144</v>
      </c>
    </row>
    <row r="23" spans="2:2" x14ac:dyDescent="0.25">
      <c r="B23" s="12" t="s">
        <v>79</v>
      </c>
    </row>
    <row r="24" spans="2:2" x14ac:dyDescent="0.25">
      <c r="B24" t="s">
        <v>34</v>
      </c>
    </row>
    <row r="25" spans="2:2" x14ac:dyDescent="0.25">
      <c r="B25" s="3">
        <v>2020</v>
      </c>
    </row>
    <row r="26" spans="2:2" x14ac:dyDescent="0.25">
      <c r="B26" t="s">
        <v>130</v>
      </c>
    </row>
    <row r="27" spans="2:2" x14ac:dyDescent="0.25">
      <c r="B27" t="s">
        <v>134</v>
      </c>
    </row>
    <row r="28" spans="2:2" x14ac:dyDescent="0.25">
      <c r="B28" t="s">
        <v>132</v>
      </c>
    </row>
    <row r="30" spans="2:2" x14ac:dyDescent="0.25">
      <c r="B30" s="12" t="s">
        <v>80</v>
      </c>
    </row>
    <row r="31" spans="2:2" x14ac:dyDescent="0.25">
      <c r="B31" s="13" t="s">
        <v>46</v>
      </c>
    </row>
    <row r="33" spans="1:2" x14ac:dyDescent="0.25">
      <c r="B33" s="12" t="s">
        <v>81</v>
      </c>
    </row>
    <row r="34" spans="1:2" x14ac:dyDescent="0.25">
      <c r="B34" t="s">
        <v>56</v>
      </c>
    </row>
    <row r="35" spans="1:2" x14ac:dyDescent="0.25">
      <c r="B35" s="3">
        <v>2014</v>
      </c>
    </row>
    <row r="36" spans="1:2" x14ac:dyDescent="0.25">
      <c r="B36" t="s">
        <v>57</v>
      </c>
    </row>
    <row r="37" spans="1:2" x14ac:dyDescent="0.25">
      <c r="B37" t="s">
        <v>58</v>
      </c>
    </row>
    <row r="39" spans="1:2" x14ac:dyDescent="0.25">
      <c r="B39" t="s">
        <v>59</v>
      </c>
    </row>
    <row r="40" spans="1:2" x14ac:dyDescent="0.25">
      <c r="B40" s="3">
        <v>2015</v>
      </c>
    </row>
    <row r="41" spans="1:2" x14ac:dyDescent="0.25">
      <c r="B41" t="s">
        <v>60</v>
      </c>
    </row>
    <row r="42" spans="1:2" x14ac:dyDescent="0.25">
      <c r="B42" t="s">
        <v>61</v>
      </c>
    </row>
    <row r="44" spans="1:2" x14ac:dyDescent="0.25">
      <c r="A44" s="1" t="s">
        <v>6</v>
      </c>
    </row>
    <row r="45" spans="1:2" x14ac:dyDescent="0.25">
      <c r="A45" t="s">
        <v>913</v>
      </c>
    </row>
    <row r="46" spans="1:2" x14ac:dyDescent="0.25">
      <c r="A46" t="s">
        <v>914</v>
      </c>
    </row>
    <row r="47" spans="1:2" x14ac:dyDescent="0.25">
      <c r="A47" t="s">
        <v>915</v>
      </c>
    </row>
    <row r="48" spans="1:2" x14ac:dyDescent="0.25">
      <c r="A48" s="34" t="s">
        <v>916</v>
      </c>
    </row>
    <row r="49" spans="1:2" x14ac:dyDescent="0.25">
      <c r="A49" s="1"/>
    </row>
    <row r="50" spans="1:2" x14ac:dyDescent="0.25">
      <c r="A50" t="s">
        <v>7</v>
      </c>
    </row>
    <row r="51" spans="1:2" x14ac:dyDescent="0.25">
      <c r="A51" t="s">
        <v>8</v>
      </c>
    </row>
    <row r="53" spans="1:2" x14ac:dyDescent="0.25">
      <c r="A53" t="s">
        <v>108</v>
      </c>
    </row>
    <row r="54" spans="1:2" x14ac:dyDescent="0.25">
      <c r="A54" t="s">
        <v>35</v>
      </c>
    </row>
    <row r="55" spans="1:2" x14ac:dyDescent="0.25">
      <c r="A55" t="s">
        <v>912</v>
      </c>
    </row>
    <row r="56" spans="1:2" x14ac:dyDescent="0.25">
      <c r="A56" t="s">
        <v>36</v>
      </c>
    </row>
    <row r="58" spans="1:2" x14ac:dyDescent="0.25">
      <c r="A58" s="12" t="s">
        <v>33</v>
      </c>
      <c r="B58" s="14"/>
    </row>
    <row r="60" spans="1:2" x14ac:dyDescent="0.25">
      <c r="B60" s="12" t="s">
        <v>43</v>
      </c>
    </row>
    <row r="61" spans="1:2" x14ac:dyDescent="0.25">
      <c r="B61" s="1"/>
    </row>
    <row r="62" spans="1:2" x14ac:dyDescent="0.25">
      <c r="B62" t="s">
        <v>28</v>
      </c>
    </row>
    <row r="63" spans="1:2" x14ac:dyDescent="0.25">
      <c r="B63" t="s">
        <v>29</v>
      </c>
    </row>
    <row r="64" spans="1:2" x14ac:dyDescent="0.25">
      <c r="B64" t="s">
        <v>30</v>
      </c>
    </row>
    <row r="66" spans="2:2" x14ac:dyDescent="0.25">
      <c r="B66" t="s">
        <v>31</v>
      </c>
    </row>
    <row r="67" spans="2:2" x14ac:dyDescent="0.25">
      <c r="B67" t="s">
        <v>32</v>
      </c>
    </row>
    <row r="69" spans="2:2" x14ac:dyDescent="0.25">
      <c r="B69" t="s">
        <v>25</v>
      </c>
    </row>
    <row r="70" spans="2:2" x14ac:dyDescent="0.25">
      <c r="B70" t="s">
        <v>26</v>
      </c>
    </row>
    <row r="71" spans="2:2" x14ac:dyDescent="0.25">
      <c r="B71" t="s">
        <v>27</v>
      </c>
    </row>
    <row r="73" spans="2:2" x14ac:dyDescent="0.25">
      <c r="B73" s="12" t="s">
        <v>44</v>
      </c>
    </row>
    <row r="75" spans="2:2" x14ac:dyDescent="0.25">
      <c r="B75" t="s">
        <v>135</v>
      </c>
    </row>
    <row r="76" spans="2:2" x14ac:dyDescent="0.25">
      <c r="B76" t="s">
        <v>918</v>
      </c>
    </row>
    <row r="77" spans="2:2" x14ac:dyDescent="0.25">
      <c r="B77" t="s">
        <v>136</v>
      </c>
    </row>
    <row r="78" spans="2:2" x14ac:dyDescent="0.25">
      <c r="B78" t="s">
        <v>919</v>
      </c>
    </row>
    <row r="79" spans="2:2" x14ac:dyDescent="0.25">
      <c r="B79" t="s">
        <v>920</v>
      </c>
    </row>
    <row r="81" spans="2:2" x14ac:dyDescent="0.25">
      <c r="B81" t="s">
        <v>145</v>
      </c>
    </row>
    <row r="82" spans="2:2" x14ac:dyDescent="0.25">
      <c r="B82" t="s">
        <v>42</v>
      </c>
    </row>
    <row r="84" spans="2:2" x14ac:dyDescent="0.25">
      <c r="B84" t="s">
        <v>917</v>
      </c>
    </row>
    <row r="85" spans="2:2" x14ac:dyDescent="0.25">
      <c r="B85" t="s">
        <v>45</v>
      </c>
    </row>
    <row r="87" spans="2:2" x14ac:dyDescent="0.25">
      <c r="B87" t="s">
        <v>47</v>
      </c>
    </row>
    <row r="88" spans="2:2" x14ac:dyDescent="0.25">
      <c r="B88" t="s">
        <v>45</v>
      </c>
    </row>
    <row r="90" spans="2:2" x14ac:dyDescent="0.25">
      <c r="B90" s="12" t="s">
        <v>48</v>
      </c>
    </row>
    <row r="92" spans="2:2" x14ac:dyDescent="0.25">
      <c r="B92" t="s">
        <v>74</v>
      </c>
    </row>
    <row r="93" spans="2:2" x14ac:dyDescent="0.25">
      <c r="B93" t="s">
        <v>146</v>
      </c>
    </row>
    <row r="94" spans="2:2" x14ac:dyDescent="0.25">
      <c r="B94" t="s">
        <v>147</v>
      </c>
    </row>
    <row r="95" spans="2:2" x14ac:dyDescent="0.25">
      <c r="B95" t="s">
        <v>148</v>
      </c>
    </row>
    <row r="97" spans="2:2" x14ac:dyDescent="0.25">
      <c r="B97" t="s">
        <v>82</v>
      </c>
    </row>
    <row r="98" spans="2:2" x14ac:dyDescent="0.25">
      <c r="B98" t="s">
        <v>75</v>
      </c>
    </row>
    <row r="99" spans="2:2" x14ac:dyDescent="0.25">
      <c r="B99" t="s">
        <v>86</v>
      </c>
    </row>
    <row r="100" spans="2:2" x14ac:dyDescent="0.25">
      <c r="B100" t="s">
        <v>76</v>
      </c>
    </row>
    <row r="101" spans="2:2" x14ac:dyDescent="0.25">
      <c r="B101" t="s">
        <v>87</v>
      </c>
    </row>
    <row r="102" spans="2:2" x14ac:dyDescent="0.25">
      <c r="B102" t="s">
        <v>83</v>
      </c>
    </row>
    <row r="103" spans="2:2" x14ac:dyDescent="0.25">
      <c r="B103" t="s">
        <v>84</v>
      </c>
    </row>
    <row r="104" spans="2:2" x14ac:dyDescent="0.25">
      <c r="B104" t="s">
        <v>85</v>
      </c>
    </row>
    <row r="106" spans="2:2" x14ac:dyDescent="0.25">
      <c r="B106" t="s">
        <v>109</v>
      </c>
    </row>
    <row r="107" spans="2:2" x14ac:dyDescent="0.25">
      <c r="B107" t="s">
        <v>113</v>
      </c>
    </row>
    <row r="108" spans="2:2" x14ac:dyDescent="0.25">
      <c r="B108" t="s">
        <v>110</v>
      </c>
    </row>
    <row r="109" spans="2:2" x14ac:dyDescent="0.25">
      <c r="B109" t="s">
        <v>111</v>
      </c>
    </row>
    <row r="110" spans="2:2" x14ac:dyDescent="0.25">
      <c r="B110" t="s">
        <v>112</v>
      </c>
    </row>
    <row r="112" spans="2:2" x14ac:dyDescent="0.25">
      <c r="B112" t="s">
        <v>68</v>
      </c>
    </row>
    <row r="113" spans="2:2" x14ac:dyDescent="0.25">
      <c r="B113" t="s">
        <v>69</v>
      </c>
    </row>
    <row r="114" spans="2:2" x14ac:dyDescent="0.25">
      <c r="B114" t="s">
        <v>70</v>
      </c>
    </row>
    <row r="115" spans="2:2" x14ac:dyDescent="0.25">
      <c r="B115" t="s">
        <v>71</v>
      </c>
    </row>
    <row r="116" spans="2:2" x14ac:dyDescent="0.25">
      <c r="B116" t="s">
        <v>72</v>
      </c>
    </row>
    <row r="117" spans="2:2" x14ac:dyDescent="0.25">
      <c r="B117" t="s">
        <v>73</v>
      </c>
    </row>
    <row r="119" spans="2:2" x14ac:dyDescent="0.25">
      <c r="B119" t="s">
        <v>124</v>
      </c>
    </row>
    <row r="121" spans="2:2" x14ac:dyDescent="0.25">
      <c r="B121" t="s">
        <v>49</v>
      </c>
    </row>
    <row r="122" spans="2:2" x14ac:dyDescent="0.25">
      <c r="B122" t="s">
        <v>50</v>
      </c>
    </row>
    <row r="123" spans="2:2" x14ac:dyDescent="0.25">
      <c r="B123" t="s">
        <v>51</v>
      </c>
    </row>
    <row r="124" spans="2:2" x14ac:dyDescent="0.25">
      <c r="B124" t="s">
        <v>52</v>
      </c>
    </row>
    <row r="125" spans="2:2" x14ac:dyDescent="0.25">
      <c r="B125" t="s">
        <v>53</v>
      </c>
    </row>
    <row r="126" spans="2:2" x14ac:dyDescent="0.25">
      <c r="B126" t="s">
        <v>54</v>
      </c>
    </row>
    <row r="127" spans="2:2" x14ac:dyDescent="0.25">
      <c r="B127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8256C-1F66-49FC-AA54-D49BAA990076}">
  <dimension ref="A1:I36"/>
  <sheetViews>
    <sheetView workbookViewId="0">
      <selection activeCell="C22" sqref="C22"/>
    </sheetView>
  </sheetViews>
  <sheetFormatPr defaultRowHeight="15" x14ac:dyDescent="0.25"/>
  <cols>
    <col min="2" max="2" width="22.42578125" customWidth="1"/>
    <col min="3" max="9" width="11.5703125" style="24" customWidth="1"/>
  </cols>
  <sheetData>
    <row r="1" spans="1:9" x14ac:dyDescent="0.25">
      <c r="A1" t="s">
        <v>949</v>
      </c>
    </row>
    <row r="2" spans="1:9" x14ac:dyDescent="0.25">
      <c r="B2" t="s">
        <v>129</v>
      </c>
      <c r="C2" s="24" t="s">
        <v>1</v>
      </c>
      <c r="D2" s="24" t="s">
        <v>2</v>
      </c>
      <c r="E2" s="24" t="s">
        <v>3</v>
      </c>
      <c r="F2" s="24" t="s">
        <v>4</v>
      </c>
      <c r="G2" s="24" t="s">
        <v>5</v>
      </c>
      <c r="H2" s="24" t="s">
        <v>125</v>
      </c>
      <c r="I2" s="24" t="s">
        <v>126</v>
      </c>
    </row>
    <row r="3" spans="1:9" x14ac:dyDescent="0.25">
      <c r="B3" t="s">
        <v>12</v>
      </c>
      <c r="C3" s="24">
        <v>38818</v>
      </c>
      <c r="D3" s="24">
        <v>4048.5074626865676</v>
      </c>
      <c r="E3" s="24">
        <v>22351809.701492537</v>
      </c>
      <c r="F3" s="24">
        <v>309710.82089552243</v>
      </c>
      <c r="G3" s="24">
        <v>36714</v>
      </c>
      <c r="H3" s="24">
        <v>119430.97014925374</v>
      </c>
      <c r="I3" s="24">
        <v>743.5886494688923</v>
      </c>
    </row>
    <row r="4" spans="1:9" x14ac:dyDescent="0.25">
      <c r="B4" t="s">
        <v>13</v>
      </c>
      <c r="C4" s="24">
        <v>7912</v>
      </c>
      <c r="D4" s="24">
        <v>9099.1184956694433</v>
      </c>
      <c r="E4" s="24">
        <v>4109.6143403709411</v>
      </c>
      <c r="F4" s="24">
        <v>45289.478169105801</v>
      </c>
      <c r="G4" s="24">
        <v>0</v>
      </c>
      <c r="H4" s="24">
        <v>836.92743421682235</v>
      </c>
      <c r="I4" s="24">
        <v>14.614802219298447</v>
      </c>
    </row>
    <row r="5" spans="1:9" x14ac:dyDescent="0.25">
      <c r="B5" t="s">
        <v>14</v>
      </c>
      <c r="C5" s="24">
        <v>0</v>
      </c>
      <c r="D5" s="24">
        <v>0</v>
      </c>
      <c r="E5" s="24">
        <v>0</v>
      </c>
      <c r="F5" s="24">
        <v>5900.0774828233225</v>
      </c>
      <c r="G5" s="24">
        <v>0</v>
      </c>
      <c r="H5" s="24">
        <v>0</v>
      </c>
      <c r="I5" s="24">
        <v>0</v>
      </c>
    </row>
    <row r="6" spans="1:9" x14ac:dyDescent="0.25">
      <c r="B6" t="s">
        <v>15</v>
      </c>
      <c r="C6" s="24">
        <v>218.50707697142599</v>
      </c>
      <c r="D6" s="24">
        <v>0</v>
      </c>
      <c r="E6" s="24">
        <v>0</v>
      </c>
      <c r="F6" s="24">
        <v>56.762877130505835</v>
      </c>
      <c r="G6" s="24">
        <v>0</v>
      </c>
      <c r="H6" s="24">
        <v>0</v>
      </c>
      <c r="I6" s="24">
        <v>0</v>
      </c>
    </row>
    <row r="7" spans="1:9" x14ac:dyDescent="0.25">
      <c r="B7" t="s">
        <v>16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</row>
    <row r="8" spans="1:9" x14ac:dyDescent="0.25">
      <c r="B8" t="s">
        <v>17</v>
      </c>
      <c r="C8" s="24">
        <v>0</v>
      </c>
      <c r="D8" s="24">
        <v>0</v>
      </c>
      <c r="E8" s="24">
        <v>255704.1958386086</v>
      </c>
      <c r="F8" s="24">
        <v>0</v>
      </c>
      <c r="G8" s="24">
        <v>0</v>
      </c>
      <c r="H8" s="24">
        <v>0</v>
      </c>
      <c r="I8" s="24">
        <v>0</v>
      </c>
    </row>
    <row r="10" spans="1:9" x14ac:dyDescent="0.25">
      <c r="A10" t="s">
        <v>950</v>
      </c>
    </row>
    <row r="11" spans="1:9" x14ac:dyDescent="0.25">
      <c r="B11" t="s">
        <v>129</v>
      </c>
      <c r="C11" s="24" t="s">
        <v>1</v>
      </c>
      <c r="D11" s="24" t="s">
        <v>2</v>
      </c>
      <c r="E11" s="24" t="s">
        <v>3</v>
      </c>
      <c r="F11" s="24" t="s">
        <v>4</v>
      </c>
      <c r="G11" s="24" t="s">
        <v>5</v>
      </c>
      <c r="H11" s="24" t="s">
        <v>125</v>
      </c>
      <c r="I11" s="24" t="s">
        <v>126</v>
      </c>
    </row>
    <row r="12" spans="1:9" x14ac:dyDescent="0.25">
      <c r="B12" t="s">
        <v>12</v>
      </c>
      <c r="C12" s="24">
        <v>9.6899544764795156</v>
      </c>
      <c r="D12" s="24">
        <v>0</v>
      </c>
      <c r="E12" s="24">
        <v>3278105</v>
      </c>
      <c r="F12" s="24">
        <v>40764</v>
      </c>
      <c r="G12" s="24">
        <v>0</v>
      </c>
      <c r="H12" s="24">
        <v>78131</v>
      </c>
      <c r="I12" s="24">
        <v>0</v>
      </c>
    </row>
    <row r="13" spans="1:9" x14ac:dyDescent="0.25">
      <c r="B13" t="s">
        <v>13</v>
      </c>
      <c r="C13" s="24">
        <v>0</v>
      </c>
      <c r="D13" s="24">
        <v>691.26748091146055</v>
      </c>
      <c r="E13" s="24">
        <v>0</v>
      </c>
      <c r="F13" s="24">
        <v>481710.44477306964</v>
      </c>
      <c r="G13" s="24">
        <v>23.302033383915024</v>
      </c>
      <c r="H13" s="24">
        <v>493</v>
      </c>
      <c r="I13" s="24">
        <v>13.150652503793626</v>
      </c>
    </row>
    <row r="14" spans="1:9" x14ac:dyDescent="0.25">
      <c r="B14" t="s">
        <v>14</v>
      </c>
      <c r="C14" s="24">
        <v>0</v>
      </c>
      <c r="D14" s="24">
        <v>0</v>
      </c>
      <c r="E14" s="24">
        <v>0</v>
      </c>
      <c r="F14" s="24">
        <v>121.58826787276999</v>
      </c>
      <c r="G14" s="24">
        <v>0</v>
      </c>
      <c r="H14" s="24">
        <v>0</v>
      </c>
      <c r="I14" s="24">
        <v>0</v>
      </c>
    </row>
    <row r="15" spans="1:9" x14ac:dyDescent="0.25">
      <c r="B15" t="s">
        <v>15</v>
      </c>
      <c r="C15" s="24">
        <v>0</v>
      </c>
      <c r="D15" s="24">
        <v>0</v>
      </c>
      <c r="E15" s="24">
        <v>0</v>
      </c>
      <c r="F15" s="24">
        <v>2311.3236389188219</v>
      </c>
      <c r="G15" s="24">
        <v>0</v>
      </c>
      <c r="H15" s="24">
        <v>0</v>
      </c>
      <c r="I15" s="24">
        <v>0</v>
      </c>
    </row>
    <row r="16" spans="1:9" x14ac:dyDescent="0.25">
      <c r="B16" t="s">
        <v>16</v>
      </c>
      <c r="C16" s="24">
        <v>0</v>
      </c>
      <c r="D16" s="24">
        <v>0</v>
      </c>
      <c r="E16" s="24">
        <v>0</v>
      </c>
      <c r="F16" s="24">
        <v>727</v>
      </c>
      <c r="G16" s="24">
        <v>0</v>
      </c>
      <c r="H16" s="24">
        <v>0</v>
      </c>
      <c r="I16" s="24">
        <v>0</v>
      </c>
    </row>
    <row r="17" spans="1:9" x14ac:dyDescent="0.25">
      <c r="B17" t="s">
        <v>17</v>
      </c>
      <c r="C17" s="24">
        <v>0</v>
      </c>
      <c r="D17" s="24">
        <v>0</v>
      </c>
      <c r="E17" s="24">
        <v>849958.16322931473</v>
      </c>
      <c r="F17" s="24">
        <v>763520.76783943584</v>
      </c>
      <c r="G17" s="24">
        <v>0</v>
      </c>
      <c r="H17" s="24">
        <v>0</v>
      </c>
      <c r="I17" s="24">
        <v>0</v>
      </c>
    </row>
    <row r="19" spans="1:9" x14ac:dyDescent="0.25">
      <c r="A19" s="1" t="s">
        <v>951</v>
      </c>
    </row>
    <row r="20" spans="1:9" x14ac:dyDescent="0.25">
      <c r="A20" t="s">
        <v>949</v>
      </c>
    </row>
    <row r="21" spans="1:9" x14ac:dyDescent="0.25">
      <c r="B21" t="s">
        <v>129</v>
      </c>
      <c r="C21" s="24" t="s">
        <v>1</v>
      </c>
      <c r="D21" s="24" t="s">
        <v>2</v>
      </c>
      <c r="E21" s="24" t="s">
        <v>3</v>
      </c>
      <c r="F21" s="24" t="s">
        <v>4</v>
      </c>
      <c r="G21" s="24" t="s">
        <v>5</v>
      </c>
      <c r="H21" s="24" t="s">
        <v>125</v>
      </c>
      <c r="I21" s="24" t="s">
        <v>126</v>
      </c>
    </row>
    <row r="22" spans="1:9" x14ac:dyDescent="0.25">
      <c r="B22" t="s">
        <v>12</v>
      </c>
      <c r="C22" s="37">
        <f>C3/SUM($C3:$I3)</f>
        <v>1.6979804932351621E-3</v>
      </c>
      <c r="D22" s="37">
        <f t="shared" ref="D22:I22" si="0">D3/SUM($C3:$I3)</f>
        <v>1.7709018234733301E-4</v>
      </c>
      <c r="E22" s="37">
        <f t="shared" si="0"/>
        <v>0.97771489673962542</v>
      </c>
      <c r="F22" s="37">
        <f t="shared" si="0"/>
        <v>1.3547398949570976E-2</v>
      </c>
      <c r="G22" s="37">
        <f t="shared" si="0"/>
        <v>1.605947133511148E-3</v>
      </c>
      <c r="H22" s="37">
        <f t="shared" si="0"/>
        <v>5.2241603792463238E-3</v>
      </c>
      <c r="I22" s="38">
        <f t="shared" si="0"/>
        <v>3.2526122463528718E-5</v>
      </c>
    </row>
    <row r="23" spans="1:9" x14ac:dyDescent="0.25">
      <c r="B23" t="s">
        <v>13</v>
      </c>
      <c r="C23" s="37">
        <f t="shared" ref="C23:I23" si="1">C4/SUM($C4:$I4)</f>
        <v>0.11762999949737669</v>
      </c>
      <c r="D23" s="37">
        <f t="shared" si="1"/>
        <v>0.1352792345895055</v>
      </c>
      <c r="E23" s="37">
        <f t="shared" si="1"/>
        <v>6.1098828714894568E-2</v>
      </c>
      <c r="F23" s="37">
        <f t="shared" si="1"/>
        <v>0.67333181171238221</v>
      </c>
      <c r="G23" s="37">
        <f t="shared" si="1"/>
        <v>0</v>
      </c>
      <c r="H23" s="37">
        <f t="shared" si="1"/>
        <v>1.2442842981075022E-2</v>
      </c>
      <c r="I23" s="37">
        <f t="shared" si="1"/>
        <v>2.1728250476622042E-4</v>
      </c>
    </row>
    <row r="24" spans="1:9" x14ac:dyDescent="0.25">
      <c r="B24" t="s">
        <v>14</v>
      </c>
      <c r="C24" s="37">
        <f t="shared" ref="C24:I24" si="2">C5/SUM($C5:$I5)</f>
        <v>0</v>
      </c>
      <c r="D24" s="37">
        <f t="shared" si="2"/>
        <v>0</v>
      </c>
      <c r="E24" s="37">
        <f t="shared" si="2"/>
        <v>0</v>
      </c>
      <c r="F24" s="37">
        <f t="shared" si="2"/>
        <v>1</v>
      </c>
      <c r="G24" s="37">
        <f t="shared" si="2"/>
        <v>0</v>
      </c>
      <c r="H24" s="37">
        <f t="shared" si="2"/>
        <v>0</v>
      </c>
      <c r="I24" s="37">
        <f t="shared" si="2"/>
        <v>0</v>
      </c>
    </row>
    <row r="25" spans="1:9" x14ac:dyDescent="0.25">
      <c r="B25" t="s">
        <v>15</v>
      </c>
      <c r="C25" s="37">
        <f t="shared" ref="C25:I25" si="3">C6/SUM($C6:$I6)</f>
        <v>0.79379196209155944</v>
      </c>
      <c r="D25" s="37">
        <f t="shared" si="3"/>
        <v>0</v>
      </c>
      <c r="E25" s="37">
        <f t="shared" si="3"/>
        <v>0</v>
      </c>
      <c r="F25" s="37">
        <f t="shared" si="3"/>
        <v>0.2062080379084405</v>
      </c>
      <c r="G25" s="37">
        <f t="shared" si="3"/>
        <v>0</v>
      </c>
      <c r="H25" s="37">
        <f t="shared" si="3"/>
        <v>0</v>
      </c>
      <c r="I25" s="37">
        <f t="shared" si="3"/>
        <v>0</v>
      </c>
    </row>
    <row r="26" spans="1:9" x14ac:dyDescent="0.25">
      <c r="B26" t="s">
        <v>16</v>
      </c>
      <c r="C26" s="37"/>
      <c r="D26" s="37"/>
      <c r="E26" s="37"/>
      <c r="F26" s="37"/>
      <c r="G26" s="37"/>
      <c r="H26" s="37"/>
      <c r="I26" s="37"/>
    </row>
    <row r="27" spans="1:9" x14ac:dyDescent="0.25">
      <c r="B27" t="s">
        <v>17</v>
      </c>
      <c r="C27" s="37">
        <f t="shared" ref="C27:I27" si="4">C8/SUM($C8:$I8)</f>
        <v>0</v>
      </c>
      <c r="D27" s="37">
        <f t="shared" si="4"/>
        <v>0</v>
      </c>
      <c r="E27" s="37">
        <f t="shared" si="4"/>
        <v>1</v>
      </c>
      <c r="F27" s="37">
        <f t="shared" si="4"/>
        <v>0</v>
      </c>
      <c r="G27" s="37">
        <f t="shared" si="4"/>
        <v>0</v>
      </c>
      <c r="H27" s="37">
        <f t="shared" si="4"/>
        <v>0</v>
      </c>
      <c r="I27" s="37">
        <f t="shared" si="4"/>
        <v>0</v>
      </c>
    </row>
    <row r="29" spans="1:9" x14ac:dyDescent="0.25">
      <c r="A29" t="s">
        <v>950</v>
      </c>
    </row>
    <row r="30" spans="1:9" x14ac:dyDescent="0.25">
      <c r="B30" t="s">
        <v>129</v>
      </c>
      <c r="C30" s="24" t="s">
        <v>1</v>
      </c>
      <c r="D30" s="24" t="s">
        <v>2</v>
      </c>
      <c r="E30" s="24" t="s">
        <v>3</v>
      </c>
      <c r="F30" s="24" t="s">
        <v>4</v>
      </c>
      <c r="G30" s="24" t="s">
        <v>5</v>
      </c>
      <c r="H30" s="24" t="s">
        <v>125</v>
      </c>
      <c r="I30" s="24" t="s">
        <v>126</v>
      </c>
    </row>
    <row r="31" spans="1:9" x14ac:dyDescent="0.25">
      <c r="B31" t="s">
        <v>12</v>
      </c>
      <c r="C31" s="37">
        <f>C12/SUM($C12:$I12)</f>
        <v>2.8524953888516497E-6</v>
      </c>
      <c r="D31" s="37">
        <f t="shared" ref="D31:I31" si="5">D12/SUM($C12:$I12)</f>
        <v>0</v>
      </c>
      <c r="E31" s="37">
        <f t="shared" si="5"/>
        <v>0.9649972473419498</v>
      </c>
      <c r="F31" s="37">
        <f t="shared" si="5"/>
        <v>1.1999965770055333E-2</v>
      </c>
      <c r="G31" s="37">
        <f t="shared" si="5"/>
        <v>0</v>
      </c>
      <c r="H31" s="37">
        <f t="shared" si="5"/>
        <v>2.2999934392606058E-2</v>
      </c>
      <c r="I31" s="37">
        <f t="shared" si="5"/>
        <v>0</v>
      </c>
    </row>
    <row r="32" spans="1:9" x14ac:dyDescent="0.25">
      <c r="B32" t="s">
        <v>13</v>
      </c>
      <c r="C32" s="37">
        <f t="shared" ref="C32:I32" si="6">C13/SUM($C13:$I13)</f>
        <v>0</v>
      </c>
      <c r="D32" s="37">
        <f t="shared" si="6"/>
        <v>1.4313996095023859E-3</v>
      </c>
      <c r="E32" s="37">
        <f t="shared" si="6"/>
        <v>0</v>
      </c>
      <c r="F32" s="37">
        <f t="shared" si="6"/>
        <v>0.99747226881298678</v>
      </c>
      <c r="G32" s="37">
        <f t="shared" si="6"/>
        <v>4.8251252094729548E-5</v>
      </c>
      <c r="H32" s="37">
        <f t="shared" si="6"/>
        <v>1.0208494207686616E-3</v>
      </c>
      <c r="I32" s="37">
        <f t="shared" si="6"/>
        <v>2.7230904647520633E-5</v>
      </c>
    </row>
    <row r="33" spans="2:9" x14ac:dyDescent="0.25">
      <c r="B33" t="s">
        <v>14</v>
      </c>
      <c r="C33" s="37">
        <f t="shared" ref="C33:I33" si="7">C14/SUM($C14:$I14)</f>
        <v>0</v>
      </c>
      <c r="D33" s="37">
        <f t="shared" si="7"/>
        <v>0</v>
      </c>
      <c r="E33" s="37">
        <f t="shared" si="7"/>
        <v>0</v>
      </c>
      <c r="F33" s="37">
        <f t="shared" si="7"/>
        <v>1</v>
      </c>
      <c r="G33" s="37">
        <f t="shared" si="7"/>
        <v>0</v>
      </c>
      <c r="H33" s="37">
        <f t="shared" si="7"/>
        <v>0</v>
      </c>
      <c r="I33" s="37">
        <f t="shared" si="7"/>
        <v>0</v>
      </c>
    </row>
    <row r="34" spans="2:9" x14ac:dyDescent="0.25">
      <c r="B34" t="s">
        <v>15</v>
      </c>
      <c r="C34" s="37">
        <f t="shared" ref="C34:I34" si="8">C15/SUM($C15:$I15)</f>
        <v>0</v>
      </c>
      <c r="D34" s="37">
        <f t="shared" si="8"/>
        <v>0</v>
      </c>
      <c r="E34" s="37">
        <f t="shared" si="8"/>
        <v>0</v>
      </c>
      <c r="F34" s="37">
        <f t="shared" si="8"/>
        <v>1</v>
      </c>
      <c r="G34" s="37">
        <f t="shared" si="8"/>
        <v>0</v>
      </c>
      <c r="H34" s="37">
        <f t="shared" si="8"/>
        <v>0</v>
      </c>
      <c r="I34" s="37">
        <f t="shared" si="8"/>
        <v>0</v>
      </c>
    </row>
    <row r="35" spans="2:9" x14ac:dyDescent="0.25">
      <c r="B35" t="s">
        <v>16</v>
      </c>
      <c r="C35" s="37">
        <f t="shared" ref="C35:I35" si="9">C16/SUM($C16:$I16)</f>
        <v>0</v>
      </c>
      <c r="D35" s="37">
        <f t="shared" si="9"/>
        <v>0</v>
      </c>
      <c r="E35" s="37">
        <f t="shared" si="9"/>
        <v>0</v>
      </c>
      <c r="F35" s="37">
        <f t="shared" si="9"/>
        <v>1</v>
      </c>
      <c r="G35" s="37">
        <f t="shared" si="9"/>
        <v>0</v>
      </c>
      <c r="H35" s="37">
        <f t="shared" si="9"/>
        <v>0</v>
      </c>
      <c r="I35" s="37">
        <f t="shared" si="9"/>
        <v>0</v>
      </c>
    </row>
    <row r="36" spans="2:9" x14ac:dyDescent="0.25">
      <c r="B36" t="s">
        <v>17</v>
      </c>
      <c r="C36" s="37">
        <f t="shared" ref="C36:I36" si="10">C17/SUM($C17:$I17)</f>
        <v>0</v>
      </c>
      <c r="D36" s="37">
        <f t="shared" si="10"/>
        <v>0</v>
      </c>
      <c r="E36" s="37">
        <f t="shared" si="10"/>
        <v>0.52678603163805293</v>
      </c>
      <c r="F36" s="37">
        <f t="shared" si="10"/>
        <v>0.47321396836194701</v>
      </c>
      <c r="G36" s="37">
        <f t="shared" si="10"/>
        <v>0</v>
      </c>
      <c r="H36" s="37">
        <f t="shared" si="10"/>
        <v>0</v>
      </c>
      <c r="I36" s="37">
        <f t="shared" si="10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G8"/>
  <sheetViews>
    <sheetView tabSelected="1" workbookViewId="0">
      <selection activeCell="D2" sqref="D2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6.6750934139880064E-2</v>
      </c>
      <c r="C2">
        <f>Data!H10</f>
        <v>6.6750934139880064E-2</v>
      </c>
      <c r="D2">
        <f>Data!I10</f>
        <v>0.11800585298365684</v>
      </c>
      <c r="E2">
        <f>Data!J10</f>
        <v>0.20583795032700408</v>
      </c>
      <c r="F2">
        <f>Data!K10</f>
        <v>0.33849410555351556</v>
      </c>
      <c r="G2">
        <f>Data!L10</f>
        <v>0.505</v>
      </c>
      <c r="H2">
        <f>Data!M10</f>
        <v>0.67150589444648445</v>
      </c>
      <c r="I2">
        <f>Data!N10</f>
        <v>0.80416204967299587</v>
      </c>
      <c r="J2">
        <f>Data!O10</f>
        <v>0.89199414701634328</v>
      </c>
      <c r="K2">
        <f>Data!P10</f>
        <v>0.94324906586011992</v>
      </c>
      <c r="L2">
        <f>Data!Q10</f>
        <v>0.97098089155615719</v>
      </c>
      <c r="M2">
        <f>Data!R10</f>
        <v>0.98537370862365969</v>
      </c>
      <c r="N2">
        <f>Data!S10</f>
        <v>0.99268237406916093</v>
      </c>
      <c r="O2">
        <f>Data!T10</f>
        <v>0.99635260249955848</v>
      </c>
      <c r="P2">
        <f>Data!U10</f>
        <v>0.99818539044693211</v>
      </c>
      <c r="Q2">
        <f>Data!V10</f>
        <v>0.99909805931754336</v>
      </c>
      <c r="R2">
        <f>Data!W10</f>
        <v>0.99955190399899196</v>
      </c>
      <c r="S2">
        <f>Data!X10</f>
        <v>0.999777431397469</v>
      </c>
      <c r="T2">
        <f>Data!Y10</f>
        <v>0.99988946319277672</v>
      </c>
      <c r="U2">
        <f>Data!Z10</f>
        <v>0.99994510596052444</v>
      </c>
      <c r="V2">
        <f>Data!AA10</f>
        <v>0.99997273966579647</v>
      </c>
      <c r="W2">
        <f>Data!AB10</f>
        <v>0.99998646273100622</v>
      </c>
      <c r="X2">
        <f>Data!AC10</f>
        <v>0.99999327754488898</v>
      </c>
      <c r="Y2">
        <f>Data!AD10</f>
        <v>0.99999666171617496</v>
      </c>
      <c r="Z2">
        <f>Data!AE10</f>
        <v>0.99999834225449857</v>
      </c>
      <c r="AA2">
        <f>Data!AF10</f>
        <v>0.99999917678725248</v>
      </c>
      <c r="AB2">
        <f>Data!AG10</f>
        <v>0.99999959120447668</v>
      </c>
      <c r="AC2">
        <f>Data!AH10</f>
        <v>0.9999997969981087</v>
      </c>
      <c r="AD2">
        <f>Data!AI10</f>
        <v>0.99999989919223364</v>
      </c>
      <c r="AE2">
        <f>Data!AJ10</f>
        <v>0.99999994994034214</v>
      </c>
      <c r="AF2">
        <f>Data!AK10</f>
        <v>0.99999997514110894</v>
      </c>
      <c r="AG2">
        <f>Data!AL10</f>
        <v>0.99999998765543996</v>
      </c>
    </row>
    <row r="3" spans="1:33" x14ac:dyDescent="0.25">
      <c r="A3" t="s">
        <v>2</v>
      </c>
      <c r="B3">
        <f t="shared" ref="B3:B8" si="0">C3</f>
        <v>3.8057610451262282E-4</v>
      </c>
      <c r="C3">
        <f>Data!H11</f>
        <v>3.8057610451262282E-4</v>
      </c>
      <c r="D3">
        <f>Data!I11</f>
        <v>3.9320484961125079E-4</v>
      </c>
      <c r="E3">
        <f>Data!J11</f>
        <v>3.9753546733222448E-4</v>
      </c>
      <c r="F3">
        <f>Data!K11</f>
        <v>4.033110396505392E-4</v>
      </c>
      <c r="G3">
        <f>Data!L11</f>
        <v>4.1098212309343519E-4</v>
      </c>
      <c r="H3">
        <f>Data!M11</f>
        <v>4.2111542890787591E-4</v>
      </c>
      <c r="I3">
        <f>Data!N11</f>
        <v>4.3440531499218697E-4</v>
      </c>
      <c r="J3">
        <f>Data!O11</f>
        <v>4.516715783138295E-4</v>
      </c>
      <c r="K3">
        <f>Data!P11</f>
        <v>4.7383134956379655E-4</v>
      </c>
      <c r="L3">
        <f>Data!Q11</f>
        <v>5.0182946160490889E-4</v>
      </c>
      <c r="M3">
        <f>Data!R11</f>
        <v>5.3651224215358457E-4</v>
      </c>
      <c r="N3">
        <f>Data!S11</f>
        <v>5.7843959678952387E-4</v>
      </c>
      <c r="O3">
        <f>Data!T11</f>
        <v>6.2765456811457476E-4</v>
      </c>
      <c r="P3">
        <f>Data!U11</f>
        <v>6.8346676285730725E-4</v>
      </c>
      <c r="Q3">
        <f>Data!V11</f>
        <v>7.4433984155985176E-4</v>
      </c>
      <c r="R3">
        <f>Data!W11</f>
        <v>8.0797281520121893E-4</v>
      </c>
      <c r="S3">
        <f>Data!X11</f>
        <v>8.716057888425861E-4</v>
      </c>
      <c r="T3">
        <f>Data!Y11</f>
        <v>9.3247886754513061E-4</v>
      </c>
      <c r="U3">
        <f>Data!Z11</f>
        <v>9.8829106228786288E-4</v>
      </c>
      <c r="V3">
        <f>Data!AA11</f>
        <v>1.037506033612914E-3</v>
      </c>
      <c r="W3">
        <f>Data!AB11</f>
        <v>1.0794333882488531E-3</v>
      </c>
      <c r="X3">
        <f>Data!AC11</f>
        <v>1.114116168797529E-3</v>
      </c>
      <c r="Y3">
        <f>Data!AD11</f>
        <v>1.1421142808386413E-3</v>
      </c>
      <c r="Z3">
        <f>Data!AE11</f>
        <v>1.1642740520886085E-3</v>
      </c>
      <c r="AA3">
        <f>Data!AF11</f>
        <v>1.1815403154102509E-3</v>
      </c>
      <c r="AB3">
        <f>Data!AG11</f>
        <v>1.1948302014945619E-3</v>
      </c>
      <c r="AC3">
        <f>Data!AH11</f>
        <v>1.2049635073090028E-3</v>
      </c>
      <c r="AD3">
        <f>Data!AI11</f>
        <v>1.2126345907518985E-3</v>
      </c>
      <c r="AE3">
        <f>Data!AJ11</f>
        <v>1.2184101630702134E-3</v>
      </c>
      <c r="AF3">
        <f>Data!AK11</f>
        <v>1.2227407807911871E-3</v>
      </c>
      <c r="AG3">
        <f>Data!AL11</f>
        <v>1.2259779596081354E-3</v>
      </c>
    </row>
    <row r="4" spans="1:33" x14ac:dyDescent="0.25">
      <c r="A4" t="s">
        <v>3</v>
      </c>
      <c r="B4">
        <f t="shared" si="0"/>
        <v>3</v>
      </c>
      <c r="C4">
        <f>Data!H12</f>
        <v>3</v>
      </c>
      <c r="D4">
        <f>Data!I12</f>
        <v>3</v>
      </c>
      <c r="E4">
        <f>Data!J12</f>
        <v>3</v>
      </c>
      <c r="F4">
        <f>Data!K12</f>
        <v>3</v>
      </c>
      <c r="G4">
        <f>Data!L12</f>
        <v>3</v>
      </c>
      <c r="H4">
        <f>Data!M12</f>
        <v>3</v>
      </c>
      <c r="I4">
        <f>Data!N12</f>
        <v>3</v>
      </c>
      <c r="J4">
        <f>Data!O12</f>
        <v>3</v>
      </c>
      <c r="K4">
        <f>Data!P12</f>
        <v>3</v>
      </c>
      <c r="L4">
        <f>Data!Q12</f>
        <v>3</v>
      </c>
      <c r="M4">
        <f>Data!R12</f>
        <v>3</v>
      </c>
      <c r="N4">
        <f>Data!S12</f>
        <v>3</v>
      </c>
      <c r="O4">
        <f>Data!T12</f>
        <v>3</v>
      </c>
      <c r="P4">
        <f>Data!U12</f>
        <v>3</v>
      </c>
      <c r="Q4">
        <f>Data!V12</f>
        <v>3</v>
      </c>
      <c r="R4">
        <f>Data!W12</f>
        <v>3</v>
      </c>
      <c r="S4">
        <f>Data!X12</f>
        <v>3</v>
      </c>
      <c r="T4">
        <f>Data!Y12</f>
        <v>3</v>
      </c>
      <c r="U4">
        <f>Data!Z12</f>
        <v>3</v>
      </c>
      <c r="V4">
        <f>Data!AA12</f>
        <v>3</v>
      </c>
      <c r="W4">
        <f>Data!AB12</f>
        <v>3</v>
      </c>
      <c r="X4">
        <f>Data!AC12</f>
        <v>3</v>
      </c>
      <c r="Y4">
        <f>Data!AD12</f>
        <v>3</v>
      </c>
      <c r="Z4">
        <f>Data!AE12</f>
        <v>3</v>
      </c>
      <c r="AA4">
        <f>Data!AF12</f>
        <v>3</v>
      </c>
      <c r="AB4">
        <f>Data!AG12</f>
        <v>3</v>
      </c>
      <c r="AC4">
        <f>Data!AH12</f>
        <v>3</v>
      </c>
      <c r="AD4">
        <f>Data!AI12</f>
        <v>3</v>
      </c>
      <c r="AE4">
        <f>Data!AJ12</f>
        <v>3</v>
      </c>
      <c r="AF4">
        <f>Data!AK12</f>
        <v>3</v>
      </c>
      <c r="AG4">
        <f>Data!AL12</f>
        <v>3</v>
      </c>
    </row>
    <row r="5" spans="1:33" x14ac:dyDescent="0.25">
      <c r="A5" t="s">
        <v>4</v>
      </c>
      <c r="B5">
        <f t="shared" si="0"/>
        <v>1.3547398949570976E-2</v>
      </c>
      <c r="C5">
        <f>Data!H13</f>
        <v>1.3547398949570976E-2</v>
      </c>
      <c r="D5">
        <f>Data!I13</f>
        <v>1.4123101115502079E-2</v>
      </c>
      <c r="E5">
        <f>Data!J13</f>
        <v>1.4698803281433248E-2</v>
      </c>
      <c r="F5">
        <f>Data!K13</f>
        <v>1.5274505447364417E-2</v>
      </c>
      <c r="G5">
        <f>Data!L13</f>
        <v>1.5850207613295586E-2</v>
      </c>
      <c r="H5">
        <f>Data!M13</f>
        <v>1.6425909779226755E-2</v>
      </c>
      <c r="I5">
        <f>Data!N13</f>
        <v>1.7001611945157924E-2</v>
      </c>
      <c r="J5">
        <f>Data!O13</f>
        <v>1.7577314111089093E-2</v>
      </c>
      <c r="K5">
        <f>Data!P13</f>
        <v>1.8153016277020262E-2</v>
      </c>
      <c r="L5">
        <f>Data!Q13</f>
        <v>1.8728718442951431E-2</v>
      </c>
      <c r="M5">
        <f>Data!R13</f>
        <v>1.93044206088826E-2</v>
      </c>
      <c r="N5">
        <f>Data!S13</f>
        <v>1.9880122774813769E-2</v>
      </c>
      <c r="O5">
        <f>Data!T13</f>
        <v>2.0455824940744938E-2</v>
      </c>
      <c r="P5">
        <f>Data!U13</f>
        <v>2.1031527106676107E-2</v>
      </c>
      <c r="Q5">
        <f>Data!V13</f>
        <v>2.1607229272607276E-2</v>
      </c>
      <c r="R5">
        <f>Data!W13</f>
        <v>2.2182931438538667E-2</v>
      </c>
      <c r="S5">
        <f>Data!X13</f>
        <v>2.2758633604469836E-2</v>
      </c>
      <c r="T5">
        <f>Data!Y13</f>
        <v>2.3334335770401005E-2</v>
      </c>
      <c r="U5">
        <f>Data!Z13</f>
        <v>2.3910037936332174E-2</v>
      </c>
      <c r="V5">
        <f>Data!AA13</f>
        <v>2.4485740102263343E-2</v>
      </c>
      <c r="W5">
        <f>Data!AB13</f>
        <v>2.5061442268194511E-2</v>
      </c>
      <c r="X5">
        <f>Data!AC13</f>
        <v>2.563714443412568E-2</v>
      </c>
      <c r="Y5">
        <f>Data!AD13</f>
        <v>2.6212846600056849E-2</v>
      </c>
      <c r="Z5">
        <f>Data!AE13</f>
        <v>2.6788548765988018E-2</v>
      </c>
      <c r="AA5">
        <f>Data!AF13</f>
        <v>2.7364250931919187E-2</v>
      </c>
      <c r="AB5">
        <f>Data!AG13</f>
        <v>2.7939953097850356E-2</v>
      </c>
      <c r="AC5">
        <f>Data!AH13</f>
        <v>2.8515655263781525E-2</v>
      </c>
      <c r="AD5">
        <f>Data!AI13</f>
        <v>2.9091357429712694E-2</v>
      </c>
      <c r="AE5">
        <f>Data!AJ13</f>
        <v>2.9667059595643863E-2</v>
      </c>
      <c r="AF5">
        <f>Data!AK13</f>
        <v>3.0242761761575032E-2</v>
      </c>
      <c r="AG5">
        <f>Data!AL13</f>
        <v>3.0818463927506201E-2</v>
      </c>
    </row>
    <row r="6" spans="1:33" x14ac:dyDescent="0.25">
      <c r="A6" t="s">
        <v>5</v>
      </c>
      <c r="B6">
        <f t="shared" si="0"/>
        <v>2.5000000000000001E-2</v>
      </c>
      <c r="C6">
        <f>Data!H14</f>
        <v>2.5000000000000001E-2</v>
      </c>
      <c r="D6">
        <f>Data!I14</f>
        <v>2.6567428891905699E-2</v>
      </c>
      <c r="E6">
        <f>Data!J14</f>
        <v>2.7104927691876762E-2</v>
      </c>
      <c r="F6">
        <f>Data!K14</f>
        <v>2.7821768426907579E-2</v>
      </c>
      <c r="G6">
        <f>Data!L14</f>
        <v>2.8773872355422291E-2</v>
      </c>
      <c r="H6">
        <f>Data!M14</f>
        <v>3.0031577391039493E-2</v>
      </c>
      <c r="I6">
        <f>Data!N14</f>
        <v>3.168106443476388E-2</v>
      </c>
      <c r="J6">
        <f>Data!O14</f>
        <v>3.3824083378786625E-2</v>
      </c>
      <c r="K6">
        <f>Data!P14</f>
        <v>3.6574464784378008E-2</v>
      </c>
      <c r="L6">
        <f>Data!Q14</f>
        <v>4.0049477494613184E-2</v>
      </c>
      <c r="M6">
        <f>Data!R14</f>
        <v>4.4354164291207518E-2</v>
      </c>
      <c r="N6">
        <f>Data!S14</f>
        <v>4.9558018395815848E-2</v>
      </c>
      <c r="O6">
        <f>Data!T14</f>
        <v>5.5666382082527388E-2</v>
      </c>
      <c r="P6">
        <f>Data!U14</f>
        <v>6.2593566523832689E-2</v>
      </c>
      <c r="Q6">
        <f>Data!V14</f>
        <v>7.0148887464468651E-2</v>
      </c>
      <c r="R6">
        <f>Data!W14</f>
        <v>7.8046755430319747E-2</v>
      </c>
      <c r="S6">
        <f>Data!X14</f>
        <v>8.5944623396170816E-2</v>
      </c>
      <c r="T6">
        <f>Data!Y14</f>
        <v>9.3499944336806806E-2</v>
      </c>
      <c r="U6">
        <f>Data!Z14</f>
        <v>0.10042712877811208</v>
      </c>
      <c r="V6">
        <f>Data!AA14</f>
        <v>0.10653549246482363</v>
      </c>
      <c r="W6">
        <f>Data!AB14</f>
        <v>0.11173934656943196</v>
      </c>
      <c r="X6">
        <f>Data!AC14</f>
        <v>0.11604403336602631</v>
      </c>
      <c r="Y6">
        <f>Data!AD14</f>
        <v>0.11951904607626149</v>
      </c>
      <c r="Z6">
        <f>Data!AE14</f>
        <v>0.12226942748185285</v>
      </c>
      <c r="AA6">
        <f>Data!AF14</f>
        <v>0.12441244642587562</v>
      </c>
      <c r="AB6">
        <f>Data!AG14</f>
        <v>0.12606193346959998</v>
      </c>
      <c r="AC6">
        <f>Data!AH14</f>
        <v>0.12731963850521719</v>
      </c>
      <c r="AD6">
        <f>Data!AI14</f>
        <v>0.12827174243373191</v>
      </c>
      <c r="AE6">
        <f>Data!AJ14</f>
        <v>0.12898858316876272</v>
      </c>
      <c r="AF6">
        <f>Data!AK14</f>
        <v>0.12952608196873377</v>
      </c>
      <c r="AG6">
        <f>Data!AL14</f>
        <v>0.12992786754333543</v>
      </c>
    </row>
    <row r="7" spans="1:33" x14ac:dyDescent="0.25">
      <c r="A7" t="s">
        <v>125</v>
      </c>
      <c r="B7">
        <f t="shared" si="0"/>
        <v>5.2241603792463238E-3</v>
      </c>
      <c r="C7">
        <f>Data!H15</f>
        <v>5.2241603792463238E-3</v>
      </c>
      <c r="D7">
        <f>Data!I15</f>
        <v>5.0787434012943833E-3</v>
      </c>
      <c r="E7">
        <f>Data!J15</f>
        <v>4.9333264233424878E-3</v>
      </c>
      <c r="F7">
        <f>Data!K15</f>
        <v>4.7879094453905924E-3</v>
      </c>
      <c r="G7">
        <f>Data!L15</f>
        <v>4.6424924674386969E-3</v>
      </c>
      <c r="H7">
        <f>Data!M15</f>
        <v>4.4970754894868015E-3</v>
      </c>
      <c r="I7">
        <f>Data!N15</f>
        <v>4.351658511534906E-3</v>
      </c>
      <c r="J7">
        <f>Data!O15</f>
        <v>4.2062415335830106E-3</v>
      </c>
      <c r="K7">
        <f>Data!P15</f>
        <v>4.0608245556311151E-3</v>
      </c>
      <c r="L7">
        <f>Data!Q15</f>
        <v>3.9154075776792197E-3</v>
      </c>
      <c r="M7">
        <f>Data!R15</f>
        <v>3.7699905997273242E-3</v>
      </c>
      <c r="N7">
        <f>Data!S15</f>
        <v>3.6245736217754287E-3</v>
      </c>
      <c r="O7">
        <f>Data!T15</f>
        <v>3.4791566438235333E-3</v>
      </c>
      <c r="P7">
        <f>Data!U15</f>
        <v>3.3337396658716378E-3</v>
      </c>
      <c r="Q7">
        <f>Data!V15</f>
        <v>3.1883226879197424E-3</v>
      </c>
      <c r="R7">
        <f>Data!W15</f>
        <v>3.0429057099678469E-3</v>
      </c>
      <c r="S7">
        <f>Data!X15</f>
        <v>2.8974887320159515E-3</v>
      </c>
      <c r="T7">
        <f>Data!Y15</f>
        <v>2.752071754064056E-3</v>
      </c>
      <c r="U7">
        <f>Data!Z15</f>
        <v>2.6066547761121606E-3</v>
      </c>
      <c r="V7">
        <f>Data!AA15</f>
        <v>2.4612377981602096E-3</v>
      </c>
      <c r="W7">
        <f>Data!AB15</f>
        <v>2.3158208202083141E-3</v>
      </c>
      <c r="X7">
        <f>Data!AC15</f>
        <v>2.1704038422564187E-3</v>
      </c>
      <c r="Y7">
        <f>Data!AD15</f>
        <v>2.0249868643045232E-3</v>
      </c>
      <c r="Z7">
        <f>Data!AE15</f>
        <v>1.8795698863526278E-3</v>
      </c>
      <c r="AA7">
        <f>Data!AF15</f>
        <v>1.7341529084007323E-3</v>
      </c>
      <c r="AB7">
        <f>Data!AG15</f>
        <v>1.5887359304488369E-3</v>
      </c>
      <c r="AC7">
        <f>Data!AH15</f>
        <v>1.4433189524969414E-3</v>
      </c>
      <c r="AD7">
        <f>Data!AI15</f>
        <v>1.297901974545046E-3</v>
      </c>
      <c r="AE7">
        <f>Data!AJ15</f>
        <v>1.1524849965931505E-3</v>
      </c>
      <c r="AF7">
        <f>Data!AK15</f>
        <v>1.0070680186412551E-3</v>
      </c>
      <c r="AG7">
        <f>Data!AL15</f>
        <v>8.616510406893596E-4</v>
      </c>
    </row>
    <row r="8" spans="1:33" x14ac:dyDescent="0.25">
      <c r="A8" t="s">
        <v>126</v>
      </c>
      <c r="B8">
        <f t="shared" si="0"/>
        <v>2.9671627040405578E-5</v>
      </c>
      <c r="C8">
        <f>Data!H16</f>
        <v>2.9671627040405578E-5</v>
      </c>
      <c r="D8">
        <f>Data!I16</f>
        <v>3.3884455367256228E-5</v>
      </c>
      <c r="E8">
        <f>Data!J16</f>
        <v>3.5329107932906753E-5</v>
      </c>
      <c r="F8">
        <f>Data!K16</f>
        <v>3.7255783503309569E-5</v>
      </c>
      <c r="G8">
        <f>Data!L16</f>
        <v>3.9814783417669883E-5</v>
      </c>
      <c r="H8">
        <f>Data!M16</f>
        <v>4.319515711642753E-5</v>
      </c>
      <c r="I8">
        <f>Data!N16</f>
        <v>4.7628535739509144E-5</v>
      </c>
      <c r="J8">
        <f>Data!O16</f>
        <v>5.3388395698055686E-5</v>
      </c>
      <c r="K8">
        <f>Data!P16</f>
        <v>6.0780683000499877E-5</v>
      </c>
      <c r="L8">
        <f>Data!Q16</f>
        <v>7.0120584834289462E-5</v>
      </c>
      <c r="M8">
        <f>Data!R16</f>
        <v>8.1690428014137938E-5</v>
      </c>
      <c r="N8">
        <f>Data!S16</f>
        <v>9.567699167511389E-5</v>
      </c>
      <c r="O8">
        <f>Data!T16</f>
        <v>1.1209463441665937E-4</v>
      </c>
      <c r="P8">
        <f>Data!U16</f>
        <v>1.3071304766038166E-4</v>
      </c>
      <c r="Q8">
        <f>Data!V16</f>
        <v>1.5101972328791891E-4</v>
      </c>
      <c r="R8">
        <f>Data!W16</f>
        <v>1.7224707341530546E-4</v>
      </c>
      <c r="S8">
        <f>Data!X16</f>
        <v>1.9347442354269201E-4</v>
      </c>
      <c r="T8">
        <f>Data!Y16</f>
        <v>2.1378109917022923E-4</v>
      </c>
      <c r="U8">
        <f>Data!Z16</f>
        <v>2.3239951241395154E-4</v>
      </c>
      <c r="V8">
        <f>Data!AA16</f>
        <v>2.4881715515549704E-4</v>
      </c>
      <c r="W8">
        <f>Data!AB16</f>
        <v>2.6280371881647296E-4</v>
      </c>
      <c r="X8">
        <f>Data!AC16</f>
        <v>2.7437356199632151E-4</v>
      </c>
      <c r="Y8">
        <f>Data!AD16</f>
        <v>2.8371346383011109E-4</v>
      </c>
      <c r="Z8">
        <f>Data!AE16</f>
        <v>2.911057511325553E-4</v>
      </c>
      <c r="AA8">
        <f>Data!AF16</f>
        <v>2.9686561109110182E-4</v>
      </c>
      <c r="AB8">
        <f>Data!AG16</f>
        <v>3.0129898971418347E-4</v>
      </c>
      <c r="AC8">
        <f>Data!AH16</f>
        <v>3.046793634129411E-4</v>
      </c>
      <c r="AD8">
        <f>Data!AI16</f>
        <v>3.0723836332730134E-4</v>
      </c>
      <c r="AE8">
        <f>Data!AJ16</f>
        <v>3.091650388977042E-4</v>
      </c>
      <c r="AF8">
        <f>Data!AK16</f>
        <v>3.1060969146335472E-4</v>
      </c>
      <c r="AG8">
        <f>Data!AL16</f>
        <v>3.1168958329050089E-4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0.05</v>
      </c>
      <c r="C2">
        <f>Data!H17</f>
        <v>0.05</v>
      </c>
      <c r="D2">
        <f>Data!I17</f>
        <v>0.15364198013583233</v>
      </c>
      <c r="E2">
        <f>Data!J17</f>
        <v>0.23792530586934735</v>
      </c>
      <c r="F2">
        <f>Data!K17</f>
        <v>0.36522161644024215</v>
      </c>
      <c r="G2">
        <f>Data!L17</f>
        <v>0.52500000000000002</v>
      </c>
      <c r="H2">
        <f>Data!M17</f>
        <v>0.68477838355975784</v>
      </c>
      <c r="I2">
        <f>Data!N17</f>
        <v>0.81207469413065259</v>
      </c>
      <c r="J2">
        <f>Data!O17</f>
        <v>0.89635801986416774</v>
      </c>
      <c r="K2">
        <f>Data!P17</f>
        <v>0.94554203289607475</v>
      </c>
      <c r="L2">
        <f>Data!Q17</f>
        <v>0.97215338078621139</v>
      </c>
      <c r="M2">
        <f>Data!R17</f>
        <v>0.98596466989139064</v>
      </c>
      <c r="N2">
        <f>Data!S17</f>
        <v>0.9929780357229322</v>
      </c>
      <c r="O2">
        <f>Data!T17</f>
        <v>0.99649997209553587</v>
      </c>
      <c r="P2">
        <f>Data!U17</f>
        <v>0.9982587080046319</v>
      </c>
      <c r="Q2">
        <f>Data!V17</f>
        <v>0.99913450136531945</v>
      </c>
      <c r="R2">
        <f>Data!W17</f>
        <v>0.99957000888792158</v>
      </c>
      <c r="S2">
        <f>Data!X17</f>
        <v>0.99978642406827833</v>
      </c>
      <c r="T2">
        <f>Data!Y17</f>
        <v>0.99989392932640198</v>
      </c>
      <c r="U2">
        <f>Data!Z17</f>
        <v>0.99994732390151331</v>
      </c>
      <c r="V2">
        <f>Data!AA17</f>
        <v>0.99997384109344112</v>
      </c>
      <c r="W2">
        <f>Data!AB17</f>
        <v>0.99998700969136967</v>
      </c>
      <c r="X2">
        <f>Data!AC17</f>
        <v>0.99999354915923688</v>
      </c>
      <c r="Y2">
        <f>Data!AD17</f>
        <v>0.99999679659632945</v>
      </c>
      <c r="Z2">
        <f>Data!AE17</f>
        <v>0.99999840923411476</v>
      </c>
      <c r="AA2">
        <f>Data!AF17</f>
        <v>0.99999921004837367</v>
      </c>
      <c r="AB2">
        <f>Data!AG17</f>
        <v>0.99999960772146745</v>
      </c>
      <c r="AC2">
        <f>Data!AH17</f>
        <v>0.99999980520020537</v>
      </c>
      <c r="AD2">
        <f>Data!AI17</f>
        <v>0.99999990326527477</v>
      </c>
      <c r="AE2">
        <f>Data!AJ17</f>
        <v>0.99999995196295466</v>
      </c>
      <c r="AF2">
        <f>Data!AK17</f>
        <v>0.99999997614550851</v>
      </c>
      <c r="AG2">
        <f>Data!AL17</f>
        <v>0.9999999881542101</v>
      </c>
    </row>
    <row r="3" spans="1:33" x14ac:dyDescent="0.25">
      <c r="A3" t="s">
        <v>2</v>
      </c>
      <c r="B3">
        <f t="shared" ref="B3:B8" si="0">C3</f>
        <v>1.2417684632922508E-3</v>
      </c>
      <c r="C3">
        <f>Data!H18</f>
        <v>1.2417684632922508E-3</v>
      </c>
      <c r="D3">
        <f>Data!I18</f>
        <v>1.2415551653788361E-3</v>
      </c>
      <c r="E3">
        <f>Data!J18</f>
        <v>1.2413418674654217E-3</v>
      </c>
      <c r="F3">
        <f>Data!K18</f>
        <v>1.2411285695520073E-3</v>
      </c>
      <c r="G3">
        <f>Data!L18</f>
        <v>1.2409152716385927E-3</v>
      </c>
      <c r="H3">
        <f>Data!M18</f>
        <v>1.240701973725178E-3</v>
      </c>
      <c r="I3">
        <f>Data!N18</f>
        <v>1.2404886758117636E-3</v>
      </c>
      <c r="J3">
        <f>Data!O18</f>
        <v>1.2402753778983492E-3</v>
      </c>
      <c r="K3">
        <f>Data!P18</f>
        <v>1.2400620799849346E-3</v>
      </c>
      <c r="L3">
        <f>Data!Q18</f>
        <v>1.2398487820715199E-3</v>
      </c>
      <c r="M3">
        <f>Data!R18</f>
        <v>1.2396354841581055E-3</v>
      </c>
      <c r="N3">
        <f>Data!S18</f>
        <v>1.2394221862446911E-3</v>
      </c>
      <c r="O3">
        <f>Data!T18</f>
        <v>1.2392088883312765E-3</v>
      </c>
      <c r="P3">
        <f>Data!U18</f>
        <v>1.2389955904178619E-3</v>
      </c>
      <c r="Q3">
        <f>Data!V18</f>
        <v>1.2387822925044474E-3</v>
      </c>
      <c r="R3">
        <f>Data!W18</f>
        <v>1.238568994591033E-3</v>
      </c>
      <c r="S3">
        <f>Data!X18</f>
        <v>1.2383556966776184E-3</v>
      </c>
      <c r="T3">
        <f>Data!Y18</f>
        <v>1.2381423987642038E-3</v>
      </c>
      <c r="U3">
        <f>Data!Z18</f>
        <v>1.2379291008507893E-3</v>
      </c>
      <c r="V3">
        <f>Data!AA18</f>
        <v>1.2377158029373749E-3</v>
      </c>
      <c r="W3">
        <f>Data!AB18</f>
        <v>1.2375025050239603E-3</v>
      </c>
      <c r="X3">
        <f>Data!AC18</f>
        <v>1.2372892071105457E-3</v>
      </c>
      <c r="Y3">
        <f>Data!AD18</f>
        <v>1.2370759091971312E-3</v>
      </c>
      <c r="Z3">
        <f>Data!AE18</f>
        <v>1.2368626112837168E-3</v>
      </c>
      <c r="AA3">
        <f>Data!AF18</f>
        <v>1.2366493133703022E-3</v>
      </c>
      <c r="AB3">
        <f>Data!AG18</f>
        <v>1.2364360154568876E-3</v>
      </c>
      <c r="AC3">
        <f>Data!AH18</f>
        <v>1.2362227175434731E-3</v>
      </c>
      <c r="AD3">
        <f>Data!AI18</f>
        <v>1.2360094196300587E-3</v>
      </c>
      <c r="AE3">
        <f>Data!AJ18</f>
        <v>1.2357961217166441E-3</v>
      </c>
      <c r="AF3">
        <f>Data!AK18</f>
        <v>1.2355828238032295E-3</v>
      </c>
      <c r="AG3">
        <f>Data!AL18</f>
        <v>1.235369525889815E-3</v>
      </c>
    </row>
    <row r="4" spans="1:33" x14ac:dyDescent="0.25">
      <c r="A4" t="s">
        <v>3</v>
      </c>
      <c r="B4">
        <f t="shared" si="0"/>
        <v>3</v>
      </c>
      <c r="C4">
        <f>Data!H19</f>
        <v>3</v>
      </c>
      <c r="D4">
        <f>Data!I19</f>
        <v>3</v>
      </c>
      <c r="E4">
        <f>Data!J19</f>
        <v>3</v>
      </c>
      <c r="F4">
        <f>Data!K19</f>
        <v>3</v>
      </c>
      <c r="G4">
        <f>Data!L19</f>
        <v>3</v>
      </c>
      <c r="H4">
        <f>Data!M19</f>
        <v>3</v>
      </c>
      <c r="I4">
        <f>Data!N19</f>
        <v>3</v>
      </c>
      <c r="J4">
        <f>Data!O19</f>
        <v>3</v>
      </c>
      <c r="K4">
        <f>Data!P19</f>
        <v>3</v>
      </c>
      <c r="L4">
        <f>Data!Q19</f>
        <v>3</v>
      </c>
      <c r="M4">
        <f>Data!R19</f>
        <v>3</v>
      </c>
      <c r="N4">
        <f>Data!S19</f>
        <v>3</v>
      </c>
      <c r="O4">
        <f>Data!T19</f>
        <v>3</v>
      </c>
      <c r="P4">
        <f>Data!U19</f>
        <v>3</v>
      </c>
      <c r="Q4">
        <f>Data!V19</f>
        <v>3</v>
      </c>
      <c r="R4">
        <f>Data!W19</f>
        <v>3</v>
      </c>
      <c r="S4">
        <f>Data!X19</f>
        <v>3</v>
      </c>
      <c r="T4">
        <f>Data!Y19</f>
        <v>3</v>
      </c>
      <c r="U4">
        <f>Data!Z19</f>
        <v>3</v>
      </c>
      <c r="V4">
        <f>Data!AA19</f>
        <v>3</v>
      </c>
      <c r="W4">
        <f>Data!AB19</f>
        <v>3</v>
      </c>
      <c r="X4">
        <f>Data!AC19</f>
        <v>3</v>
      </c>
      <c r="Y4">
        <f>Data!AD19</f>
        <v>3</v>
      </c>
      <c r="Z4">
        <f>Data!AE19</f>
        <v>3</v>
      </c>
      <c r="AA4">
        <f>Data!AF19</f>
        <v>3</v>
      </c>
      <c r="AB4">
        <f>Data!AG19</f>
        <v>3</v>
      </c>
      <c r="AC4">
        <f>Data!AH19</f>
        <v>3</v>
      </c>
      <c r="AD4">
        <f>Data!AI19</f>
        <v>3</v>
      </c>
      <c r="AE4">
        <f>Data!AJ19</f>
        <v>3</v>
      </c>
      <c r="AF4">
        <f>Data!AK19</f>
        <v>3</v>
      </c>
      <c r="AG4">
        <f>Data!AL19</f>
        <v>3</v>
      </c>
    </row>
    <row r="5" spans="1:33" x14ac:dyDescent="0.25">
      <c r="A5" t="s">
        <v>4</v>
      </c>
      <c r="B5">
        <f t="shared" si="0"/>
        <v>3</v>
      </c>
      <c r="C5">
        <f>Data!H20</f>
        <v>3</v>
      </c>
      <c r="D5">
        <f>Data!I20</f>
        <v>3</v>
      </c>
      <c r="E5">
        <f>Data!J20</f>
        <v>3</v>
      </c>
      <c r="F5">
        <f>Data!K20</f>
        <v>3</v>
      </c>
      <c r="G5">
        <f>Data!L20</f>
        <v>3</v>
      </c>
      <c r="H5">
        <f>Data!M20</f>
        <v>3</v>
      </c>
      <c r="I5">
        <f>Data!N20</f>
        <v>3</v>
      </c>
      <c r="J5">
        <f>Data!O20</f>
        <v>3</v>
      </c>
      <c r="K5">
        <f>Data!P20</f>
        <v>3</v>
      </c>
      <c r="L5">
        <f>Data!Q20</f>
        <v>3</v>
      </c>
      <c r="M5">
        <f>Data!R20</f>
        <v>3</v>
      </c>
      <c r="N5">
        <f>Data!S20</f>
        <v>3</v>
      </c>
      <c r="O5">
        <f>Data!T20</f>
        <v>3</v>
      </c>
      <c r="P5">
        <f>Data!U20</f>
        <v>3</v>
      </c>
      <c r="Q5">
        <f>Data!V20</f>
        <v>3</v>
      </c>
      <c r="R5">
        <f>Data!W20</f>
        <v>3</v>
      </c>
      <c r="S5">
        <f>Data!X20</f>
        <v>3</v>
      </c>
      <c r="T5">
        <f>Data!Y20</f>
        <v>3</v>
      </c>
      <c r="U5">
        <f>Data!Z20</f>
        <v>3</v>
      </c>
      <c r="V5">
        <f>Data!AA20</f>
        <v>3</v>
      </c>
      <c r="W5">
        <f>Data!AB20</f>
        <v>3</v>
      </c>
      <c r="X5">
        <f>Data!AC20</f>
        <v>3</v>
      </c>
      <c r="Y5">
        <f>Data!AD20</f>
        <v>3</v>
      </c>
      <c r="Z5">
        <f>Data!AE20</f>
        <v>3</v>
      </c>
      <c r="AA5">
        <f>Data!AF20</f>
        <v>3</v>
      </c>
      <c r="AB5">
        <f>Data!AG20</f>
        <v>3</v>
      </c>
      <c r="AC5">
        <f>Data!AH20</f>
        <v>3</v>
      </c>
      <c r="AD5">
        <f>Data!AI20</f>
        <v>3</v>
      </c>
      <c r="AE5">
        <f>Data!AJ20</f>
        <v>3</v>
      </c>
      <c r="AF5">
        <f>Data!AK20</f>
        <v>3</v>
      </c>
      <c r="AG5">
        <f>Data!AL20</f>
        <v>3</v>
      </c>
    </row>
    <row r="6" spans="1:33" x14ac:dyDescent="0.25">
      <c r="A6" t="s">
        <v>5</v>
      </c>
      <c r="B6">
        <f t="shared" si="0"/>
        <v>0</v>
      </c>
      <c r="C6">
        <f>Data!H21</f>
        <v>0</v>
      </c>
      <c r="D6">
        <f>Data!I21</f>
        <v>1.936779684237523E-3</v>
      </c>
      <c r="E6">
        <f>Data!J21</f>
        <v>2.6009353352286976E-3</v>
      </c>
      <c r="F6">
        <f>Data!K21</f>
        <v>3.4866932663292233E-3</v>
      </c>
      <c r="G6">
        <f>Data!L21</f>
        <v>4.6631520872381935E-3</v>
      </c>
      <c r="H6">
        <f>Data!M21</f>
        <v>6.2172242204786609E-3</v>
      </c>
      <c r="I6">
        <f>Data!N21</f>
        <v>8.2553983361887875E-3</v>
      </c>
      <c r="J6">
        <f>Data!O21</f>
        <v>1.0903400791134683E-2</v>
      </c>
      <c r="K6">
        <f>Data!P21</f>
        <v>1.4301885314268325E-2</v>
      </c>
      <c r="L6">
        <f>Data!Q21</f>
        <v>1.8595754117125374E-2</v>
      </c>
      <c r="M6">
        <f>Data!R21</f>
        <v>2.391480238636642E-2</v>
      </c>
      <c r="N6">
        <f>Data!S21</f>
        <v>3.0344898808340407E-2</v>
      </c>
      <c r="O6">
        <f>Data!T21</f>
        <v>3.7892644516902288E-2</v>
      </c>
      <c r="P6">
        <f>Data!U21</f>
        <v>4.6452158868187786E-2</v>
      </c>
      <c r="Q6">
        <f>Data!V21</f>
        <v>5.5787824544177182E-2</v>
      </c>
      <c r="R6">
        <f>Data!W21</f>
        <v>6.5546755430319736E-2</v>
      </c>
      <c r="S6">
        <f>Data!X21</f>
        <v>7.5305686316462297E-2</v>
      </c>
      <c r="T6">
        <f>Data!Y21</f>
        <v>8.464135199245168E-2</v>
      </c>
      <c r="U6">
        <f>Data!Z21</f>
        <v>9.3200866343737185E-2</v>
      </c>
      <c r="V6">
        <f>Data!AA21</f>
        <v>0.10074861205229906</v>
      </c>
      <c r="W6">
        <f>Data!AB21</f>
        <v>0.10717870847427305</v>
      </c>
      <c r="X6">
        <f>Data!AC21</f>
        <v>0.11249775674351412</v>
      </c>
      <c r="Y6">
        <f>Data!AD21</f>
        <v>0.11679162554637115</v>
      </c>
      <c r="Z6">
        <f>Data!AE21</f>
        <v>0.12019011006950479</v>
      </c>
      <c r="AA6">
        <f>Data!AF21</f>
        <v>0.12283811252445069</v>
      </c>
      <c r="AB6">
        <f>Data!AG21</f>
        <v>0.12487628664016083</v>
      </c>
      <c r="AC6">
        <f>Data!AH21</f>
        <v>0.12643035877340128</v>
      </c>
      <c r="AD6">
        <f>Data!AI21</f>
        <v>0.12760681759431025</v>
      </c>
      <c r="AE6">
        <f>Data!AJ21</f>
        <v>0.12849257552541077</v>
      </c>
      <c r="AF6">
        <f>Data!AK21</f>
        <v>0.12915673117640195</v>
      </c>
      <c r="AG6">
        <f>Data!AL21</f>
        <v>0.12965319397757058</v>
      </c>
    </row>
    <row r="7" spans="1:33" x14ac:dyDescent="0.25">
      <c r="A7" t="s">
        <v>125</v>
      </c>
      <c r="B7">
        <f t="shared" si="0"/>
        <v>2.2999934392606058E-2</v>
      </c>
      <c r="C7">
        <f>Data!H22</f>
        <v>2.2999934392606058E-2</v>
      </c>
      <c r="D7">
        <f>Data!I22</f>
        <v>2.3233269912852517E-2</v>
      </c>
      <c r="E7">
        <f>Data!J22</f>
        <v>2.3466605433098975E-2</v>
      </c>
      <c r="F7">
        <f>Data!K22</f>
        <v>2.3699940953345433E-2</v>
      </c>
      <c r="G7">
        <f>Data!L22</f>
        <v>2.3933276473591891E-2</v>
      </c>
      <c r="H7">
        <f>Data!M22</f>
        <v>2.4166611993838349E-2</v>
      </c>
      <c r="I7">
        <f>Data!N22</f>
        <v>2.4399947514084808E-2</v>
      </c>
      <c r="J7">
        <f>Data!O22</f>
        <v>2.4633283034331321E-2</v>
      </c>
      <c r="K7">
        <f>Data!P22</f>
        <v>2.486661855457778E-2</v>
      </c>
      <c r="L7">
        <f>Data!Q22</f>
        <v>2.5099954074824238E-2</v>
      </c>
      <c r="M7">
        <f>Data!R22</f>
        <v>2.5333289595070696E-2</v>
      </c>
      <c r="N7">
        <f>Data!S22</f>
        <v>2.5566625115317154E-2</v>
      </c>
      <c r="O7">
        <f>Data!T22</f>
        <v>2.5799960635563612E-2</v>
      </c>
      <c r="P7">
        <f>Data!U22</f>
        <v>2.6033296155810071E-2</v>
      </c>
      <c r="Q7">
        <f>Data!V22</f>
        <v>2.6266631676056529E-2</v>
      </c>
      <c r="R7">
        <f>Data!W22</f>
        <v>2.6499967196303043E-2</v>
      </c>
      <c r="S7">
        <f>Data!X22</f>
        <v>2.6733302716549501E-2</v>
      </c>
      <c r="T7">
        <f>Data!Y22</f>
        <v>2.6966638236795959E-2</v>
      </c>
      <c r="U7">
        <f>Data!Z22</f>
        <v>2.7199973757042417E-2</v>
      </c>
      <c r="V7">
        <f>Data!AA22</f>
        <v>2.7433309277288875E-2</v>
      </c>
      <c r="W7">
        <f>Data!AB22</f>
        <v>2.7666644797535334E-2</v>
      </c>
      <c r="X7">
        <f>Data!AC22</f>
        <v>2.7899980317781792E-2</v>
      </c>
      <c r="Y7">
        <f>Data!AD22</f>
        <v>2.813331583802825E-2</v>
      </c>
      <c r="Z7">
        <f>Data!AE22</f>
        <v>2.8366651358274708E-2</v>
      </c>
      <c r="AA7">
        <f>Data!AF22</f>
        <v>2.8599986878521222E-2</v>
      </c>
      <c r="AB7">
        <f>Data!AG22</f>
        <v>2.883332239876768E-2</v>
      </c>
      <c r="AC7">
        <f>Data!AH22</f>
        <v>2.9066657919014138E-2</v>
      </c>
      <c r="AD7">
        <f>Data!AI22</f>
        <v>2.9299993439260597E-2</v>
      </c>
      <c r="AE7">
        <f>Data!AJ22</f>
        <v>2.9533328959507055E-2</v>
      </c>
      <c r="AF7">
        <f>Data!AK22</f>
        <v>2.9766664479753513E-2</v>
      </c>
      <c r="AG7">
        <f>Data!AL22</f>
        <v>2.9999999999999971E-2</v>
      </c>
    </row>
    <row r="8" spans="1:33" x14ac:dyDescent="0.25">
      <c r="A8" t="s">
        <v>126</v>
      </c>
      <c r="B8">
        <f t="shared" si="0"/>
        <v>0</v>
      </c>
      <c r="C8">
        <f>Data!H23</f>
        <v>0</v>
      </c>
      <c r="D8">
        <f>Data!I23</f>
        <v>4.6511978851365776E-6</v>
      </c>
      <c r="E8">
        <f>Data!J23</f>
        <v>6.2461750446103416E-6</v>
      </c>
      <c r="F8">
        <f>Data!K23</f>
        <v>8.3733325367128191E-6</v>
      </c>
      <c r="G8">
        <f>Data!L23</f>
        <v>1.1198611438745645E-5</v>
      </c>
      <c r="H8">
        <f>Data!M23</f>
        <v>1.4930732897012287E-5</v>
      </c>
      <c r="I8">
        <f>Data!N23</f>
        <v>1.9825430633509433E-5</v>
      </c>
      <c r="J8">
        <f>Data!O23</f>
        <v>2.6184637887962621E-5</v>
      </c>
      <c r="K8">
        <f>Data!P23</f>
        <v>3.4346136149904345E-5</v>
      </c>
      <c r="L8">
        <f>Data!Q23</f>
        <v>4.465790968689553E-5</v>
      </c>
      <c r="M8">
        <f>Data!R23</f>
        <v>5.7431663078765201E-5</v>
      </c>
      <c r="N8">
        <f>Data!S23</f>
        <v>7.2873610927822591E-5</v>
      </c>
      <c r="O8">
        <f>Data!T23</f>
        <v>9.0999605930208407E-5</v>
      </c>
      <c r="P8">
        <f>Data!U23</f>
        <v>1.1155537454576398E-4</v>
      </c>
      <c r="Q8">
        <f>Data!V23</f>
        <v>1.3397507917293147E-4</v>
      </c>
      <c r="R8">
        <f>Data!W23</f>
        <v>1.5741125989510269E-4</v>
      </c>
      <c r="S8">
        <f>Data!X23</f>
        <v>1.8084744061727391E-4</v>
      </c>
      <c r="T8">
        <f>Data!Y23</f>
        <v>2.0326714524444137E-4</v>
      </c>
      <c r="U8">
        <f>Data!Z23</f>
        <v>2.2382291385999697E-4</v>
      </c>
      <c r="V8">
        <f>Data!AA23</f>
        <v>2.4194890886238276E-4</v>
      </c>
      <c r="W8">
        <f>Data!AB23</f>
        <v>2.5739085671144015E-4</v>
      </c>
      <c r="X8">
        <f>Data!AC23</f>
        <v>2.7016461010330987E-4</v>
      </c>
      <c r="Y8">
        <f>Data!AD23</f>
        <v>2.8047638364030105E-4</v>
      </c>
      <c r="Z8">
        <f>Data!AE23</f>
        <v>2.8863788190224276E-4</v>
      </c>
      <c r="AA8">
        <f>Data!AF23</f>
        <v>2.9499708915669594E-4</v>
      </c>
      <c r="AB8">
        <f>Data!AG23</f>
        <v>2.9989178689319312E-4</v>
      </c>
      <c r="AC8">
        <f>Data!AH23</f>
        <v>3.0362390835145974E-4</v>
      </c>
      <c r="AD8">
        <f>Data!AI23</f>
        <v>3.0644918725349253E-4</v>
      </c>
      <c r="AE8">
        <f>Data!AJ23</f>
        <v>3.0857634474559505E-4</v>
      </c>
      <c r="AF8">
        <f>Data!AK23</f>
        <v>3.1017132190506877E-4</v>
      </c>
      <c r="AG8">
        <f>Data!AL23</f>
        <v>3.1136358282645159E-4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G8"/>
  <sheetViews>
    <sheetView topLeftCell="E1" workbookViewId="0">
      <selection activeCell="M15" sqref="M15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0.1676299994973767</v>
      </c>
      <c r="C2">
        <f>Data!H24</f>
        <v>0.1676299994973767</v>
      </c>
      <c r="D2">
        <f>Data!I24</f>
        <v>0.47663256300202961</v>
      </c>
      <c r="E2">
        <f>Data!J24</f>
        <v>0.72791841916013345</v>
      </c>
      <c r="F2">
        <f>Data!K24</f>
        <v>1.1074449994082045</v>
      </c>
      <c r="G2">
        <f>Data!L24</f>
        <v>1.5838149997486883</v>
      </c>
      <c r="H2">
        <f>Data!M24</f>
        <v>2.0601850000891724</v>
      </c>
      <c r="I2">
        <f>Data!N24</f>
        <v>2.4397115803372431</v>
      </c>
      <c r="J2">
        <f>Data!O24</f>
        <v>2.6909974364953473</v>
      </c>
      <c r="K2">
        <f>Data!P24</f>
        <v>2.8376367238805087</v>
      </c>
      <c r="L2">
        <f>Data!Q24</f>
        <v>2.9169769169720476</v>
      </c>
      <c r="M2" s="15">
        <v>3</v>
      </c>
      <c r="N2" s="15">
        <v>3</v>
      </c>
      <c r="O2" s="15">
        <v>3</v>
      </c>
      <c r="P2" s="15">
        <v>3</v>
      </c>
      <c r="Q2" s="15">
        <v>3</v>
      </c>
      <c r="R2" s="15">
        <v>3</v>
      </c>
      <c r="S2" s="15">
        <v>3</v>
      </c>
      <c r="T2" s="15">
        <v>3</v>
      </c>
      <c r="U2" s="15">
        <v>3</v>
      </c>
      <c r="V2" s="15">
        <v>3</v>
      </c>
      <c r="W2" s="15">
        <v>3</v>
      </c>
      <c r="X2" s="15">
        <v>3</v>
      </c>
      <c r="Y2" s="15">
        <v>3</v>
      </c>
      <c r="Z2" s="15">
        <v>3</v>
      </c>
      <c r="AA2" s="15">
        <v>3</v>
      </c>
      <c r="AB2" s="15">
        <v>3</v>
      </c>
      <c r="AC2" s="15">
        <v>3</v>
      </c>
      <c r="AD2" s="15">
        <v>3</v>
      </c>
      <c r="AE2" s="15">
        <v>3</v>
      </c>
      <c r="AF2" s="15">
        <v>3</v>
      </c>
      <c r="AG2" s="15">
        <v>3</v>
      </c>
    </row>
    <row r="3" spans="1:33" x14ac:dyDescent="0.25">
      <c r="A3" t="s">
        <v>2</v>
      </c>
      <c r="B3">
        <f t="shared" ref="B3:B8" si="0">C3</f>
        <v>0.40583770376851647</v>
      </c>
      <c r="C3">
        <f>Data!H25</f>
        <v>0.40583770376851647</v>
      </c>
      <c r="D3">
        <f>Data!I25</f>
        <v>0.40583770376851647</v>
      </c>
      <c r="E3">
        <f>Data!J25</f>
        <v>0.40583770376851647</v>
      </c>
      <c r="F3">
        <f>Data!K25</f>
        <v>0.40583770376851647</v>
      </c>
      <c r="G3">
        <f>Data!L25</f>
        <v>0.40583770376851647</v>
      </c>
      <c r="H3">
        <f>Data!M25</f>
        <v>0.40583770376851647</v>
      </c>
      <c r="I3">
        <f>Data!N25</f>
        <v>0.40583770376851647</v>
      </c>
      <c r="J3">
        <f>Data!O25</f>
        <v>0.40583770376851647</v>
      </c>
      <c r="K3">
        <f>Data!P25</f>
        <v>0.40583770376851647</v>
      </c>
      <c r="L3">
        <f>Data!Q25</f>
        <v>0.40583770376851647</v>
      </c>
      <c r="M3">
        <f>Data!R25</f>
        <v>0.40583770376851647</v>
      </c>
      <c r="N3">
        <f>Data!S25</f>
        <v>0.40583770376851647</v>
      </c>
      <c r="O3">
        <f>Data!T25</f>
        <v>0.40583770376851647</v>
      </c>
      <c r="P3">
        <f>Data!U25</f>
        <v>0.40583770376851647</v>
      </c>
      <c r="Q3">
        <f>Data!V25</f>
        <v>0.40583770376851647</v>
      </c>
      <c r="R3">
        <f>Data!W25</f>
        <v>0.40583770376851647</v>
      </c>
      <c r="S3">
        <f>Data!X25</f>
        <v>0.40583770376851647</v>
      </c>
      <c r="T3">
        <f>Data!Y25</f>
        <v>0.40583770376851647</v>
      </c>
      <c r="U3">
        <f>Data!Z25</f>
        <v>0.40583770376851647</v>
      </c>
      <c r="V3">
        <f>Data!AA25</f>
        <v>0.40583770376851647</v>
      </c>
      <c r="W3">
        <f>Data!AB25</f>
        <v>0.40583770376851647</v>
      </c>
      <c r="X3">
        <f>Data!AC25</f>
        <v>0.40583770376851647</v>
      </c>
      <c r="Y3">
        <f>Data!AD25</f>
        <v>0.40583770376851647</v>
      </c>
      <c r="Z3">
        <f>Data!AE25</f>
        <v>0.40583770376851647</v>
      </c>
      <c r="AA3">
        <f>Data!AF25</f>
        <v>0.40583770376851647</v>
      </c>
      <c r="AB3">
        <f>Data!AG25</f>
        <v>0.40583770376851647</v>
      </c>
      <c r="AC3">
        <f>Data!AH25</f>
        <v>0.40583770376851647</v>
      </c>
      <c r="AD3">
        <f>Data!AI25</f>
        <v>0.40583770376851647</v>
      </c>
      <c r="AE3">
        <f>Data!AJ25</f>
        <v>0.40583770376851647</v>
      </c>
      <c r="AF3">
        <f>Data!AK25</f>
        <v>0.40583770376851647</v>
      </c>
      <c r="AG3">
        <f>Data!AL25</f>
        <v>0.40583770376851647</v>
      </c>
    </row>
    <row r="4" spans="1:33" x14ac:dyDescent="0.25">
      <c r="A4" t="s">
        <v>3</v>
      </c>
      <c r="B4">
        <f t="shared" si="0"/>
        <v>0.18329648614468369</v>
      </c>
      <c r="C4">
        <f>Data!H26</f>
        <v>0.18329648614468369</v>
      </c>
      <c r="D4">
        <f>Data!I26</f>
        <v>0.18329648614468369</v>
      </c>
      <c r="E4">
        <f>Data!J26</f>
        <v>0.18329648614468369</v>
      </c>
      <c r="F4">
        <f>Data!K26</f>
        <v>0.18329648614468369</v>
      </c>
      <c r="G4">
        <f>Data!L26</f>
        <v>0.18329648614468369</v>
      </c>
      <c r="H4">
        <f>Data!M26</f>
        <v>0.18329648614468369</v>
      </c>
      <c r="I4">
        <f>Data!N26</f>
        <v>0.18329648614468369</v>
      </c>
      <c r="J4">
        <f>Data!O26</f>
        <v>0.18329648614468369</v>
      </c>
      <c r="K4">
        <f>Data!P26</f>
        <v>0.18329648614468369</v>
      </c>
      <c r="L4">
        <f>Data!Q26</f>
        <v>0.18329648614468369</v>
      </c>
      <c r="M4">
        <f>Data!R26</f>
        <v>0.18329648614468369</v>
      </c>
      <c r="N4">
        <f>Data!S26</f>
        <v>0.18329648614468369</v>
      </c>
      <c r="O4">
        <f>Data!T26</f>
        <v>0.18329648614468369</v>
      </c>
      <c r="P4">
        <f>Data!U26</f>
        <v>0.18329648614468369</v>
      </c>
      <c r="Q4">
        <f>Data!V26</f>
        <v>0.18329648614468369</v>
      </c>
      <c r="R4">
        <f>Data!W26</f>
        <v>0.18329648614468369</v>
      </c>
      <c r="S4">
        <f>Data!X26</f>
        <v>0.18329648614468369</v>
      </c>
      <c r="T4">
        <f>Data!Y26</f>
        <v>0.18329648614468369</v>
      </c>
      <c r="U4">
        <f>Data!Z26</f>
        <v>0.18329648614468369</v>
      </c>
      <c r="V4">
        <f>Data!AA26</f>
        <v>0.18329648614468369</v>
      </c>
      <c r="W4">
        <f>Data!AB26</f>
        <v>0.18329648614468369</v>
      </c>
      <c r="X4">
        <f>Data!AC26</f>
        <v>0.18329648614468369</v>
      </c>
      <c r="Y4">
        <f>Data!AD26</f>
        <v>0.18329648614468369</v>
      </c>
      <c r="Z4">
        <f>Data!AE26</f>
        <v>0.18329648614468369</v>
      </c>
      <c r="AA4">
        <f>Data!AF26</f>
        <v>0.18329648614468369</v>
      </c>
      <c r="AB4">
        <f>Data!AG26</f>
        <v>0.18329648614468369</v>
      </c>
      <c r="AC4">
        <f>Data!AH26</f>
        <v>0.18329648614468369</v>
      </c>
      <c r="AD4">
        <f>Data!AI26</f>
        <v>0.18329648614468369</v>
      </c>
      <c r="AE4">
        <f>Data!AJ26</f>
        <v>0.18329648614468369</v>
      </c>
      <c r="AF4">
        <f>Data!AK26</f>
        <v>0.18329648614468369</v>
      </c>
      <c r="AG4">
        <f>Data!AL26</f>
        <v>0.18329648614468369</v>
      </c>
    </row>
    <row r="5" spans="1:33" x14ac:dyDescent="0.25">
      <c r="A5" t="s">
        <v>4</v>
      </c>
      <c r="B5">
        <f t="shared" si="0"/>
        <v>3</v>
      </c>
      <c r="C5">
        <f>Data!H27</f>
        <v>3</v>
      </c>
      <c r="D5">
        <f>Data!I27</f>
        <v>3</v>
      </c>
      <c r="E5">
        <f>Data!J27</f>
        <v>3</v>
      </c>
      <c r="F5">
        <f>Data!K27</f>
        <v>3</v>
      </c>
      <c r="G5">
        <f>Data!L27</f>
        <v>3</v>
      </c>
      <c r="H5">
        <f>Data!M27</f>
        <v>3</v>
      </c>
      <c r="I5">
        <f>Data!N27</f>
        <v>3</v>
      </c>
      <c r="J5">
        <f>Data!O27</f>
        <v>3</v>
      </c>
      <c r="K5">
        <f>Data!P27</f>
        <v>3</v>
      </c>
      <c r="L5">
        <f>Data!Q27</f>
        <v>3</v>
      </c>
      <c r="M5">
        <f>Data!R27</f>
        <v>3</v>
      </c>
      <c r="N5">
        <f>Data!S27</f>
        <v>3</v>
      </c>
      <c r="O5">
        <f>Data!T27</f>
        <v>3</v>
      </c>
      <c r="P5">
        <f>Data!U27</f>
        <v>3</v>
      </c>
      <c r="Q5">
        <f>Data!V27</f>
        <v>3</v>
      </c>
      <c r="R5">
        <f>Data!W27</f>
        <v>3</v>
      </c>
      <c r="S5">
        <f>Data!X27</f>
        <v>3</v>
      </c>
      <c r="T5">
        <f>Data!Y27</f>
        <v>3</v>
      </c>
      <c r="U5">
        <f>Data!Z27</f>
        <v>3</v>
      </c>
      <c r="V5">
        <f>Data!AA27</f>
        <v>3</v>
      </c>
      <c r="W5">
        <f>Data!AB27</f>
        <v>3</v>
      </c>
      <c r="X5">
        <f>Data!AC27</f>
        <v>3</v>
      </c>
      <c r="Y5">
        <f>Data!AD27</f>
        <v>3</v>
      </c>
      <c r="Z5">
        <f>Data!AE27</f>
        <v>3</v>
      </c>
      <c r="AA5">
        <f>Data!AF27</f>
        <v>3</v>
      </c>
      <c r="AB5">
        <f>Data!AG27</f>
        <v>3</v>
      </c>
      <c r="AC5">
        <f>Data!AH27</f>
        <v>3</v>
      </c>
      <c r="AD5">
        <f>Data!AI27</f>
        <v>3</v>
      </c>
      <c r="AE5">
        <f>Data!AJ27</f>
        <v>3</v>
      </c>
      <c r="AF5">
        <f>Data!AK27</f>
        <v>3</v>
      </c>
      <c r="AG5">
        <f>Data!AL27</f>
        <v>3</v>
      </c>
    </row>
    <row r="6" spans="1:33" x14ac:dyDescent="0.25">
      <c r="A6" t="s">
        <v>5</v>
      </c>
      <c r="B6">
        <f t="shared" si="0"/>
        <v>0</v>
      </c>
      <c r="C6">
        <f>Data!H28</f>
        <v>0</v>
      </c>
      <c r="D6">
        <f>Data!I28</f>
        <v>1.2233156446257681E-3</v>
      </c>
      <c r="E6">
        <f>Data!J28</f>
        <v>1.6428119894792467E-3</v>
      </c>
      <c r="F6">
        <f>Data!K28</f>
        <v>2.2022775514557529E-3</v>
      </c>
      <c r="G6">
        <f>Data!L28</f>
        <v>2.945356639174761E-3</v>
      </c>
      <c r="H6">
        <f>Data!M28</f>
        <v>3.9269451848117651E-3</v>
      </c>
      <c r="I6">
        <f>Data!N28</f>
        <v>5.2143039394039635E-3</v>
      </c>
      <c r="J6">
        <f>Data!O28</f>
        <v>6.8868446297602999E-3</v>
      </c>
      <c r="K6">
        <f>Data!P28</f>
        <v>9.033407462385545E-3</v>
      </c>
      <c r="L6">
        <f>Data!Q28</f>
        <v>1.1745516085402967E-2</v>
      </c>
      <c r="M6">
        <f>Data!R28</f>
        <v>1.5105152194372085E-2</v>
      </c>
      <c r="N6">
        <f>Data!S28</f>
        <v>1.916655247312897E-2</v>
      </c>
      <c r="O6">
        <f>Data!T28</f>
        <v>2.3933886353221655E-2</v>
      </c>
      <c r="P6">
        <f>Data!U28</f>
        <v>2.9340277127321797E-2</v>
      </c>
      <c r="Q6">
        <f>Data!V28</f>
        <v>3.5236903350417306E-2</v>
      </c>
      <c r="R6">
        <f>Data!W28</f>
        <v>4.1400873844841243E-2</v>
      </c>
      <c r="S6">
        <f>Data!X28</f>
        <v>4.756484433926518E-2</v>
      </c>
      <c r="T6">
        <f>Data!Y28</f>
        <v>5.3461470562360683E-2</v>
      </c>
      <c r="U6">
        <f>Data!Z28</f>
        <v>5.8867861336460832E-2</v>
      </c>
      <c r="V6">
        <f>Data!AA28</f>
        <v>6.3635195216553517E-2</v>
      </c>
      <c r="W6">
        <f>Data!AB28</f>
        <v>6.7696595495310402E-2</v>
      </c>
      <c r="X6">
        <f>Data!AC28</f>
        <v>7.1056231604279527E-2</v>
      </c>
      <c r="Y6">
        <f>Data!AD28</f>
        <v>7.3768340227296947E-2</v>
      </c>
      <c r="Z6">
        <f>Data!AE28</f>
        <v>7.5914903059922184E-2</v>
      </c>
      <c r="AA6">
        <f>Data!AF28</f>
        <v>7.7587443750278526E-2</v>
      </c>
      <c r="AB6">
        <f>Data!AG28</f>
        <v>7.8874802504870736E-2</v>
      </c>
      <c r="AC6">
        <f>Data!AH28</f>
        <v>7.9856391050507722E-2</v>
      </c>
      <c r="AD6">
        <f>Data!AI28</f>
        <v>8.0599470138226728E-2</v>
      </c>
      <c r="AE6">
        <f>Data!AJ28</f>
        <v>8.1158935700203244E-2</v>
      </c>
      <c r="AF6">
        <f>Data!AK28</f>
        <v>8.1578432045056715E-2</v>
      </c>
      <c r="AG6">
        <f>Data!AL28</f>
        <v>8.18920096381031E-2</v>
      </c>
    </row>
    <row r="7" spans="1:33" x14ac:dyDescent="0.25">
      <c r="A7" t="s">
        <v>125</v>
      </c>
      <c r="B7">
        <f t="shared" si="0"/>
        <v>1.2442842981075022E-2</v>
      </c>
      <c r="C7">
        <f>Data!H29</f>
        <v>1.2442842981075022E-2</v>
      </c>
      <c r="D7">
        <f>Data!I29</f>
        <v>1.327236584647995E-2</v>
      </c>
      <c r="E7">
        <f>Data!J29</f>
        <v>1.4101888711884891E-2</v>
      </c>
      <c r="F7">
        <f>Data!K29</f>
        <v>1.4931411577289833E-2</v>
      </c>
      <c r="G7">
        <f>Data!L29</f>
        <v>1.5760934442694996E-2</v>
      </c>
      <c r="H7">
        <f>Data!M29</f>
        <v>1.6590457308099937E-2</v>
      </c>
      <c r="I7">
        <f>Data!N29</f>
        <v>1.7419980173504879E-2</v>
      </c>
      <c r="J7">
        <f>Data!O29</f>
        <v>1.824950303890982E-2</v>
      </c>
      <c r="K7">
        <f>Data!P29</f>
        <v>1.9079025904314983E-2</v>
      </c>
      <c r="L7">
        <f>Data!Q29</f>
        <v>1.9908548769719925E-2</v>
      </c>
      <c r="M7">
        <f>Data!R29</f>
        <v>2.0738071635124866E-2</v>
      </c>
      <c r="N7">
        <f>Data!S29</f>
        <v>2.1567594500529808E-2</v>
      </c>
      <c r="O7">
        <f>Data!T29</f>
        <v>2.2397117365934971E-2</v>
      </c>
      <c r="P7">
        <f>Data!U29</f>
        <v>2.3226640231339912E-2</v>
      </c>
      <c r="Q7">
        <f>Data!V29</f>
        <v>2.4056163096744854E-2</v>
      </c>
      <c r="R7">
        <f>Data!W29</f>
        <v>2.4885685962150017E-2</v>
      </c>
      <c r="S7">
        <f>Data!X29</f>
        <v>2.5715208827554958E-2</v>
      </c>
      <c r="T7">
        <f>Data!Y29</f>
        <v>2.65447316929599E-2</v>
      </c>
      <c r="U7">
        <f>Data!Z29</f>
        <v>2.7374254558364841E-2</v>
      </c>
      <c r="V7">
        <f>Data!AA29</f>
        <v>2.8203777423770005E-2</v>
      </c>
      <c r="W7">
        <f>Data!AB29</f>
        <v>2.9033300289174946E-2</v>
      </c>
      <c r="X7">
        <f>Data!AC29</f>
        <v>2.9862823154579887E-2</v>
      </c>
      <c r="Y7">
        <f>Data!AD29</f>
        <v>3.0692346019984829E-2</v>
      </c>
      <c r="Z7">
        <f>Data!AE29</f>
        <v>3.1521868885389992E-2</v>
      </c>
      <c r="AA7">
        <f>Data!AF29</f>
        <v>3.2351391750794933E-2</v>
      </c>
      <c r="AB7">
        <f>Data!AG29</f>
        <v>3.3180914616199875E-2</v>
      </c>
      <c r="AC7">
        <f>Data!AH29</f>
        <v>3.4010437481604816E-2</v>
      </c>
      <c r="AD7">
        <f>Data!AI29</f>
        <v>3.4839960347009979E-2</v>
      </c>
      <c r="AE7">
        <f>Data!AJ29</f>
        <v>3.5669483212414921E-2</v>
      </c>
      <c r="AF7">
        <f>Data!AK29</f>
        <v>3.6499006077819862E-2</v>
      </c>
      <c r="AG7">
        <f>Data!AL29</f>
        <v>3.7328528943225026E-2</v>
      </c>
    </row>
    <row r="8" spans="1:33" x14ac:dyDescent="0.25">
      <c r="A8" t="s">
        <v>126</v>
      </c>
      <c r="B8">
        <f t="shared" si="0"/>
        <v>1.2919974477595432E-4</v>
      </c>
      <c r="C8">
        <f>Data!H30</f>
        <v>1.2919974477595432E-4</v>
      </c>
      <c r="D8">
        <f>Data!I30</f>
        <v>1.237827185048038E-3</v>
      </c>
      <c r="E8">
        <f>Data!J30</f>
        <v>1.6179949373706023E-3</v>
      </c>
      <c r="F8">
        <f>Data!K30</f>
        <v>2.1250095223791497E-3</v>
      </c>
      <c r="G8">
        <f>Data!L30</f>
        <v>2.7984235104669517E-3</v>
      </c>
      <c r="H8">
        <f>Data!M30</f>
        <v>3.6879862341439233E-3</v>
      </c>
      <c r="I8">
        <f>Data!N30</f>
        <v>4.8546526191324112E-3</v>
      </c>
      <c r="J8">
        <f>Data!O30</f>
        <v>6.3703893894799255E-3</v>
      </c>
      <c r="K8">
        <f>Data!P30</f>
        <v>8.3157078107484773E-3</v>
      </c>
      <c r="L8">
        <f>Data!Q30</f>
        <v>1.077355101228413E-2</v>
      </c>
      <c r="M8">
        <f>Data!R30</f>
        <v>1.3818214747351057E-2</v>
      </c>
      <c r="N8">
        <f>Data!S30</f>
        <v>1.7498850905924818E-2</v>
      </c>
      <c r="O8">
        <f>Data!T30</f>
        <v>2.181923802729312E-2</v>
      </c>
      <c r="P8">
        <f>Data!U30</f>
        <v>2.6718769224603044E-2</v>
      </c>
      <c r="Q8">
        <f>Data!V30</f>
        <v>3.2062575350741029E-2</v>
      </c>
      <c r="R8">
        <f>Data!W30</f>
        <v>3.7648661706430817E-2</v>
      </c>
      <c r="S8">
        <f>Data!X30</f>
        <v>4.3234748062120604E-2</v>
      </c>
      <c r="T8">
        <f>Data!Y30</f>
        <v>4.8578554188258585E-2</v>
      </c>
      <c r="U8">
        <f>Data!Z30</f>
        <v>5.3478085385568509E-2</v>
      </c>
      <c r="V8">
        <f>Data!AA30</f>
        <v>5.7798472506936815E-2</v>
      </c>
      <c r="W8">
        <f>Data!AB30</f>
        <v>6.1479108665510575E-2</v>
      </c>
      <c r="X8">
        <f>Data!AC30</f>
        <v>6.4523772400577523E-2</v>
      </c>
      <c r="Y8">
        <f>Data!AD30</f>
        <v>6.6981615602113173E-2</v>
      </c>
      <c r="Z8">
        <f>Data!AE30</f>
        <v>6.8926934023381722E-2</v>
      </c>
      <c r="AA8">
        <f>Data!AF30</f>
        <v>7.0442670793729234E-2</v>
      </c>
      <c r="AB8">
        <f>Data!AG30</f>
        <v>7.160933717871773E-2</v>
      </c>
      <c r="AC8">
        <f>Data!AH30</f>
        <v>7.2498899902394692E-2</v>
      </c>
      <c r="AD8">
        <f>Data!AI30</f>
        <v>7.3172313890482482E-2</v>
      </c>
      <c r="AE8">
        <f>Data!AJ30</f>
        <v>7.3679328475491038E-2</v>
      </c>
      <c r="AF8">
        <f>Data!AK30</f>
        <v>7.4059496227813604E-2</v>
      </c>
      <c r="AG8">
        <f>Data!AL30</f>
        <v>7.4343675315878835E-2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G8"/>
  <sheetViews>
    <sheetView workbookViewId="0">
      <selection activeCell="C4" sqref="C4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0.05</v>
      </c>
      <c r="C2">
        <f>Data!H31</f>
        <v>0.05</v>
      </c>
      <c r="D2">
        <f>Data!I31</f>
        <v>0.15364198013583233</v>
      </c>
      <c r="E2">
        <f>Data!J31</f>
        <v>0.23792530586934735</v>
      </c>
      <c r="F2">
        <f>Data!K31</f>
        <v>0.36522161644024215</v>
      </c>
      <c r="G2">
        <f>Data!L31</f>
        <v>0.52500000000000002</v>
      </c>
      <c r="H2">
        <f>Data!M31</f>
        <v>0.68477838355975784</v>
      </c>
      <c r="I2">
        <f>Data!N31</f>
        <v>0.81207469413065259</v>
      </c>
      <c r="J2">
        <f>Data!O31</f>
        <v>0.89635801986416774</v>
      </c>
      <c r="K2">
        <f>Data!P31</f>
        <v>0.94554203289607475</v>
      </c>
      <c r="L2">
        <f>Data!Q31</f>
        <v>0.97215338078621139</v>
      </c>
      <c r="M2">
        <f>Data!R31</f>
        <v>0.98596466989139064</v>
      </c>
      <c r="N2">
        <f>Data!S31</f>
        <v>0.9929780357229322</v>
      </c>
      <c r="O2">
        <f>Data!T31</f>
        <v>0.99649997209553587</v>
      </c>
      <c r="P2">
        <f>Data!U31</f>
        <v>0.9982587080046319</v>
      </c>
      <c r="Q2">
        <f>Data!V31</f>
        <v>0.99913450136531945</v>
      </c>
      <c r="R2">
        <f>Data!W31</f>
        <v>0.99957000888792158</v>
      </c>
      <c r="S2">
        <f>Data!X31</f>
        <v>0.99978642406827833</v>
      </c>
      <c r="T2">
        <f>Data!Y31</f>
        <v>0.99989392932640198</v>
      </c>
      <c r="U2">
        <f>Data!Z31</f>
        <v>0.99994732390151331</v>
      </c>
      <c r="V2">
        <f>Data!AA31</f>
        <v>0.99997384109344112</v>
      </c>
      <c r="W2">
        <f>Data!AB31</f>
        <v>0.99998700969136967</v>
      </c>
      <c r="X2">
        <f>Data!AC31</f>
        <v>0.99999354915923688</v>
      </c>
      <c r="Y2">
        <f>Data!AD31</f>
        <v>0.99999679659632945</v>
      </c>
      <c r="Z2">
        <f>Data!AE31</f>
        <v>0.99999840923411476</v>
      </c>
      <c r="AA2">
        <f>Data!AF31</f>
        <v>0.99999921004837367</v>
      </c>
      <c r="AB2">
        <f>Data!AG31</f>
        <v>0.99999960772146745</v>
      </c>
      <c r="AC2">
        <f>Data!AH31</f>
        <v>0.99999980520020537</v>
      </c>
      <c r="AD2">
        <f>Data!AI31</f>
        <v>0.99999990326527477</v>
      </c>
      <c r="AE2">
        <f>Data!AJ31</f>
        <v>0.99999995196295466</v>
      </c>
      <c r="AF2">
        <f>Data!AK31</f>
        <v>0.99999997614550851</v>
      </c>
      <c r="AG2">
        <f>Data!AL31</f>
        <v>0.9999999881542101</v>
      </c>
    </row>
    <row r="3" spans="1:33" x14ac:dyDescent="0.25">
      <c r="A3" t="s">
        <v>2</v>
      </c>
      <c r="B3">
        <f t="shared" ref="B3:B8" si="0">C3</f>
        <v>7.2809767943268324E-3</v>
      </c>
      <c r="C3">
        <f>Data!H32</f>
        <v>7.2809767943268324E-3</v>
      </c>
      <c r="D3">
        <f>Data!I32</f>
        <v>7.9539756206734417E-3</v>
      </c>
      <c r="E3">
        <f>Data!J32</f>
        <v>8.1847586969656192E-3</v>
      </c>
      <c r="F3">
        <f>Data!K32</f>
        <v>8.4925448911875676E-3</v>
      </c>
      <c r="G3">
        <f>Data!L32</f>
        <v>8.9013448244791796E-3</v>
      </c>
      <c r="H3">
        <f>Data!M32</f>
        <v>9.4413591225641757E-3</v>
      </c>
      <c r="I3">
        <f>Data!N32</f>
        <v>1.0149590832616918E-2</v>
      </c>
      <c r="J3">
        <f>Data!O32</f>
        <v>1.1069727778933097E-2</v>
      </c>
      <c r="K3">
        <f>Data!P32</f>
        <v>1.2250644800130824E-2</v>
      </c>
      <c r="L3">
        <f>Data!Q32</f>
        <v>1.3742693012081563E-2</v>
      </c>
      <c r="M3">
        <f>Data!R32</f>
        <v>1.5590974090003679E-2</v>
      </c>
      <c r="N3">
        <f>Data!S32</f>
        <v>1.7825325978606671E-2</v>
      </c>
      <c r="O3">
        <f>Data!T32</f>
        <v>2.0448042462451119E-2</v>
      </c>
      <c r="P3">
        <f>Data!U32</f>
        <v>2.342233177341109E-2</v>
      </c>
      <c r="Q3">
        <f>Data!V32</f>
        <v>2.666632080026762E-2</v>
      </c>
      <c r="R3">
        <f>Data!W32</f>
        <v>3.0057387469452152E-2</v>
      </c>
      <c r="S3">
        <f>Data!X32</f>
        <v>3.3448454138636688E-2</v>
      </c>
      <c r="T3">
        <f>Data!Y32</f>
        <v>3.6692443165493215E-2</v>
      </c>
      <c r="U3">
        <f>Data!Z32</f>
        <v>3.9666732476453186E-2</v>
      </c>
      <c r="V3">
        <f>Data!AA32</f>
        <v>4.2289448960297633E-2</v>
      </c>
      <c r="W3">
        <f>Data!AB32</f>
        <v>4.4523800848900626E-2</v>
      </c>
      <c r="X3">
        <f>Data!AC32</f>
        <v>4.6372081926822753E-2</v>
      </c>
      <c r="Y3">
        <f>Data!AD32</f>
        <v>4.7864130138773484E-2</v>
      </c>
      <c r="Z3">
        <f>Data!AE32</f>
        <v>4.9045047159971211E-2</v>
      </c>
      <c r="AA3">
        <f>Data!AF32</f>
        <v>4.9965184106287391E-2</v>
      </c>
      <c r="AB3">
        <f>Data!AG32</f>
        <v>5.0673415816340134E-2</v>
      </c>
      <c r="AC3">
        <f>Data!AH32</f>
        <v>5.1213430114425126E-2</v>
      </c>
      <c r="AD3">
        <f>Data!AI32</f>
        <v>5.1622230047716738E-2</v>
      </c>
      <c r="AE3">
        <f>Data!AJ32</f>
        <v>5.1930016241938694E-2</v>
      </c>
      <c r="AF3">
        <f>Data!AK32</f>
        <v>5.2160799318230866E-2</v>
      </c>
      <c r="AG3">
        <f>Data!AL32</f>
        <v>5.2333311909740617E-2</v>
      </c>
    </row>
    <row r="4" spans="1:33" x14ac:dyDescent="0.25">
      <c r="A4" t="s">
        <v>3</v>
      </c>
      <c r="B4">
        <f t="shared" si="0"/>
        <v>0.01</v>
      </c>
      <c r="C4">
        <f>Data!H33</f>
        <v>0.01</v>
      </c>
      <c r="D4">
        <f>Data!I33</f>
        <v>0.01</v>
      </c>
      <c r="E4">
        <f>Data!J33</f>
        <v>0.01</v>
      </c>
      <c r="F4">
        <f>Data!K33</f>
        <v>0.01</v>
      </c>
      <c r="G4">
        <f>Data!L33</f>
        <v>0.01</v>
      </c>
      <c r="H4">
        <f>Data!M33</f>
        <v>0.01</v>
      </c>
      <c r="I4">
        <f>Data!N33</f>
        <v>0.01</v>
      </c>
      <c r="J4">
        <f>Data!O33</f>
        <v>0.01</v>
      </c>
      <c r="K4">
        <f>Data!P33</f>
        <v>0.01</v>
      </c>
      <c r="L4">
        <f>Data!Q33</f>
        <v>0.01</v>
      </c>
      <c r="M4">
        <f>Data!R33</f>
        <v>0.01</v>
      </c>
      <c r="N4">
        <f>Data!S33</f>
        <v>0.01</v>
      </c>
      <c r="O4">
        <f>Data!T33</f>
        <v>0.01</v>
      </c>
      <c r="P4">
        <f>Data!U33</f>
        <v>0.01</v>
      </c>
      <c r="Q4">
        <f>Data!V33</f>
        <v>0.01</v>
      </c>
      <c r="R4">
        <f>Data!W33</f>
        <v>0.01</v>
      </c>
      <c r="S4">
        <f>Data!X33</f>
        <v>0.01</v>
      </c>
      <c r="T4">
        <f>Data!Y33</f>
        <v>0.01</v>
      </c>
      <c r="U4">
        <f>Data!Z33</f>
        <v>0.01</v>
      </c>
      <c r="V4">
        <f>Data!AA33</f>
        <v>0.01</v>
      </c>
      <c r="W4">
        <f>Data!AB33</f>
        <v>0.01</v>
      </c>
      <c r="X4">
        <f>Data!AC33</f>
        <v>0.01</v>
      </c>
      <c r="Y4">
        <f>Data!AD33</f>
        <v>0.01</v>
      </c>
      <c r="Z4">
        <f>Data!AE33</f>
        <v>0.01</v>
      </c>
      <c r="AA4">
        <f>Data!AF33</f>
        <v>0.01</v>
      </c>
      <c r="AB4">
        <f>Data!AG33</f>
        <v>0.01</v>
      </c>
      <c r="AC4">
        <f>Data!AH33</f>
        <v>0.01</v>
      </c>
      <c r="AD4">
        <f>Data!AI33</f>
        <v>0.01</v>
      </c>
      <c r="AE4">
        <f>Data!AJ33</f>
        <v>0.01</v>
      </c>
      <c r="AF4">
        <f>Data!AK33</f>
        <v>0.01</v>
      </c>
      <c r="AG4">
        <f>Data!AL33</f>
        <v>0.01</v>
      </c>
    </row>
    <row r="5" spans="1:33" x14ac:dyDescent="0.25">
      <c r="A5" t="s">
        <v>4</v>
      </c>
      <c r="B5">
        <f t="shared" si="0"/>
        <v>5</v>
      </c>
      <c r="C5">
        <f>Data!H34</f>
        <v>5</v>
      </c>
      <c r="D5">
        <f>Data!I34</f>
        <v>5</v>
      </c>
      <c r="E5">
        <f>Data!J34</f>
        <v>5</v>
      </c>
      <c r="F5">
        <f>Data!K34</f>
        <v>5</v>
      </c>
      <c r="G5">
        <f>Data!L34</f>
        <v>5</v>
      </c>
      <c r="H5">
        <f>Data!M34</f>
        <v>5</v>
      </c>
      <c r="I5">
        <f>Data!N34</f>
        <v>5</v>
      </c>
      <c r="J5">
        <f>Data!O34</f>
        <v>5</v>
      </c>
      <c r="K5">
        <f>Data!P34</f>
        <v>5</v>
      </c>
      <c r="L5">
        <f>Data!Q34</f>
        <v>5</v>
      </c>
      <c r="M5">
        <f>Data!R34</f>
        <v>5</v>
      </c>
      <c r="N5">
        <f>Data!S34</f>
        <v>5</v>
      </c>
      <c r="O5">
        <f>Data!T34</f>
        <v>5</v>
      </c>
      <c r="P5">
        <f>Data!U34</f>
        <v>5</v>
      </c>
      <c r="Q5">
        <f>Data!V34</f>
        <v>5</v>
      </c>
      <c r="R5">
        <f>Data!W34</f>
        <v>5</v>
      </c>
      <c r="S5">
        <f>Data!X34</f>
        <v>5</v>
      </c>
      <c r="T5">
        <f>Data!Y34</f>
        <v>5</v>
      </c>
      <c r="U5">
        <f>Data!Z34</f>
        <v>5</v>
      </c>
      <c r="V5">
        <f>Data!AA34</f>
        <v>5</v>
      </c>
      <c r="W5">
        <f>Data!AB34</f>
        <v>5</v>
      </c>
      <c r="X5">
        <f>Data!AC34</f>
        <v>5</v>
      </c>
      <c r="Y5">
        <f>Data!AD34</f>
        <v>5</v>
      </c>
      <c r="Z5">
        <f>Data!AE34</f>
        <v>5</v>
      </c>
      <c r="AA5">
        <f>Data!AF34</f>
        <v>5</v>
      </c>
      <c r="AB5">
        <f>Data!AG34</f>
        <v>5</v>
      </c>
      <c r="AC5">
        <f>Data!AH34</f>
        <v>5</v>
      </c>
      <c r="AD5">
        <f>Data!AI34</f>
        <v>5</v>
      </c>
      <c r="AE5">
        <f>Data!AJ34</f>
        <v>5</v>
      </c>
      <c r="AF5">
        <f>Data!AK34</f>
        <v>5</v>
      </c>
      <c r="AG5">
        <f>Data!AL34</f>
        <v>5</v>
      </c>
    </row>
    <row r="6" spans="1:33" x14ac:dyDescent="0.25">
      <c r="A6" t="s">
        <v>5</v>
      </c>
      <c r="B6">
        <f t="shared" si="0"/>
        <v>2.1604589258675129E-3</v>
      </c>
      <c r="C6">
        <f>Data!H35</f>
        <v>2.1604589258675129E-3</v>
      </c>
      <c r="D6">
        <f>Data!I35</f>
        <v>2.5363121187666543E-3</v>
      </c>
      <c r="E6">
        <f>Data!J35</f>
        <v>2.6651987567454672E-3</v>
      </c>
      <c r="F6">
        <f>Data!K35</f>
        <v>2.8370897308450499E-3</v>
      </c>
      <c r="G6">
        <f>Data!L35</f>
        <v>3.0653943788913106E-3</v>
      </c>
      <c r="H6">
        <f>Data!M35</f>
        <v>3.3669790031145663E-3</v>
      </c>
      <c r="I6">
        <f>Data!N35</f>
        <v>3.7625088898169965E-3</v>
      </c>
      <c r="J6">
        <f>Data!O35</f>
        <v>4.2763826079255159E-3</v>
      </c>
      <c r="K6">
        <f>Data!P35</f>
        <v>4.9358955455268607E-3</v>
      </c>
      <c r="L6">
        <f>Data!Q35</f>
        <v>5.7691675550270976E-3</v>
      </c>
      <c r="M6">
        <f>Data!R35</f>
        <v>6.8013868061113751E-3</v>
      </c>
      <c r="N6">
        <f>Data!S35</f>
        <v>8.0492170526371733E-3</v>
      </c>
      <c r="O6">
        <f>Data!T35</f>
        <v>9.5139393165278099E-3</v>
      </c>
      <c r="P6">
        <f>Data!U35</f>
        <v>1.1175006305602102E-2</v>
      </c>
      <c r="Q6">
        <f>Data!V35</f>
        <v>1.298669391298265E-2</v>
      </c>
      <c r="R6">
        <f>Data!W35</f>
        <v>1.4880520744547505E-2</v>
      </c>
      <c r="S6">
        <f>Data!X35</f>
        <v>1.6774347576112358E-2</v>
      </c>
      <c r="T6">
        <f>Data!Y35</f>
        <v>1.8586035183492906E-2</v>
      </c>
      <c r="U6">
        <f>Data!Z35</f>
        <v>2.0247102172567196E-2</v>
      </c>
      <c r="V6">
        <f>Data!AA35</f>
        <v>2.1711824436457833E-2</v>
      </c>
      <c r="W6">
        <f>Data!AB35</f>
        <v>2.2959654682983631E-2</v>
      </c>
      <c r="X6">
        <f>Data!AC35</f>
        <v>2.399187393406791E-2</v>
      </c>
      <c r="Y6">
        <f>Data!AD35</f>
        <v>2.4825145943568147E-2</v>
      </c>
      <c r="Z6">
        <f>Data!AE35</f>
        <v>2.5484658881169492E-2</v>
      </c>
      <c r="AA6">
        <f>Data!AF35</f>
        <v>2.5998532599278014E-2</v>
      </c>
      <c r="AB6">
        <f>Data!AG35</f>
        <v>2.6394062485980443E-2</v>
      </c>
      <c r="AC6">
        <f>Data!AH35</f>
        <v>2.6695647110203696E-2</v>
      </c>
      <c r="AD6">
        <f>Data!AI35</f>
        <v>2.6923951758249957E-2</v>
      </c>
      <c r="AE6">
        <f>Data!AJ35</f>
        <v>2.7095842732349541E-2</v>
      </c>
      <c r="AF6">
        <f>Data!AK35</f>
        <v>2.7224729370328354E-2</v>
      </c>
      <c r="AG6">
        <f>Data!AL35</f>
        <v>2.7321073384308624E-2</v>
      </c>
    </row>
    <row r="7" spans="1:33" x14ac:dyDescent="0.25">
      <c r="A7" t="s">
        <v>125</v>
      </c>
      <c r="B7">
        <f t="shared" si="0"/>
        <v>1.0208494207686616E-3</v>
      </c>
      <c r="C7">
        <f>Data!H36</f>
        <v>1.0208494207686616E-3</v>
      </c>
      <c r="D7">
        <f>Data!I36</f>
        <v>1.0208494207686616E-3</v>
      </c>
      <c r="E7">
        <f>Data!J36</f>
        <v>1.0208494207686616E-3</v>
      </c>
      <c r="F7">
        <f>Data!K36</f>
        <v>1.0208494207686616E-3</v>
      </c>
      <c r="G7">
        <f>Data!L36</f>
        <v>1.0208494207686616E-3</v>
      </c>
      <c r="H7">
        <f>Data!M36</f>
        <v>1.0208494207686616E-3</v>
      </c>
      <c r="I7">
        <f>Data!N36</f>
        <v>1.0208494207686616E-3</v>
      </c>
      <c r="J7">
        <f>Data!O36</f>
        <v>1.0208494207686616E-3</v>
      </c>
      <c r="K7">
        <f>Data!P36</f>
        <v>1.0208494207686616E-3</v>
      </c>
      <c r="L7">
        <f>Data!Q36</f>
        <v>1.0208494207686616E-3</v>
      </c>
      <c r="M7">
        <f>Data!R36</f>
        <v>1.0208494207686616E-3</v>
      </c>
      <c r="N7">
        <f>Data!S36</f>
        <v>1.0208494207686616E-3</v>
      </c>
      <c r="O7">
        <f>Data!T36</f>
        <v>1.0208494207686616E-3</v>
      </c>
      <c r="P7">
        <f>Data!U36</f>
        <v>1.0208494207686616E-3</v>
      </c>
      <c r="Q7">
        <f>Data!V36</f>
        <v>1.0208494207686616E-3</v>
      </c>
      <c r="R7">
        <f>Data!W36</f>
        <v>1.0208494207686616E-3</v>
      </c>
      <c r="S7">
        <f>Data!X36</f>
        <v>1.0208494207686616E-3</v>
      </c>
      <c r="T7">
        <f>Data!Y36</f>
        <v>1.0208494207686616E-3</v>
      </c>
      <c r="U7">
        <f>Data!Z36</f>
        <v>1.0208494207686616E-3</v>
      </c>
      <c r="V7">
        <f>Data!AA36</f>
        <v>1.0208494207686616E-3</v>
      </c>
      <c r="W7">
        <f>Data!AB36</f>
        <v>1.0208494207686616E-3</v>
      </c>
      <c r="X7">
        <f>Data!AC36</f>
        <v>1.0208494207686616E-3</v>
      </c>
      <c r="Y7">
        <f>Data!AD36</f>
        <v>1.0208494207686616E-3</v>
      </c>
      <c r="Z7">
        <f>Data!AE36</f>
        <v>1.0208494207686616E-3</v>
      </c>
      <c r="AA7">
        <f>Data!AF36</f>
        <v>1.0208494207686616E-3</v>
      </c>
      <c r="AB7">
        <f>Data!AG36</f>
        <v>1.0208494207686616E-3</v>
      </c>
      <c r="AC7">
        <f>Data!AH36</f>
        <v>1.0208494207686616E-3</v>
      </c>
      <c r="AD7">
        <f>Data!AI36</f>
        <v>1.0208494207686616E-3</v>
      </c>
      <c r="AE7">
        <f>Data!AJ36</f>
        <v>1.0208494207686616E-3</v>
      </c>
      <c r="AF7">
        <f>Data!AK36</f>
        <v>1.0208494207686616E-3</v>
      </c>
      <c r="AG7">
        <f>Data!AL36</f>
        <v>1.0208494207686616E-3</v>
      </c>
    </row>
    <row r="8" spans="1:33" x14ac:dyDescent="0.25">
      <c r="A8" t="s">
        <v>126</v>
      </c>
      <c r="B8">
        <f t="shared" si="0"/>
        <v>2.2506977162920506E-5</v>
      </c>
      <c r="C8">
        <f>Data!H37</f>
        <v>2.2506977162920506E-5</v>
      </c>
      <c r="D8">
        <f>Data!I37</f>
        <v>1.1328629514907667E-4</v>
      </c>
      <c r="E8">
        <f>Data!J37</f>
        <v>1.444161120943459E-4</v>
      </c>
      <c r="F8">
        <f>Data!K37</f>
        <v>1.8593270871116238E-4</v>
      </c>
      <c r="G8">
        <f>Data!L37</f>
        <v>2.410748243942677E-4</v>
      </c>
      <c r="H8">
        <f>Data!M37</f>
        <v>3.139161545181947E-4</v>
      </c>
      <c r="I8">
        <f>Data!N37</f>
        <v>4.0944795798919357E-4</v>
      </c>
      <c r="J8">
        <f>Data!O37</f>
        <v>5.3356318846275704E-4</v>
      </c>
      <c r="K8">
        <f>Data!P37</f>
        <v>6.9285446444391488E-4</v>
      </c>
      <c r="L8">
        <f>Data!Q37</f>
        <v>8.9411353619984948E-4</v>
      </c>
      <c r="M8">
        <f>Data!R37</f>
        <v>1.1434240685990161E-3</v>
      </c>
      <c r="N8">
        <f>Data!S37</f>
        <v>1.4448108357788989E-3</v>
      </c>
      <c r="O8">
        <f>Data!T37</f>
        <v>1.7985832412478915E-3</v>
      </c>
      <c r="P8">
        <f>Data!U37</f>
        <v>2.1997785250616603E-3</v>
      </c>
      <c r="Q8">
        <f>Data!V37</f>
        <v>2.6373530049626742E-3</v>
      </c>
      <c r="R8">
        <f>Data!W37</f>
        <v>3.0947664616031096E-3</v>
      </c>
      <c r="S8">
        <f>Data!X37</f>
        <v>3.5521799182435449E-3</v>
      </c>
      <c r="T8">
        <f>Data!Y37</f>
        <v>3.989754398144558E-3</v>
      </c>
      <c r="U8">
        <f>Data!Z37</f>
        <v>4.3909496819583265E-3</v>
      </c>
      <c r="V8">
        <f>Data!AA37</f>
        <v>4.7447220874273196E-3</v>
      </c>
      <c r="W8">
        <f>Data!AB37</f>
        <v>5.0461088546072024E-3</v>
      </c>
      <c r="X8">
        <f>Data!AC37</f>
        <v>5.2954193870063697E-3</v>
      </c>
      <c r="Y8">
        <f>Data!AD37</f>
        <v>5.4966784587623038E-3</v>
      </c>
      <c r="Z8">
        <f>Data!AE37</f>
        <v>5.6559697347434617E-3</v>
      </c>
      <c r="AA8">
        <f>Data!AF37</f>
        <v>5.7800849652170248E-3</v>
      </c>
      <c r="AB8">
        <f>Data!AG37</f>
        <v>5.875616768688024E-3</v>
      </c>
      <c r="AC8">
        <f>Data!AH37</f>
        <v>5.948458098811951E-3</v>
      </c>
      <c r="AD8">
        <f>Data!AI37</f>
        <v>6.0036002144950558E-3</v>
      </c>
      <c r="AE8">
        <f>Data!AJ37</f>
        <v>6.0451168111118727E-3</v>
      </c>
      <c r="AF8">
        <f>Data!AK37</f>
        <v>6.0762466280571414E-3</v>
      </c>
      <c r="AG8">
        <f>Data!AL37</f>
        <v>6.0995164686396177E-3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Data!H38</f>
        <v>0</v>
      </c>
      <c r="D2">
        <f>Data!I38</f>
        <v>0</v>
      </c>
      <c r="E2">
        <f>Data!J38</f>
        <v>0</v>
      </c>
      <c r="F2">
        <f>Data!K38</f>
        <v>0</v>
      </c>
      <c r="G2">
        <f>Data!L38</f>
        <v>0</v>
      </c>
      <c r="H2">
        <f>Data!M38</f>
        <v>0</v>
      </c>
      <c r="I2">
        <f>Data!N38</f>
        <v>0</v>
      </c>
      <c r="J2">
        <f>Data!O38</f>
        <v>0</v>
      </c>
      <c r="K2">
        <f>Data!P38</f>
        <v>0</v>
      </c>
      <c r="L2">
        <f>Data!Q38</f>
        <v>0</v>
      </c>
      <c r="M2">
        <f>Data!R38</f>
        <v>0</v>
      </c>
      <c r="N2">
        <f>Data!S38</f>
        <v>0</v>
      </c>
      <c r="O2">
        <f>Data!T38</f>
        <v>0</v>
      </c>
      <c r="P2">
        <f>Data!U38</f>
        <v>0</v>
      </c>
      <c r="Q2">
        <f>Data!V38</f>
        <v>0</v>
      </c>
      <c r="R2">
        <f>Data!W38</f>
        <v>0</v>
      </c>
      <c r="S2">
        <f>Data!X38</f>
        <v>0</v>
      </c>
      <c r="T2">
        <f>Data!Y38</f>
        <v>0</v>
      </c>
      <c r="U2">
        <f>Data!Z38</f>
        <v>0</v>
      </c>
      <c r="V2">
        <f>Data!AA38</f>
        <v>0</v>
      </c>
      <c r="W2">
        <f>Data!AB38</f>
        <v>0</v>
      </c>
      <c r="X2">
        <f>Data!AC38</f>
        <v>0</v>
      </c>
      <c r="Y2">
        <f>Data!AD38</f>
        <v>0</v>
      </c>
      <c r="Z2">
        <f>Data!AE38</f>
        <v>0</v>
      </c>
      <c r="AA2">
        <f>Data!AF38</f>
        <v>0</v>
      </c>
      <c r="AB2">
        <f>Data!AG38</f>
        <v>0</v>
      </c>
      <c r="AC2">
        <f>Data!AH38</f>
        <v>0</v>
      </c>
      <c r="AD2">
        <f>Data!AI38</f>
        <v>0</v>
      </c>
      <c r="AE2">
        <f>Data!AJ38</f>
        <v>0</v>
      </c>
      <c r="AF2">
        <f>Data!AK38</f>
        <v>0</v>
      </c>
      <c r="AG2">
        <f>Data!AL38</f>
        <v>0</v>
      </c>
    </row>
    <row r="3" spans="1:33" x14ac:dyDescent="0.25">
      <c r="A3" t="s">
        <v>2</v>
      </c>
      <c r="B3">
        <f t="shared" ref="B3:B8" si="0">C3</f>
        <v>0</v>
      </c>
      <c r="C3">
        <f>Data!H39</f>
        <v>0</v>
      </c>
      <c r="D3">
        <f>Data!I39</f>
        <v>0</v>
      </c>
      <c r="E3">
        <f>Data!J39</f>
        <v>0</v>
      </c>
      <c r="F3">
        <f>Data!K39</f>
        <v>0</v>
      </c>
      <c r="G3">
        <f>Data!L39</f>
        <v>0</v>
      </c>
      <c r="H3">
        <f>Data!M39</f>
        <v>0</v>
      </c>
      <c r="I3">
        <f>Data!N39</f>
        <v>0</v>
      </c>
      <c r="J3">
        <f>Data!O39</f>
        <v>0</v>
      </c>
      <c r="K3">
        <f>Data!P39</f>
        <v>0</v>
      </c>
      <c r="L3">
        <f>Data!Q39</f>
        <v>0</v>
      </c>
      <c r="M3">
        <f>Data!R39</f>
        <v>0</v>
      </c>
      <c r="N3">
        <f>Data!S39</f>
        <v>0</v>
      </c>
      <c r="O3">
        <f>Data!T39</f>
        <v>0</v>
      </c>
      <c r="P3">
        <f>Data!U39</f>
        <v>0</v>
      </c>
      <c r="Q3">
        <f>Data!V39</f>
        <v>0</v>
      </c>
      <c r="R3">
        <f>Data!W39</f>
        <v>0</v>
      </c>
      <c r="S3">
        <f>Data!X39</f>
        <v>0</v>
      </c>
      <c r="T3">
        <f>Data!Y39</f>
        <v>0</v>
      </c>
      <c r="U3">
        <f>Data!Z39</f>
        <v>0</v>
      </c>
      <c r="V3">
        <f>Data!AA39</f>
        <v>0</v>
      </c>
      <c r="W3">
        <f>Data!AB39</f>
        <v>0</v>
      </c>
      <c r="X3">
        <f>Data!AC39</f>
        <v>0</v>
      </c>
      <c r="Y3">
        <f>Data!AD39</f>
        <v>0</v>
      </c>
      <c r="Z3">
        <f>Data!AE39</f>
        <v>0</v>
      </c>
      <c r="AA3">
        <f>Data!AF39</f>
        <v>0</v>
      </c>
      <c r="AB3">
        <f>Data!AG39</f>
        <v>0</v>
      </c>
      <c r="AC3">
        <f>Data!AH39</f>
        <v>0</v>
      </c>
      <c r="AD3">
        <f>Data!AI39</f>
        <v>0</v>
      </c>
      <c r="AE3">
        <f>Data!AJ39</f>
        <v>0</v>
      </c>
      <c r="AF3">
        <f>Data!AK39</f>
        <v>0</v>
      </c>
      <c r="AG3">
        <f>Data!AL39</f>
        <v>0</v>
      </c>
    </row>
    <row r="4" spans="1:33" x14ac:dyDescent="0.25">
      <c r="A4" t="s">
        <v>3</v>
      </c>
      <c r="B4">
        <f t="shared" si="0"/>
        <v>0</v>
      </c>
      <c r="C4">
        <f>Data!H40</f>
        <v>0</v>
      </c>
      <c r="D4">
        <f>Data!I40</f>
        <v>0</v>
      </c>
      <c r="E4">
        <f>Data!J40</f>
        <v>0</v>
      </c>
      <c r="F4">
        <f>Data!K40</f>
        <v>0</v>
      </c>
      <c r="G4">
        <f>Data!L40</f>
        <v>0</v>
      </c>
      <c r="H4">
        <f>Data!M40</f>
        <v>0</v>
      </c>
      <c r="I4">
        <f>Data!N40</f>
        <v>0</v>
      </c>
      <c r="J4">
        <f>Data!O40</f>
        <v>0</v>
      </c>
      <c r="K4">
        <f>Data!P40</f>
        <v>0</v>
      </c>
      <c r="L4">
        <f>Data!Q40</f>
        <v>0</v>
      </c>
      <c r="M4">
        <f>Data!R40</f>
        <v>0</v>
      </c>
      <c r="N4">
        <f>Data!S40</f>
        <v>0</v>
      </c>
      <c r="O4">
        <f>Data!T40</f>
        <v>0</v>
      </c>
      <c r="P4">
        <f>Data!U40</f>
        <v>0</v>
      </c>
      <c r="Q4">
        <f>Data!V40</f>
        <v>0</v>
      </c>
      <c r="R4">
        <f>Data!W40</f>
        <v>0</v>
      </c>
      <c r="S4">
        <f>Data!X40</f>
        <v>0</v>
      </c>
      <c r="T4">
        <f>Data!Y40</f>
        <v>0</v>
      </c>
      <c r="U4">
        <f>Data!Z40</f>
        <v>0</v>
      </c>
      <c r="V4">
        <f>Data!AA40</f>
        <v>0</v>
      </c>
      <c r="W4">
        <f>Data!AB40</f>
        <v>0</v>
      </c>
      <c r="X4">
        <f>Data!AC40</f>
        <v>0</v>
      </c>
      <c r="Y4">
        <f>Data!AD40</f>
        <v>0</v>
      </c>
      <c r="Z4">
        <f>Data!AE40</f>
        <v>0</v>
      </c>
      <c r="AA4">
        <f>Data!AF40</f>
        <v>0</v>
      </c>
      <c r="AB4">
        <f>Data!AG40</f>
        <v>0</v>
      </c>
      <c r="AC4">
        <f>Data!AH40</f>
        <v>0</v>
      </c>
      <c r="AD4">
        <f>Data!AI40</f>
        <v>0</v>
      </c>
      <c r="AE4">
        <f>Data!AJ40</f>
        <v>0</v>
      </c>
      <c r="AF4">
        <f>Data!AK40</f>
        <v>0</v>
      </c>
      <c r="AG4">
        <f>Data!AL40</f>
        <v>0</v>
      </c>
    </row>
    <row r="5" spans="1:33" x14ac:dyDescent="0.25">
      <c r="A5" t="s">
        <v>4</v>
      </c>
      <c r="B5">
        <f t="shared" si="0"/>
        <v>1</v>
      </c>
      <c r="C5">
        <f>Data!H41</f>
        <v>1</v>
      </c>
      <c r="D5">
        <f>Data!I41</f>
        <v>1</v>
      </c>
      <c r="E5">
        <f>Data!J41</f>
        <v>1</v>
      </c>
      <c r="F5">
        <f>Data!K41</f>
        <v>1</v>
      </c>
      <c r="G5">
        <f>Data!L41</f>
        <v>1</v>
      </c>
      <c r="H5">
        <f>Data!M41</f>
        <v>1</v>
      </c>
      <c r="I5">
        <f>Data!N41</f>
        <v>1</v>
      </c>
      <c r="J5">
        <f>Data!O41</f>
        <v>1</v>
      </c>
      <c r="K5">
        <f>Data!P41</f>
        <v>1</v>
      </c>
      <c r="L5">
        <f>Data!Q41</f>
        <v>1</v>
      </c>
      <c r="M5">
        <f>Data!R41</f>
        <v>1</v>
      </c>
      <c r="N5">
        <f>Data!S41</f>
        <v>1</v>
      </c>
      <c r="O5">
        <f>Data!T41</f>
        <v>1</v>
      </c>
      <c r="P5">
        <f>Data!U41</f>
        <v>1</v>
      </c>
      <c r="Q5">
        <f>Data!V41</f>
        <v>1</v>
      </c>
      <c r="R5">
        <f>Data!W41</f>
        <v>1</v>
      </c>
      <c r="S5">
        <f>Data!X41</f>
        <v>1</v>
      </c>
      <c r="T5">
        <f>Data!Y41</f>
        <v>1</v>
      </c>
      <c r="U5">
        <f>Data!Z41</f>
        <v>1</v>
      </c>
      <c r="V5">
        <f>Data!AA41</f>
        <v>1</v>
      </c>
      <c r="W5">
        <f>Data!AB41</f>
        <v>1</v>
      </c>
      <c r="X5">
        <f>Data!AC41</f>
        <v>1</v>
      </c>
      <c r="Y5">
        <f>Data!AD41</f>
        <v>1</v>
      </c>
      <c r="Z5">
        <f>Data!AE41</f>
        <v>1</v>
      </c>
      <c r="AA5">
        <f>Data!AF41</f>
        <v>1</v>
      </c>
      <c r="AB5">
        <f>Data!AG41</f>
        <v>1</v>
      </c>
      <c r="AC5">
        <f>Data!AH41</f>
        <v>1</v>
      </c>
      <c r="AD5">
        <f>Data!AI41</f>
        <v>1</v>
      </c>
      <c r="AE5">
        <f>Data!AJ41</f>
        <v>1</v>
      </c>
      <c r="AF5">
        <f>Data!AK41</f>
        <v>1</v>
      </c>
      <c r="AG5">
        <f>Data!AL41</f>
        <v>1</v>
      </c>
    </row>
    <row r="6" spans="1:33" x14ac:dyDescent="0.25">
      <c r="A6" t="s">
        <v>5</v>
      </c>
      <c r="B6">
        <f t="shared" si="0"/>
        <v>0</v>
      </c>
      <c r="C6">
        <f>Data!H42</f>
        <v>0</v>
      </c>
      <c r="D6">
        <f>Data!I42</f>
        <v>0</v>
      </c>
      <c r="E6">
        <f>Data!J42</f>
        <v>0</v>
      </c>
      <c r="F6">
        <f>Data!K42</f>
        <v>0</v>
      </c>
      <c r="G6">
        <f>Data!L42</f>
        <v>0</v>
      </c>
      <c r="H6">
        <f>Data!M42</f>
        <v>0</v>
      </c>
      <c r="I6">
        <f>Data!N42</f>
        <v>0</v>
      </c>
      <c r="J6">
        <f>Data!O42</f>
        <v>0</v>
      </c>
      <c r="K6">
        <f>Data!P42</f>
        <v>0</v>
      </c>
      <c r="L6">
        <f>Data!Q42</f>
        <v>0</v>
      </c>
      <c r="M6">
        <f>Data!R42</f>
        <v>0</v>
      </c>
      <c r="N6">
        <f>Data!S42</f>
        <v>0</v>
      </c>
      <c r="O6">
        <f>Data!T42</f>
        <v>0</v>
      </c>
      <c r="P6">
        <f>Data!U42</f>
        <v>0</v>
      </c>
      <c r="Q6">
        <f>Data!V42</f>
        <v>0</v>
      </c>
      <c r="R6">
        <f>Data!W42</f>
        <v>0</v>
      </c>
      <c r="S6">
        <f>Data!X42</f>
        <v>0</v>
      </c>
      <c r="T6">
        <f>Data!Y42</f>
        <v>0</v>
      </c>
      <c r="U6">
        <f>Data!Z42</f>
        <v>0</v>
      </c>
      <c r="V6">
        <f>Data!AA42</f>
        <v>0</v>
      </c>
      <c r="W6">
        <f>Data!AB42</f>
        <v>0</v>
      </c>
      <c r="X6">
        <f>Data!AC42</f>
        <v>0</v>
      </c>
      <c r="Y6">
        <f>Data!AD42</f>
        <v>0</v>
      </c>
      <c r="Z6">
        <f>Data!AE42</f>
        <v>0</v>
      </c>
      <c r="AA6">
        <f>Data!AF42</f>
        <v>0</v>
      </c>
      <c r="AB6">
        <f>Data!AG42</f>
        <v>0</v>
      </c>
      <c r="AC6">
        <f>Data!AH42</f>
        <v>0</v>
      </c>
      <c r="AD6">
        <f>Data!AI42</f>
        <v>0</v>
      </c>
      <c r="AE6">
        <f>Data!AJ42</f>
        <v>0</v>
      </c>
      <c r="AF6">
        <f>Data!AK42</f>
        <v>0</v>
      </c>
      <c r="AG6">
        <f>Data!AL42</f>
        <v>0</v>
      </c>
    </row>
    <row r="7" spans="1:33" x14ac:dyDescent="0.25">
      <c r="A7" t="s">
        <v>125</v>
      </c>
      <c r="B7">
        <f t="shared" si="0"/>
        <v>0</v>
      </c>
      <c r="C7">
        <f>Data!H43</f>
        <v>0</v>
      </c>
      <c r="D7">
        <f>Data!I43</f>
        <v>0</v>
      </c>
      <c r="E7">
        <f>Data!J43</f>
        <v>0</v>
      </c>
      <c r="F7">
        <f>Data!K43</f>
        <v>0</v>
      </c>
      <c r="G7">
        <f>Data!L43</f>
        <v>0</v>
      </c>
      <c r="H7">
        <f>Data!M43</f>
        <v>0</v>
      </c>
      <c r="I7">
        <f>Data!N43</f>
        <v>0</v>
      </c>
      <c r="J7">
        <f>Data!O43</f>
        <v>0</v>
      </c>
      <c r="K7">
        <f>Data!P43</f>
        <v>0</v>
      </c>
      <c r="L7">
        <f>Data!Q43</f>
        <v>0</v>
      </c>
      <c r="M7">
        <f>Data!R43</f>
        <v>0</v>
      </c>
      <c r="N7">
        <f>Data!S43</f>
        <v>0</v>
      </c>
      <c r="O7">
        <f>Data!T43</f>
        <v>0</v>
      </c>
      <c r="P7">
        <f>Data!U43</f>
        <v>0</v>
      </c>
      <c r="Q7">
        <f>Data!V43</f>
        <v>0</v>
      </c>
      <c r="R7">
        <f>Data!W43</f>
        <v>0</v>
      </c>
      <c r="S7">
        <f>Data!X43</f>
        <v>0</v>
      </c>
      <c r="T7">
        <f>Data!Y43</f>
        <v>0</v>
      </c>
      <c r="U7">
        <f>Data!Z43</f>
        <v>0</v>
      </c>
      <c r="V7">
        <f>Data!AA43</f>
        <v>0</v>
      </c>
      <c r="W7">
        <f>Data!AB43</f>
        <v>0</v>
      </c>
      <c r="X7">
        <f>Data!AC43</f>
        <v>0</v>
      </c>
      <c r="Y7">
        <f>Data!AD43</f>
        <v>0</v>
      </c>
      <c r="Z7">
        <f>Data!AE43</f>
        <v>0</v>
      </c>
      <c r="AA7">
        <f>Data!AF43</f>
        <v>0</v>
      </c>
      <c r="AB7">
        <f>Data!AG43</f>
        <v>0</v>
      </c>
      <c r="AC7">
        <f>Data!AH43</f>
        <v>0</v>
      </c>
      <c r="AD7">
        <f>Data!AI43</f>
        <v>0</v>
      </c>
      <c r="AE7">
        <f>Data!AJ43</f>
        <v>0</v>
      </c>
      <c r="AF7">
        <f>Data!AK43</f>
        <v>0</v>
      </c>
      <c r="AG7">
        <f>Data!AL43</f>
        <v>0</v>
      </c>
    </row>
    <row r="8" spans="1:33" x14ac:dyDescent="0.25">
      <c r="A8" t="s">
        <v>126</v>
      </c>
      <c r="B8">
        <f t="shared" si="0"/>
        <v>0</v>
      </c>
      <c r="C8">
        <f>Data!H44</f>
        <v>0</v>
      </c>
      <c r="D8">
        <f>Data!I44</f>
        <v>0</v>
      </c>
      <c r="E8">
        <f>Data!J44</f>
        <v>0</v>
      </c>
      <c r="F8">
        <f>Data!K44</f>
        <v>0</v>
      </c>
      <c r="G8">
        <f>Data!L44</f>
        <v>0</v>
      </c>
      <c r="H8">
        <f>Data!M44</f>
        <v>0</v>
      </c>
      <c r="I8">
        <f>Data!N44</f>
        <v>0</v>
      </c>
      <c r="J8">
        <f>Data!O44</f>
        <v>0</v>
      </c>
      <c r="K8">
        <f>Data!P44</f>
        <v>0</v>
      </c>
      <c r="L8">
        <f>Data!Q44</f>
        <v>0</v>
      </c>
      <c r="M8">
        <f>Data!R44</f>
        <v>0</v>
      </c>
      <c r="N8">
        <f>Data!S44</f>
        <v>0</v>
      </c>
      <c r="O8">
        <f>Data!T44</f>
        <v>0</v>
      </c>
      <c r="P8">
        <f>Data!U44</f>
        <v>0</v>
      </c>
      <c r="Q8">
        <f>Data!V44</f>
        <v>0</v>
      </c>
      <c r="R8">
        <f>Data!W44</f>
        <v>0</v>
      </c>
      <c r="S8">
        <f>Data!X44</f>
        <v>0</v>
      </c>
      <c r="T8">
        <f>Data!Y44</f>
        <v>0</v>
      </c>
      <c r="U8">
        <f>Data!Z44</f>
        <v>0</v>
      </c>
      <c r="V8">
        <f>Data!AA44</f>
        <v>0</v>
      </c>
      <c r="W8">
        <f>Data!AB44</f>
        <v>0</v>
      </c>
      <c r="X8">
        <f>Data!AC44</f>
        <v>0</v>
      </c>
      <c r="Y8">
        <f>Data!AD44</f>
        <v>0</v>
      </c>
      <c r="Z8">
        <f>Data!AE44</f>
        <v>0</v>
      </c>
      <c r="AA8">
        <f>Data!AF44</f>
        <v>0</v>
      </c>
      <c r="AB8">
        <f>Data!AG44</f>
        <v>0</v>
      </c>
      <c r="AC8">
        <f>Data!AH44</f>
        <v>0</v>
      </c>
      <c r="AD8">
        <f>Data!AI44</f>
        <v>0</v>
      </c>
      <c r="AE8">
        <f>Data!AJ44</f>
        <v>0</v>
      </c>
      <c r="AF8">
        <f>Data!AK44</f>
        <v>0</v>
      </c>
      <c r="AG8">
        <f>Data!AL44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Data!H45</f>
        <v>0</v>
      </c>
      <c r="D2">
        <f>Data!I45</f>
        <v>0</v>
      </c>
      <c r="E2">
        <f>Data!J45</f>
        <v>0</v>
      </c>
      <c r="F2">
        <f>Data!K45</f>
        <v>0</v>
      </c>
      <c r="G2">
        <f>Data!L45</f>
        <v>0</v>
      </c>
      <c r="H2">
        <f>Data!M45</f>
        <v>0</v>
      </c>
      <c r="I2">
        <f>Data!N45</f>
        <v>0</v>
      </c>
      <c r="J2">
        <f>Data!O45</f>
        <v>0</v>
      </c>
      <c r="K2">
        <f>Data!P45</f>
        <v>0</v>
      </c>
      <c r="L2">
        <f>Data!Q45</f>
        <v>0</v>
      </c>
      <c r="M2">
        <f>Data!R45</f>
        <v>0</v>
      </c>
      <c r="N2">
        <f>Data!S45</f>
        <v>0</v>
      </c>
      <c r="O2">
        <f>Data!T45</f>
        <v>0</v>
      </c>
      <c r="P2">
        <f>Data!U45</f>
        <v>0</v>
      </c>
      <c r="Q2">
        <f>Data!V45</f>
        <v>0</v>
      </c>
      <c r="R2">
        <f>Data!W45</f>
        <v>0</v>
      </c>
      <c r="S2">
        <f>Data!X45</f>
        <v>0</v>
      </c>
      <c r="T2">
        <f>Data!Y45</f>
        <v>0</v>
      </c>
      <c r="U2">
        <f>Data!Z45</f>
        <v>0</v>
      </c>
      <c r="V2">
        <f>Data!AA45</f>
        <v>0</v>
      </c>
      <c r="W2">
        <f>Data!AB45</f>
        <v>0</v>
      </c>
      <c r="X2">
        <f>Data!AC45</f>
        <v>0</v>
      </c>
      <c r="Y2">
        <f>Data!AD45</f>
        <v>0</v>
      </c>
      <c r="Z2">
        <f>Data!AE45</f>
        <v>0</v>
      </c>
      <c r="AA2">
        <f>Data!AF45</f>
        <v>0</v>
      </c>
      <c r="AB2">
        <f>Data!AG45</f>
        <v>0</v>
      </c>
      <c r="AC2">
        <f>Data!AH45</f>
        <v>0</v>
      </c>
      <c r="AD2">
        <f>Data!AI45</f>
        <v>0</v>
      </c>
      <c r="AE2">
        <f>Data!AJ45</f>
        <v>0</v>
      </c>
      <c r="AF2">
        <f>Data!AK45</f>
        <v>0</v>
      </c>
      <c r="AG2">
        <f>Data!AL45</f>
        <v>0</v>
      </c>
    </row>
    <row r="3" spans="1:33" x14ac:dyDescent="0.25">
      <c r="A3" t="s">
        <v>2</v>
      </c>
      <c r="B3">
        <f t="shared" ref="B3:B8" si="0">C3</f>
        <v>0</v>
      </c>
      <c r="C3">
        <f>Data!H46</f>
        <v>0</v>
      </c>
      <c r="D3">
        <f>Data!I46</f>
        <v>0</v>
      </c>
      <c r="E3">
        <f>Data!J46</f>
        <v>0</v>
      </c>
      <c r="F3">
        <f>Data!K46</f>
        <v>0</v>
      </c>
      <c r="G3">
        <f>Data!L46</f>
        <v>0</v>
      </c>
      <c r="H3">
        <f>Data!M46</f>
        <v>0</v>
      </c>
      <c r="I3">
        <f>Data!N46</f>
        <v>0</v>
      </c>
      <c r="J3">
        <f>Data!O46</f>
        <v>0</v>
      </c>
      <c r="K3">
        <f>Data!P46</f>
        <v>0</v>
      </c>
      <c r="L3">
        <f>Data!Q46</f>
        <v>0</v>
      </c>
      <c r="M3">
        <f>Data!R46</f>
        <v>0</v>
      </c>
      <c r="N3">
        <f>Data!S46</f>
        <v>0</v>
      </c>
      <c r="O3">
        <f>Data!T46</f>
        <v>0</v>
      </c>
      <c r="P3">
        <f>Data!U46</f>
        <v>0</v>
      </c>
      <c r="Q3">
        <f>Data!V46</f>
        <v>0</v>
      </c>
      <c r="R3">
        <f>Data!W46</f>
        <v>0</v>
      </c>
      <c r="S3">
        <f>Data!X46</f>
        <v>0</v>
      </c>
      <c r="T3">
        <f>Data!Y46</f>
        <v>0</v>
      </c>
      <c r="U3">
        <f>Data!Z46</f>
        <v>0</v>
      </c>
      <c r="V3">
        <f>Data!AA46</f>
        <v>0</v>
      </c>
      <c r="W3">
        <f>Data!AB46</f>
        <v>0</v>
      </c>
      <c r="X3">
        <f>Data!AC46</f>
        <v>0</v>
      </c>
      <c r="Y3">
        <f>Data!AD46</f>
        <v>0</v>
      </c>
      <c r="Z3">
        <f>Data!AE46</f>
        <v>0</v>
      </c>
      <c r="AA3">
        <f>Data!AF46</f>
        <v>0</v>
      </c>
      <c r="AB3">
        <f>Data!AG46</f>
        <v>0</v>
      </c>
      <c r="AC3">
        <f>Data!AH46</f>
        <v>0</v>
      </c>
      <c r="AD3">
        <f>Data!AI46</f>
        <v>0</v>
      </c>
      <c r="AE3">
        <f>Data!AJ46</f>
        <v>0</v>
      </c>
      <c r="AF3">
        <f>Data!AK46</f>
        <v>0</v>
      </c>
      <c r="AG3">
        <f>Data!AL46</f>
        <v>0</v>
      </c>
    </row>
    <row r="4" spans="1:33" x14ac:dyDescent="0.25">
      <c r="A4" t="s">
        <v>3</v>
      </c>
      <c r="B4">
        <f t="shared" si="0"/>
        <v>0</v>
      </c>
      <c r="C4">
        <f>Data!H47</f>
        <v>0</v>
      </c>
      <c r="D4">
        <f>Data!I47</f>
        <v>0</v>
      </c>
      <c r="E4">
        <f>Data!J47</f>
        <v>0</v>
      </c>
      <c r="F4">
        <f>Data!K47</f>
        <v>0</v>
      </c>
      <c r="G4">
        <f>Data!L47</f>
        <v>0</v>
      </c>
      <c r="H4">
        <f>Data!M47</f>
        <v>0</v>
      </c>
      <c r="I4">
        <f>Data!N47</f>
        <v>0</v>
      </c>
      <c r="J4">
        <f>Data!O47</f>
        <v>0</v>
      </c>
      <c r="K4">
        <f>Data!P47</f>
        <v>0</v>
      </c>
      <c r="L4">
        <f>Data!Q47</f>
        <v>0</v>
      </c>
      <c r="M4">
        <f>Data!R47</f>
        <v>0</v>
      </c>
      <c r="N4">
        <f>Data!S47</f>
        <v>0</v>
      </c>
      <c r="O4">
        <f>Data!T47</f>
        <v>0</v>
      </c>
      <c r="P4">
        <f>Data!U47</f>
        <v>0</v>
      </c>
      <c r="Q4">
        <f>Data!V47</f>
        <v>0</v>
      </c>
      <c r="R4">
        <f>Data!W47</f>
        <v>0</v>
      </c>
      <c r="S4">
        <f>Data!X47</f>
        <v>0</v>
      </c>
      <c r="T4">
        <f>Data!Y47</f>
        <v>0</v>
      </c>
      <c r="U4">
        <f>Data!Z47</f>
        <v>0</v>
      </c>
      <c r="V4">
        <f>Data!AA47</f>
        <v>0</v>
      </c>
      <c r="W4">
        <f>Data!AB47</f>
        <v>0</v>
      </c>
      <c r="X4">
        <f>Data!AC47</f>
        <v>0</v>
      </c>
      <c r="Y4">
        <f>Data!AD47</f>
        <v>0</v>
      </c>
      <c r="Z4">
        <f>Data!AE47</f>
        <v>0</v>
      </c>
      <c r="AA4">
        <f>Data!AF47</f>
        <v>0</v>
      </c>
      <c r="AB4">
        <f>Data!AG47</f>
        <v>0</v>
      </c>
      <c r="AC4">
        <f>Data!AH47</f>
        <v>0</v>
      </c>
      <c r="AD4">
        <f>Data!AI47</f>
        <v>0</v>
      </c>
      <c r="AE4">
        <f>Data!AJ47</f>
        <v>0</v>
      </c>
      <c r="AF4">
        <f>Data!AK47</f>
        <v>0</v>
      </c>
      <c r="AG4">
        <f>Data!AL47</f>
        <v>0</v>
      </c>
    </row>
    <row r="5" spans="1:33" x14ac:dyDescent="0.25">
      <c r="A5" t="s">
        <v>4</v>
      </c>
      <c r="B5">
        <f t="shared" si="0"/>
        <v>1</v>
      </c>
      <c r="C5">
        <f>Data!H48</f>
        <v>1</v>
      </c>
      <c r="D5">
        <f>Data!I48</f>
        <v>1</v>
      </c>
      <c r="E5">
        <f>Data!J48</f>
        <v>1</v>
      </c>
      <c r="F5">
        <f>Data!K48</f>
        <v>1</v>
      </c>
      <c r="G5">
        <f>Data!L48</f>
        <v>1</v>
      </c>
      <c r="H5">
        <f>Data!M48</f>
        <v>1</v>
      </c>
      <c r="I5">
        <f>Data!N48</f>
        <v>1</v>
      </c>
      <c r="J5">
        <f>Data!O48</f>
        <v>1</v>
      </c>
      <c r="K5">
        <f>Data!P48</f>
        <v>1</v>
      </c>
      <c r="L5">
        <f>Data!Q48</f>
        <v>1</v>
      </c>
      <c r="M5">
        <f>Data!R48</f>
        <v>1</v>
      </c>
      <c r="N5">
        <f>Data!S48</f>
        <v>1</v>
      </c>
      <c r="O5">
        <f>Data!T48</f>
        <v>1</v>
      </c>
      <c r="P5">
        <f>Data!U48</f>
        <v>1</v>
      </c>
      <c r="Q5">
        <f>Data!V48</f>
        <v>1</v>
      </c>
      <c r="R5">
        <f>Data!W48</f>
        <v>1</v>
      </c>
      <c r="S5">
        <f>Data!X48</f>
        <v>1</v>
      </c>
      <c r="T5">
        <f>Data!Y48</f>
        <v>1</v>
      </c>
      <c r="U5">
        <f>Data!Z48</f>
        <v>1</v>
      </c>
      <c r="V5">
        <f>Data!AA48</f>
        <v>1</v>
      </c>
      <c r="W5">
        <f>Data!AB48</f>
        <v>1</v>
      </c>
      <c r="X5">
        <f>Data!AC48</f>
        <v>1</v>
      </c>
      <c r="Y5">
        <f>Data!AD48</f>
        <v>1</v>
      </c>
      <c r="Z5">
        <f>Data!AE48</f>
        <v>1</v>
      </c>
      <c r="AA5">
        <f>Data!AF48</f>
        <v>1</v>
      </c>
      <c r="AB5">
        <f>Data!AG48</f>
        <v>1</v>
      </c>
      <c r="AC5">
        <f>Data!AH48</f>
        <v>1</v>
      </c>
      <c r="AD5">
        <f>Data!AI48</f>
        <v>1</v>
      </c>
      <c r="AE5">
        <f>Data!AJ48</f>
        <v>1</v>
      </c>
      <c r="AF5">
        <f>Data!AK48</f>
        <v>1</v>
      </c>
      <c r="AG5">
        <f>Data!AL48</f>
        <v>1</v>
      </c>
    </row>
    <row r="6" spans="1:33" x14ac:dyDescent="0.25">
      <c r="A6" t="s">
        <v>5</v>
      </c>
      <c r="B6">
        <f t="shared" si="0"/>
        <v>0</v>
      </c>
      <c r="C6">
        <f>Data!H49</f>
        <v>0</v>
      </c>
      <c r="D6">
        <f>Data!I49</f>
        <v>0</v>
      </c>
      <c r="E6">
        <f>Data!J49</f>
        <v>0</v>
      </c>
      <c r="F6">
        <f>Data!K49</f>
        <v>0</v>
      </c>
      <c r="G6">
        <f>Data!L49</f>
        <v>0</v>
      </c>
      <c r="H6">
        <f>Data!M49</f>
        <v>0</v>
      </c>
      <c r="I6">
        <f>Data!N49</f>
        <v>0</v>
      </c>
      <c r="J6">
        <f>Data!O49</f>
        <v>0</v>
      </c>
      <c r="K6">
        <f>Data!P49</f>
        <v>0</v>
      </c>
      <c r="L6">
        <f>Data!Q49</f>
        <v>0</v>
      </c>
      <c r="M6">
        <f>Data!R49</f>
        <v>0</v>
      </c>
      <c r="N6">
        <f>Data!S49</f>
        <v>0</v>
      </c>
      <c r="O6">
        <f>Data!T49</f>
        <v>0</v>
      </c>
      <c r="P6">
        <f>Data!U49</f>
        <v>0</v>
      </c>
      <c r="Q6">
        <f>Data!V49</f>
        <v>0</v>
      </c>
      <c r="R6">
        <f>Data!W49</f>
        <v>0</v>
      </c>
      <c r="S6">
        <f>Data!X49</f>
        <v>0</v>
      </c>
      <c r="T6">
        <f>Data!Y49</f>
        <v>0</v>
      </c>
      <c r="U6">
        <f>Data!Z49</f>
        <v>0</v>
      </c>
      <c r="V6">
        <f>Data!AA49</f>
        <v>0</v>
      </c>
      <c r="W6">
        <f>Data!AB49</f>
        <v>0</v>
      </c>
      <c r="X6">
        <f>Data!AC49</f>
        <v>0</v>
      </c>
      <c r="Y6">
        <f>Data!AD49</f>
        <v>0</v>
      </c>
      <c r="Z6">
        <f>Data!AE49</f>
        <v>0</v>
      </c>
      <c r="AA6">
        <f>Data!AF49</f>
        <v>0</v>
      </c>
      <c r="AB6">
        <f>Data!AG49</f>
        <v>0</v>
      </c>
      <c r="AC6">
        <f>Data!AH49</f>
        <v>0</v>
      </c>
      <c r="AD6">
        <f>Data!AI49</f>
        <v>0</v>
      </c>
      <c r="AE6">
        <f>Data!AJ49</f>
        <v>0</v>
      </c>
      <c r="AF6">
        <f>Data!AK49</f>
        <v>0</v>
      </c>
      <c r="AG6">
        <f>Data!AL49</f>
        <v>0</v>
      </c>
    </row>
    <row r="7" spans="1:33" x14ac:dyDescent="0.25">
      <c r="A7" t="s">
        <v>125</v>
      </c>
      <c r="B7">
        <f t="shared" si="0"/>
        <v>0</v>
      </c>
      <c r="C7">
        <f>Data!H50</f>
        <v>0</v>
      </c>
      <c r="D7">
        <f>Data!I50</f>
        <v>0</v>
      </c>
      <c r="E7">
        <f>Data!J50</f>
        <v>0</v>
      </c>
      <c r="F7">
        <f>Data!K50</f>
        <v>0</v>
      </c>
      <c r="G7">
        <f>Data!L50</f>
        <v>0</v>
      </c>
      <c r="H7">
        <f>Data!M50</f>
        <v>0</v>
      </c>
      <c r="I7">
        <f>Data!N50</f>
        <v>0</v>
      </c>
      <c r="J7">
        <f>Data!O50</f>
        <v>0</v>
      </c>
      <c r="K7">
        <f>Data!P50</f>
        <v>0</v>
      </c>
      <c r="L7">
        <f>Data!Q50</f>
        <v>0</v>
      </c>
      <c r="M7">
        <f>Data!R50</f>
        <v>0</v>
      </c>
      <c r="N7">
        <f>Data!S50</f>
        <v>0</v>
      </c>
      <c r="O7">
        <f>Data!T50</f>
        <v>0</v>
      </c>
      <c r="P7">
        <f>Data!U50</f>
        <v>0</v>
      </c>
      <c r="Q7">
        <f>Data!V50</f>
        <v>0</v>
      </c>
      <c r="R7">
        <f>Data!W50</f>
        <v>0</v>
      </c>
      <c r="S7">
        <f>Data!X50</f>
        <v>0</v>
      </c>
      <c r="T7">
        <f>Data!Y50</f>
        <v>0</v>
      </c>
      <c r="U7">
        <f>Data!Z50</f>
        <v>0</v>
      </c>
      <c r="V7">
        <f>Data!AA50</f>
        <v>0</v>
      </c>
      <c r="W7">
        <f>Data!AB50</f>
        <v>0</v>
      </c>
      <c r="X7">
        <f>Data!AC50</f>
        <v>0</v>
      </c>
      <c r="Y7">
        <f>Data!AD50</f>
        <v>0</v>
      </c>
      <c r="Z7">
        <f>Data!AE50</f>
        <v>0</v>
      </c>
      <c r="AA7">
        <f>Data!AF50</f>
        <v>0</v>
      </c>
      <c r="AB7">
        <f>Data!AG50</f>
        <v>0</v>
      </c>
      <c r="AC7">
        <f>Data!AH50</f>
        <v>0</v>
      </c>
      <c r="AD7">
        <f>Data!AI50</f>
        <v>0</v>
      </c>
      <c r="AE7">
        <f>Data!AJ50</f>
        <v>0</v>
      </c>
      <c r="AF7">
        <f>Data!AK50</f>
        <v>0</v>
      </c>
      <c r="AG7">
        <f>Data!AL50</f>
        <v>0</v>
      </c>
    </row>
    <row r="8" spans="1:33" x14ac:dyDescent="0.25">
      <c r="A8" t="s">
        <v>126</v>
      </c>
      <c r="B8">
        <f t="shared" si="0"/>
        <v>0</v>
      </c>
      <c r="C8">
        <f>Data!H51</f>
        <v>0</v>
      </c>
      <c r="D8">
        <f>Data!I51</f>
        <v>0</v>
      </c>
      <c r="E8">
        <f>Data!J51</f>
        <v>0</v>
      </c>
      <c r="F8">
        <f>Data!K51</f>
        <v>0</v>
      </c>
      <c r="G8">
        <f>Data!L51</f>
        <v>0</v>
      </c>
      <c r="H8">
        <f>Data!M51</f>
        <v>0</v>
      </c>
      <c r="I8">
        <f>Data!N51</f>
        <v>0</v>
      </c>
      <c r="J8">
        <f>Data!O51</f>
        <v>0</v>
      </c>
      <c r="K8">
        <f>Data!P51</f>
        <v>0</v>
      </c>
      <c r="L8">
        <f>Data!Q51</f>
        <v>0</v>
      </c>
      <c r="M8">
        <f>Data!R51</f>
        <v>0</v>
      </c>
      <c r="N8">
        <f>Data!S51</f>
        <v>0</v>
      </c>
      <c r="O8">
        <f>Data!T51</f>
        <v>0</v>
      </c>
      <c r="P8">
        <f>Data!U51</f>
        <v>0</v>
      </c>
      <c r="Q8">
        <f>Data!V51</f>
        <v>0</v>
      </c>
      <c r="R8">
        <f>Data!W51</f>
        <v>0</v>
      </c>
      <c r="S8">
        <f>Data!X51</f>
        <v>0</v>
      </c>
      <c r="T8">
        <f>Data!Y51</f>
        <v>0</v>
      </c>
      <c r="U8">
        <f>Data!Z51</f>
        <v>0</v>
      </c>
      <c r="V8">
        <f>Data!AA51</f>
        <v>0</v>
      </c>
      <c r="W8">
        <f>Data!AB51</f>
        <v>0</v>
      </c>
      <c r="X8">
        <f>Data!AC51</f>
        <v>0</v>
      </c>
      <c r="Y8">
        <f>Data!AD51</f>
        <v>0</v>
      </c>
      <c r="Z8">
        <f>Data!AE51</f>
        <v>0</v>
      </c>
      <c r="AA8">
        <f>Data!AF51</f>
        <v>0</v>
      </c>
      <c r="AB8">
        <f>Data!AG51</f>
        <v>0</v>
      </c>
      <c r="AC8">
        <f>Data!AH51</f>
        <v>0</v>
      </c>
      <c r="AD8">
        <f>Data!AI51</f>
        <v>0</v>
      </c>
      <c r="AE8">
        <f>Data!AJ51</f>
        <v>0</v>
      </c>
      <c r="AF8">
        <f>Data!AK51</f>
        <v>0</v>
      </c>
      <c r="AG8">
        <f>Data!AL51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0.79379196209155944</v>
      </c>
      <c r="C2">
        <f>Data!H52</f>
        <v>0.79379196209155944</v>
      </c>
      <c r="D2">
        <f>Data!I52</f>
        <v>0.79683848617902642</v>
      </c>
      <c r="E2">
        <f>Data!J52</f>
        <v>0.79788319260848717</v>
      </c>
      <c r="F2">
        <f>Data!K52</f>
        <v>0.79927647595130835</v>
      </c>
      <c r="G2">
        <f>Data!L52</f>
        <v>0.80112702723753948</v>
      </c>
      <c r="H2">
        <f>Data!M52</f>
        <v>0.80357155834560001</v>
      </c>
      <c r="I2">
        <f>Data!N52</f>
        <v>0.8067775742845823</v>
      </c>
      <c r="J2">
        <f>Data!O52</f>
        <v>0.81094284064312538</v>
      </c>
      <c r="K2">
        <f>Data!P52</f>
        <v>0.81628860353235477</v>
      </c>
      <c r="L2">
        <f>Data!Q52</f>
        <v>0.82304279185991192</v>
      </c>
      <c r="M2">
        <f>Data!R52</f>
        <v>0.83140957142008776</v>
      </c>
      <c r="N2">
        <f>Data!S52</f>
        <v>0.84152401231065854</v>
      </c>
      <c r="O2">
        <f>Data!T52</f>
        <v>0.85339649801171624</v>
      </c>
      <c r="P2">
        <f>Data!U52</f>
        <v>0.86686047992996751</v>
      </c>
      <c r="Q2">
        <f>Data!V52</f>
        <v>0.88154533571708138</v>
      </c>
      <c r="R2">
        <f>Data!W52</f>
        <v>0.89689598104577972</v>
      </c>
      <c r="S2">
        <f>Data!X52</f>
        <v>0.91224662637447806</v>
      </c>
      <c r="T2">
        <f>Data!Y52</f>
        <v>0.92693148216159194</v>
      </c>
      <c r="U2">
        <f>Data!Z52</f>
        <v>0.9403954640798432</v>
      </c>
      <c r="V2">
        <f>Data!AA52</f>
        <v>0.9522679497809009</v>
      </c>
      <c r="W2">
        <f>Data!AB52</f>
        <v>0.96238239067147169</v>
      </c>
      <c r="X2">
        <f>Data!AC52</f>
        <v>0.97074917023164753</v>
      </c>
      <c r="Y2">
        <f>Data!AD52</f>
        <v>0.97750335855920467</v>
      </c>
      <c r="Z2">
        <f>Data!AE52</f>
        <v>0.98284912144843406</v>
      </c>
      <c r="AA2">
        <f>Data!AF52</f>
        <v>0.98701438780697714</v>
      </c>
      <c r="AB2">
        <f>Data!AG52</f>
        <v>0.99022040374595943</v>
      </c>
      <c r="AC2">
        <f>Data!AH52</f>
        <v>0.99266493485401996</v>
      </c>
      <c r="AD2">
        <f>Data!AI52</f>
        <v>0.99451548614025109</v>
      </c>
      <c r="AE2">
        <f>Data!AJ52</f>
        <v>0.99590876948307228</v>
      </c>
      <c r="AF2">
        <f>Data!AK52</f>
        <v>0.99695347591253303</v>
      </c>
      <c r="AG2">
        <f>Data!AL52</f>
        <v>0.99773440411753278</v>
      </c>
    </row>
    <row r="3" spans="1:33" x14ac:dyDescent="0.25">
      <c r="A3" t="s">
        <v>2</v>
      </c>
      <c r="B3">
        <f t="shared" ref="B3:B8" si="0">C3</f>
        <v>0</v>
      </c>
      <c r="C3">
        <f>Data!H53</f>
        <v>0</v>
      </c>
      <c r="D3">
        <f>Data!I53</f>
        <v>0</v>
      </c>
      <c r="E3">
        <f>Data!J53</f>
        <v>0</v>
      </c>
      <c r="F3">
        <f>Data!K53</f>
        <v>0</v>
      </c>
      <c r="G3">
        <f>Data!L53</f>
        <v>0</v>
      </c>
      <c r="H3">
        <f>Data!M53</f>
        <v>0</v>
      </c>
      <c r="I3">
        <f>Data!N53</f>
        <v>0</v>
      </c>
      <c r="J3">
        <f>Data!O53</f>
        <v>0</v>
      </c>
      <c r="K3">
        <f>Data!P53</f>
        <v>0</v>
      </c>
      <c r="L3">
        <f>Data!Q53</f>
        <v>0</v>
      </c>
      <c r="M3">
        <f>Data!R53</f>
        <v>0</v>
      </c>
      <c r="N3">
        <f>Data!S53</f>
        <v>0</v>
      </c>
      <c r="O3">
        <f>Data!T53</f>
        <v>0</v>
      </c>
      <c r="P3">
        <f>Data!U53</f>
        <v>0</v>
      </c>
      <c r="Q3">
        <f>Data!V53</f>
        <v>0</v>
      </c>
      <c r="R3">
        <f>Data!W53</f>
        <v>0</v>
      </c>
      <c r="S3">
        <f>Data!X53</f>
        <v>0</v>
      </c>
      <c r="T3">
        <f>Data!Y53</f>
        <v>0</v>
      </c>
      <c r="U3">
        <f>Data!Z53</f>
        <v>0</v>
      </c>
      <c r="V3">
        <f>Data!AA53</f>
        <v>0</v>
      </c>
      <c r="W3">
        <f>Data!AB53</f>
        <v>0</v>
      </c>
      <c r="X3">
        <f>Data!AC53</f>
        <v>0</v>
      </c>
      <c r="Y3">
        <f>Data!AD53</f>
        <v>0</v>
      </c>
      <c r="Z3">
        <f>Data!AE53</f>
        <v>0</v>
      </c>
      <c r="AA3">
        <f>Data!AF53</f>
        <v>0</v>
      </c>
      <c r="AB3">
        <f>Data!AG53</f>
        <v>0</v>
      </c>
      <c r="AC3">
        <f>Data!AH53</f>
        <v>0</v>
      </c>
      <c r="AD3">
        <f>Data!AI53</f>
        <v>0</v>
      </c>
      <c r="AE3">
        <f>Data!AJ53</f>
        <v>0</v>
      </c>
      <c r="AF3">
        <f>Data!AK53</f>
        <v>0</v>
      </c>
      <c r="AG3">
        <f>Data!AL53</f>
        <v>0</v>
      </c>
    </row>
    <row r="4" spans="1:33" x14ac:dyDescent="0.25">
      <c r="A4" t="s">
        <v>3</v>
      </c>
      <c r="B4">
        <f t="shared" si="0"/>
        <v>0</v>
      </c>
      <c r="C4">
        <f>Data!H54</f>
        <v>0</v>
      </c>
      <c r="D4">
        <f>Data!I54</f>
        <v>0</v>
      </c>
      <c r="E4">
        <f>Data!J54</f>
        <v>0</v>
      </c>
      <c r="F4">
        <f>Data!K54</f>
        <v>0</v>
      </c>
      <c r="G4">
        <f>Data!L54</f>
        <v>0</v>
      </c>
      <c r="H4">
        <f>Data!M54</f>
        <v>0</v>
      </c>
      <c r="I4">
        <f>Data!N54</f>
        <v>0</v>
      </c>
      <c r="J4">
        <f>Data!O54</f>
        <v>0</v>
      </c>
      <c r="K4">
        <f>Data!P54</f>
        <v>0</v>
      </c>
      <c r="L4">
        <f>Data!Q54</f>
        <v>0</v>
      </c>
      <c r="M4">
        <f>Data!R54</f>
        <v>0</v>
      </c>
      <c r="N4">
        <f>Data!S54</f>
        <v>0</v>
      </c>
      <c r="O4">
        <f>Data!T54</f>
        <v>0</v>
      </c>
      <c r="P4">
        <f>Data!U54</f>
        <v>0</v>
      </c>
      <c r="Q4">
        <f>Data!V54</f>
        <v>0</v>
      </c>
      <c r="R4">
        <f>Data!W54</f>
        <v>0</v>
      </c>
      <c r="S4">
        <f>Data!X54</f>
        <v>0</v>
      </c>
      <c r="T4">
        <f>Data!Y54</f>
        <v>0</v>
      </c>
      <c r="U4">
        <f>Data!Z54</f>
        <v>0</v>
      </c>
      <c r="V4">
        <f>Data!AA54</f>
        <v>0</v>
      </c>
      <c r="W4">
        <f>Data!AB54</f>
        <v>0</v>
      </c>
      <c r="X4">
        <f>Data!AC54</f>
        <v>0</v>
      </c>
      <c r="Y4">
        <f>Data!AD54</f>
        <v>0</v>
      </c>
      <c r="Z4">
        <f>Data!AE54</f>
        <v>0</v>
      </c>
      <c r="AA4">
        <f>Data!AF54</f>
        <v>0</v>
      </c>
      <c r="AB4">
        <f>Data!AG54</f>
        <v>0</v>
      </c>
      <c r="AC4">
        <f>Data!AH54</f>
        <v>0</v>
      </c>
      <c r="AD4">
        <f>Data!AI54</f>
        <v>0</v>
      </c>
      <c r="AE4">
        <f>Data!AJ54</f>
        <v>0</v>
      </c>
      <c r="AF4">
        <f>Data!AK54</f>
        <v>0</v>
      </c>
      <c r="AG4">
        <f>Data!AL54</f>
        <v>0</v>
      </c>
    </row>
    <row r="5" spans="1:33" x14ac:dyDescent="0.25">
      <c r="A5" t="s">
        <v>4</v>
      </c>
      <c r="B5">
        <f t="shared" si="0"/>
        <v>0.20620803790844056</v>
      </c>
      <c r="C5">
        <f>Data!H55</f>
        <v>0.20620803790844056</v>
      </c>
      <c r="D5">
        <f>Data!I55</f>
        <v>0.23266776997816407</v>
      </c>
      <c r="E5">
        <f>Data!J55</f>
        <v>0.25912750204788182</v>
      </c>
      <c r="F5">
        <f>Data!K55</f>
        <v>0.28558723411759956</v>
      </c>
      <c r="G5">
        <f>Data!L55</f>
        <v>0.31204696618731731</v>
      </c>
      <c r="H5">
        <f>Data!M55</f>
        <v>0.33850669825703505</v>
      </c>
      <c r="I5">
        <f>Data!N55</f>
        <v>0.3649664303267528</v>
      </c>
      <c r="J5">
        <f>Data!O55</f>
        <v>0.39142616239647054</v>
      </c>
      <c r="K5">
        <f>Data!P55</f>
        <v>0.41788589446618829</v>
      </c>
      <c r="L5">
        <f>Data!Q55</f>
        <v>0.44434562653591314</v>
      </c>
      <c r="M5">
        <f>Data!R55</f>
        <v>0.47080535860563089</v>
      </c>
      <c r="N5">
        <f>Data!S55</f>
        <v>0.49726509067534863</v>
      </c>
      <c r="O5">
        <f>Data!T55</f>
        <v>0.52372482274506638</v>
      </c>
      <c r="P5">
        <f>Data!U55</f>
        <v>0.55018455481478412</v>
      </c>
      <c r="Q5">
        <f>Data!V55</f>
        <v>0.57664428688450187</v>
      </c>
      <c r="R5">
        <f>Data!W55</f>
        <v>0.60310401895421961</v>
      </c>
      <c r="S5">
        <f>Data!X55</f>
        <v>0.62956375102393736</v>
      </c>
      <c r="T5">
        <f>Data!Y55</f>
        <v>0.65602348309366221</v>
      </c>
      <c r="U5">
        <f>Data!Z55</f>
        <v>0.68248321516337995</v>
      </c>
      <c r="V5">
        <f>Data!AA55</f>
        <v>0.7089429472330977</v>
      </c>
      <c r="W5">
        <f>Data!AB55</f>
        <v>0.73540267930281544</v>
      </c>
      <c r="X5">
        <f>Data!AC55</f>
        <v>0.76186241137253319</v>
      </c>
      <c r="Y5">
        <f>Data!AD55</f>
        <v>0.78832214344225093</v>
      </c>
      <c r="Z5">
        <f>Data!AE55</f>
        <v>0.81478187551196868</v>
      </c>
      <c r="AA5">
        <f>Data!AF55</f>
        <v>0.84124160758168642</v>
      </c>
      <c r="AB5">
        <f>Data!AG55</f>
        <v>0.86770133965141127</v>
      </c>
      <c r="AC5">
        <f>Data!AH55</f>
        <v>0.89416107172112902</v>
      </c>
      <c r="AD5">
        <f>Data!AI55</f>
        <v>0.92062080379084676</v>
      </c>
      <c r="AE5">
        <f>Data!AJ55</f>
        <v>0.94708053586056451</v>
      </c>
      <c r="AF5">
        <f>Data!AK55</f>
        <v>0.97354026793028225</v>
      </c>
      <c r="AG5">
        <f>Data!AL55</f>
        <v>1</v>
      </c>
    </row>
    <row r="6" spans="1:33" x14ac:dyDescent="0.25">
      <c r="A6" t="s">
        <v>5</v>
      </c>
      <c r="B6">
        <f t="shared" si="0"/>
        <v>0</v>
      </c>
      <c r="C6">
        <f>Data!H56</f>
        <v>0</v>
      </c>
      <c r="D6">
        <f>Data!I56</f>
        <v>0</v>
      </c>
      <c r="E6">
        <f>Data!J56</f>
        <v>0</v>
      </c>
      <c r="F6">
        <f>Data!K56</f>
        <v>0</v>
      </c>
      <c r="G6">
        <f>Data!L56</f>
        <v>0</v>
      </c>
      <c r="H6">
        <f>Data!M56</f>
        <v>0</v>
      </c>
      <c r="I6">
        <f>Data!N56</f>
        <v>0</v>
      </c>
      <c r="J6">
        <f>Data!O56</f>
        <v>0</v>
      </c>
      <c r="K6">
        <f>Data!P56</f>
        <v>0</v>
      </c>
      <c r="L6">
        <f>Data!Q56</f>
        <v>0</v>
      </c>
      <c r="M6">
        <f>Data!R56</f>
        <v>0</v>
      </c>
      <c r="N6">
        <f>Data!S56</f>
        <v>0</v>
      </c>
      <c r="O6">
        <f>Data!T56</f>
        <v>0</v>
      </c>
      <c r="P6">
        <f>Data!U56</f>
        <v>0</v>
      </c>
      <c r="Q6">
        <f>Data!V56</f>
        <v>0</v>
      </c>
      <c r="R6">
        <f>Data!W56</f>
        <v>0</v>
      </c>
      <c r="S6">
        <f>Data!X56</f>
        <v>0</v>
      </c>
      <c r="T6">
        <f>Data!Y56</f>
        <v>0</v>
      </c>
      <c r="U6">
        <f>Data!Z56</f>
        <v>0</v>
      </c>
      <c r="V6">
        <f>Data!AA56</f>
        <v>0</v>
      </c>
      <c r="W6">
        <f>Data!AB56</f>
        <v>0</v>
      </c>
      <c r="X6">
        <f>Data!AC56</f>
        <v>0</v>
      </c>
      <c r="Y6">
        <f>Data!AD56</f>
        <v>0</v>
      </c>
      <c r="Z6">
        <f>Data!AE56</f>
        <v>0</v>
      </c>
      <c r="AA6">
        <f>Data!AF56</f>
        <v>0</v>
      </c>
      <c r="AB6">
        <f>Data!AG56</f>
        <v>0</v>
      </c>
      <c r="AC6">
        <f>Data!AH56</f>
        <v>0</v>
      </c>
      <c r="AD6">
        <f>Data!AI56</f>
        <v>0</v>
      </c>
      <c r="AE6">
        <f>Data!AJ56</f>
        <v>0</v>
      </c>
      <c r="AF6">
        <f>Data!AK56</f>
        <v>0</v>
      </c>
      <c r="AG6">
        <f>Data!AL56</f>
        <v>0</v>
      </c>
    </row>
    <row r="7" spans="1:33" x14ac:dyDescent="0.25">
      <c r="A7" t="s">
        <v>125</v>
      </c>
      <c r="B7">
        <f t="shared" si="0"/>
        <v>0</v>
      </c>
      <c r="C7">
        <f>Data!H57</f>
        <v>0</v>
      </c>
      <c r="D7">
        <f>Data!I57</f>
        <v>0</v>
      </c>
      <c r="E7">
        <f>Data!J57</f>
        <v>0</v>
      </c>
      <c r="F7">
        <f>Data!K57</f>
        <v>0</v>
      </c>
      <c r="G7">
        <f>Data!L57</f>
        <v>0</v>
      </c>
      <c r="H7">
        <f>Data!M57</f>
        <v>0</v>
      </c>
      <c r="I7">
        <f>Data!N57</f>
        <v>0</v>
      </c>
      <c r="J7">
        <f>Data!O57</f>
        <v>0</v>
      </c>
      <c r="K7">
        <f>Data!P57</f>
        <v>0</v>
      </c>
      <c r="L7">
        <f>Data!Q57</f>
        <v>0</v>
      </c>
      <c r="M7">
        <f>Data!R57</f>
        <v>0</v>
      </c>
      <c r="N7">
        <f>Data!S57</f>
        <v>0</v>
      </c>
      <c r="O7">
        <f>Data!T57</f>
        <v>0</v>
      </c>
      <c r="P7">
        <f>Data!U57</f>
        <v>0</v>
      </c>
      <c r="Q7">
        <f>Data!V57</f>
        <v>0</v>
      </c>
      <c r="R7">
        <f>Data!W57</f>
        <v>0</v>
      </c>
      <c r="S7">
        <f>Data!X57</f>
        <v>0</v>
      </c>
      <c r="T7">
        <f>Data!Y57</f>
        <v>0</v>
      </c>
      <c r="U7">
        <f>Data!Z57</f>
        <v>0</v>
      </c>
      <c r="V7">
        <f>Data!AA57</f>
        <v>0</v>
      </c>
      <c r="W7">
        <f>Data!AB57</f>
        <v>0</v>
      </c>
      <c r="X7">
        <f>Data!AC57</f>
        <v>0</v>
      </c>
      <c r="Y7">
        <f>Data!AD57</f>
        <v>0</v>
      </c>
      <c r="Z7">
        <f>Data!AE57</f>
        <v>0</v>
      </c>
      <c r="AA7">
        <f>Data!AF57</f>
        <v>0</v>
      </c>
      <c r="AB7">
        <f>Data!AG57</f>
        <v>0</v>
      </c>
      <c r="AC7">
        <f>Data!AH57</f>
        <v>0</v>
      </c>
      <c r="AD7">
        <f>Data!AI57</f>
        <v>0</v>
      </c>
      <c r="AE7">
        <f>Data!AJ57</f>
        <v>0</v>
      </c>
      <c r="AF7">
        <f>Data!AK57</f>
        <v>0</v>
      </c>
      <c r="AG7">
        <f>Data!AL57</f>
        <v>0</v>
      </c>
    </row>
    <row r="8" spans="1:33" x14ac:dyDescent="0.25">
      <c r="A8" t="s">
        <v>126</v>
      </c>
      <c r="B8">
        <f t="shared" si="0"/>
        <v>0</v>
      </c>
      <c r="C8">
        <f>Data!H58</f>
        <v>0</v>
      </c>
      <c r="D8">
        <f>Data!I58</f>
        <v>0</v>
      </c>
      <c r="E8">
        <f>Data!J58</f>
        <v>0</v>
      </c>
      <c r="F8">
        <f>Data!K58</f>
        <v>0</v>
      </c>
      <c r="G8">
        <f>Data!L58</f>
        <v>0</v>
      </c>
      <c r="H8">
        <f>Data!M58</f>
        <v>0</v>
      </c>
      <c r="I8">
        <f>Data!N58</f>
        <v>0</v>
      </c>
      <c r="J8">
        <f>Data!O58</f>
        <v>0</v>
      </c>
      <c r="K8">
        <f>Data!P58</f>
        <v>0</v>
      </c>
      <c r="L8">
        <f>Data!Q58</f>
        <v>0</v>
      </c>
      <c r="M8">
        <f>Data!R58</f>
        <v>0</v>
      </c>
      <c r="N8">
        <f>Data!S58</f>
        <v>0</v>
      </c>
      <c r="O8">
        <f>Data!T58</f>
        <v>0</v>
      </c>
      <c r="P8">
        <f>Data!U58</f>
        <v>0</v>
      </c>
      <c r="Q8">
        <f>Data!V58</f>
        <v>0</v>
      </c>
      <c r="R8">
        <f>Data!W58</f>
        <v>0</v>
      </c>
      <c r="S8">
        <f>Data!X58</f>
        <v>0</v>
      </c>
      <c r="T8">
        <f>Data!Y58</f>
        <v>0</v>
      </c>
      <c r="U8">
        <f>Data!Z58</f>
        <v>0</v>
      </c>
      <c r="V8">
        <f>Data!AA58</f>
        <v>0</v>
      </c>
      <c r="W8">
        <f>Data!AB58</f>
        <v>0</v>
      </c>
      <c r="X8">
        <f>Data!AC58</f>
        <v>0</v>
      </c>
      <c r="Y8">
        <f>Data!AD58</f>
        <v>0</v>
      </c>
      <c r="Z8">
        <f>Data!AE58</f>
        <v>0</v>
      </c>
      <c r="AA8">
        <f>Data!AF58</f>
        <v>0</v>
      </c>
      <c r="AB8">
        <f>Data!AG58</f>
        <v>0</v>
      </c>
      <c r="AC8">
        <f>Data!AH58</f>
        <v>0</v>
      </c>
      <c r="AD8">
        <f>Data!AI58</f>
        <v>0</v>
      </c>
      <c r="AE8">
        <f>Data!AJ58</f>
        <v>0</v>
      </c>
      <c r="AF8">
        <f>Data!AK58</f>
        <v>0</v>
      </c>
      <c r="AG8">
        <f>Data!AL58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Data!H59</f>
        <v>0</v>
      </c>
      <c r="D2">
        <f>Data!I59</f>
        <v>0</v>
      </c>
      <c r="E2">
        <f>Data!J59</f>
        <v>0</v>
      </c>
      <c r="F2">
        <f>Data!K59</f>
        <v>0</v>
      </c>
      <c r="G2">
        <f>Data!L59</f>
        <v>0</v>
      </c>
      <c r="H2">
        <f>Data!M59</f>
        <v>0</v>
      </c>
      <c r="I2">
        <f>Data!N59</f>
        <v>0</v>
      </c>
      <c r="J2">
        <f>Data!O59</f>
        <v>0</v>
      </c>
      <c r="K2">
        <f>Data!P59</f>
        <v>0</v>
      </c>
      <c r="L2">
        <f>Data!Q59</f>
        <v>0</v>
      </c>
      <c r="M2">
        <f>Data!R59</f>
        <v>0</v>
      </c>
      <c r="N2">
        <f>Data!S59</f>
        <v>0</v>
      </c>
      <c r="O2">
        <f>Data!T59</f>
        <v>0</v>
      </c>
      <c r="P2">
        <f>Data!U59</f>
        <v>0</v>
      </c>
      <c r="Q2">
        <f>Data!V59</f>
        <v>0</v>
      </c>
      <c r="R2">
        <f>Data!W59</f>
        <v>0</v>
      </c>
      <c r="S2">
        <f>Data!X59</f>
        <v>0</v>
      </c>
      <c r="T2">
        <f>Data!Y59</f>
        <v>0</v>
      </c>
      <c r="U2">
        <f>Data!Z59</f>
        <v>0</v>
      </c>
      <c r="V2">
        <f>Data!AA59</f>
        <v>0</v>
      </c>
      <c r="W2">
        <f>Data!AB59</f>
        <v>0</v>
      </c>
      <c r="X2">
        <f>Data!AC59</f>
        <v>0</v>
      </c>
      <c r="Y2">
        <f>Data!AD59</f>
        <v>0</v>
      </c>
      <c r="Z2">
        <f>Data!AE59</f>
        <v>0</v>
      </c>
      <c r="AA2">
        <f>Data!AF59</f>
        <v>0</v>
      </c>
      <c r="AB2">
        <f>Data!AG59</f>
        <v>0</v>
      </c>
      <c r="AC2">
        <f>Data!AH59</f>
        <v>0</v>
      </c>
      <c r="AD2">
        <f>Data!AI59</f>
        <v>0</v>
      </c>
      <c r="AE2">
        <f>Data!AJ59</f>
        <v>0</v>
      </c>
      <c r="AF2">
        <f>Data!AK59</f>
        <v>0</v>
      </c>
      <c r="AG2">
        <f>Data!AL59</f>
        <v>0</v>
      </c>
    </row>
    <row r="3" spans="1:33" x14ac:dyDescent="0.25">
      <c r="A3" t="s">
        <v>2</v>
      </c>
      <c r="B3">
        <f t="shared" ref="B3:B8" si="0">C3</f>
        <v>0</v>
      </c>
      <c r="C3">
        <f>Data!H60</f>
        <v>0</v>
      </c>
      <c r="D3">
        <f>Data!I60</f>
        <v>0</v>
      </c>
      <c r="E3">
        <f>Data!J60</f>
        <v>0</v>
      </c>
      <c r="F3">
        <f>Data!K60</f>
        <v>0</v>
      </c>
      <c r="G3">
        <f>Data!L60</f>
        <v>0</v>
      </c>
      <c r="H3">
        <f>Data!M60</f>
        <v>0</v>
      </c>
      <c r="I3">
        <f>Data!N60</f>
        <v>0</v>
      </c>
      <c r="J3">
        <f>Data!O60</f>
        <v>0</v>
      </c>
      <c r="K3">
        <f>Data!P60</f>
        <v>0</v>
      </c>
      <c r="L3">
        <f>Data!Q60</f>
        <v>0</v>
      </c>
      <c r="M3">
        <f>Data!R60</f>
        <v>0</v>
      </c>
      <c r="N3">
        <f>Data!S60</f>
        <v>0</v>
      </c>
      <c r="O3">
        <f>Data!T60</f>
        <v>0</v>
      </c>
      <c r="P3">
        <f>Data!U60</f>
        <v>0</v>
      </c>
      <c r="Q3">
        <f>Data!V60</f>
        <v>0</v>
      </c>
      <c r="R3">
        <f>Data!W60</f>
        <v>0</v>
      </c>
      <c r="S3">
        <f>Data!X60</f>
        <v>0</v>
      </c>
      <c r="T3">
        <f>Data!Y60</f>
        <v>0</v>
      </c>
      <c r="U3">
        <f>Data!Z60</f>
        <v>0</v>
      </c>
      <c r="V3">
        <f>Data!AA60</f>
        <v>0</v>
      </c>
      <c r="W3">
        <f>Data!AB60</f>
        <v>0</v>
      </c>
      <c r="X3">
        <f>Data!AC60</f>
        <v>0</v>
      </c>
      <c r="Y3">
        <f>Data!AD60</f>
        <v>0</v>
      </c>
      <c r="Z3">
        <f>Data!AE60</f>
        <v>0</v>
      </c>
      <c r="AA3">
        <f>Data!AF60</f>
        <v>0</v>
      </c>
      <c r="AB3">
        <f>Data!AG60</f>
        <v>0</v>
      </c>
      <c r="AC3">
        <f>Data!AH60</f>
        <v>0</v>
      </c>
      <c r="AD3">
        <f>Data!AI60</f>
        <v>0</v>
      </c>
      <c r="AE3">
        <f>Data!AJ60</f>
        <v>0</v>
      </c>
      <c r="AF3">
        <f>Data!AK60</f>
        <v>0</v>
      </c>
      <c r="AG3">
        <f>Data!AL60</f>
        <v>0</v>
      </c>
    </row>
    <row r="4" spans="1:33" x14ac:dyDescent="0.25">
      <c r="A4" t="s">
        <v>3</v>
      </c>
      <c r="B4">
        <f t="shared" si="0"/>
        <v>0</v>
      </c>
      <c r="C4">
        <f>Data!H61</f>
        <v>0</v>
      </c>
      <c r="D4">
        <f>Data!I61</f>
        <v>0</v>
      </c>
      <c r="E4">
        <f>Data!J61</f>
        <v>0</v>
      </c>
      <c r="F4">
        <f>Data!K61</f>
        <v>0</v>
      </c>
      <c r="G4">
        <f>Data!L61</f>
        <v>0</v>
      </c>
      <c r="H4">
        <f>Data!M61</f>
        <v>0</v>
      </c>
      <c r="I4">
        <f>Data!N61</f>
        <v>0</v>
      </c>
      <c r="J4">
        <f>Data!O61</f>
        <v>0</v>
      </c>
      <c r="K4">
        <f>Data!P61</f>
        <v>0</v>
      </c>
      <c r="L4">
        <f>Data!Q61</f>
        <v>0</v>
      </c>
      <c r="M4">
        <f>Data!R61</f>
        <v>0</v>
      </c>
      <c r="N4">
        <f>Data!S61</f>
        <v>0</v>
      </c>
      <c r="O4">
        <f>Data!T61</f>
        <v>0</v>
      </c>
      <c r="P4">
        <f>Data!U61</f>
        <v>0</v>
      </c>
      <c r="Q4">
        <f>Data!V61</f>
        <v>0</v>
      </c>
      <c r="R4">
        <f>Data!W61</f>
        <v>0</v>
      </c>
      <c r="S4">
        <f>Data!X61</f>
        <v>0</v>
      </c>
      <c r="T4">
        <f>Data!Y61</f>
        <v>0</v>
      </c>
      <c r="U4">
        <f>Data!Z61</f>
        <v>0</v>
      </c>
      <c r="V4">
        <f>Data!AA61</f>
        <v>0</v>
      </c>
      <c r="W4">
        <f>Data!AB61</f>
        <v>0</v>
      </c>
      <c r="X4">
        <f>Data!AC61</f>
        <v>0</v>
      </c>
      <c r="Y4">
        <f>Data!AD61</f>
        <v>0</v>
      </c>
      <c r="Z4">
        <f>Data!AE61</f>
        <v>0</v>
      </c>
      <c r="AA4">
        <f>Data!AF61</f>
        <v>0</v>
      </c>
      <c r="AB4">
        <f>Data!AG61</f>
        <v>0</v>
      </c>
      <c r="AC4">
        <f>Data!AH61</f>
        <v>0</v>
      </c>
      <c r="AD4">
        <f>Data!AI61</f>
        <v>0</v>
      </c>
      <c r="AE4">
        <f>Data!AJ61</f>
        <v>0</v>
      </c>
      <c r="AF4">
        <f>Data!AK61</f>
        <v>0</v>
      </c>
      <c r="AG4">
        <f>Data!AL61</f>
        <v>0</v>
      </c>
    </row>
    <row r="5" spans="1:33" x14ac:dyDescent="0.25">
      <c r="A5" t="s">
        <v>4</v>
      </c>
      <c r="B5">
        <f t="shared" si="0"/>
        <v>1</v>
      </c>
      <c r="C5">
        <f>Data!H62</f>
        <v>1</v>
      </c>
      <c r="D5">
        <f>Data!I62</f>
        <v>1</v>
      </c>
      <c r="E5">
        <f>Data!J62</f>
        <v>1</v>
      </c>
      <c r="F5">
        <f>Data!K62</f>
        <v>1</v>
      </c>
      <c r="G5">
        <f>Data!L62</f>
        <v>1</v>
      </c>
      <c r="H5">
        <f>Data!M62</f>
        <v>1</v>
      </c>
      <c r="I5">
        <f>Data!N62</f>
        <v>1</v>
      </c>
      <c r="J5">
        <f>Data!O62</f>
        <v>1</v>
      </c>
      <c r="K5">
        <f>Data!P62</f>
        <v>1</v>
      </c>
      <c r="L5">
        <f>Data!Q62</f>
        <v>1</v>
      </c>
      <c r="M5">
        <f>Data!R62</f>
        <v>1</v>
      </c>
      <c r="N5">
        <f>Data!S62</f>
        <v>1</v>
      </c>
      <c r="O5">
        <f>Data!T62</f>
        <v>1</v>
      </c>
      <c r="P5">
        <f>Data!U62</f>
        <v>1</v>
      </c>
      <c r="Q5">
        <f>Data!V62</f>
        <v>1</v>
      </c>
      <c r="R5">
        <f>Data!W62</f>
        <v>1</v>
      </c>
      <c r="S5">
        <f>Data!X62</f>
        <v>1</v>
      </c>
      <c r="T5">
        <f>Data!Y62</f>
        <v>1</v>
      </c>
      <c r="U5">
        <f>Data!Z62</f>
        <v>1</v>
      </c>
      <c r="V5">
        <f>Data!AA62</f>
        <v>1</v>
      </c>
      <c r="W5">
        <f>Data!AB62</f>
        <v>1</v>
      </c>
      <c r="X5">
        <f>Data!AC62</f>
        <v>1</v>
      </c>
      <c r="Y5">
        <f>Data!AD62</f>
        <v>1</v>
      </c>
      <c r="Z5">
        <f>Data!AE62</f>
        <v>1</v>
      </c>
      <c r="AA5">
        <f>Data!AF62</f>
        <v>1</v>
      </c>
      <c r="AB5">
        <f>Data!AG62</f>
        <v>1</v>
      </c>
      <c r="AC5">
        <f>Data!AH62</f>
        <v>1</v>
      </c>
      <c r="AD5">
        <f>Data!AI62</f>
        <v>1</v>
      </c>
      <c r="AE5">
        <f>Data!AJ62</f>
        <v>1</v>
      </c>
      <c r="AF5">
        <f>Data!AK62</f>
        <v>1</v>
      </c>
      <c r="AG5">
        <f>Data!AL62</f>
        <v>1</v>
      </c>
    </row>
    <row r="6" spans="1:33" x14ac:dyDescent="0.25">
      <c r="A6" t="s">
        <v>5</v>
      </c>
      <c r="B6">
        <f t="shared" si="0"/>
        <v>0</v>
      </c>
      <c r="C6">
        <f>Data!H63</f>
        <v>0</v>
      </c>
      <c r="D6">
        <f>Data!I63</f>
        <v>0</v>
      </c>
      <c r="E6">
        <f>Data!J63</f>
        <v>0</v>
      </c>
      <c r="F6">
        <f>Data!K63</f>
        <v>0</v>
      </c>
      <c r="G6">
        <f>Data!L63</f>
        <v>0</v>
      </c>
      <c r="H6">
        <f>Data!M63</f>
        <v>0</v>
      </c>
      <c r="I6">
        <f>Data!N63</f>
        <v>0</v>
      </c>
      <c r="J6">
        <f>Data!O63</f>
        <v>0</v>
      </c>
      <c r="K6">
        <f>Data!P63</f>
        <v>0</v>
      </c>
      <c r="L6">
        <f>Data!Q63</f>
        <v>0</v>
      </c>
      <c r="M6">
        <f>Data!R63</f>
        <v>0</v>
      </c>
      <c r="N6">
        <f>Data!S63</f>
        <v>0</v>
      </c>
      <c r="O6">
        <f>Data!T63</f>
        <v>0</v>
      </c>
      <c r="P6">
        <f>Data!U63</f>
        <v>0</v>
      </c>
      <c r="Q6">
        <f>Data!V63</f>
        <v>0</v>
      </c>
      <c r="R6">
        <f>Data!W63</f>
        <v>0</v>
      </c>
      <c r="S6">
        <f>Data!X63</f>
        <v>0</v>
      </c>
      <c r="T6">
        <f>Data!Y63</f>
        <v>0</v>
      </c>
      <c r="U6">
        <f>Data!Z63</f>
        <v>0</v>
      </c>
      <c r="V6">
        <f>Data!AA63</f>
        <v>0</v>
      </c>
      <c r="W6">
        <f>Data!AB63</f>
        <v>0</v>
      </c>
      <c r="X6">
        <f>Data!AC63</f>
        <v>0</v>
      </c>
      <c r="Y6">
        <f>Data!AD63</f>
        <v>0</v>
      </c>
      <c r="Z6">
        <f>Data!AE63</f>
        <v>0</v>
      </c>
      <c r="AA6">
        <f>Data!AF63</f>
        <v>0</v>
      </c>
      <c r="AB6">
        <f>Data!AG63</f>
        <v>0</v>
      </c>
      <c r="AC6">
        <f>Data!AH63</f>
        <v>0</v>
      </c>
      <c r="AD6">
        <f>Data!AI63</f>
        <v>0</v>
      </c>
      <c r="AE6">
        <f>Data!AJ63</f>
        <v>0</v>
      </c>
      <c r="AF6">
        <f>Data!AK63</f>
        <v>0</v>
      </c>
      <c r="AG6">
        <f>Data!AL63</f>
        <v>0</v>
      </c>
    </row>
    <row r="7" spans="1:33" x14ac:dyDescent="0.25">
      <c r="A7" t="s">
        <v>125</v>
      </c>
      <c r="B7">
        <f t="shared" si="0"/>
        <v>0</v>
      </c>
      <c r="C7">
        <f>Data!H64</f>
        <v>0</v>
      </c>
      <c r="D7">
        <f>Data!I64</f>
        <v>0</v>
      </c>
      <c r="E7">
        <f>Data!J64</f>
        <v>0</v>
      </c>
      <c r="F7">
        <f>Data!K64</f>
        <v>0</v>
      </c>
      <c r="G7">
        <f>Data!L64</f>
        <v>0</v>
      </c>
      <c r="H7">
        <f>Data!M64</f>
        <v>0</v>
      </c>
      <c r="I7">
        <f>Data!N64</f>
        <v>0</v>
      </c>
      <c r="J7">
        <f>Data!O64</f>
        <v>0</v>
      </c>
      <c r="K7">
        <f>Data!P64</f>
        <v>0</v>
      </c>
      <c r="L7">
        <f>Data!Q64</f>
        <v>0</v>
      </c>
      <c r="M7">
        <f>Data!R64</f>
        <v>0</v>
      </c>
      <c r="N7">
        <f>Data!S64</f>
        <v>0</v>
      </c>
      <c r="O7">
        <f>Data!T64</f>
        <v>0</v>
      </c>
      <c r="P7">
        <f>Data!U64</f>
        <v>0</v>
      </c>
      <c r="Q7">
        <f>Data!V64</f>
        <v>0</v>
      </c>
      <c r="R7">
        <f>Data!W64</f>
        <v>0</v>
      </c>
      <c r="S7">
        <f>Data!X64</f>
        <v>0</v>
      </c>
      <c r="T7">
        <f>Data!Y64</f>
        <v>0</v>
      </c>
      <c r="U7">
        <f>Data!Z64</f>
        <v>0</v>
      </c>
      <c r="V7">
        <f>Data!AA64</f>
        <v>0</v>
      </c>
      <c r="W7">
        <f>Data!AB64</f>
        <v>0</v>
      </c>
      <c r="X7">
        <f>Data!AC64</f>
        <v>0</v>
      </c>
      <c r="Y7">
        <f>Data!AD64</f>
        <v>0</v>
      </c>
      <c r="Z7">
        <f>Data!AE64</f>
        <v>0</v>
      </c>
      <c r="AA7">
        <f>Data!AF64</f>
        <v>0</v>
      </c>
      <c r="AB7">
        <f>Data!AG64</f>
        <v>0</v>
      </c>
      <c r="AC7">
        <f>Data!AH64</f>
        <v>0</v>
      </c>
      <c r="AD7">
        <f>Data!AI64</f>
        <v>0</v>
      </c>
      <c r="AE7">
        <f>Data!AJ64</f>
        <v>0</v>
      </c>
      <c r="AF7">
        <f>Data!AK64</f>
        <v>0</v>
      </c>
      <c r="AG7">
        <f>Data!AL64</f>
        <v>0</v>
      </c>
    </row>
    <row r="8" spans="1:33" x14ac:dyDescent="0.25">
      <c r="A8" t="s">
        <v>126</v>
      </c>
      <c r="B8">
        <f t="shared" si="0"/>
        <v>0</v>
      </c>
      <c r="C8">
        <f>Data!H65</f>
        <v>0</v>
      </c>
      <c r="D8">
        <f>Data!I65</f>
        <v>0</v>
      </c>
      <c r="E8">
        <f>Data!J65</f>
        <v>0</v>
      </c>
      <c r="F8">
        <f>Data!K65</f>
        <v>0</v>
      </c>
      <c r="G8">
        <f>Data!L65</f>
        <v>0</v>
      </c>
      <c r="H8">
        <f>Data!M65</f>
        <v>0</v>
      </c>
      <c r="I8">
        <f>Data!N65</f>
        <v>0</v>
      </c>
      <c r="J8">
        <f>Data!O65</f>
        <v>0</v>
      </c>
      <c r="K8">
        <f>Data!P65</f>
        <v>0</v>
      </c>
      <c r="L8">
        <f>Data!Q65</f>
        <v>0</v>
      </c>
      <c r="M8">
        <f>Data!R65</f>
        <v>0</v>
      </c>
      <c r="N8">
        <f>Data!S65</f>
        <v>0</v>
      </c>
      <c r="O8">
        <f>Data!T65</f>
        <v>0</v>
      </c>
      <c r="P8">
        <f>Data!U65</f>
        <v>0</v>
      </c>
      <c r="Q8">
        <f>Data!V65</f>
        <v>0</v>
      </c>
      <c r="R8">
        <f>Data!W65</f>
        <v>0</v>
      </c>
      <c r="S8">
        <f>Data!X65</f>
        <v>0</v>
      </c>
      <c r="T8">
        <f>Data!Y65</f>
        <v>0</v>
      </c>
      <c r="U8">
        <f>Data!Z65</f>
        <v>0</v>
      </c>
      <c r="V8">
        <f>Data!AA65</f>
        <v>0</v>
      </c>
      <c r="W8">
        <f>Data!AB65</f>
        <v>0</v>
      </c>
      <c r="X8">
        <f>Data!AC65</f>
        <v>0</v>
      </c>
      <c r="Y8">
        <f>Data!AD65</f>
        <v>0</v>
      </c>
      <c r="Z8">
        <f>Data!AE65</f>
        <v>0</v>
      </c>
      <c r="AA8">
        <f>Data!AF65</f>
        <v>0</v>
      </c>
      <c r="AB8">
        <f>Data!AG65</f>
        <v>0</v>
      </c>
      <c r="AC8">
        <f>Data!AH65</f>
        <v>0</v>
      </c>
      <c r="AD8">
        <f>Data!AI65</f>
        <v>0</v>
      </c>
      <c r="AE8">
        <f>Data!AJ65</f>
        <v>0</v>
      </c>
      <c r="AF8">
        <f>Data!AK65</f>
        <v>0</v>
      </c>
      <c r="AG8">
        <f>Data!AL65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Data!H66</f>
        <v>0</v>
      </c>
      <c r="D2">
        <f>Data!I66</f>
        <v>0</v>
      </c>
      <c r="E2">
        <f>Data!J66</f>
        <v>0</v>
      </c>
      <c r="F2">
        <f>Data!K66</f>
        <v>0</v>
      </c>
      <c r="G2">
        <f>Data!L66</f>
        <v>0</v>
      </c>
      <c r="H2">
        <f>Data!M66</f>
        <v>0</v>
      </c>
      <c r="I2">
        <f>Data!N66</f>
        <v>0</v>
      </c>
      <c r="J2">
        <f>Data!O66</f>
        <v>0</v>
      </c>
      <c r="K2">
        <f>Data!P66</f>
        <v>0</v>
      </c>
      <c r="L2">
        <f>Data!Q66</f>
        <v>0</v>
      </c>
      <c r="M2">
        <f>Data!R66</f>
        <v>0</v>
      </c>
      <c r="N2">
        <f>Data!S66</f>
        <v>0</v>
      </c>
      <c r="O2">
        <f>Data!T66</f>
        <v>0</v>
      </c>
      <c r="P2">
        <f>Data!U66</f>
        <v>0</v>
      </c>
      <c r="Q2">
        <f>Data!V66</f>
        <v>0</v>
      </c>
      <c r="R2">
        <f>Data!W66</f>
        <v>0</v>
      </c>
      <c r="S2">
        <f>Data!X66</f>
        <v>0</v>
      </c>
      <c r="T2">
        <f>Data!Y66</f>
        <v>0</v>
      </c>
      <c r="U2">
        <f>Data!Z66</f>
        <v>0</v>
      </c>
      <c r="V2">
        <f>Data!AA66</f>
        <v>0</v>
      </c>
      <c r="W2">
        <f>Data!AB66</f>
        <v>0</v>
      </c>
      <c r="X2">
        <f>Data!AC66</f>
        <v>0</v>
      </c>
      <c r="Y2">
        <f>Data!AD66</f>
        <v>0</v>
      </c>
      <c r="Z2">
        <f>Data!AE66</f>
        <v>0</v>
      </c>
      <c r="AA2">
        <f>Data!AF66</f>
        <v>0</v>
      </c>
      <c r="AB2">
        <f>Data!AG66</f>
        <v>0</v>
      </c>
      <c r="AC2">
        <f>Data!AH66</f>
        <v>0</v>
      </c>
      <c r="AD2">
        <f>Data!AI66</f>
        <v>0</v>
      </c>
      <c r="AE2">
        <f>Data!AJ66</f>
        <v>0</v>
      </c>
      <c r="AF2">
        <f>Data!AK66</f>
        <v>0</v>
      </c>
      <c r="AG2">
        <f>Data!AL66</f>
        <v>0</v>
      </c>
    </row>
    <row r="3" spans="1:33" x14ac:dyDescent="0.25">
      <c r="A3" t="s">
        <v>2</v>
      </c>
      <c r="B3">
        <f t="shared" ref="B3:B8" si="0">C3</f>
        <v>0</v>
      </c>
      <c r="C3">
        <f>Data!H67</f>
        <v>0</v>
      </c>
      <c r="D3">
        <f>Data!I67</f>
        <v>0</v>
      </c>
      <c r="E3">
        <f>Data!J67</f>
        <v>0</v>
      </c>
      <c r="F3">
        <f>Data!K67</f>
        <v>0</v>
      </c>
      <c r="G3">
        <f>Data!L67</f>
        <v>0</v>
      </c>
      <c r="H3">
        <f>Data!M67</f>
        <v>0</v>
      </c>
      <c r="I3">
        <f>Data!N67</f>
        <v>0</v>
      </c>
      <c r="J3">
        <f>Data!O67</f>
        <v>0</v>
      </c>
      <c r="K3">
        <f>Data!P67</f>
        <v>0</v>
      </c>
      <c r="L3">
        <f>Data!Q67</f>
        <v>0</v>
      </c>
      <c r="M3">
        <f>Data!R67</f>
        <v>0</v>
      </c>
      <c r="N3">
        <f>Data!S67</f>
        <v>0</v>
      </c>
      <c r="O3">
        <f>Data!T67</f>
        <v>0</v>
      </c>
      <c r="P3">
        <f>Data!U67</f>
        <v>0</v>
      </c>
      <c r="Q3">
        <f>Data!V67</f>
        <v>0</v>
      </c>
      <c r="R3">
        <f>Data!W67</f>
        <v>0</v>
      </c>
      <c r="S3">
        <f>Data!X67</f>
        <v>0</v>
      </c>
      <c r="T3">
        <f>Data!Y67</f>
        <v>0</v>
      </c>
      <c r="U3">
        <f>Data!Z67</f>
        <v>0</v>
      </c>
      <c r="V3">
        <f>Data!AA67</f>
        <v>0</v>
      </c>
      <c r="W3">
        <f>Data!AB67</f>
        <v>0</v>
      </c>
      <c r="X3">
        <f>Data!AC67</f>
        <v>0</v>
      </c>
      <c r="Y3">
        <f>Data!AD67</f>
        <v>0</v>
      </c>
      <c r="Z3">
        <f>Data!AE67</f>
        <v>0</v>
      </c>
      <c r="AA3">
        <f>Data!AF67</f>
        <v>0</v>
      </c>
      <c r="AB3">
        <f>Data!AG67</f>
        <v>0</v>
      </c>
      <c r="AC3">
        <f>Data!AH67</f>
        <v>0</v>
      </c>
      <c r="AD3">
        <f>Data!AI67</f>
        <v>0</v>
      </c>
      <c r="AE3">
        <f>Data!AJ67</f>
        <v>0</v>
      </c>
      <c r="AF3">
        <f>Data!AK67</f>
        <v>0</v>
      </c>
      <c r="AG3">
        <f>Data!AL67</f>
        <v>0</v>
      </c>
    </row>
    <row r="4" spans="1:33" x14ac:dyDescent="0.25">
      <c r="A4" t="s">
        <v>3</v>
      </c>
      <c r="B4">
        <f t="shared" si="0"/>
        <v>0</v>
      </c>
      <c r="C4">
        <f>Data!H68</f>
        <v>0</v>
      </c>
      <c r="D4">
        <f>Data!I68</f>
        <v>0</v>
      </c>
      <c r="E4">
        <f>Data!J68</f>
        <v>0</v>
      </c>
      <c r="F4">
        <f>Data!K68</f>
        <v>0</v>
      </c>
      <c r="G4">
        <f>Data!L68</f>
        <v>0</v>
      </c>
      <c r="H4">
        <f>Data!M68</f>
        <v>0</v>
      </c>
      <c r="I4">
        <f>Data!N68</f>
        <v>0</v>
      </c>
      <c r="J4">
        <f>Data!O68</f>
        <v>0</v>
      </c>
      <c r="K4">
        <f>Data!P68</f>
        <v>0</v>
      </c>
      <c r="L4">
        <f>Data!Q68</f>
        <v>0</v>
      </c>
      <c r="M4">
        <f>Data!R68</f>
        <v>0</v>
      </c>
      <c r="N4">
        <f>Data!S68</f>
        <v>0</v>
      </c>
      <c r="O4">
        <f>Data!T68</f>
        <v>0</v>
      </c>
      <c r="P4">
        <f>Data!U68</f>
        <v>0</v>
      </c>
      <c r="Q4">
        <f>Data!V68</f>
        <v>0</v>
      </c>
      <c r="R4">
        <f>Data!W68</f>
        <v>0</v>
      </c>
      <c r="S4">
        <f>Data!X68</f>
        <v>0</v>
      </c>
      <c r="T4">
        <f>Data!Y68</f>
        <v>0</v>
      </c>
      <c r="U4">
        <f>Data!Z68</f>
        <v>0</v>
      </c>
      <c r="V4">
        <f>Data!AA68</f>
        <v>0</v>
      </c>
      <c r="W4">
        <f>Data!AB68</f>
        <v>0</v>
      </c>
      <c r="X4">
        <f>Data!AC68</f>
        <v>0</v>
      </c>
      <c r="Y4">
        <f>Data!AD68</f>
        <v>0</v>
      </c>
      <c r="Z4">
        <f>Data!AE68</f>
        <v>0</v>
      </c>
      <c r="AA4">
        <f>Data!AF68</f>
        <v>0</v>
      </c>
      <c r="AB4">
        <f>Data!AG68</f>
        <v>0</v>
      </c>
      <c r="AC4">
        <f>Data!AH68</f>
        <v>0</v>
      </c>
      <c r="AD4">
        <f>Data!AI68</f>
        <v>0</v>
      </c>
      <c r="AE4">
        <f>Data!AJ68</f>
        <v>0</v>
      </c>
      <c r="AF4">
        <f>Data!AK68</f>
        <v>0</v>
      </c>
      <c r="AG4">
        <f>Data!AL68</f>
        <v>0</v>
      </c>
    </row>
    <row r="5" spans="1:33" x14ac:dyDescent="0.25">
      <c r="A5" t="s">
        <v>4</v>
      </c>
      <c r="B5">
        <f t="shared" si="0"/>
        <v>1</v>
      </c>
      <c r="C5">
        <f>Data!H69</f>
        <v>1</v>
      </c>
      <c r="D5">
        <f>Data!I69</f>
        <v>1</v>
      </c>
      <c r="E5">
        <f>Data!J69</f>
        <v>1</v>
      </c>
      <c r="F5">
        <f>Data!K69</f>
        <v>1</v>
      </c>
      <c r="G5">
        <f>Data!L69</f>
        <v>1</v>
      </c>
      <c r="H5">
        <f>Data!M69</f>
        <v>1</v>
      </c>
      <c r="I5">
        <f>Data!N69</f>
        <v>1</v>
      </c>
      <c r="J5">
        <f>Data!O69</f>
        <v>1</v>
      </c>
      <c r="K5">
        <f>Data!P69</f>
        <v>1</v>
      </c>
      <c r="L5">
        <f>Data!Q69</f>
        <v>1</v>
      </c>
      <c r="M5">
        <f>Data!R69</f>
        <v>1</v>
      </c>
      <c r="N5">
        <f>Data!S69</f>
        <v>1</v>
      </c>
      <c r="O5">
        <f>Data!T69</f>
        <v>1</v>
      </c>
      <c r="P5">
        <f>Data!U69</f>
        <v>1</v>
      </c>
      <c r="Q5">
        <f>Data!V69</f>
        <v>1</v>
      </c>
      <c r="R5">
        <f>Data!W69</f>
        <v>1</v>
      </c>
      <c r="S5">
        <f>Data!X69</f>
        <v>1</v>
      </c>
      <c r="T5">
        <f>Data!Y69</f>
        <v>1</v>
      </c>
      <c r="U5">
        <f>Data!Z69</f>
        <v>1</v>
      </c>
      <c r="V5">
        <f>Data!AA69</f>
        <v>1</v>
      </c>
      <c r="W5">
        <f>Data!AB69</f>
        <v>1</v>
      </c>
      <c r="X5">
        <f>Data!AC69</f>
        <v>1</v>
      </c>
      <c r="Y5">
        <f>Data!AD69</f>
        <v>1</v>
      </c>
      <c r="Z5">
        <f>Data!AE69</f>
        <v>1</v>
      </c>
      <c r="AA5">
        <f>Data!AF69</f>
        <v>1</v>
      </c>
      <c r="AB5">
        <f>Data!AG69</f>
        <v>1</v>
      </c>
      <c r="AC5">
        <f>Data!AH69</f>
        <v>1</v>
      </c>
      <c r="AD5">
        <f>Data!AI69</f>
        <v>1</v>
      </c>
      <c r="AE5">
        <f>Data!AJ69</f>
        <v>1</v>
      </c>
      <c r="AF5">
        <f>Data!AK69</f>
        <v>1</v>
      </c>
      <c r="AG5">
        <f>Data!AL69</f>
        <v>1</v>
      </c>
    </row>
    <row r="6" spans="1:33" x14ac:dyDescent="0.25">
      <c r="A6" t="s">
        <v>5</v>
      </c>
      <c r="B6">
        <f t="shared" si="0"/>
        <v>0</v>
      </c>
      <c r="C6">
        <f>Data!H70</f>
        <v>0</v>
      </c>
      <c r="D6">
        <f>Data!I70</f>
        <v>0</v>
      </c>
      <c r="E6">
        <f>Data!J70</f>
        <v>0</v>
      </c>
      <c r="F6">
        <f>Data!K70</f>
        <v>0</v>
      </c>
      <c r="G6">
        <f>Data!L70</f>
        <v>0</v>
      </c>
      <c r="H6">
        <f>Data!M70</f>
        <v>0</v>
      </c>
      <c r="I6">
        <f>Data!N70</f>
        <v>0</v>
      </c>
      <c r="J6">
        <f>Data!O70</f>
        <v>0</v>
      </c>
      <c r="K6">
        <f>Data!P70</f>
        <v>0</v>
      </c>
      <c r="L6">
        <f>Data!Q70</f>
        <v>0</v>
      </c>
      <c r="M6">
        <f>Data!R70</f>
        <v>0</v>
      </c>
      <c r="N6">
        <f>Data!S70</f>
        <v>0</v>
      </c>
      <c r="O6">
        <f>Data!T70</f>
        <v>0</v>
      </c>
      <c r="P6">
        <f>Data!U70</f>
        <v>0</v>
      </c>
      <c r="Q6">
        <f>Data!V70</f>
        <v>0</v>
      </c>
      <c r="R6">
        <f>Data!W70</f>
        <v>0</v>
      </c>
      <c r="S6">
        <f>Data!X70</f>
        <v>0</v>
      </c>
      <c r="T6">
        <f>Data!Y70</f>
        <v>0</v>
      </c>
      <c r="U6">
        <f>Data!Z70</f>
        <v>0</v>
      </c>
      <c r="V6">
        <f>Data!AA70</f>
        <v>0</v>
      </c>
      <c r="W6">
        <f>Data!AB70</f>
        <v>0</v>
      </c>
      <c r="X6">
        <f>Data!AC70</f>
        <v>0</v>
      </c>
      <c r="Y6">
        <f>Data!AD70</f>
        <v>0</v>
      </c>
      <c r="Z6">
        <f>Data!AE70</f>
        <v>0</v>
      </c>
      <c r="AA6">
        <f>Data!AF70</f>
        <v>0</v>
      </c>
      <c r="AB6">
        <f>Data!AG70</f>
        <v>0</v>
      </c>
      <c r="AC6">
        <f>Data!AH70</f>
        <v>0</v>
      </c>
      <c r="AD6">
        <f>Data!AI70</f>
        <v>0</v>
      </c>
      <c r="AE6">
        <f>Data!AJ70</f>
        <v>0</v>
      </c>
      <c r="AF6">
        <f>Data!AK70</f>
        <v>0</v>
      </c>
      <c r="AG6">
        <f>Data!AL70</f>
        <v>0</v>
      </c>
    </row>
    <row r="7" spans="1:33" x14ac:dyDescent="0.25">
      <c r="A7" t="s">
        <v>125</v>
      </c>
      <c r="B7">
        <f t="shared" si="0"/>
        <v>0</v>
      </c>
      <c r="C7">
        <f>Data!H71</f>
        <v>0</v>
      </c>
      <c r="D7">
        <f>Data!I71</f>
        <v>0</v>
      </c>
      <c r="E7">
        <f>Data!J71</f>
        <v>0</v>
      </c>
      <c r="F7">
        <f>Data!K71</f>
        <v>0</v>
      </c>
      <c r="G7">
        <f>Data!L71</f>
        <v>0</v>
      </c>
      <c r="H7">
        <f>Data!M71</f>
        <v>0</v>
      </c>
      <c r="I7">
        <f>Data!N71</f>
        <v>0</v>
      </c>
      <c r="J7">
        <f>Data!O71</f>
        <v>0</v>
      </c>
      <c r="K7">
        <f>Data!P71</f>
        <v>0</v>
      </c>
      <c r="L7">
        <f>Data!Q71</f>
        <v>0</v>
      </c>
      <c r="M7">
        <f>Data!R71</f>
        <v>0</v>
      </c>
      <c r="N7">
        <f>Data!S71</f>
        <v>0</v>
      </c>
      <c r="O7">
        <f>Data!T71</f>
        <v>0</v>
      </c>
      <c r="P7">
        <f>Data!U71</f>
        <v>0</v>
      </c>
      <c r="Q7">
        <f>Data!V71</f>
        <v>0</v>
      </c>
      <c r="R7">
        <f>Data!W71</f>
        <v>0</v>
      </c>
      <c r="S7">
        <f>Data!X71</f>
        <v>0</v>
      </c>
      <c r="T7">
        <f>Data!Y71</f>
        <v>0</v>
      </c>
      <c r="U7">
        <f>Data!Z71</f>
        <v>0</v>
      </c>
      <c r="V7">
        <f>Data!AA71</f>
        <v>0</v>
      </c>
      <c r="W7">
        <f>Data!AB71</f>
        <v>0</v>
      </c>
      <c r="X7">
        <f>Data!AC71</f>
        <v>0</v>
      </c>
      <c r="Y7">
        <f>Data!AD71</f>
        <v>0</v>
      </c>
      <c r="Z7">
        <f>Data!AE71</f>
        <v>0</v>
      </c>
      <c r="AA7">
        <f>Data!AF71</f>
        <v>0</v>
      </c>
      <c r="AB7">
        <f>Data!AG71</f>
        <v>0</v>
      </c>
      <c r="AC7">
        <f>Data!AH71</f>
        <v>0</v>
      </c>
      <c r="AD7">
        <f>Data!AI71</f>
        <v>0</v>
      </c>
      <c r="AE7">
        <f>Data!AJ71</f>
        <v>0</v>
      </c>
      <c r="AF7">
        <f>Data!AK71</f>
        <v>0</v>
      </c>
      <c r="AG7">
        <f>Data!AL71</f>
        <v>0</v>
      </c>
    </row>
    <row r="8" spans="1:33" x14ac:dyDescent="0.25">
      <c r="A8" t="s">
        <v>126</v>
      </c>
      <c r="B8">
        <f t="shared" si="0"/>
        <v>0</v>
      </c>
      <c r="C8">
        <f>Data!H72</f>
        <v>0</v>
      </c>
      <c r="D8">
        <f>Data!I72</f>
        <v>0</v>
      </c>
      <c r="E8">
        <f>Data!J72</f>
        <v>0</v>
      </c>
      <c r="F8">
        <f>Data!K72</f>
        <v>0</v>
      </c>
      <c r="G8">
        <f>Data!L72</f>
        <v>0</v>
      </c>
      <c r="H8">
        <f>Data!M72</f>
        <v>0</v>
      </c>
      <c r="I8">
        <f>Data!N72</f>
        <v>0</v>
      </c>
      <c r="J8">
        <f>Data!O72</f>
        <v>0</v>
      </c>
      <c r="K8">
        <f>Data!P72</f>
        <v>0</v>
      </c>
      <c r="L8">
        <f>Data!Q72</f>
        <v>0</v>
      </c>
      <c r="M8">
        <f>Data!R72</f>
        <v>0</v>
      </c>
      <c r="N8">
        <f>Data!S72</f>
        <v>0</v>
      </c>
      <c r="O8">
        <f>Data!T72</f>
        <v>0</v>
      </c>
      <c r="P8">
        <f>Data!U72</f>
        <v>0</v>
      </c>
      <c r="Q8">
        <f>Data!V72</f>
        <v>0</v>
      </c>
      <c r="R8">
        <f>Data!W72</f>
        <v>0</v>
      </c>
      <c r="S8">
        <f>Data!X72</f>
        <v>0</v>
      </c>
      <c r="T8">
        <f>Data!Y72</f>
        <v>0</v>
      </c>
      <c r="U8">
        <f>Data!Z72</f>
        <v>0</v>
      </c>
      <c r="V8">
        <f>Data!AA72</f>
        <v>0</v>
      </c>
      <c r="W8">
        <f>Data!AB72</f>
        <v>0</v>
      </c>
      <c r="X8">
        <f>Data!AC72</f>
        <v>0</v>
      </c>
      <c r="Y8">
        <f>Data!AD72</f>
        <v>0</v>
      </c>
      <c r="Z8">
        <f>Data!AE72</f>
        <v>0</v>
      </c>
      <c r="AA8">
        <f>Data!AF72</f>
        <v>0</v>
      </c>
      <c r="AB8">
        <f>Data!AG72</f>
        <v>0</v>
      </c>
      <c r="AC8">
        <f>Data!AH72</f>
        <v>0</v>
      </c>
      <c r="AD8">
        <f>Data!AI72</f>
        <v>0</v>
      </c>
      <c r="AE8">
        <f>Data!AJ72</f>
        <v>0</v>
      </c>
      <c r="AF8">
        <f>Data!AK72</f>
        <v>0</v>
      </c>
      <c r="AG8">
        <f>Data!AL72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25">
      <c r="A10" t="s">
        <v>149</v>
      </c>
    </row>
    <row r="11" spans="1:36" x14ac:dyDescent="0.25">
      <c r="A11" t="s">
        <v>150</v>
      </c>
    </row>
    <row r="12" spans="1:36" x14ac:dyDescent="0.25">
      <c r="A12" t="s">
        <v>151</v>
      </c>
    </row>
    <row r="13" spans="1:36" x14ac:dyDescent="0.25">
      <c r="A13" t="s">
        <v>152</v>
      </c>
    </row>
    <row r="14" spans="1:36" x14ac:dyDescent="0.2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25">
      <c r="A15" t="s">
        <v>157</v>
      </c>
      <c r="C15" t="s">
        <v>158</v>
      </c>
    </row>
    <row r="16" spans="1:36" x14ac:dyDescent="0.25">
      <c r="A16" t="s">
        <v>159</v>
      </c>
      <c r="C16" t="s">
        <v>160</v>
      </c>
    </row>
    <row r="17" spans="1:36" x14ac:dyDescent="0.25">
      <c r="A17" t="s">
        <v>161</v>
      </c>
      <c r="B17" t="s">
        <v>162</v>
      </c>
      <c r="C17" t="s">
        <v>163</v>
      </c>
      <c r="D17" t="s">
        <v>164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165</v>
      </c>
      <c r="B18" t="s">
        <v>166</v>
      </c>
      <c r="C18" t="s">
        <v>167</v>
      </c>
      <c r="D18" t="s">
        <v>164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168</v>
      </c>
      <c r="B19" t="s">
        <v>169</v>
      </c>
      <c r="C19" t="s">
        <v>170</v>
      </c>
      <c r="D19" t="s">
        <v>164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171</v>
      </c>
      <c r="C20" t="s">
        <v>172</v>
      </c>
    </row>
    <row r="21" spans="1:36" x14ac:dyDescent="0.25">
      <c r="A21" t="s">
        <v>173</v>
      </c>
      <c r="B21" t="s">
        <v>174</v>
      </c>
      <c r="C21" t="s">
        <v>175</v>
      </c>
      <c r="D21" t="s">
        <v>164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176</v>
      </c>
      <c r="B22" t="s">
        <v>177</v>
      </c>
      <c r="C22" t="s">
        <v>178</v>
      </c>
      <c r="D22" t="s">
        <v>164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179</v>
      </c>
      <c r="B23" t="s">
        <v>180</v>
      </c>
      <c r="C23" t="s">
        <v>181</v>
      </c>
      <c r="D23" t="s">
        <v>164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182</v>
      </c>
      <c r="B24" t="s">
        <v>183</v>
      </c>
      <c r="C24" t="s">
        <v>184</v>
      </c>
      <c r="D24" t="s">
        <v>164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185</v>
      </c>
      <c r="B25" t="s">
        <v>186</v>
      </c>
      <c r="C25" t="s">
        <v>187</v>
      </c>
      <c r="D25" t="s">
        <v>164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188</v>
      </c>
      <c r="B26" t="s">
        <v>189</v>
      </c>
      <c r="C26" t="s">
        <v>190</v>
      </c>
      <c r="D26" t="s">
        <v>164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191</v>
      </c>
      <c r="B27" t="s">
        <v>192</v>
      </c>
      <c r="C27" t="s">
        <v>193</v>
      </c>
      <c r="D27" t="s">
        <v>164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194</v>
      </c>
      <c r="B28" t="s">
        <v>195</v>
      </c>
      <c r="C28" t="s">
        <v>196</v>
      </c>
      <c r="D28" t="s">
        <v>164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197</v>
      </c>
      <c r="B29" t="s">
        <v>198</v>
      </c>
      <c r="C29" t="s">
        <v>199</v>
      </c>
      <c r="D29" t="s">
        <v>164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200</v>
      </c>
      <c r="B30" t="s">
        <v>201</v>
      </c>
      <c r="C30" t="s">
        <v>202</v>
      </c>
      <c r="D30" t="s">
        <v>164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203</v>
      </c>
      <c r="B31" t="s">
        <v>204</v>
      </c>
      <c r="C31" t="s">
        <v>205</v>
      </c>
      <c r="D31" t="s">
        <v>164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206</v>
      </c>
      <c r="B32" t="s">
        <v>204</v>
      </c>
      <c r="C32" t="s">
        <v>207</v>
      </c>
      <c r="D32" t="s">
        <v>164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208</v>
      </c>
      <c r="B33" t="s">
        <v>209</v>
      </c>
      <c r="C33" t="s">
        <v>210</v>
      </c>
      <c r="D33" t="s">
        <v>164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211</v>
      </c>
      <c r="B34" t="s">
        <v>212</v>
      </c>
      <c r="C34" t="s">
        <v>213</v>
      </c>
      <c r="D34" t="s">
        <v>164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214</v>
      </c>
      <c r="B35" t="s">
        <v>215</v>
      </c>
      <c r="C35" t="s">
        <v>216</v>
      </c>
      <c r="D35" t="s">
        <v>164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114</v>
      </c>
      <c r="B36" t="s">
        <v>217</v>
      </c>
      <c r="C36" t="s">
        <v>218</v>
      </c>
      <c r="D36" t="s">
        <v>219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115</v>
      </c>
      <c r="B37" t="s">
        <v>220</v>
      </c>
      <c r="C37" t="s">
        <v>221</v>
      </c>
      <c r="D37" t="s">
        <v>164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222</v>
      </c>
      <c r="C38" t="s">
        <v>223</v>
      </c>
    </row>
    <row r="39" spans="1:36" x14ac:dyDescent="0.25">
      <c r="A39" t="s">
        <v>224</v>
      </c>
      <c r="C39" t="s">
        <v>225</v>
      </c>
    </row>
    <row r="40" spans="1:36" x14ac:dyDescent="0.25">
      <c r="A40" t="s">
        <v>161</v>
      </c>
      <c r="B40" t="s">
        <v>226</v>
      </c>
      <c r="C40" t="s">
        <v>227</v>
      </c>
      <c r="D40" t="s">
        <v>164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165</v>
      </c>
      <c r="B41" t="s">
        <v>228</v>
      </c>
      <c r="C41" t="s">
        <v>229</v>
      </c>
      <c r="D41" t="s">
        <v>164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230</v>
      </c>
      <c r="B42" t="s">
        <v>231</v>
      </c>
      <c r="C42" t="s">
        <v>232</v>
      </c>
      <c r="D42" t="s">
        <v>164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233</v>
      </c>
      <c r="C43" t="s">
        <v>234</v>
      </c>
    </row>
    <row r="44" spans="1:36" x14ac:dyDescent="0.25">
      <c r="A44" t="s">
        <v>173</v>
      </c>
      <c r="B44" t="s">
        <v>235</v>
      </c>
      <c r="C44" t="s">
        <v>236</v>
      </c>
      <c r="D44" t="s">
        <v>164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176</v>
      </c>
      <c r="B45" t="s">
        <v>237</v>
      </c>
      <c r="C45" t="s">
        <v>238</v>
      </c>
      <c r="D45" t="s">
        <v>164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179</v>
      </c>
      <c r="B46" t="s">
        <v>239</v>
      </c>
      <c r="C46" t="s">
        <v>240</v>
      </c>
      <c r="D46" t="s">
        <v>164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182</v>
      </c>
      <c r="B47" t="s">
        <v>241</v>
      </c>
      <c r="C47" t="s">
        <v>242</v>
      </c>
      <c r="D47" t="s">
        <v>164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185</v>
      </c>
      <c r="B48" t="s">
        <v>243</v>
      </c>
      <c r="C48" t="s">
        <v>244</v>
      </c>
      <c r="D48" t="s">
        <v>164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188</v>
      </c>
      <c r="B49" t="s">
        <v>245</v>
      </c>
      <c r="C49" t="s">
        <v>246</v>
      </c>
      <c r="D49" t="s">
        <v>164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191</v>
      </c>
      <c r="B50" t="s">
        <v>247</v>
      </c>
      <c r="C50" t="s">
        <v>248</v>
      </c>
      <c r="D50" t="s">
        <v>164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194</v>
      </c>
      <c r="B51" t="s">
        <v>249</v>
      </c>
      <c r="C51" t="s">
        <v>250</v>
      </c>
      <c r="D51" t="s">
        <v>164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197</v>
      </c>
      <c r="B52" t="s">
        <v>251</v>
      </c>
      <c r="C52" t="s">
        <v>252</v>
      </c>
      <c r="D52" t="s">
        <v>164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200</v>
      </c>
      <c r="B53" t="s">
        <v>253</v>
      </c>
      <c r="C53" t="s">
        <v>254</v>
      </c>
      <c r="D53" t="s">
        <v>164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203</v>
      </c>
      <c r="B54" t="s">
        <v>255</v>
      </c>
      <c r="C54" t="s">
        <v>256</v>
      </c>
      <c r="D54" t="s">
        <v>164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206</v>
      </c>
      <c r="B55" t="s">
        <v>257</v>
      </c>
      <c r="C55" t="s">
        <v>258</v>
      </c>
      <c r="D55" t="s">
        <v>164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208</v>
      </c>
      <c r="B56" t="s">
        <v>259</v>
      </c>
      <c r="C56" t="s">
        <v>260</v>
      </c>
      <c r="D56" t="s">
        <v>164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211</v>
      </c>
      <c r="B57" t="s">
        <v>261</v>
      </c>
      <c r="C57" t="s">
        <v>262</v>
      </c>
      <c r="D57" t="s">
        <v>164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263</v>
      </c>
      <c r="B58" t="s">
        <v>264</v>
      </c>
      <c r="C58" t="s">
        <v>265</v>
      </c>
      <c r="D58" t="s">
        <v>164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116</v>
      </c>
      <c r="B59" t="s">
        <v>266</v>
      </c>
      <c r="C59" t="s">
        <v>267</v>
      </c>
      <c r="D59" t="s">
        <v>219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117</v>
      </c>
      <c r="B60" t="s">
        <v>268</v>
      </c>
      <c r="C60" t="s">
        <v>269</v>
      </c>
      <c r="D60" t="s">
        <v>164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118</v>
      </c>
      <c r="B61" t="s">
        <v>270</v>
      </c>
      <c r="C61" t="s">
        <v>271</v>
      </c>
      <c r="D61" t="s">
        <v>219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119</v>
      </c>
      <c r="B62" t="s">
        <v>272</v>
      </c>
      <c r="C62" t="s">
        <v>273</v>
      </c>
      <c r="D62" t="s">
        <v>164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120</v>
      </c>
      <c r="B63" t="s">
        <v>274</v>
      </c>
      <c r="C63" t="s">
        <v>275</v>
      </c>
      <c r="D63" t="s">
        <v>164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276</v>
      </c>
      <c r="B64" t="s">
        <v>277</v>
      </c>
      <c r="D64" t="s">
        <v>278</v>
      </c>
    </row>
    <row r="65" spans="1:36" x14ac:dyDescent="0.25">
      <c r="A65" t="s">
        <v>279</v>
      </c>
      <c r="B65" t="s">
        <v>280</v>
      </c>
      <c r="C65" t="s">
        <v>281</v>
      </c>
      <c r="D65" t="s">
        <v>164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282</v>
      </c>
      <c r="B66" t="s">
        <v>283</v>
      </c>
      <c r="C66" t="s">
        <v>284</v>
      </c>
      <c r="D66" t="s">
        <v>164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285</v>
      </c>
      <c r="B67" t="s">
        <v>286</v>
      </c>
      <c r="C67" t="s">
        <v>287</v>
      </c>
      <c r="D67" t="s">
        <v>164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288</v>
      </c>
      <c r="B68" t="s">
        <v>289</v>
      </c>
      <c r="C68" t="s">
        <v>290</v>
      </c>
      <c r="D68" t="s">
        <v>164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291</v>
      </c>
      <c r="B69" t="s">
        <v>292</v>
      </c>
      <c r="C69" t="s">
        <v>293</v>
      </c>
      <c r="D69" t="s">
        <v>164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294</v>
      </c>
      <c r="B70" t="s">
        <v>295</v>
      </c>
      <c r="C70" t="s">
        <v>296</v>
      </c>
      <c r="D70" t="s">
        <v>164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297</v>
      </c>
      <c r="B71" t="s">
        <v>298</v>
      </c>
      <c r="C71" t="s">
        <v>299</v>
      </c>
      <c r="D71" t="s">
        <v>164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300</v>
      </c>
      <c r="B72" t="s">
        <v>301</v>
      </c>
      <c r="C72" t="s">
        <v>302</v>
      </c>
      <c r="D72" t="s">
        <v>164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121</v>
      </c>
      <c r="B73" t="s">
        <v>303</v>
      </c>
      <c r="C73" t="s">
        <v>304</v>
      </c>
      <c r="D73" t="s">
        <v>164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305</v>
      </c>
      <c r="B74" t="s">
        <v>306</v>
      </c>
      <c r="C74" t="s">
        <v>307</v>
      </c>
      <c r="D74" t="s">
        <v>164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308</v>
      </c>
      <c r="B75" t="s">
        <v>309</v>
      </c>
      <c r="C75" t="s">
        <v>310</v>
      </c>
      <c r="D75" t="s">
        <v>164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311</v>
      </c>
      <c r="C76" t="s">
        <v>312</v>
      </c>
      <c r="D76" t="s">
        <v>164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Data!H73</f>
        <v>0</v>
      </c>
      <c r="D2">
        <f>Data!I73</f>
        <v>0</v>
      </c>
      <c r="E2">
        <f>Data!J73</f>
        <v>0</v>
      </c>
      <c r="F2">
        <f>Data!K73</f>
        <v>0</v>
      </c>
      <c r="G2">
        <f>Data!L73</f>
        <v>0</v>
      </c>
      <c r="H2">
        <f>Data!M73</f>
        <v>0</v>
      </c>
      <c r="I2">
        <f>Data!N73</f>
        <v>0</v>
      </c>
      <c r="J2">
        <f>Data!O73</f>
        <v>0</v>
      </c>
      <c r="K2">
        <f>Data!P73</f>
        <v>0</v>
      </c>
      <c r="L2">
        <f>Data!Q73</f>
        <v>0</v>
      </c>
      <c r="M2">
        <f>Data!R73</f>
        <v>0</v>
      </c>
      <c r="N2">
        <f>Data!S73</f>
        <v>0</v>
      </c>
      <c r="O2">
        <f>Data!T73</f>
        <v>0</v>
      </c>
      <c r="P2">
        <f>Data!U73</f>
        <v>0</v>
      </c>
      <c r="Q2">
        <f>Data!V73</f>
        <v>0</v>
      </c>
      <c r="R2">
        <f>Data!W73</f>
        <v>0</v>
      </c>
      <c r="S2">
        <f>Data!X73</f>
        <v>0</v>
      </c>
      <c r="T2">
        <f>Data!Y73</f>
        <v>0</v>
      </c>
      <c r="U2">
        <f>Data!Z73</f>
        <v>0</v>
      </c>
      <c r="V2">
        <f>Data!AA73</f>
        <v>0</v>
      </c>
      <c r="W2">
        <f>Data!AB73</f>
        <v>0</v>
      </c>
      <c r="X2">
        <f>Data!AC73</f>
        <v>0</v>
      </c>
      <c r="Y2">
        <f>Data!AD73</f>
        <v>0</v>
      </c>
      <c r="Z2">
        <f>Data!AE73</f>
        <v>0</v>
      </c>
      <c r="AA2">
        <f>Data!AF73</f>
        <v>0</v>
      </c>
      <c r="AB2">
        <f>Data!AG73</f>
        <v>0</v>
      </c>
      <c r="AC2">
        <f>Data!AH73</f>
        <v>0</v>
      </c>
      <c r="AD2">
        <f>Data!AI73</f>
        <v>0</v>
      </c>
      <c r="AE2">
        <f>Data!AJ73</f>
        <v>0</v>
      </c>
      <c r="AF2">
        <f>Data!AK73</f>
        <v>0</v>
      </c>
      <c r="AG2">
        <f>Data!AL73</f>
        <v>0</v>
      </c>
    </row>
    <row r="3" spans="1:33" x14ac:dyDescent="0.25">
      <c r="A3" t="s">
        <v>2</v>
      </c>
      <c r="B3">
        <f t="shared" ref="B3:B8" si="0">C3</f>
        <v>0</v>
      </c>
      <c r="C3">
        <f>Data!H74</f>
        <v>0</v>
      </c>
      <c r="D3">
        <f>Data!I74</f>
        <v>0</v>
      </c>
      <c r="E3">
        <f>Data!J74</f>
        <v>0</v>
      </c>
      <c r="F3">
        <f>Data!K74</f>
        <v>0</v>
      </c>
      <c r="G3">
        <f>Data!L74</f>
        <v>0</v>
      </c>
      <c r="H3">
        <f>Data!M74</f>
        <v>0</v>
      </c>
      <c r="I3">
        <f>Data!N74</f>
        <v>0</v>
      </c>
      <c r="J3">
        <f>Data!O74</f>
        <v>0</v>
      </c>
      <c r="K3">
        <f>Data!P74</f>
        <v>0</v>
      </c>
      <c r="L3">
        <f>Data!Q74</f>
        <v>0</v>
      </c>
      <c r="M3">
        <f>Data!R74</f>
        <v>0</v>
      </c>
      <c r="N3">
        <f>Data!S74</f>
        <v>0</v>
      </c>
      <c r="O3">
        <f>Data!T74</f>
        <v>0</v>
      </c>
      <c r="P3">
        <f>Data!U74</f>
        <v>0</v>
      </c>
      <c r="Q3">
        <f>Data!V74</f>
        <v>0</v>
      </c>
      <c r="R3">
        <f>Data!W74</f>
        <v>0</v>
      </c>
      <c r="S3">
        <f>Data!X74</f>
        <v>0</v>
      </c>
      <c r="T3">
        <f>Data!Y74</f>
        <v>0</v>
      </c>
      <c r="U3">
        <f>Data!Z74</f>
        <v>0</v>
      </c>
      <c r="V3">
        <f>Data!AA74</f>
        <v>0</v>
      </c>
      <c r="W3">
        <f>Data!AB74</f>
        <v>0</v>
      </c>
      <c r="X3">
        <f>Data!AC74</f>
        <v>0</v>
      </c>
      <c r="Y3">
        <f>Data!AD74</f>
        <v>0</v>
      </c>
      <c r="Z3">
        <f>Data!AE74</f>
        <v>0</v>
      </c>
      <c r="AA3">
        <f>Data!AF74</f>
        <v>0</v>
      </c>
      <c r="AB3">
        <f>Data!AG74</f>
        <v>0</v>
      </c>
      <c r="AC3">
        <f>Data!AH74</f>
        <v>0</v>
      </c>
      <c r="AD3">
        <f>Data!AI74</f>
        <v>0</v>
      </c>
      <c r="AE3">
        <f>Data!AJ74</f>
        <v>0</v>
      </c>
      <c r="AF3">
        <f>Data!AK74</f>
        <v>0</v>
      </c>
      <c r="AG3">
        <f>Data!AL74</f>
        <v>0</v>
      </c>
    </row>
    <row r="4" spans="1:33" x14ac:dyDescent="0.25">
      <c r="A4" t="s">
        <v>3</v>
      </c>
      <c r="B4">
        <f t="shared" si="0"/>
        <v>0</v>
      </c>
      <c r="C4">
        <f>Data!H75</f>
        <v>0</v>
      </c>
      <c r="D4">
        <f>Data!I75</f>
        <v>0</v>
      </c>
      <c r="E4">
        <f>Data!J75</f>
        <v>0</v>
      </c>
      <c r="F4">
        <f>Data!K75</f>
        <v>0</v>
      </c>
      <c r="G4">
        <f>Data!L75</f>
        <v>0</v>
      </c>
      <c r="H4">
        <f>Data!M75</f>
        <v>0</v>
      </c>
      <c r="I4">
        <f>Data!N75</f>
        <v>0</v>
      </c>
      <c r="J4">
        <f>Data!O75</f>
        <v>0</v>
      </c>
      <c r="K4">
        <f>Data!P75</f>
        <v>0</v>
      </c>
      <c r="L4">
        <f>Data!Q75</f>
        <v>0</v>
      </c>
      <c r="M4">
        <f>Data!R75</f>
        <v>0</v>
      </c>
      <c r="N4">
        <f>Data!S75</f>
        <v>0</v>
      </c>
      <c r="O4">
        <f>Data!T75</f>
        <v>0</v>
      </c>
      <c r="P4">
        <f>Data!U75</f>
        <v>0</v>
      </c>
      <c r="Q4">
        <f>Data!V75</f>
        <v>0</v>
      </c>
      <c r="R4">
        <f>Data!W75</f>
        <v>0</v>
      </c>
      <c r="S4">
        <f>Data!X75</f>
        <v>0</v>
      </c>
      <c r="T4">
        <f>Data!Y75</f>
        <v>0</v>
      </c>
      <c r="U4">
        <f>Data!Z75</f>
        <v>0</v>
      </c>
      <c r="V4">
        <f>Data!AA75</f>
        <v>0</v>
      </c>
      <c r="W4">
        <f>Data!AB75</f>
        <v>0</v>
      </c>
      <c r="X4">
        <f>Data!AC75</f>
        <v>0</v>
      </c>
      <c r="Y4">
        <f>Data!AD75</f>
        <v>0</v>
      </c>
      <c r="Z4">
        <f>Data!AE75</f>
        <v>0</v>
      </c>
      <c r="AA4">
        <f>Data!AF75</f>
        <v>0</v>
      </c>
      <c r="AB4">
        <f>Data!AG75</f>
        <v>0</v>
      </c>
      <c r="AC4">
        <f>Data!AH75</f>
        <v>0</v>
      </c>
      <c r="AD4">
        <f>Data!AI75</f>
        <v>0</v>
      </c>
      <c r="AE4">
        <f>Data!AJ75</f>
        <v>0</v>
      </c>
      <c r="AF4">
        <f>Data!AK75</f>
        <v>0</v>
      </c>
      <c r="AG4">
        <f>Data!AL75</f>
        <v>0</v>
      </c>
    </row>
    <row r="5" spans="1:33" x14ac:dyDescent="0.25">
      <c r="A5" t="s">
        <v>4</v>
      </c>
      <c r="B5">
        <f t="shared" si="0"/>
        <v>1</v>
      </c>
      <c r="C5">
        <f>Data!H76</f>
        <v>1</v>
      </c>
      <c r="D5">
        <f>Data!I76</f>
        <v>1</v>
      </c>
      <c r="E5">
        <f>Data!J76</f>
        <v>1</v>
      </c>
      <c r="F5">
        <f>Data!K76</f>
        <v>1</v>
      </c>
      <c r="G5">
        <f>Data!L76</f>
        <v>1</v>
      </c>
      <c r="H5">
        <f>Data!M76</f>
        <v>1</v>
      </c>
      <c r="I5">
        <f>Data!N76</f>
        <v>1</v>
      </c>
      <c r="J5">
        <f>Data!O76</f>
        <v>1</v>
      </c>
      <c r="K5">
        <f>Data!P76</f>
        <v>1</v>
      </c>
      <c r="L5">
        <f>Data!Q76</f>
        <v>1</v>
      </c>
      <c r="M5">
        <f>Data!R76</f>
        <v>1</v>
      </c>
      <c r="N5">
        <f>Data!S76</f>
        <v>1</v>
      </c>
      <c r="O5">
        <f>Data!T76</f>
        <v>1</v>
      </c>
      <c r="P5">
        <f>Data!U76</f>
        <v>1</v>
      </c>
      <c r="Q5">
        <f>Data!V76</f>
        <v>1</v>
      </c>
      <c r="R5">
        <f>Data!W76</f>
        <v>1</v>
      </c>
      <c r="S5">
        <f>Data!X76</f>
        <v>1</v>
      </c>
      <c r="T5">
        <f>Data!Y76</f>
        <v>1</v>
      </c>
      <c r="U5">
        <f>Data!Z76</f>
        <v>1</v>
      </c>
      <c r="V5">
        <f>Data!AA76</f>
        <v>1</v>
      </c>
      <c r="W5">
        <f>Data!AB76</f>
        <v>1</v>
      </c>
      <c r="X5">
        <f>Data!AC76</f>
        <v>1</v>
      </c>
      <c r="Y5">
        <f>Data!AD76</f>
        <v>1</v>
      </c>
      <c r="Z5">
        <f>Data!AE76</f>
        <v>1</v>
      </c>
      <c r="AA5">
        <f>Data!AF76</f>
        <v>1</v>
      </c>
      <c r="AB5">
        <f>Data!AG76</f>
        <v>1</v>
      </c>
      <c r="AC5">
        <f>Data!AH76</f>
        <v>1</v>
      </c>
      <c r="AD5">
        <f>Data!AI76</f>
        <v>1</v>
      </c>
      <c r="AE5">
        <f>Data!AJ76</f>
        <v>1</v>
      </c>
      <c r="AF5">
        <f>Data!AK76</f>
        <v>1</v>
      </c>
      <c r="AG5">
        <f>Data!AL76</f>
        <v>1</v>
      </c>
    </row>
    <row r="6" spans="1:33" x14ac:dyDescent="0.25">
      <c r="A6" t="s">
        <v>5</v>
      </c>
      <c r="B6">
        <f t="shared" si="0"/>
        <v>0</v>
      </c>
      <c r="C6">
        <f>Data!H77</f>
        <v>0</v>
      </c>
      <c r="D6">
        <f>Data!I77</f>
        <v>0</v>
      </c>
      <c r="E6">
        <f>Data!J77</f>
        <v>0</v>
      </c>
      <c r="F6">
        <f>Data!K77</f>
        <v>0</v>
      </c>
      <c r="G6">
        <f>Data!L77</f>
        <v>0</v>
      </c>
      <c r="H6">
        <f>Data!M77</f>
        <v>0</v>
      </c>
      <c r="I6">
        <f>Data!N77</f>
        <v>0</v>
      </c>
      <c r="J6">
        <f>Data!O77</f>
        <v>0</v>
      </c>
      <c r="K6">
        <f>Data!P77</f>
        <v>0</v>
      </c>
      <c r="L6">
        <f>Data!Q77</f>
        <v>0</v>
      </c>
      <c r="M6">
        <f>Data!R77</f>
        <v>0</v>
      </c>
      <c r="N6">
        <f>Data!S77</f>
        <v>0</v>
      </c>
      <c r="O6">
        <f>Data!T77</f>
        <v>0</v>
      </c>
      <c r="P6">
        <f>Data!U77</f>
        <v>0</v>
      </c>
      <c r="Q6">
        <f>Data!V77</f>
        <v>0</v>
      </c>
      <c r="R6">
        <f>Data!W77</f>
        <v>0</v>
      </c>
      <c r="S6">
        <f>Data!X77</f>
        <v>0</v>
      </c>
      <c r="T6">
        <f>Data!Y77</f>
        <v>0</v>
      </c>
      <c r="U6">
        <f>Data!Z77</f>
        <v>0</v>
      </c>
      <c r="V6">
        <f>Data!AA77</f>
        <v>0</v>
      </c>
      <c r="W6">
        <f>Data!AB77</f>
        <v>0</v>
      </c>
      <c r="X6">
        <f>Data!AC77</f>
        <v>0</v>
      </c>
      <c r="Y6">
        <f>Data!AD77</f>
        <v>0</v>
      </c>
      <c r="Z6">
        <f>Data!AE77</f>
        <v>0</v>
      </c>
      <c r="AA6">
        <f>Data!AF77</f>
        <v>0</v>
      </c>
      <c r="AB6">
        <f>Data!AG77</f>
        <v>0</v>
      </c>
      <c r="AC6">
        <f>Data!AH77</f>
        <v>0</v>
      </c>
      <c r="AD6">
        <f>Data!AI77</f>
        <v>0</v>
      </c>
      <c r="AE6">
        <f>Data!AJ77</f>
        <v>0</v>
      </c>
      <c r="AF6">
        <f>Data!AK77</f>
        <v>0</v>
      </c>
      <c r="AG6">
        <f>Data!AL77</f>
        <v>0</v>
      </c>
    </row>
    <row r="7" spans="1:33" x14ac:dyDescent="0.25">
      <c r="A7" t="s">
        <v>125</v>
      </c>
      <c r="B7">
        <f t="shared" si="0"/>
        <v>0</v>
      </c>
      <c r="C7">
        <f>Data!H78</f>
        <v>0</v>
      </c>
      <c r="D7">
        <f>Data!I78</f>
        <v>0</v>
      </c>
      <c r="E7">
        <f>Data!J78</f>
        <v>0</v>
      </c>
      <c r="F7">
        <f>Data!K78</f>
        <v>0</v>
      </c>
      <c r="G7">
        <f>Data!L78</f>
        <v>0</v>
      </c>
      <c r="H7">
        <f>Data!M78</f>
        <v>0</v>
      </c>
      <c r="I7">
        <f>Data!N78</f>
        <v>0</v>
      </c>
      <c r="J7">
        <f>Data!O78</f>
        <v>0</v>
      </c>
      <c r="K7">
        <f>Data!P78</f>
        <v>0</v>
      </c>
      <c r="L7">
        <f>Data!Q78</f>
        <v>0</v>
      </c>
      <c r="M7">
        <f>Data!R78</f>
        <v>0</v>
      </c>
      <c r="N7">
        <f>Data!S78</f>
        <v>0</v>
      </c>
      <c r="O7">
        <f>Data!T78</f>
        <v>0</v>
      </c>
      <c r="P7">
        <f>Data!U78</f>
        <v>0</v>
      </c>
      <c r="Q7">
        <f>Data!V78</f>
        <v>0</v>
      </c>
      <c r="R7">
        <f>Data!W78</f>
        <v>0</v>
      </c>
      <c r="S7">
        <f>Data!X78</f>
        <v>0</v>
      </c>
      <c r="T7">
        <f>Data!Y78</f>
        <v>0</v>
      </c>
      <c r="U7">
        <f>Data!Z78</f>
        <v>0</v>
      </c>
      <c r="V7">
        <f>Data!AA78</f>
        <v>0</v>
      </c>
      <c r="W7">
        <f>Data!AB78</f>
        <v>0</v>
      </c>
      <c r="X7">
        <f>Data!AC78</f>
        <v>0</v>
      </c>
      <c r="Y7">
        <f>Data!AD78</f>
        <v>0</v>
      </c>
      <c r="Z7">
        <f>Data!AE78</f>
        <v>0</v>
      </c>
      <c r="AA7">
        <f>Data!AF78</f>
        <v>0</v>
      </c>
      <c r="AB7">
        <f>Data!AG78</f>
        <v>0</v>
      </c>
      <c r="AC7">
        <f>Data!AH78</f>
        <v>0</v>
      </c>
      <c r="AD7">
        <f>Data!AI78</f>
        <v>0</v>
      </c>
      <c r="AE7">
        <f>Data!AJ78</f>
        <v>0</v>
      </c>
      <c r="AF7">
        <f>Data!AK78</f>
        <v>0</v>
      </c>
      <c r="AG7">
        <f>Data!AL78</f>
        <v>0</v>
      </c>
    </row>
    <row r="8" spans="1:33" x14ac:dyDescent="0.25">
      <c r="A8" t="s">
        <v>126</v>
      </c>
      <c r="B8">
        <f t="shared" si="0"/>
        <v>0</v>
      </c>
      <c r="C8">
        <f>Data!H79</f>
        <v>0</v>
      </c>
      <c r="D8">
        <f>Data!I79</f>
        <v>0</v>
      </c>
      <c r="E8">
        <f>Data!J79</f>
        <v>0</v>
      </c>
      <c r="F8">
        <f>Data!K79</f>
        <v>0</v>
      </c>
      <c r="G8">
        <f>Data!L79</f>
        <v>0</v>
      </c>
      <c r="H8">
        <f>Data!M79</f>
        <v>0</v>
      </c>
      <c r="I8">
        <f>Data!N79</f>
        <v>0</v>
      </c>
      <c r="J8">
        <f>Data!O79</f>
        <v>0</v>
      </c>
      <c r="K8">
        <f>Data!P79</f>
        <v>0</v>
      </c>
      <c r="L8">
        <f>Data!Q79</f>
        <v>0</v>
      </c>
      <c r="M8">
        <f>Data!R79</f>
        <v>0</v>
      </c>
      <c r="N8">
        <f>Data!S79</f>
        <v>0</v>
      </c>
      <c r="O8">
        <f>Data!T79</f>
        <v>0</v>
      </c>
      <c r="P8">
        <f>Data!U79</f>
        <v>0</v>
      </c>
      <c r="Q8">
        <f>Data!V79</f>
        <v>0</v>
      </c>
      <c r="R8">
        <f>Data!W79</f>
        <v>0</v>
      </c>
      <c r="S8">
        <f>Data!X79</f>
        <v>0</v>
      </c>
      <c r="T8">
        <f>Data!Y79</f>
        <v>0</v>
      </c>
      <c r="U8">
        <f>Data!Z79</f>
        <v>0</v>
      </c>
      <c r="V8">
        <f>Data!AA79</f>
        <v>0</v>
      </c>
      <c r="W8">
        <f>Data!AB79</f>
        <v>0</v>
      </c>
      <c r="X8">
        <f>Data!AC79</f>
        <v>0</v>
      </c>
      <c r="Y8">
        <f>Data!AD79</f>
        <v>0</v>
      </c>
      <c r="Z8">
        <f>Data!AE79</f>
        <v>0</v>
      </c>
      <c r="AA8">
        <f>Data!AF79</f>
        <v>0</v>
      </c>
      <c r="AB8">
        <f>Data!AG79</f>
        <v>0</v>
      </c>
      <c r="AC8">
        <f>Data!AH79</f>
        <v>0</v>
      </c>
      <c r="AD8">
        <f>Data!AI79</f>
        <v>0</v>
      </c>
      <c r="AE8">
        <f>Data!AJ79</f>
        <v>0</v>
      </c>
      <c r="AF8">
        <f>Data!AK79</f>
        <v>0</v>
      </c>
      <c r="AG8">
        <f>Data!AL79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G8"/>
  <sheetViews>
    <sheetView workbookViewId="0">
      <selection activeCell="A2" sqref="A2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Data!H80</f>
        <v>0</v>
      </c>
      <c r="D2">
        <f>Data!I80</f>
        <v>0.10909682119561298</v>
      </c>
      <c r="E2">
        <f>Data!J80</f>
        <v>0.19781611144141825</v>
      </c>
      <c r="F2">
        <f>Data!K80</f>
        <v>0.33181222783183389</v>
      </c>
      <c r="G2">
        <f>Data!L80</f>
        <v>0.5</v>
      </c>
      <c r="H2">
        <f>Data!M80</f>
        <v>0.66818777216816616</v>
      </c>
      <c r="I2">
        <f>Data!N80</f>
        <v>0.80218388855858169</v>
      </c>
      <c r="J2">
        <f>Data!O80</f>
        <v>0.89090317880438707</v>
      </c>
      <c r="K2">
        <f>Data!P80</f>
        <v>0.94267582410113127</v>
      </c>
      <c r="L2">
        <f>Data!Q80</f>
        <v>0.97068776924864364</v>
      </c>
      <c r="M2">
        <f>Data!R80</f>
        <v>0.98522596830672693</v>
      </c>
      <c r="N2">
        <f>Data!S80</f>
        <v>0.99260845865571812</v>
      </c>
      <c r="O2">
        <f>Data!T80</f>
        <v>0.99631576010056411</v>
      </c>
      <c r="P2">
        <f>Data!U80</f>
        <v>0.99816706105750719</v>
      </c>
      <c r="Q2">
        <f>Data!V80</f>
        <v>0.9990889488055994</v>
      </c>
      <c r="R2">
        <f>Data!W80</f>
        <v>0.9995473777767595</v>
      </c>
      <c r="S2">
        <f>Data!X80</f>
        <v>0.99977518322976666</v>
      </c>
      <c r="T2">
        <f>Data!Y80</f>
        <v>0.99988834665937043</v>
      </c>
      <c r="U2">
        <f>Data!Z80</f>
        <v>0.99994455147527717</v>
      </c>
      <c r="V2">
        <f>Data!AA80</f>
        <v>0.99997246430888531</v>
      </c>
      <c r="W2">
        <f>Data!AB80</f>
        <v>0.99998632599091541</v>
      </c>
      <c r="X2">
        <f>Data!AC80</f>
        <v>0.99999320964130201</v>
      </c>
      <c r="Y2">
        <f>Data!AD80</f>
        <v>0.99999662799613631</v>
      </c>
      <c r="Z2">
        <f>Data!AE80</f>
        <v>0.99999832550959444</v>
      </c>
      <c r="AA2">
        <f>Data!AF80</f>
        <v>0.99999916847197223</v>
      </c>
      <c r="AB2">
        <f>Data!AG80</f>
        <v>0.99999958707522896</v>
      </c>
      <c r="AC2">
        <f>Data!AH80</f>
        <v>0.99999979494758462</v>
      </c>
      <c r="AD2">
        <f>Data!AI80</f>
        <v>0.99999989817397339</v>
      </c>
      <c r="AE2">
        <f>Data!AJ80</f>
        <v>0.99999994943468906</v>
      </c>
      <c r="AF2">
        <f>Data!AK80</f>
        <v>0.99999997489000902</v>
      </c>
      <c r="AG2">
        <f>Data!AL80</f>
        <v>0.99999998753074737</v>
      </c>
    </row>
    <row r="3" spans="1:33" x14ac:dyDescent="0.25">
      <c r="A3" t="s">
        <v>2</v>
      </c>
      <c r="B3">
        <f t="shared" ref="B3:B8" si="0">C3</f>
        <v>0</v>
      </c>
      <c r="C3">
        <f>Data!H81</f>
        <v>0</v>
      </c>
      <c r="D3">
        <f>Data!I81</f>
        <v>0</v>
      </c>
      <c r="E3">
        <f>Data!J81</f>
        <v>0</v>
      </c>
      <c r="F3">
        <f>Data!K81</f>
        <v>0</v>
      </c>
      <c r="G3">
        <f>Data!L81</f>
        <v>0</v>
      </c>
      <c r="H3">
        <f>Data!M81</f>
        <v>0</v>
      </c>
      <c r="I3">
        <f>Data!N81</f>
        <v>0</v>
      </c>
      <c r="J3">
        <f>Data!O81</f>
        <v>0</v>
      </c>
      <c r="K3">
        <f>Data!P81</f>
        <v>0</v>
      </c>
      <c r="L3">
        <f>Data!Q81</f>
        <v>0</v>
      </c>
      <c r="M3">
        <f>Data!R81</f>
        <v>0</v>
      </c>
      <c r="N3">
        <f>Data!S81</f>
        <v>0</v>
      </c>
      <c r="O3">
        <f>Data!T81</f>
        <v>0</v>
      </c>
      <c r="P3">
        <f>Data!U81</f>
        <v>0</v>
      </c>
      <c r="Q3">
        <f>Data!V81</f>
        <v>0</v>
      </c>
      <c r="R3">
        <f>Data!W81</f>
        <v>0</v>
      </c>
      <c r="S3">
        <f>Data!X81</f>
        <v>0</v>
      </c>
      <c r="T3">
        <f>Data!Y81</f>
        <v>0</v>
      </c>
      <c r="U3">
        <f>Data!Z81</f>
        <v>0</v>
      </c>
      <c r="V3">
        <f>Data!AA81</f>
        <v>0</v>
      </c>
      <c r="W3">
        <f>Data!AB81</f>
        <v>0</v>
      </c>
      <c r="X3">
        <f>Data!AC81</f>
        <v>0</v>
      </c>
      <c r="Y3">
        <f>Data!AD81</f>
        <v>0</v>
      </c>
      <c r="Z3">
        <f>Data!AE81</f>
        <v>0</v>
      </c>
      <c r="AA3">
        <f>Data!AF81</f>
        <v>0</v>
      </c>
      <c r="AB3">
        <f>Data!AG81</f>
        <v>0</v>
      </c>
      <c r="AC3">
        <f>Data!AH81</f>
        <v>0</v>
      </c>
      <c r="AD3">
        <f>Data!AI81</f>
        <v>0</v>
      </c>
      <c r="AE3">
        <f>Data!AJ81</f>
        <v>0</v>
      </c>
      <c r="AF3">
        <f>Data!AK81</f>
        <v>0</v>
      </c>
      <c r="AG3">
        <f>Data!AL81</f>
        <v>0</v>
      </c>
    </row>
    <row r="4" spans="1:33" x14ac:dyDescent="0.25">
      <c r="A4" t="s">
        <v>3</v>
      </c>
      <c r="B4">
        <f t="shared" si="0"/>
        <v>3</v>
      </c>
      <c r="C4">
        <f>Data!H82</f>
        <v>3</v>
      </c>
      <c r="D4">
        <f>Data!I82</f>
        <v>3</v>
      </c>
      <c r="E4">
        <f>Data!J82</f>
        <v>3</v>
      </c>
      <c r="F4">
        <f>Data!K82</f>
        <v>3</v>
      </c>
      <c r="G4">
        <f>Data!L82</f>
        <v>3</v>
      </c>
      <c r="H4">
        <f>Data!M82</f>
        <v>3</v>
      </c>
      <c r="I4">
        <f>Data!N82</f>
        <v>3</v>
      </c>
      <c r="J4">
        <f>Data!O82</f>
        <v>3</v>
      </c>
      <c r="K4">
        <f>Data!P82</f>
        <v>3</v>
      </c>
      <c r="L4">
        <f>Data!Q82</f>
        <v>3</v>
      </c>
      <c r="M4">
        <f>Data!R82</f>
        <v>3</v>
      </c>
      <c r="N4">
        <f>Data!S82</f>
        <v>3</v>
      </c>
      <c r="O4">
        <f>Data!T82</f>
        <v>3</v>
      </c>
      <c r="P4">
        <f>Data!U82</f>
        <v>3</v>
      </c>
      <c r="Q4">
        <f>Data!V82</f>
        <v>3</v>
      </c>
      <c r="R4">
        <f>Data!W82</f>
        <v>3</v>
      </c>
      <c r="S4">
        <f>Data!X82</f>
        <v>3</v>
      </c>
      <c r="T4">
        <f>Data!Y82</f>
        <v>3</v>
      </c>
      <c r="U4">
        <f>Data!Z82</f>
        <v>3</v>
      </c>
      <c r="V4">
        <f>Data!AA82</f>
        <v>3</v>
      </c>
      <c r="W4">
        <f>Data!AB82</f>
        <v>3</v>
      </c>
      <c r="X4">
        <f>Data!AC82</f>
        <v>3</v>
      </c>
      <c r="Y4">
        <f>Data!AD82</f>
        <v>3</v>
      </c>
      <c r="Z4">
        <f>Data!AE82</f>
        <v>3</v>
      </c>
      <c r="AA4">
        <f>Data!AF82</f>
        <v>3</v>
      </c>
      <c r="AB4">
        <f>Data!AG82</f>
        <v>3</v>
      </c>
      <c r="AC4">
        <f>Data!AH82</f>
        <v>3</v>
      </c>
      <c r="AD4">
        <f>Data!AI82</f>
        <v>3</v>
      </c>
      <c r="AE4">
        <f>Data!AJ82</f>
        <v>3</v>
      </c>
      <c r="AF4">
        <f>Data!AK82</f>
        <v>3</v>
      </c>
      <c r="AG4">
        <f>Data!AL82</f>
        <v>3</v>
      </c>
    </row>
    <row r="5" spans="1:33" x14ac:dyDescent="0.25">
      <c r="A5" t="s">
        <v>4</v>
      </c>
      <c r="B5">
        <f t="shared" si="0"/>
        <v>0</v>
      </c>
      <c r="C5">
        <f>Data!H83</f>
        <v>0</v>
      </c>
      <c r="D5">
        <f>Data!I83</f>
        <v>0</v>
      </c>
      <c r="E5">
        <f>Data!J83</f>
        <v>0</v>
      </c>
      <c r="F5">
        <f>Data!K83</f>
        <v>0</v>
      </c>
      <c r="G5">
        <f>Data!L83</f>
        <v>0</v>
      </c>
      <c r="H5">
        <f>Data!M83</f>
        <v>0</v>
      </c>
      <c r="I5">
        <f>Data!N83</f>
        <v>0</v>
      </c>
      <c r="J5">
        <f>Data!O83</f>
        <v>0</v>
      </c>
      <c r="K5">
        <f>Data!P83</f>
        <v>0</v>
      </c>
      <c r="L5">
        <f>Data!Q83</f>
        <v>0</v>
      </c>
      <c r="M5">
        <f>Data!R83</f>
        <v>0</v>
      </c>
      <c r="N5">
        <f>Data!S83</f>
        <v>0</v>
      </c>
      <c r="O5">
        <f>Data!T83</f>
        <v>0</v>
      </c>
      <c r="P5">
        <f>Data!U83</f>
        <v>0</v>
      </c>
      <c r="Q5">
        <f>Data!V83</f>
        <v>0</v>
      </c>
      <c r="R5">
        <f>Data!W83</f>
        <v>0</v>
      </c>
      <c r="S5">
        <f>Data!X83</f>
        <v>0</v>
      </c>
      <c r="T5">
        <f>Data!Y83</f>
        <v>0</v>
      </c>
      <c r="U5">
        <f>Data!Z83</f>
        <v>0</v>
      </c>
      <c r="V5">
        <f>Data!AA83</f>
        <v>0</v>
      </c>
      <c r="W5">
        <f>Data!AB83</f>
        <v>0</v>
      </c>
      <c r="X5">
        <f>Data!AC83</f>
        <v>0</v>
      </c>
      <c r="Y5">
        <f>Data!AD83</f>
        <v>0</v>
      </c>
      <c r="Z5">
        <f>Data!AE83</f>
        <v>0</v>
      </c>
      <c r="AA5">
        <f>Data!AF83</f>
        <v>0</v>
      </c>
      <c r="AB5">
        <f>Data!AG83</f>
        <v>0</v>
      </c>
      <c r="AC5">
        <f>Data!AH83</f>
        <v>0</v>
      </c>
      <c r="AD5">
        <f>Data!AI83</f>
        <v>0</v>
      </c>
      <c r="AE5">
        <f>Data!AJ83</f>
        <v>0</v>
      </c>
      <c r="AF5">
        <f>Data!AK83</f>
        <v>0</v>
      </c>
      <c r="AG5">
        <f>Data!AL83</f>
        <v>0</v>
      </c>
    </row>
    <row r="6" spans="1:33" x14ac:dyDescent="0.25">
      <c r="A6" t="s">
        <v>5</v>
      </c>
      <c r="B6">
        <f t="shared" si="0"/>
        <v>0</v>
      </c>
      <c r="C6">
        <f>Data!H84</f>
        <v>0</v>
      </c>
      <c r="D6">
        <f>Data!I84</f>
        <v>0</v>
      </c>
      <c r="E6">
        <f>Data!J84</f>
        <v>0</v>
      </c>
      <c r="F6">
        <f>Data!K84</f>
        <v>0</v>
      </c>
      <c r="G6">
        <f>Data!L84</f>
        <v>0</v>
      </c>
      <c r="H6">
        <f>Data!M84</f>
        <v>0</v>
      </c>
      <c r="I6">
        <f>Data!N84</f>
        <v>0</v>
      </c>
      <c r="J6">
        <f>Data!O84</f>
        <v>0</v>
      </c>
      <c r="K6">
        <f>Data!P84</f>
        <v>0</v>
      </c>
      <c r="L6">
        <f>Data!Q84</f>
        <v>0</v>
      </c>
      <c r="M6">
        <f>Data!R84</f>
        <v>0</v>
      </c>
      <c r="N6">
        <f>Data!S84</f>
        <v>0</v>
      </c>
      <c r="O6">
        <f>Data!T84</f>
        <v>0</v>
      </c>
      <c r="P6">
        <f>Data!U84</f>
        <v>0</v>
      </c>
      <c r="Q6">
        <f>Data!V84</f>
        <v>0</v>
      </c>
      <c r="R6">
        <f>Data!W84</f>
        <v>0</v>
      </c>
      <c r="S6">
        <f>Data!X84</f>
        <v>0</v>
      </c>
      <c r="T6">
        <f>Data!Y84</f>
        <v>0</v>
      </c>
      <c r="U6">
        <f>Data!Z84</f>
        <v>0</v>
      </c>
      <c r="V6">
        <f>Data!AA84</f>
        <v>0</v>
      </c>
      <c r="W6">
        <f>Data!AB84</f>
        <v>0</v>
      </c>
      <c r="X6">
        <f>Data!AC84</f>
        <v>0</v>
      </c>
      <c r="Y6">
        <f>Data!AD84</f>
        <v>0</v>
      </c>
      <c r="Z6">
        <f>Data!AE84</f>
        <v>0</v>
      </c>
      <c r="AA6">
        <f>Data!AF84</f>
        <v>0</v>
      </c>
      <c r="AB6">
        <f>Data!AG84</f>
        <v>0</v>
      </c>
      <c r="AC6">
        <f>Data!AH84</f>
        <v>0</v>
      </c>
      <c r="AD6">
        <f>Data!AI84</f>
        <v>0</v>
      </c>
      <c r="AE6">
        <f>Data!AJ84</f>
        <v>0</v>
      </c>
      <c r="AF6">
        <f>Data!AK84</f>
        <v>0</v>
      </c>
      <c r="AG6">
        <f>Data!AL84</f>
        <v>0</v>
      </c>
    </row>
    <row r="7" spans="1:33" x14ac:dyDescent="0.25">
      <c r="A7" t="s">
        <v>125</v>
      </c>
      <c r="B7">
        <f t="shared" si="0"/>
        <v>0</v>
      </c>
      <c r="C7">
        <f>Data!H85</f>
        <v>0</v>
      </c>
      <c r="D7">
        <f>Data!I85</f>
        <v>0</v>
      </c>
      <c r="E7">
        <f>Data!J85</f>
        <v>0</v>
      </c>
      <c r="F7">
        <f>Data!K85</f>
        <v>0</v>
      </c>
      <c r="G7">
        <f>Data!L85</f>
        <v>0</v>
      </c>
      <c r="H7">
        <f>Data!M85</f>
        <v>0</v>
      </c>
      <c r="I7">
        <f>Data!N85</f>
        <v>0</v>
      </c>
      <c r="J7">
        <f>Data!O85</f>
        <v>0</v>
      </c>
      <c r="K7">
        <f>Data!P85</f>
        <v>0</v>
      </c>
      <c r="L7">
        <f>Data!Q85</f>
        <v>0</v>
      </c>
      <c r="M7">
        <f>Data!R85</f>
        <v>0</v>
      </c>
      <c r="N7">
        <f>Data!S85</f>
        <v>0</v>
      </c>
      <c r="O7">
        <f>Data!T85</f>
        <v>0</v>
      </c>
      <c r="P7">
        <f>Data!U85</f>
        <v>0</v>
      </c>
      <c r="Q7">
        <f>Data!V85</f>
        <v>0</v>
      </c>
      <c r="R7">
        <f>Data!W85</f>
        <v>0</v>
      </c>
      <c r="S7">
        <f>Data!X85</f>
        <v>0</v>
      </c>
      <c r="T7">
        <f>Data!Y85</f>
        <v>0</v>
      </c>
      <c r="U7">
        <f>Data!Z85</f>
        <v>0</v>
      </c>
      <c r="V7">
        <f>Data!AA85</f>
        <v>0</v>
      </c>
      <c r="W7">
        <f>Data!AB85</f>
        <v>0</v>
      </c>
      <c r="X7">
        <f>Data!AC85</f>
        <v>0</v>
      </c>
      <c r="Y7">
        <f>Data!AD85</f>
        <v>0</v>
      </c>
      <c r="Z7">
        <f>Data!AE85</f>
        <v>0</v>
      </c>
      <c r="AA7">
        <f>Data!AF85</f>
        <v>0</v>
      </c>
      <c r="AB7">
        <f>Data!AG85</f>
        <v>0</v>
      </c>
      <c r="AC7">
        <f>Data!AH85</f>
        <v>0</v>
      </c>
      <c r="AD7">
        <f>Data!AI85</f>
        <v>0</v>
      </c>
      <c r="AE7">
        <f>Data!AJ85</f>
        <v>0</v>
      </c>
      <c r="AF7">
        <f>Data!AK85</f>
        <v>0</v>
      </c>
      <c r="AG7">
        <f>Data!AL85</f>
        <v>0</v>
      </c>
    </row>
    <row r="8" spans="1:33" x14ac:dyDescent="0.25">
      <c r="A8" t="s">
        <v>126</v>
      </c>
      <c r="B8">
        <f t="shared" si="0"/>
        <v>0</v>
      </c>
      <c r="C8">
        <f>Data!H86</f>
        <v>0</v>
      </c>
      <c r="D8">
        <f>Data!I86</f>
        <v>0</v>
      </c>
      <c r="E8">
        <f>Data!J86</f>
        <v>0</v>
      </c>
      <c r="F8">
        <f>Data!K86</f>
        <v>0</v>
      </c>
      <c r="G8">
        <f>Data!L86</f>
        <v>0</v>
      </c>
      <c r="H8">
        <f>Data!M86</f>
        <v>0</v>
      </c>
      <c r="I8">
        <f>Data!N86</f>
        <v>0</v>
      </c>
      <c r="J8">
        <f>Data!O86</f>
        <v>0</v>
      </c>
      <c r="K8">
        <f>Data!P86</f>
        <v>0</v>
      </c>
      <c r="L8">
        <f>Data!Q86</f>
        <v>0</v>
      </c>
      <c r="M8">
        <f>Data!R86</f>
        <v>0</v>
      </c>
      <c r="N8">
        <f>Data!S86</f>
        <v>0</v>
      </c>
      <c r="O8">
        <f>Data!T86</f>
        <v>0</v>
      </c>
      <c r="P8">
        <f>Data!U86</f>
        <v>0</v>
      </c>
      <c r="Q8">
        <f>Data!V86</f>
        <v>0</v>
      </c>
      <c r="R8">
        <f>Data!W86</f>
        <v>0</v>
      </c>
      <c r="S8">
        <f>Data!X86</f>
        <v>0</v>
      </c>
      <c r="T8">
        <f>Data!Y86</f>
        <v>0</v>
      </c>
      <c r="U8">
        <f>Data!Z86</f>
        <v>0</v>
      </c>
      <c r="V8">
        <f>Data!AA86</f>
        <v>0</v>
      </c>
      <c r="W8">
        <f>Data!AB86</f>
        <v>0</v>
      </c>
      <c r="X8">
        <f>Data!AC86</f>
        <v>0</v>
      </c>
      <c r="Y8">
        <f>Data!AD86</f>
        <v>0</v>
      </c>
      <c r="Z8">
        <f>Data!AE86</f>
        <v>0</v>
      </c>
      <c r="AA8">
        <f>Data!AF86</f>
        <v>0</v>
      </c>
      <c r="AB8">
        <f>Data!AG86</f>
        <v>0</v>
      </c>
      <c r="AC8">
        <f>Data!AH86</f>
        <v>0</v>
      </c>
      <c r="AD8">
        <f>Data!AI86</f>
        <v>0</v>
      </c>
      <c r="AE8">
        <f>Data!AJ86</f>
        <v>0</v>
      </c>
      <c r="AF8">
        <f>Data!AK86</f>
        <v>0</v>
      </c>
      <c r="AG8">
        <f>Data!AL86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G8"/>
  <sheetViews>
    <sheetView workbookViewId="0">
      <selection activeCell="D2" sqref="D2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D2</f>
        <v>0.15364198013583233</v>
      </c>
      <c r="C2">
        <f>D2</f>
        <v>0.15364198013583233</v>
      </c>
      <c r="D2">
        <f>Data!I87</f>
        <v>0.15364198013583233</v>
      </c>
      <c r="E2">
        <f>Data!J87</f>
        <v>0.23792530586934735</v>
      </c>
      <c r="F2">
        <f>Data!K87</f>
        <v>0.36522161644024215</v>
      </c>
      <c r="G2">
        <f>Data!L87</f>
        <v>0.52500000000000002</v>
      </c>
      <c r="H2">
        <f>Data!M87</f>
        <v>0.68477838355975784</v>
      </c>
      <c r="I2">
        <f>Data!N87</f>
        <v>0.81207469413065259</v>
      </c>
      <c r="J2">
        <f>Data!O87</f>
        <v>0.89635801986416774</v>
      </c>
      <c r="K2">
        <f>Data!P87</f>
        <v>0.94554203289607475</v>
      </c>
      <c r="L2">
        <f>Data!Q87</f>
        <v>0.97215338078621139</v>
      </c>
      <c r="M2">
        <f>Data!R87</f>
        <v>0.98596466989139064</v>
      </c>
      <c r="N2">
        <f>Data!S87</f>
        <v>0.9929780357229322</v>
      </c>
      <c r="O2">
        <f>Data!T87</f>
        <v>0.99649997209553587</v>
      </c>
      <c r="P2">
        <f>Data!U87</f>
        <v>0.9982587080046319</v>
      </c>
      <c r="Q2">
        <f>Data!V87</f>
        <v>0.99913450136531945</v>
      </c>
      <c r="R2">
        <f>Data!W87</f>
        <v>0.99957000888792158</v>
      </c>
      <c r="S2">
        <f>Data!X87</f>
        <v>0.99978642406827833</v>
      </c>
      <c r="T2">
        <f>Data!Y87</f>
        <v>0.99989392932640198</v>
      </c>
      <c r="U2">
        <f>Data!Z87</f>
        <v>0.99994732390151331</v>
      </c>
      <c r="V2">
        <f>Data!AA87</f>
        <v>0.99997384109344112</v>
      </c>
      <c r="W2">
        <f>Data!AB87</f>
        <v>0.99998700969136967</v>
      </c>
      <c r="X2">
        <f>Data!AC87</f>
        <v>0.99999354915923688</v>
      </c>
      <c r="Y2">
        <f>Data!AD87</f>
        <v>0.99999679659632945</v>
      </c>
      <c r="Z2">
        <f>Data!AE87</f>
        <v>0.99999840923411476</v>
      </c>
      <c r="AA2">
        <f>Data!AF87</f>
        <v>0.99999921004837367</v>
      </c>
      <c r="AB2">
        <f>Data!AG87</f>
        <v>0.99999960772146745</v>
      </c>
      <c r="AC2">
        <f>Data!AH87</f>
        <v>0.99999980520020537</v>
      </c>
      <c r="AD2">
        <f>Data!AI87</f>
        <v>0.99999990326527477</v>
      </c>
      <c r="AE2">
        <f>Data!AJ87</f>
        <v>0.99999995196295466</v>
      </c>
      <c r="AF2">
        <f>Data!AK87</f>
        <v>0.99999997614550851</v>
      </c>
      <c r="AG2">
        <f>Data!AL87</f>
        <v>0.9999999881542101</v>
      </c>
    </row>
    <row r="3" spans="1:33" x14ac:dyDescent="0.25">
      <c r="A3" t="s">
        <v>2</v>
      </c>
      <c r="B3">
        <f t="shared" ref="B3:B8" si="0">D3</f>
        <v>0</v>
      </c>
      <c r="C3">
        <f t="shared" ref="C3:C8" si="1">D3</f>
        <v>0</v>
      </c>
      <c r="D3">
        <f>Data!I88</f>
        <v>0</v>
      </c>
      <c r="E3">
        <f>Data!J88</f>
        <v>0</v>
      </c>
      <c r="F3">
        <f>Data!K88</f>
        <v>0</v>
      </c>
      <c r="G3">
        <f>Data!L88</f>
        <v>0</v>
      </c>
      <c r="H3">
        <f>Data!M88</f>
        <v>0</v>
      </c>
      <c r="I3">
        <f>Data!N88</f>
        <v>0</v>
      </c>
      <c r="J3">
        <f>Data!O88</f>
        <v>0</v>
      </c>
      <c r="K3">
        <f>Data!P88</f>
        <v>0</v>
      </c>
      <c r="L3">
        <f>Data!Q88</f>
        <v>0</v>
      </c>
      <c r="M3">
        <f>Data!R88</f>
        <v>0</v>
      </c>
      <c r="N3">
        <f>Data!S88</f>
        <v>0</v>
      </c>
      <c r="O3">
        <f>Data!T88</f>
        <v>0</v>
      </c>
      <c r="P3">
        <f>Data!U88</f>
        <v>0</v>
      </c>
      <c r="Q3">
        <f>Data!V88</f>
        <v>0</v>
      </c>
      <c r="R3">
        <f>Data!W88</f>
        <v>0</v>
      </c>
      <c r="S3">
        <f>Data!X88</f>
        <v>0</v>
      </c>
      <c r="T3">
        <f>Data!Y88</f>
        <v>0</v>
      </c>
      <c r="U3">
        <f>Data!Z88</f>
        <v>0</v>
      </c>
      <c r="V3">
        <f>Data!AA88</f>
        <v>0</v>
      </c>
      <c r="W3">
        <f>Data!AB88</f>
        <v>0</v>
      </c>
      <c r="X3">
        <f>Data!AC88</f>
        <v>0</v>
      </c>
      <c r="Y3">
        <f>Data!AD88</f>
        <v>0</v>
      </c>
      <c r="Z3">
        <f>Data!AE88</f>
        <v>0</v>
      </c>
      <c r="AA3">
        <f>Data!AF88</f>
        <v>0</v>
      </c>
      <c r="AB3">
        <f>Data!AG88</f>
        <v>0</v>
      </c>
      <c r="AC3">
        <f>Data!AH88</f>
        <v>0</v>
      </c>
      <c r="AD3">
        <f>Data!AI88</f>
        <v>0</v>
      </c>
      <c r="AE3">
        <f>Data!AJ88</f>
        <v>0</v>
      </c>
      <c r="AF3">
        <f>Data!AK88</f>
        <v>0</v>
      </c>
      <c r="AG3">
        <f>Data!AL88</f>
        <v>0</v>
      </c>
    </row>
    <row r="4" spans="1:33" x14ac:dyDescent="0.25">
      <c r="A4" t="s">
        <v>3</v>
      </c>
      <c r="B4">
        <f t="shared" si="0"/>
        <v>5</v>
      </c>
      <c r="C4">
        <f t="shared" si="1"/>
        <v>5</v>
      </c>
      <c r="D4">
        <f>Data!I89</f>
        <v>5</v>
      </c>
      <c r="E4">
        <f>Data!J89</f>
        <v>5</v>
      </c>
      <c r="F4">
        <f>Data!K89</f>
        <v>5</v>
      </c>
      <c r="G4">
        <f>Data!L89</f>
        <v>5</v>
      </c>
      <c r="H4">
        <f>Data!M89</f>
        <v>5</v>
      </c>
      <c r="I4">
        <f>Data!N89</f>
        <v>5</v>
      </c>
      <c r="J4">
        <f>Data!O89</f>
        <v>5</v>
      </c>
      <c r="K4">
        <f>Data!P89</f>
        <v>5</v>
      </c>
      <c r="L4">
        <f>Data!Q89</f>
        <v>5</v>
      </c>
      <c r="M4">
        <f>Data!R89</f>
        <v>5</v>
      </c>
      <c r="N4">
        <f>Data!S89</f>
        <v>5</v>
      </c>
      <c r="O4">
        <f>Data!T89</f>
        <v>5</v>
      </c>
      <c r="P4">
        <f>Data!U89</f>
        <v>5</v>
      </c>
      <c r="Q4">
        <f>Data!V89</f>
        <v>5</v>
      </c>
      <c r="R4">
        <f>Data!W89</f>
        <v>5</v>
      </c>
      <c r="S4">
        <f>Data!X89</f>
        <v>5</v>
      </c>
      <c r="T4">
        <f>Data!Y89</f>
        <v>5</v>
      </c>
      <c r="U4">
        <f>Data!Z89</f>
        <v>5</v>
      </c>
      <c r="V4">
        <f>Data!AA89</f>
        <v>5</v>
      </c>
      <c r="W4">
        <f>Data!AB89</f>
        <v>5</v>
      </c>
      <c r="X4">
        <f>Data!AC89</f>
        <v>5</v>
      </c>
      <c r="Y4">
        <f>Data!AD89</f>
        <v>5</v>
      </c>
      <c r="Z4">
        <f>Data!AE89</f>
        <v>5</v>
      </c>
      <c r="AA4">
        <f>Data!AF89</f>
        <v>5</v>
      </c>
      <c r="AB4">
        <f>Data!AG89</f>
        <v>5</v>
      </c>
      <c r="AC4">
        <f>Data!AH89</f>
        <v>5</v>
      </c>
      <c r="AD4">
        <f>Data!AI89</f>
        <v>5</v>
      </c>
      <c r="AE4">
        <f>Data!AJ89</f>
        <v>5</v>
      </c>
      <c r="AF4">
        <f>Data!AK89</f>
        <v>5</v>
      </c>
      <c r="AG4">
        <f>Data!AL89</f>
        <v>5</v>
      </c>
    </row>
    <row r="5" spans="1:33" x14ac:dyDescent="0.25">
      <c r="A5" t="s">
        <v>4</v>
      </c>
      <c r="B5">
        <f t="shared" si="0"/>
        <v>5</v>
      </c>
      <c r="C5">
        <f t="shared" si="1"/>
        <v>5</v>
      </c>
      <c r="D5">
        <f>Data!I90</f>
        <v>5</v>
      </c>
      <c r="E5">
        <f>Data!J90</f>
        <v>5</v>
      </c>
      <c r="F5">
        <f>Data!K90</f>
        <v>5</v>
      </c>
      <c r="G5">
        <f>Data!L90</f>
        <v>5</v>
      </c>
      <c r="H5">
        <f>Data!M90</f>
        <v>5</v>
      </c>
      <c r="I5">
        <f>Data!N90</f>
        <v>5</v>
      </c>
      <c r="J5">
        <f>Data!O90</f>
        <v>5</v>
      </c>
      <c r="K5">
        <f>Data!P90</f>
        <v>5</v>
      </c>
      <c r="L5">
        <f>Data!Q90</f>
        <v>5</v>
      </c>
      <c r="M5">
        <f>Data!R90</f>
        <v>5</v>
      </c>
      <c r="N5">
        <f>Data!S90</f>
        <v>5</v>
      </c>
      <c r="O5">
        <f>Data!T90</f>
        <v>5</v>
      </c>
      <c r="P5">
        <f>Data!U90</f>
        <v>5</v>
      </c>
      <c r="Q5">
        <f>Data!V90</f>
        <v>5</v>
      </c>
      <c r="R5">
        <f>Data!W90</f>
        <v>5</v>
      </c>
      <c r="S5">
        <f>Data!X90</f>
        <v>5</v>
      </c>
      <c r="T5">
        <f>Data!Y90</f>
        <v>5</v>
      </c>
      <c r="U5">
        <f>Data!Z90</f>
        <v>5</v>
      </c>
      <c r="V5">
        <f>Data!AA90</f>
        <v>5</v>
      </c>
      <c r="W5">
        <f>Data!AB90</f>
        <v>5</v>
      </c>
      <c r="X5">
        <f>Data!AC90</f>
        <v>5</v>
      </c>
      <c r="Y5">
        <f>Data!AD90</f>
        <v>5</v>
      </c>
      <c r="Z5">
        <f>Data!AE90</f>
        <v>5</v>
      </c>
      <c r="AA5">
        <f>Data!AF90</f>
        <v>5</v>
      </c>
      <c r="AB5">
        <f>Data!AG90</f>
        <v>5</v>
      </c>
      <c r="AC5">
        <f>Data!AH90</f>
        <v>5</v>
      </c>
      <c r="AD5">
        <f>Data!AI90</f>
        <v>5</v>
      </c>
      <c r="AE5">
        <f>Data!AJ90</f>
        <v>5</v>
      </c>
      <c r="AF5">
        <f>Data!AK90</f>
        <v>5</v>
      </c>
      <c r="AG5">
        <f>Data!AL90</f>
        <v>5</v>
      </c>
    </row>
    <row r="6" spans="1:33" x14ac:dyDescent="0.25">
      <c r="A6" t="s">
        <v>5</v>
      </c>
      <c r="B6">
        <f t="shared" si="0"/>
        <v>0</v>
      </c>
      <c r="C6">
        <f t="shared" si="1"/>
        <v>0</v>
      </c>
      <c r="D6">
        <f>Data!I91</f>
        <v>0</v>
      </c>
      <c r="E6">
        <f>Data!J91</f>
        <v>0</v>
      </c>
      <c r="F6">
        <f>Data!K91</f>
        <v>0</v>
      </c>
      <c r="G6">
        <f>Data!L91</f>
        <v>0</v>
      </c>
      <c r="H6">
        <f>Data!M91</f>
        <v>0</v>
      </c>
      <c r="I6">
        <f>Data!N91</f>
        <v>0</v>
      </c>
      <c r="J6">
        <f>Data!O91</f>
        <v>0</v>
      </c>
      <c r="K6">
        <f>Data!P91</f>
        <v>0</v>
      </c>
      <c r="L6">
        <f>Data!Q91</f>
        <v>0</v>
      </c>
      <c r="M6">
        <f>Data!R91</f>
        <v>0</v>
      </c>
      <c r="N6">
        <f>Data!S91</f>
        <v>0</v>
      </c>
      <c r="O6">
        <f>Data!T91</f>
        <v>0</v>
      </c>
      <c r="P6">
        <f>Data!U91</f>
        <v>0</v>
      </c>
      <c r="Q6">
        <f>Data!V91</f>
        <v>0</v>
      </c>
      <c r="R6">
        <f>Data!W91</f>
        <v>0</v>
      </c>
      <c r="S6">
        <f>Data!X91</f>
        <v>0</v>
      </c>
      <c r="T6">
        <f>Data!Y91</f>
        <v>0</v>
      </c>
      <c r="U6">
        <f>Data!Z91</f>
        <v>0</v>
      </c>
      <c r="V6">
        <f>Data!AA91</f>
        <v>0</v>
      </c>
      <c r="W6">
        <f>Data!AB91</f>
        <v>0</v>
      </c>
      <c r="X6">
        <f>Data!AC91</f>
        <v>0</v>
      </c>
      <c r="Y6">
        <f>Data!AD91</f>
        <v>0</v>
      </c>
      <c r="Z6">
        <f>Data!AE91</f>
        <v>0</v>
      </c>
      <c r="AA6">
        <f>Data!AF91</f>
        <v>0</v>
      </c>
      <c r="AB6">
        <f>Data!AG91</f>
        <v>0</v>
      </c>
      <c r="AC6">
        <f>Data!AH91</f>
        <v>0</v>
      </c>
      <c r="AD6">
        <f>Data!AI91</f>
        <v>0</v>
      </c>
      <c r="AE6">
        <f>Data!AJ91</f>
        <v>0</v>
      </c>
      <c r="AF6">
        <f>Data!AK91</f>
        <v>0</v>
      </c>
      <c r="AG6">
        <f>Data!AL91</f>
        <v>0</v>
      </c>
    </row>
    <row r="7" spans="1:33" x14ac:dyDescent="0.25">
      <c r="A7" t="s">
        <v>125</v>
      </c>
      <c r="B7">
        <f t="shared" si="0"/>
        <v>0</v>
      </c>
      <c r="C7">
        <f t="shared" si="1"/>
        <v>0</v>
      </c>
      <c r="D7">
        <f>Data!I92</f>
        <v>0</v>
      </c>
      <c r="E7">
        <f>Data!J92</f>
        <v>0</v>
      </c>
      <c r="F7">
        <f>Data!K92</f>
        <v>0</v>
      </c>
      <c r="G7">
        <f>Data!L92</f>
        <v>0</v>
      </c>
      <c r="H7">
        <f>Data!M92</f>
        <v>0</v>
      </c>
      <c r="I7">
        <f>Data!N92</f>
        <v>0</v>
      </c>
      <c r="J7">
        <f>Data!O92</f>
        <v>0</v>
      </c>
      <c r="K7">
        <f>Data!P92</f>
        <v>0</v>
      </c>
      <c r="L7">
        <f>Data!Q92</f>
        <v>0</v>
      </c>
      <c r="M7">
        <f>Data!R92</f>
        <v>0</v>
      </c>
      <c r="N7">
        <f>Data!S92</f>
        <v>0</v>
      </c>
      <c r="O7">
        <f>Data!T92</f>
        <v>0</v>
      </c>
      <c r="P7">
        <f>Data!U92</f>
        <v>0</v>
      </c>
      <c r="Q7">
        <f>Data!V92</f>
        <v>0</v>
      </c>
      <c r="R7">
        <f>Data!W92</f>
        <v>0</v>
      </c>
      <c r="S7">
        <f>Data!X92</f>
        <v>0</v>
      </c>
      <c r="T7">
        <f>Data!Y92</f>
        <v>0</v>
      </c>
      <c r="U7">
        <f>Data!Z92</f>
        <v>0</v>
      </c>
      <c r="V7">
        <f>Data!AA92</f>
        <v>0</v>
      </c>
      <c r="W7">
        <f>Data!AB92</f>
        <v>0</v>
      </c>
      <c r="X7">
        <f>Data!AC92</f>
        <v>0</v>
      </c>
      <c r="Y7">
        <f>Data!AD92</f>
        <v>0</v>
      </c>
      <c r="Z7">
        <f>Data!AE92</f>
        <v>0</v>
      </c>
      <c r="AA7">
        <f>Data!AF92</f>
        <v>0</v>
      </c>
      <c r="AB7">
        <f>Data!AG92</f>
        <v>0</v>
      </c>
      <c r="AC7">
        <f>Data!AH92</f>
        <v>0</v>
      </c>
      <c r="AD7">
        <f>Data!AI92</f>
        <v>0</v>
      </c>
      <c r="AE7">
        <f>Data!AJ92</f>
        <v>0</v>
      </c>
      <c r="AF7">
        <f>Data!AK92</f>
        <v>0</v>
      </c>
      <c r="AG7">
        <f>Data!AL92</f>
        <v>0</v>
      </c>
    </row>
    <row r="8" spans="1:33" x14ac:dyDescent="0.25">
      <c r="A8" t="s">
        <v>126</v>
      </c>
      <c r="B8">
        <f t="shared" si="0"/>
        <v>0</v>
      </c>
      <c r="C8">
        <f t="shared" si="1"/>
        <v>0</v>
      </c>
      <c r="D8">
        <f>Data!I93</f>
        <v>0</v>
      </c>
      <c r="E8">
        <f>Data!J93</f>
        <v>0</v>
      </c>
      <c r="F8">
        <f>Data!K93</f>
        <v>0</v>
      </c>
      <c r="G8">
        <f>Data!L93</f>
        <v>0</v>
      </c>
      <c r="H8">
        <f>Data!M93</f>
        <v>0</v>
      </c>
      <c r="I8">
        <f>Data!N93</f>
        <v>0</v>
      </c>
      <c r="J8">
        <f>Data!O93</f>
        <v>0</v>
      </c>
      <c r="K8">
        <f>Data!P93</f>
        <v>0</v>
      </c>
      <c r="L8">
        <f>Data!Q93</f>
        <v>0</v>
      </c>
      <c r="M8">
        <f>Data!R93</f>
        <v>0</v>
      </c>
      <c r="N8">
        <f>Data!S93</f>
        <v>0</v>
      </c>
      <c r="O8">
        <f>Data!T93</f>
        <v>0</v>
      </c>
      <c r="P8">
        <f>Data!U93</f>
        <v>0</v>
      </c>
      <c r="Q8">
        <f>Data!V93</f>
        <v>0</v>
      </c>
      <c r="R8">
        <f>Data!W93</f>
        <v>0</v>
      </c>
      <c r="S8">
        <f>Data!X93</f>
        <v>0</v>
      </c>
      <c r="T8">
        <f>Data!Y93</f>
        <v>0</v>
      </c>
      <c r="U8">
        <f>Data!Z93</f>
        <v>0</v>
      </c>
      <c r="V8">
        <f>Data!AA93</f>
        <v>0</v>
      </c>
      <c r="W8">
        <f>Data!AB93</f>
        <v>0</v>
      </c>
      <c r="X8">
        <f>Data!AC93</f>
        <v>0</v>
      </c>
      <c r="Y8">
        <f>Data!AD93</f>
        <v>0</v>
      </c>
      <c r="Z8">
        <f>Data!AE93</f>
        <v>0</v>
      </c>
      <c r="AA8">
        <f>Data!AF93</f>
        <v>0</v>
      </c>
      <c r="AB8">
        <f>Data!AG93</f>
        <v>0</v>
      </c>
      <c r="AC8">
        <f>Data!AH93</f>
        <v>0</v>
      </c>
      <c r="AD8">
        <f>Data!AI93</f>
        <v>0</v>
      </c>
      <c r="AE8">
        <f>Data!AJ93</f>
        <v>0</v>
      </c>
      <c r="AF8">
        <f>Data!AK93</f>
        <v>0</v>
      </c>
      <c r="AG8">
        <f>Data!AL93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25">
      <c r="A10" t="s">
        <v>313</v>
      </c>
    </row>
    <row r="11" spans="1:36" x14ac:dyDescent="0.25">
      <c r="A11" t="s">
        <v>314</v>
      </c>
    </row>
    <row r="12" spans="1:36" x14ac:dyDescent="0.25">
      <c r="A12" t="s">
        <v>315</v>
      </c>
    </row>
    <row r="13" spans="1:36" x14ac:dyDescent="0.25">
      <c r="A13" t="s">
        <v>152</v>
      </c>
    </row>
    <row r="14" spans="1:36" x14ac:dyDescent="0.2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25">
      <c r="A15" t="s">
        <v>316</v>
      </c>
      <c r="C15" t="s">
        <v>357</v>
      </c>
    </row>
    <row r="16" spans="1:36" x14ac:dyDescent="0.25">
      <c r="A16" t="s">
        <v>159</v>
      </c>
      <c r="C16" t="s">
        <v>358</v>
      </c>
    </row>
    <row r="17" spans="1:36" x14ac:dyDescent="0.25">
      <c r="A17" t="s">
        <v>161</v>
      </c>
      <c r="B17" t="s">
        <v>317</v>
      </c>
      <c r="C17" t="s">
        <v>359</v>
      </c>
      <c r="D17" t="s">
        <v>360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165</v>
      </c>
      <c r="B18" t="s">
        <v>318</v>
      </c>
      <c r="C18" t="s">
        <v>361</v>
      </c>
      <c r="D18" t="s">
        <v>360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168</v>
      </c>
      <c r="B19" t="s">
        <v>319</v>
      </c>
      <c r="C19" t="s">
        <v>362</v>
      </c>
      <c r="D19" t="s">
        <v>360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171</v>
      </c>
      <c r="C20" t="s">
        <v>363</v>
      </c>
    </row>
    <row r="21" spans="1:36" x14ac:dyDescent="0.25">
      <c r="A21" t="s">
        <v>173</v>
      </c>
      <c r="B21" t="s">
        <v>320</v>
      </c>
      <c r="C21" t="s">
        <v>364</v>
      </c>
      <c r="D21" t="s">
        <v>360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176</v>
      </c>
      <c r="B22" t="s">
        <v>321</v>
      </c>
      <c r="C22" t="s">
        <v>365</v>
      </c>
      <c r="D22" t="s">
        <v>360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179</v>
      </c>
      <c r="B23" t="s">
        <v>322</v>
      </c>
      <c r="C23" t="s">
        <v>366</v>
      </c>
      <c r="D23" t="s">
        <v>360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182</v>
      </c>
      <c r="B24" t="s">
        <v>323</v>
      </c>
      <c r="C24" t="s">
        <v>367</v>
      </c>
      <c r="D24" t="s">
        <v>360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185</v>
      </c>
      <c r="B25" t="s">
        <v>324</v>
      </c>
      <c r="C25" t="s">
        <v>368</v>
      </c>
      <c r="D25" t="s">
        <v>360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188</v>
      </c>
      <c r="B26" t="s">
        <v>325</v>
      </c>
      <c r="C26" t="s">
        <v>369</v>
      </c>
      <c r="D26" t="s">
        <v>360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191</v>
      </c>
      <c r="B27" t="s">
        <v>326</v>
      </c>
      <c r="C27" t="s">
        <v>370</v>
      </c>
      <c r="D27" t="s">
        <v>360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194</v>
      </c>
      <c r="B28" t="s">
        <v>327</v>
      </c>
      <c r="C28" t="s">
        <v>371</v>
      </c>
      <c r="D28" t="s">
        <v>360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197</v>
      </c>
      <c r="B29" t="s">
        <v>328</v>
      </c>
      <c r="C29" t="s">
        <v>372</v>
      </c>
      <c r="D29" t="s">
        <v>360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200</v>
      </c>
      <c r="B30" t="s">
        <v>329</v>
      </c>
      <c r="C30" t="s">
        <v>373</v>
      </c>
      <c r="D30" t="s">
        <v>360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203</v>
      </c>
      <c r="B31" t="s">
        <v>330</v>
      </c>
      <c r="C31" t="s">
        <v>374</v>
      </c>
      <c r="D31" t="s">
        <v>360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206</v>
      </c>
      <c r="B32" t="s">
        <v>331</v>
      </c>
      <c r="C32" t="s">
        <v>375</v>
      </c>
      <c r="D32" t="s">
        <v>360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208</v>
      </c>
      <c r="B33" t="s">
        <v>332</v>
      </c>
      <c r="C33" t="s">
        <v>376</v>
      </c>
      <c r="D33" t="s">
        <v>360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211</v>
      </c>
      <c r="B34" t="s">
        <v>333</v>
      </c>
      <c r="C34" t="s">
        <v>377</v>
      </c>
      <c r="D34" t="s">
        <v>360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214</v>
      </c>
      <c r="B35" t="s">
        <v>334</v>
      </c>
      <c r="C35" t="s">
        <v>378</v>
      </c>
      <c r="D35" t="s">
        <v>360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335</v>
      </c>
      <c r="C36" t="s">
        <v>379</v>
      </c>
      <c r="D36" t="s">
        <v>360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336</v>
      </c>
      <c r="C37" t="s">
        <v>380</v>
      </c>
    </row>
    <row r="38" spans="1:36" x14ac:dyDescent="0.25">
      <c r="A38" t="s">
        <v>224</v>
      </c>
      <c r="C38" t="s">
        <v>381</v>
      </c>
    </row>
    <row r="39" spans="1:36" x14ac:dyDescent="0.25">
      <c r="A39" t="s">
        <v>161</v>
      </c>
      <c r="B39" t="s">
        <v>337</v>
      </c>
      <c r="C39" t="s">
        <v>382</v>
      </c>
      <c r="D39" t="s">
        <v>360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165</v>
      </c>
      <c r="B40" t="s">
        <v>338</v>
      </c>
      <c r="C40" t="s">
        <v>383</v>
      </c>
      <c r="D40" t="s">
        <v>360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230</v>
      </c>
      <c r="B41" t="s">
        <v>339</v>
      </c>
      <c r="C41" t="s">
        <v>384</v>
      </c>
      <c r="D41" t="s">
        <v>360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233</v>
      </c>
      <c r="C42" t="s">
        <v>385</v>
      </c>
    </row>
    <row r="43" spans="1:36" x14ac:dyDescent="0.25">
      <c r="A43" t="s">
        <v>173</v>
      </c>
      <c r="B43" t="s">
        <v>340</v>
      </c>
      <c r="C43" t="s">
        <v>386</v>
      </c>
      <c r="D43" t="s">
        <v>360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176</v>
      </c>
      <c r="B44" t="s">
        <v>341</v>
      </c>
      <c r="C44" t="s">
        <v>387</v>
      </c>
      <c r="D44" t="s">
        <v>360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179</v>
      </c>
      <c r="B45" t="s">
        <v>342</v>
      </c>
      <c r="C45" t="s">
        <v>388</v>
      </c>
      <c r="D45" t="s">
        <v>360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182</v>
      </c>
      <c r="B46" t="s">
        <v>343</v>
      </c>
      <c r="C46" t="s">
        <v>389</v>
      </c>
      <c r="D46" t="s">
        <v>360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185</v>
      </c>
      <c r="B47" t="s">
        <v>344</v>
      </c>
      <c r="C47" t="s">
        <v>390</v>
      </c>
      <c r="D47" t="s">
        <v>360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188</v>
      </c>
      <c r="B48" t="s">
        <v>345</v>
      </c>
      <c r="C48" t="s">
        <v>391</v>
      </c>
      <c r="D48" t="s">
        <v>360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191</v>
      </c>
      <c r="B49" t="s">
        <v>346</v>
      </c>
      <c r="C49" t="s">
        <v>392</v>
      </c>
      <c r="D49" t="s">
        <v>360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194</v>
      </c>
      <c r="B50" t="s">
        <v>347</v>
      </c>
      <c r="C50" t="s">
        <v>393</v>
      </c>
      <c r="D50" t="s">
        <v>360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197</v>
      </c>
      <c r="B51" t="s">
        <v>348</v>
      </c>
      <c r="C51" t="s">
        <v>394</v>
      </c>
      <c r="D51" t="s">
        <v>360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200</v>
      </c>
      <c r="B52" t="s">
        <v>349</v>
      </c>
      <c r="C52" t="s">
        <v>395</v>
      </c>
      <c r="D52" t="s">
        <v>360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203</v>
      </c>
      <c r="B53" t="s">
        <v>350</v>
      </c>
      <c r="C53" t="s">
        <v>396</v>
      </c>
      <c r="D53" t="s">
        <v>360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206</v>
      </c>
      <c r="B54" t="s">
        <v>351</v>
      </c>
      <c r="C54" t="s">
        <v>397</v>
      </c>
      <c r="D54" t="s">
        <v>360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208</v>
      </c>
      <c r="B55" t="s">
        <v>352</v>
      </c>
      <c r="C55" t="s">
        <v>398</v>
      </c>
      <c r="D55" t="s">
        <v>360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211</v>
      </c>
      <c r="B56" t="s">
        <v>353</v>
      </c>
      <c r="C56" t="s">
        <v>399</v>
      </c>
      <c r="D56" t="s">
        <v>360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263</v>
      </c>
      <c r="B57" t="s">
        <v>354</v>
      </c>
      <c r="C57" t="s">
        <v>400</v>
      </c>
      <c r="D57" t="s">
        <v>360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355</v>
      </c>
      <c r="C58" t="s">
        <v>401</v>
      </c>
      <c r="D58" t="s">
        <v>360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356</v>
      </c>
      <c r="C59" t="s">
        <v>402</v>
      </c>
      <c r="D59" t="s">
        <v>360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928</v>
      </c>
    </row>
    <row r="2" spans="1:11" x14ac:dyDescent="0.25">
      <c r="A2" t="s">
        <v>929</v>
      </c>
    </row>
    <row r="3" spans="1:11" x14ac:dyDescent="0.25">
      <c r="A3" t="s">
        <v>930</v>
      </c>
    </row>
    <row r="4" spans="1:11" x14ac:dyDescent="0.25">
      <c r="A4" t="s">
        <v>152</v>
      </c>
    </row>
    <row r="5" spans="1:11" x14ac:dyDescent="0.25">
      <c r="A5" t="s">
        <v>931</v>
      </c>
      <c r="B5" t="s">
        <v>932</v>
      </c>
      <c r="C5" t="s">
        <v>933</v>
      </c>
      <c r="D5" t="s">
        <v>934</v>
      </c>
      <c r="E5" t="s">
        <v>935</v>
      </c>
      <c r="F5" t="s">
        <v>936</v>
      </c>
      <c r="G5" t="s">
        <v>937</v>
      </c>
      <c r="H5" t="s">
        <v>938</v>
      </c>
      <c r="I5" t="s">
        <v>939</v>
      </c>
      <c r="J5" t="s">
        <v>940</v>
      </c>
      <c r="K5" t="s">
        <v>941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1" spans="1:36" x14ac:dyDescent="0.25">
      <c r="A11" t="s">
        <v>403</v>
      </c>
    </row>
    <row r="12" spans="1:36" x14ac:dyDescent="0.25">
      <c r="A12" t="s">
        <v>404</v>
      </c>
    </row>
    <row r="13" spans="1:36" x14ac:dyDescent="0.25">
      <c r="A13" t="s">
        <v>405</v>
      </c>
    </row>
    <row r="14" spans="1:36" x14ac:dyDescent="0.25">
      <c r="A14" t="s">
        <v>152</v>
      </c>
    </row>
    <row r="15" spans="1:36" x14ac:dyDescent="0.25">
      <c r="B15" t="s">
        <v>153</v>
      </c>
      <c r="C15" t="s">
        <v>154</v>
      </c>
      <c r="D15" t="s">
        <v>155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156</v>
      </c>
    </row>
    <row r="16" spans="1:36" x14ac:dyDescent="0.25">
      <c r="A16" t="s">
        <v>41</v>
      </c>
      <c r="C16" t="s">
        <v>656</v>
      </c>
    </row>
    <row r="17" spans="1:36" x14ac:dyDescent="0.25">
      <c r="A17" t="s">
        <v>406</v>
      </c>
      <c r="C17" t="s">
        <v>657</v>
      </c>
    </row>
    <row r="18" spans="1:36" x14ac:dyDescent="0.25">
      <c r="A18" t="s">
        <v>407</v>
      </c>
      <c r="C18" t="s">
        <v>658</v>
      </c>
    </row>
    <row r="19" spans="1:36" x14ac:dyDescent="0.25">
      <c r="A19" t="s">
        <v>408</v>
      </c>
      <c r="B19" t="s">
        <v>409</v>
      </c>
      <c r="C19" t="s">
        <v>659</v>
      </c>
      <c r="D19" t="s">
        <v>660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410</v>
      </c>
      <c r="B20" t="s">
        <v>411</v>
      </c>
      <c r="C20" t="s">
        <v>661</v>
      </c>
      <c r="D20" t="s">
        <v>660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412</v>
      </c>
      <c r="B21" t="s">
        <v>413</v>
      </c>
      <c r="C21" t="s">
        <v>662</v>
      </c>
      <c r="D21" t="s">
        <v>660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414</v>
      </c>
      <c r="B22" t="s">
        <v>415</v>
      </c>
      <c r="C22" t="s">
        <v>663</v>
      </c>
      <c r="D22" t="s">
        <v>660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416</v>
      </c>
      <c r="B23" t="s">
        <v>417</v>
      </c>
      <c r="C23" t="s">
        <v>664</v>
      </c>
      <c r="D23" t="s">
        <v>660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288</v>
      </c>
      <c r="B24" t="s">
        <v>418</v>
      </c>
      <c r="C24" t="s">
        <v>665</v>
      </c>
      <c r="D24" t="s">
        <v>660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419</v>
      </c>
      <c r="B25" t="s">
        <v>420</v>
      </c>
      <c r="C25" t="s">
        <v>666</v>
      </c>
      <c r="D25" t="s">
        <v>660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421</v>
      </c>
      <c r="B26" t="s">
        <v>422</v>
      </c>
      <c r="C26" t="s">
        <v>667</v>
      </c>
      <c r="D26" t="s">
        <v>660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300</v>
      </c>
      <c r="B27" t="s">
        <v>423</v>
      </c>
      <c r="C27" t="s">
        <v>668</v>
      </c>
      <c r="D27" t="s">
        <v>660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424</v>
      </c>
      <c r="B28" t="s">
        <v>425</v>
      </c>
      <c r="C28" t="s">
        <v>669</v>
      </c>
      <c r="D28" t="s">
        <v>660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426</v>
      </c>
      <c r="C29" t="s">
        <v>670</v>
      </c>
    </row>
    <row r="30" spans="1:36" x14ac:dyDescent="0.25">
      <c r="A30" t="s">
        <v>408</v>
      </c>
      <c r="B30" t="s">
        <v>427</v>
      </c>
      <c r="C30" t="s">
        <v>671</v>
      </c>
      <c r="D30" t="s">
        <v>660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410</v>
      </c>
      <c r="B31" t="s">
        <v>428</v>
      </c>
      <c r="C31" t="s">
        <v>672</v>
      </c>
      <c r="D31" t="s">
        <v>660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412</v>
      </c>
      <c r="B32" t="s">
        <v>429</v>
      </c>
      <c r="C32" t="s">
        <v>673</v>
      </c>
      <c r="D32" t="s">
        <v>660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414</v>
      </c>
      <c r="B33" t="s">
        <v>430</v>
      </c>
      <c r="C33" t="s">
        <v>674</v>
      </c>
      <c r="D33" t="s">
        <v>660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416</v>
      </c>
      <c r="B34" t="s">
        <v>431</v>
      </c>
      <c r="C34" t="s">
        <v>675</v>
      </c>
      <c r="D34" t="s">
        <v>660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288</v>
      </c>
      <c r="B35" t="s">
        <v>432</v>
      </c>
      <c r="C35" t="s">
        <v>676</v>
      </c>
      <c r="D35" t="s">
        <v>660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419</v>
      </c>
      <c r="B36" t="s">
        <v>433</v>
      </c>
      <c r="C36" t="s">
        <v>677</v>
      </c>
      <c r="D36" t="s">
        <v>660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421</v>
      </c>
      <c r="B37" t="s">
        <v>434</v>
      </c>
      <c r="C37" t="s">
        <v>678</v>
      </c>
      <c r="D37" t="s">
        <v>660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300</v>
      </c>
      <c r="B38" t="s">
        <v>435</v>
      </c>
      <c r="C38" t="s">
        <v>679</v>
      </c>
      <c r="D38" t="s">
        <v>660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436</v>
      </c>
      <c r="B39" t="s">
        <v>437</v>
      </c>
      <c r="C39" t="s">
        <v>680</v>
      </c>
      <c r="D39" t="s">
        <v>660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438</v>
      </c>
      <c r="C40" t="s">
        <v>681</v>
      </c>
    </row>
    <row r="41" spans="1:36" x14ac:dyDescent="0.25">
      <c r="A41" t="s">
        <v>408</v>
      </c>
      <c r="B41" t="s">
        <v>439</v>
      </c>
      <c r="C41" t="s">
        <v>682</v>
      </c>
      <c r="D41" t="s">
        <v>660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410</v>
      </c>
      <c r="B42" t="s">
        <v>440</v>
      </c>
      <c r="C42" t="s">
        <v>683</v>
      </c>
      <c r="D42" t="s">
        <v>660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412</v>
      </c>
      <c r="B43" t="s">
        <v>441</v>
      </c>
      <c r="C43" t="s">
        <v>684</v>
      </c>
      <c r="D43" t="s">
        <v>660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414</v>
      </c>
      <c r="B44" t="s">
        <v>442</v>
      </c>
      <c r="C44" t="s">
        <v>685</v>
      </c>
      <c r="D44" t="s">
        <v>660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416</v>
      </c>
      <c r="B45" t="s">
        <v>443</v>
      </c>
      <c r="C45" t="s">
        <v>686</v>
      </c>
      <c r="D45" t="s">
        <v>660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288</v>
      </c>
      <c r="B46" t="s">
        <v>444</v>
      </c>
      <c r="C46" t="s">
        <v>687</v>
      </c>
      <c r="D46" t="s">
        <v>660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419</v>
      </c>
      <c r="B47" t="s">
        <v>445</v>
      </c>
      <c r="C47" t="s">
        <v>688</v>
      </c>
      <c r="D47" t="s">
        <v>660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421</v>
      </c>
      <c r="B48" t="s">
        <v>446</v>
      </c>
      <c r="C48" t="s">
        <v>689</v>
      </c>
      <c r="D48" t="s">
        <v>660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300</v>
      </c>
      <c r="B49" t="s">
        <v>447</v>
      </c>
      <c r="C49" t="s">
        <v>690</v>
      </c>
      <c r="D49" t="s">
        <v>660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448</v>
      </c>
      <c r="B50" t="s">
        <v>449</v>
      </c>
      <c r="C50" t="s">
        <v>691</v>
      </c>
      <c r="D50" t="s">
        <v>660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450</v>
      </c>
      <c r="B51" t="s">
        <v>451</v>
      </c>
      <c r="C51" t="s">
        <v>692</v>
      </c>
      <c r="D51" t="s">
        <v>660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452</v>
      </c>
      <c r="C52" t="s">
        <v>693</v>
      </c>
    </row>
    <row r="53" spans="1:36" x14ac:dyDescent="0.25">
      <c r="A53" t="s">
        <v>407</v>
      </c>
      <c r="C53" t="s">
        <v>694</v>
      </c>
    </row>
    <row r="54" spans="1:36" x14ac:dyDescent="0.25">
      <c r="A54" t="s">
        <v>408</v>
      </c>
      <c r="B54" t="s">
        <v>453</v>
      </c>
      <c r="C54" t="s">
        <v>695</v>
      </c>
      <c r="D54" t="s">
        <v>696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410</v>
      </c>
      <c r="B55" t="s">
        <v>454</v>
      </c>
      <c r="C55" t="s">
        <v>697</v>
      </c>
      <c r="D55" t="s">
        <v>696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412</v>
      </c>
      <c r="B56" t="s">
        <v>455</v>
      </c>
      <c r="C56" t="s">
        <v>698</v>
      </c>
      <c r="D56" t="s">
        <v>696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414</v>
      </c>
      <c r="B57" t="s">
        <v>456</v>
      </c>
      <c r="C57" t="s">
        <v>699</v>
      </c>
      <c r="D57" t="s">
        <v>696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416</v>
      </c>
      <c r="B58" t="s">
        <v>457</v>
      </c>
      <c r="C58" t="s">
        <v>700</v>
      </c>
      <c r="D58" t="s">
        <v>696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288</v>
      </c>
      <c r="B59" t="s">
        <v>458</v>
      </c>
      <c r="C59" t="s">
        <v>701</v>
      </c>
      <c r="D59" t="s">
        <v>696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419</v>
      </c>
      <c r="B60" t="s">
        <v>459</v>
      </c>
      <c r="C60" t="s">
        <v>702</v>
      </c>
      <c r="D60" t="s">
        <v>696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421</v>
      </c>
      <c r="B61" t="s">
        <v>460</v>
      </c>
      <c r="C61" t="s">
        <v>703</v>
      </c>
      <c r="D61" t="s">
        <v>696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300</v>
      </c>
      <c r="B62" t="s">
        <v>461</v>
      </c>
      <c r="C62" t="s">
        <v>704</v>
      </c>
      <c r="D62" t="s">
        <v>696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424</v>
      </c>
      <c r="B63" t="s">
        <v>462</v>
      </c>
      <c r="C63" t="s">
        <v>705</v>
      </c>
      <c r="D63" t="s">
        <v>696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426</v>
      </c>
      <c r="C64" t="s">
        <v>706</v>
      </c>
    </row>
    <row r="65" spans="1:36" x14ac:dyDescent="0.25">
      <c r="A65" t="s">
        <v>408</v>
      </c>
      <c r="B65" t="s">
        <v>463</v>
      </c>
      <c r="C65" t="s">
        <v>707</v>
      </c>
      <c r="D65" t="s">
        <v>696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410</v>
      </c>
      <c r="B66" t="s">
        <v>464</v>
      </c>
      <c r="C66" t="s">
        <v>708</v>
      </c>
      <c r="D66" t="s">
        <v>696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412</v>
      </c>
      <c r="B67" t="s">
        <v>465</v>
      </c>
      <c r="C67" t="s">
        <v>709</v>
      </c>
      <c r="D67" t="s">
        <v>696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414</v>
      </c>
      <c r="B68" t="s">
        <v>466</v>
      </c>
      <c r="C68" t="s">
        <v>710</v>
      </c>
      <c r="D68" t="s">
        <v>696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416</v>
      </c>
      <c r="B69" t="s">
        <v>467</v>
      </c>
      <c r="C69" t="s">
        <v>711</v>
      </c>
      <c r="D69" t="s">
        <v>696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288</v>
      </c>
      <c r="B70" t="s">
        <v>468</v>
      </c>
      <c r="C70" t="s">
        <v>712</v>
      </c>
      <c r="D70" t="s">
        <v>696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419</v>
      </c>
      <c r="B71" t="s">
        <v>469</v>
      </c>
      <c r="C71" t="s">
        <v>713</v>
      </c>
      <c r="D71" t="s">
        <v>696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421</v>
      </c>
      <c r="B72" t="s">
        <v>470</v>
      </c>
      <c r="C72" t="s">
        <v>714</v>
      </c>
      <c r="D72" t="s">
        <v>696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300</v>
      </c>
      <c r="B73" t="s">
        <v>471</v>
      </c>
      <c r="C73" t="s">
        <v>715</v>
      </c>
      <c r="D73" t="s">
        <v>696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436</v>
      </c>
      <c r="B74" t="s">
        <v>472</v>
      </c>
      <c r="C74" t="s">
        <v>716</v>
      </c>
      <c r="D74" t="s">
        <v>696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438</v>
      </c>
      <c r="C75" t="s">
        <v>717</v>
      </c>
    </row>
    <row r="76" spans="1:36" x14ac:dyDescent="0.25">
      <c r="A76" t="s">
        <v>408</v>
      </c>
      <c r="B76" t="s">
        <v>473</v>
      </c>
      <c r="C76" t="s">
        <v>718</v>
      </c>
      <c r="D76" t="s">
        <v>696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410</v>
      </c>
      <c r="B77" t="s">
        <v>474</v>
      </c>
      <c r="C77" t="s">
        <v>719</v>
      </c>
      <c r="D77" t="s">
        <v>696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412</v>
      </c>
      <c r="B78" t="s">
        <v>475</v>
      </c>
      <c r="C78" t="s">
        <v>720</v>
      </c>
      <c r="D78" t="s">
        <v>696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414</v>
      </c>
      <c r="B79" t="s">
        <v>476</v>
      </c>
      <c r="C79" t="s">
        <v>721</v>
      </c>
      <c r="D79" t="s">
        <v>696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416</v>
      </c>
      <c r="B80" t="s">
        <v>477</v>
      </c>
      <c r="C80" t="s">
        <v>722</v>
      </c>
      <c r="D80" t="s">
        <v>696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288</v>
      </c>
      <c r="B81" t="s">
        <v>478</v>
      </c>
      <c r="C81" t="s">
        <v>723</v>
      </c>
      <c r="D81" t="s">
        <v>696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419</v>
      </c>
      <c r="B82" t="s">
        <v>479</v>
      </c>
      <c r="C82" t="s">
        <v>724</v>
      </c>
      <c r="D82" t="s">
        <v>696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421</v>
      </c>
      <c r="B83" t="s">
        <v>480</v>
      </c>
      <c r="C83" t="s">
        <v>725</v>
      </c>
      <c r="D83" t="s">
        <v>696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300</v>
      </c>
      <c r="B84" t="s">
        <v>481</v>
      </c>
      <c r="C84" t="s">
        <v>726</v>
      </c>
      <c r="D84" t="s">
        <v>696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448</v>
      </c>
      <c r="B85" t="s">
        <v>482</v>
      </c>
      <c r="C85" t="s">
        <v>727</v>
      </c>
      <c r="D85" t="s">
        <v>696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407</v>
      </c>
      <c r="B86" t="s">
        <v>483</v>
      </c>
      <c r="C86" t="s">
        <v>728</v>
      </c>
    </row>
    <row r="87" spans="1:36" x14ac:dyDescent="0.25">
      <c r="A87" t="s">
        <v>408</v>
      </c>
      <c r="B87" t="s">
        <v>484</v>
      </c>
      <c r="C87" t="s">
        <v>729</v>
      </c>
      <c r="D87" t="s">
        <v>696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410</v>
      </c>
      <c r="B88" t="s">
        <v>485</v>
      </c>
      <c r="C88" t="s">
        <v>730</v>
      </c>
      <c r="D88" t="s">
        <v>696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412</v>
      </c>
      <c r="B89" t="s">
        <v>486</v>
      </c>
      <c r="C89" t="s">
        <v>731</v>
      </c>
      <c r="D89" t="s">
        <v>696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414</v>
      </c>
      <c r="B90" t="s">
        <v>487</v>
      </c>
      <c r="C90" t="s">
        <v>732</v>
      </c>
      <c r="D90" t="s">
        <v>696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416</v>
      </c>
      <c r="B91" t="s">
        <v>488</v>
      </c>
      <c r="C91" t="s">
        <v>733</v>
      </c>
      <c r="D91" t="s">
        <v>696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288</v>
      </c>
      <c r="B92" t="s">
        <v>489</v>
      </c>
      <c r="C92" t="s">
        <v>734</v>
      </c>
      <c r="D92" t="s">
        <v>696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419</v>
      </c>
      <c r="B93" t="s">
        <v>490</v>
      </c>
      <c r="C93" t="s">
        <v>735</v>
      </c>
      <c r="D93" t="s">
        <v>696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421</v>
      </c>
      <c r="B94" t="s">
        <v>491</v>
      </c>
      <c r="C94" t="s">
        <v>736</v>
      </c>
      <c r="D94" t="s">
        <v>696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300</v>
      </c>
      <c r="B95" t="s">
        <v>492</v>
      </c>
      <c r="C95" t="s">
        <v>737</v>
      </c>
      <c r="D95" t="s">
        <v>696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493</v>
      </c>
      <c r="B96" t="s">
        <v>494</v>
      </c>
      <c r="C96" t="s">
        <v>738</v>
      </c>
      <c r="D96" t="s">
        <v>696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495</v>
      </c>
      <c r="C97" t="s">
        <v>739</v>
      </c>
    </row>
    <row r="98" spans="1:36" x14ac:dyDescent="0.25">
      <c r="A98" t="s">
        <v>407</v>
      </c>
      <c r="C98" t="s">
        <v>740</v>
      </c>
    </row>
    <row r="99" spans="1:36" x14ac:dyDescent="0.25">
      <c r="A99" t="s">
        <v>408</v>
      </c>
      <c r="B99" t="s">
        <v>496</v>
      </c>
      <c r="C99" t="s">
        <v>741</v>
      </c>
      <c r="D99" t="s">
        <v>742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410</v>
      </c>
      <c r="B100" t="s">
        <v>497</v>
      </c>
      <c r="C100" t="s">
        <v>743</v>
      </c>
      <c r="D100" t="s">
        <v>744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412</v>
      </c>
      <c r="B101" t="s">
        <v>498</v>
      </c>
      <c r="C101" t="s">
        <v>745</v>
      </c>
      <c r="D101" t="s">
        <v>744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414</v>
      </c>
      <c r="B102" t="s">
        <v>499</v>
      </c>
      <c r="C102" t="s">
        <v>746</v>
      </c>
      <c r="D102" t="s">
        <v>744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416</v>
      </c>
      <c r="B103" t="s">
        <v>500</v>
      </c>
      <c r="C103" t="s">
        <v>747</v>
      </c>
      <c r="D103" t="s">
        <v>744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288</v>
      </c>
      <c r="B104" t="s">
        <v>501</v>
      </c>
      <c r="C104" t="s">
        <v>748</v>
      </c>
      <c r="D104" t="s">
        <v>742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419</v>
      </c>
      <c r="B105" t="s">
        <v>502</v>
      </c>
      <c r="C105" t="s">
        <v>749</v>
      </c>
      <c r="D105" t="s">
        <v>742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421</v>
      </c>
      <c r="B106" t="s">
        <v>503</v>
      </c>
      <c r="C106" t="s">
        <v>750</v>
      </c>
      <c r="D106" t="s">
        <v>744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300</v>
      </c>
      <c r="B107" t="s">
        <v>504</v>
      </c>
      <c r="C107" t="s">
        <v>751</v>
      </c>
      <c r="D107" t="s">
        <v>742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505</v>
      </c>
      <c r="B108" t="s">
        <v>506</v>
      </c>
      <c r="C108" t="s">
        <v>752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426</v>
      </c>
      <c r="C109" t="s">
        <v>753</v>
      </c>
    </row>
    <row r="110" spans="1:36" x14ac:dyDescent="0.25">
      <c r="A110" t="s">
        <v>408</v>
      </c>
      <c r="B110" t="s">
        <v>507</v>
      </c>
      <c r="C110" t="s">
        <v>754</v>
      </c>
      <c r="D110" t="s">
        <v>742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410</v>
      </c>
      <c r="B111" t="s">
        <v>508</v>
      </c>
      <c r="C111" t="s">
        <v>755</v>
      </c>
      <c r="D111" t="s">
        <v>744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412</v>
      </c>
      <c r="B112" t="s">
        <v>509</v>
      </c>
      <c r="C112" t="s">
        <v>756</v>
      </c>
      <c r="D112" t="s">
        <v>744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414</v>
      </c>
      <c r="B113" t="s">
        <v>510</v>
      </c>
      <c r="C113" t="s">
        <v>757</v>
      </c>
      <c r="D113" t="s">
        <v>744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416</v>
      </c>
      <c r="B114" t="s">
        <v>511</v>
      </c>
      <c r="C114" t="s">
        <v>758</v>
      </c>
      <c r="D114" t="s">
        <v>759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288</v>
      </c>
      <c r="B115" t="s">
        <v>512</v>
      </c>
      <c r="C115" t="s">
        <v>760</v>
      </c>
      <c r="D115" t="s">
        <v>744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419</v>
      </c>
      <c r="B116" t="s">
        <v>513</v>
      </c>
      <c r="C116" t="s">
        <v>761</v>
      </c>
      <c r="D116" t="s">
        <v>744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421</v>
      </c>
      <c r="B117" t="s">
        <v>514</v>
      </c>
      <c r="C117" t="s">
        <v>762</v>
      </c>
      <c r="D117" t="s">
        <v>744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300</v>
      </c>
      <c r="B118" t="s">
        <v>515</v>
      </c>
      <c r="C118" t="s">
        <v>763</v>
      </c>
      <c r="D118" t="s">
        <v>744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516</v>
      </c>
      <c r="B119" t="s">
        <v>517</v>
      </c>
      <c r="C119" t="s">
        <v>764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438</v>
      </c>
      <c r="C120" t="s">
        <v>765</v>
      </c>
    </row>
    <row r="121" spans="1:36" x14ac:dyDescent="0.25">
      <c r="A121" t="s">
        <v>408</v>
      </c>
      <c r="B121" t="s">
        <v>518</v>
      </c>
      <c r="C121" t="s">
        <v>766</v>
      </c>
      <c r="D121" t="s">
        <v>742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410</v>
      </c>
      <c r="B122" t="s">
        <v>519</v>
      </c>
      <c r="C122" t="s">
        <v>767</v>
      </c>
      <c r="D122" t="s">
        <v>744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412</v>
      </c>
      <c r="B123" t="s">
        <v>520</v>
      </c>
      <c r="C123" t="s">
        <v>768</v>
      </c>
      <c r="D123" t="s">
        <v>744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414</v>
      </c>
      <c r="B124" t="s">
        <v>521</v>
      </c>
      <c r="C124" t="s">
        <v>769</v>
      </c>
      <c r="D124" t="s">
        <v>742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416</v>
      </c>
      <c r="B125" t="s">
        <v>522</v>
      </c>
      <c r="C125" t="s">
        <v>770</v>
      </c>
      <c r="D125" t="s">
        <v>744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288</v>
      </c>
      <c r="B126" t="s">
        <v>523</v>
      </c>
      <c r="C126" t="s">
        <v>771</v>
      </c>
      <c r="D126" t="s">
        <v>742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419</v>
      </c>
      <c r="B127" t="s">
        <v>524</v>
      </c>
      <c r="C127" t="s">
        <v>772</v>
      </c>
      <c r="D127" t="s">
        <v>742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421</v>
      </c>
      <c r="B128" t="s">
        <v>525</v>
      </c>
      <c r="C128" t="s">
        <v>773</v>
      </c>
      <c r="D128" t="s">
        <v>744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300</v>
      </c>
      <c r="B129" t="s">
        <v>526</v>
      </c>
      <c r="C129" t="s">
        <v>774</v>
      </c>
      <c r="D129" t="s">
        <v>742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527</v>
      </c>
      <c r="B130" t="s">
        <v>528</v>
      </c>
      <c r="C130" t="s">
        <v>775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529</v>
      </c>
      <c r="B131" t="s">
        <v>530</v>
      </c>
      <c r="C131" t="s">
        <v>776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531</v>
      </c>
      <c r="C132" t="s">
        <v>777</v>
      </c>
    </row>
    <row r="133" spans="1:36" x14ac:dyDescent="0.25">
      <c r="A133" t="s">
        <v>407</v>
      </c>
      <c r="C133" t="s">
        <v>778</v>
      </c>
    </row>
    <row r="134" spans="1:36" x14ac:dyDescent="0.25">
      <c r="A134" t="s">
        <v>408</v>
      </c>
      <c r="B134" t="s">
        <v>532</v>
      </c>
      <c r="C134" t="s">
        <v>779</v>
      </c>
      <c r="D134" t="s">
        <v>360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410</v>
      </c>
      <c r="B135" t="s">
        <v>533</v>
      </c>
      <c r="C135" t="s">
        <v>780</v>
      </c>
      <c r="D135" t="s">
        <v>360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412</v>
      </c>
      <c r="B136" t="s">
        <v>534</v>
      </c>
      <c r="C136" t="s">
        <v>781</v>
      </c>
      <c r="D136" t="s">
        <v>360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414</v>
      </c>
      <c r="B137" t="s">
        <v>535</v>
      </c>
      <c r="C137" t="s">
        <v>782</v>
      </c>
      <c r="D137" t="s">
        <v>360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416</v>
      </c>
      <c r="B138" t="s">
        <v>536</v>
      </c>
      <c r="C138" t="s">
        <v>783</v>
      </c>
      <c r="D138" t="s">
        <v>360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288</v>
      </c>
      <c r="B139" t="s">
        <v>537</v>
      </c>
      <c r="C139" t="s">
        <v>784</v>
      </c>
      <c r="D139" t="s">
        <v>360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419</v>
      </c>
      <c r="B140" t="s">
        <v>538</v>
      </c>
      <c r="C140" t="s">
        <v>785</v>
      </c>
      <c r="D140" t="s">
        <v>360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421</v>
      </c>
      <c r="B141" t="s">
        <v>539</v>
      </c>
      <c r="C141" t="s">
        <v>786</v>
      </c>
      <c r="D141" t="s">
        <v>360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300</v>
      </c>
      <c r="B142" t="s">
        <v>540</v>
      </c>
      <c r="C142" t="s">
        <v>787</v>
      </c>
      <c r="D142" t="s">
        <v>360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424</v>
      </c>
      <c r="B143" t="s">
        <v>541</v>
      </c>
      <c r="C143" t="s">
        <v>788</v>
      </c>
      <c r="D143" t="s">
        <v>360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426</v>
      </c>
      <c r="C144" t="s">
        <v>789</v>
      </c>
    </row>
    <row r="145" spans="1:36" x14ac:dyDescent="0.25">
      <c r="A145" t="s">
        <v>408</v>
      </c>
      <c r="B145" t="s">
        <v>542</v>
      </c>
      <c r="C145" t="s">
        <v>790</v>
      </c>
      <c r="D145" t="s">
        <v>360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410</v>
      </c>
      <c r="B146" t="s">
        <v>543</v>
      </c>
      <c r="C146" t="s">
        <v>791</v>
      </c>
      <c r="D146" t="s">
        <v>360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412</v>
      </c>
      <c r="B147" t="s">
        <v>544</v>
      </c>
      <c r="C147" t="s">
        <v>792</v>
      </c>
      <c r="D147" t="s">
        <v>360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414</v>
      </c>
      <c r="B148" t="s">
        <v>545</v>
      </c>
      <c r="C148" t="s">
        <v>793</v>
      </c>
      <c r="D148" t="s">
        <v>360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416</v>
      </c>
      <c r="B149" t="s">
        <v>546</v>
      </c>
      <c r="C149" t="s">
        <v>794</v>
      </c>
      <c r="D149" t="s">
        <v>360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288</v>
      </c>
      <c r="B150" t="s">
        <v>547</v>
      </c>
      <c r="C150" t="s">
        <v>795</v>
      </c>
      <c r="D150" t="s">
        <v>360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419</v>
      </c>
      <c r="B151" t="s">
        <v>548</v>
      </c>
      <c r="C151" t="s">
        <v>796</v>
      </c>
      <c r="D151" t="s">
        <v>360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421</v>
      </c>
      <c r="B152" t="s">
        <v>549</v>
      </c>
      <c r="C152" t="s">
        <v>797</v>
      </c>
      <c r="D152" t="s">
        <v>360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300</v>
      </c>
      <c r="B153" t="s">
        <v>550</v>
      </c>
      <c r="C153" t="s">
        <v>798</v>
      </c>
      <c r="D153" t="s">
        <v>360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436</v>
      </c>
      <c r="B154" t="s">
        <v>551</v>
      </c>
      <c r="C154" t="s">
        <v>799</v>
      </c>
      <c r="D154" t="s">
        <v>360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438</v>
      </c>
      <c r="C155" t="s">
        <v>800</v>
      </c>
    </row>
    <row r="156" spans="1:36" x14ac:dyDescent="0.25">
      <c r="A156" t="s">
        <v>408</v>
      </c>
      <c r="B156" t="s">
        <v>552</v>
      </c>
      <c r="C156" t="s">
        <v>801</v>
      </c>
      <c r="D156" t="s">
        <v>360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410</v>
      </c>
      <c r="B157" t="s">
        <v>553</v>
      </c>
      <c r="C157" t="s">
        <v>802</v>
      </c>
      <c r="D157" t="s">
        <v>360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412</v>
      </c>
      <c r="B158" t="s">
        <v>554</v>
      </c>
      <c r="C158" t="s">
        <v>803</v>
      </c>
      <c r="D158" t="s">
        <v>360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414</v>
      </c>
      <c r="B159" t="s">
        <v>555</v>
      </c>
      <c r="C159" t="s">
        <v>804</v>
      </c>
      <c r="D159" t="s">
        <v>360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416</v>
      </c>
      <c r="B160" t="s">
        <v>556</v>
      </c>
      <c r="C160" t="s">
        <v>805</v>
      </c>
      <c r="D160" t="s">
        <v>360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288</v>
      </c>
      <c r="B161" t="s">
        <v>557</v>
      </c>
      <c r="C161" t="s">
        <v>806</v>
      </c>
      <c r="D161" t="s">
        <v>360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419</v>
      </c>
      <c r="B162" t="s">
        <v>558</v>
      </c>
      <c r="C162" t="s">
        <v>807</v>
      </c>
      <c r="D162" t="s">
        <v>360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421</v>
      </c>
      <c r="B163" t="s">
        <v>559</v>
      </c>
      <c r="C163" t="s">
        <v>808</v>
      </c>
      <c r="D163" t="s">
        <v>360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300</v>
      </c>
      <c r="B164" t="s">
        <v>560</v>
      </c>
      <c r="C164" t="s">
        <v>809</v>
      </c>
      <c r="D164" t="s">
        <v>360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448</v>
      </c>
      <c r="B165" t="s">
        <v>561</v>
      </c>
      <c r="C165" t="s">
        <v>810</v>
      </c>
      <c r="D165" t="s">
        <v>360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562</v>
      </c>
      <c r="C166" t="s">
        <v>811</v>
      </c>
      <c r="D166" t="s">
        <v>360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812</v>
      </c>
    </row>
    <row r="168" spans="1:36" x14ac:dyDescent="0.25">
      <c r="A168" t="s">
        <v>495</v>
      </c>
      <c r="C168" t="s">
        <v>813</v>
      </c>
    </row>
    <row r="169" spans="1:36" x14ac:dyDescent="0.25">
      <c r="A169" t="s">
        <v>407</v>
      </c>
      <c r="C169" t="s">
        <v>814</v>
      </c>
    </row>
    <row r="170" spans="1:36" x14ac:dyDescent="0.25">
      <c r="A170" t="s">
        <v>408</v>
      </c>
      <c r="B170" t="s">
        <v>563</v>
      </c>
      <c r="C170" t="s">
        <v>815</v>
      </c>
      <c r="D170" t="s">
        <v>742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410</v>
      </c>
      <c r="B171" t="s">
        <v>564</v>
      </c>
      <c r="C171" t="s">
        <v>816</v>
      </c>
      <c r="D171" t="s">
        <v>744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412</v>
      </c>
      <c r="B172" t="s">
        <v>565</v>
      </c>
      <c r="C172" t="s">
        <v>817</v>
      </c>
      <c r="D172" t="s">
        <v>744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414</v>
      </c>
      <c r="B173" t="s">
        <v>566</v>
      </c>
      <c r="C173" t="s">
        <v>818</v>
      </c>
      <c r="D173" t="s">
        <v>744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416</v>
      </c>
      <c r="B174" t="s">
        <v>567</v>
      </c>
      <c r="C174" t="s">
        <v>819</v>
      </c>
      <c r="D174" t="s">
        <v>744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288</v>
      </c>
      <c r="B175" t="s">
        <v>568</v>
      </c>
      <c r="C175" t="s">
        <v>820</v>
      </c>
      <c r="D175" t="s">
        <v>742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419</v>
      </c>
      <c r="B176" t="s">
        <v>569</v>
      </c>
      <c r="C176" t="s">
        <v>821</v>
      </c>
      <c r="D176" t="s">
        <v>742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421</v>
      </c>
      <c r="B177" t="s">
        <v>570</v>
      </c>
      <c r="C177" t="s">
        <v>822</v>
      </c>
      <c r="D177" t="s">
        <v>744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300</v>
      </c>
      <c r="B178" t="s">
        <v>571</v>
      </c>
      <c r="C178" t="s">
        <v>823</v>
      </c>
      <c r="D178" t="s">
        <v>742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505</v>
      </c>
      <c r="B179" t="s">
        <v>572</v>
      </c>
      <c r="C179" t="s">
        <v>824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426</v>
      </c>
      <c r="C180" t="s">
        <v>825</v>
      </c>
    </row>
    <row r="181" spans="1:36" x14ac:dyDescent="0.25">
      <c r="A181" t="s">
        <v>408</v>
      </c>
      <c r="B181" t="s">
        <v>573</v>
      </c>
      <c r="C181" t="s">
        <v>826</v>
      </c>
      <c r="D181" t="s">
        <v>742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410</v>
      </c>
      <c r="B182" t="s">
        <v>574</v>
      </c>
      <c r="C182" t="s">
        <v>827</v>
      </c>
      <c r="D182" t="s">
        <v>744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412</v>
      </c>
      <c r="B183" t="s">
        <v>575</v>
      </c>
      <c r="C183" t="s">
        <v>828</v>
      </c>
      <c r="D183" t="s">
        <v>744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414</v>
      </c>
      <c r="B184" t="s">
        <v>576</v>
      </c>
      <c r="C184" t="s">
        <v>829</v>
      </c>
      <c r="D184" t="s">
        <v>744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416</v>
      </c>
      <c r="B185" t="s">
        <v>577</v>
      </c>
      <c r="C185" t="s">
        <v>830</v>
      </c>
      <c r="D185" t="s">
        <v>759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288</v>
      </c>
      <c r="B186" t="s">
        <v>578</v>
      </c>
      <c r="C186" t="s">
        <v>831</v>
      </c>
      <c r="D186" t="s">
        <v>744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419</v>
      </c>
      <c r="B187" t="s">
        <v>579</v>
      </c>
      <c r="C187" t="s">
        <v>832</v>
      </c>
      <c r="D187" t="s">
        <v>744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421</v>
      </c>
      <c r="B188" t="s">
        <v>580</v>
      </c>
      <c r="C188" t="s">
        <v>833</v>
      </c>
      <c r="D188" t="s">
        <v>744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300</v>
      </c>
      <c r="B189" t="s">
        <v>581</v>
      </c>
      <c r="C189" t="s">
        <v>834</v>
      </c>
      <c r="D189" t="s">
        <v>744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516</v>
      </c>
      <c r="B190" t="s">
        <v>582</v>
      </c>
      <c r="C190" t="s">
        <v>835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438</v>
      </c>
      <c r="C191" t="s">
        <v>836</v>
      </c>
    </row>
    <row r="192" spans="1:36" x14ac:dyDescent="0.25">
      <c r="A192" t="s">
        <v>408</v>
      </c>
      <c r="B192" t="s">
        <v>583</v>
      </c>
      <c r="C192" t="s">
        <v>837</v>
      </c>
      <c r="D192" t="s">
        <v>742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410</v>
      </c>
      <c r="B193" t="s">
        <v>584</v>
      </c>
      <c r="C193" t="s">
        <v>838</v>
      </c>
      <c r="D193" t="s">
        <v>744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412</v>
      </c>
      <c r="B194" t="s">
        <v>585</v>
      </c>
      <c r="C194" t="s">
        <v>839</v>
      </c>
      <c r="D194" t="s">
        <v>744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414</v>
      </c>
      <c r="B195" t="s">
        <v>586</v>
      </c>
      <c r="C195" t="s">
        <v>840</v>
      </c>
      <c r="D195" t="s">
        <v>742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416</v>
      </c>
      <c r="B196" t="s">
        <v>587</v>
      </c>
      <c r="C196" t="s">
        <v>841</v>
      </c>
      <c r="D196" t="s">
        <v>744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288</v>
      </c>
      <c r="B197" t="s">
        <v>588</v>
      </c>
      <c r="C197" t="s">
        <v>842</v>
      </c>
      <c r="D197" t="s">
        <v>742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419</v>
      </c>
      <c r="B198" t="s">
        <v>589</v>
      </c>
      <c r="C198" t="s">
        <v>843</v>
      </c>
      <c r="D198" t="s">
        <v>742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421</v>
      </c>
      <c r="B199" t="s">
        <v>590</v>
      </c>
      <c r="C199" t="s">
        <v>844</v>
      </c>
      <c r="D199" t="s">
        <v>744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300</v>
      </c>
      <c r="B200" t="s">
        <v>591</v>
      </c>
      <c r="C200" t="s">
        <v>845</v>
      </c>
      <c r="D200" t="s">
        <v>742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527</v>
      </c>
      <c r="B201" t="s">
        <v>592</v>
      </c>
      <c r="C201" t="s">
        <v>846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529</v>
      </c>
      <c r="B202" t="s">
        <v>593</v>
      </c>
      <c r="C202" t="s">
        <v>847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594</v>
      </c>
      <c r="C203" t="s">
        <v>848</v>
      </c>
    </row>
    <row r="204" spans="1:36" x14ac:dyDescent="0.25">
      <c r="A204" t="s">
        <v>407</v>
      </c>
      <c r="C204" t="s">
        <v>849</v>
      </c>
    </row>
    <row r="205" spans="1:36" x14ac:dyDescent="0.25">
      <c r="A205" t="s">
        <v>408</v>
      </c>
      <c r="B205" t="s">
        <v>595</v>
      </c>
      <c r="C205" t="s">
        <v>850</v>
      </c>
      <c r="D205" t="s">
        <v>164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410</v>
      </c>
      <c r="B206" t="s">
        <v>596</v>
      </c>
      <c r="C206" t="s">
        <v>851</v>
      </c>
      <c r="D206" t="s">
        <v>164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412</v>
      </c>
      <c r="B207" t="s">
        <v>597</v>
      </c>
      <c r="C207" t="s">
        <v>852</v>
      </c>
      <c r="D207" t="s">
        <v>164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414</v>
      </c>
      <c r="B208" t="s">
        <v>598</v>
      </c>
      <c r="C208" t="s">
        <v>853</v>
      </c>
      <c r="D208" t="s">
        <v>164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416</v>
      </c>
      <c r="B209" t="s">
        <v>599</v>
      </c>
      <c r="C209" t="s">
        <v>854</v>
      </c>
      <c r="D209" t="s">
        <v>164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288</v>
      </c>
      <c r="B210" t="s">
        <v>600</v>
      </c>
      <c r="C210" t="s">
        <v>855</v>
      </c>
      <c r="D210" t="s">
        <v>164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419</v>
      </c>
      <c r="B211" t="s">
        <v>601</v>
      </c>
      <c r="C211" t="s">
        <v>856</v>
      </c>
      <c r="D211" t="s">
        <v>164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421</v>
      </c>
      <c r="B212" t="s">
        <v>602</v>
      </c>
      <c r="C212" t="s">
        <v>857</v>
      </c>
      <c r="D212" t="s">
        <v>164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300</v>
      </c>
      <c r="B213" t="s">
        <v>603</v>
      </c>
      <c r="C213" t="s">
        <v>858</v>
      </c>
      <c r="D213" t="s">
        <v>164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424</v>
      </c>
      <c r="B214" t="s">
        <v>604</v>
      </c>
      <c r="C214" t="s">
        <v>859</v>
      </c>
      <c r="D214" t="s">
        <v>164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426</v>
      </c>
      <c r="C215" t="s">
        <v>860</v>
      </c>
    </row>
    <row r="216" spans="1:36" x14ac:dyDescent="0.25">
      <c r="A216" t="s">
        <v>408</v>
      </c>
      <c r="B216" t="s">
        <v>605</v>
      </c>
      <c r="C216" t="s">
        <v>861</v>
      </c>
      <c r="D216" t="s">
        <v>164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410</v>
      </c>
      <c r="B217" t="s">
        <v>606</v>
      </c>
      <c r="C217" t="s">
        <v>862</v>
      </c>
      <c r="D217" t="s">
        <v>164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412</v>
      </c>
      <c r="B218" t="s">
        <v>607</v>
      </c>
      <c r="C218" t="s">
        <v>863</v>
      </c>
      <c r="D218" t="s">
        <v>164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414</v>
      </c>
      <c r="B219" t="s">
        <v>608</v>
      </c>
      <c r="C219" t="s">
        <v>864</v>
      </c>
      <c r="D219" t="s">
        <v>164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416</v>
      </c>
      <c r="B220" t="s">
        <v>609</v>
      </c>
      <c r="C220" t="s">
        <v>865</v>
      </c>
      <c r="D220" t="s">
        <v>164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288</v>
      </c>
      <c r="B221" t="s">
        <v>610</v>
      </c>
      <c r="C221" t="s">
        <v>866</v>
      </c>
      <c r="D221" t="s">
        <v>164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419</v>
      </c>
      <c r="B222" t="s">
        <v>611</v>
      </c>
      <c r="C222" t="s">
        <v>867</v>
      </c>
      <c r="D222" t="s">
        <v>164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421</v>
      </c>
      <c r="B223" t="s">
        <v>612</v>
      </c>
      <c r="C223" t="s">
        <v>868</v>
      </c>
      <c r="D223" t="s">
        <v>164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300</v>
      </c>
      <c r="B224" t="s">
        <v>613</v>
      </c>
      <c r="C224" t="s">
        <v>869</v>
      </c>
      <c r="D224" t="s">
        <v>164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436</v>
      </c>
      <c r="B225" t="s">
        <v>614</v>
      </c>
      <c r="C225" t="s">
        <v>870</v>
      </c>
      <c r="D225" t="s">
        <v>164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438</v>
      </c>
      <c r="C226" t="s">
        <v>871</v>
      </c>
    </row>
    <row r="227" spans="1:36" x14ac:dyDescent="0.25">
      <c r="A227" t="s">
        <v>408</v>
      </c>
      <c r="B227" t="s">
        <v>615</v>
      </c>
      <c r="C227" t="s">
        <v>872</v>
      </c>
      <c r="D227" t="s">
        <v>164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410</v>
      </c>
      <c r="B228" t="s">
        <v>616</v>
      </c>
      <c r="C228" t="s">
        <v>873</v>
      </c>
      <c r="D228" t="s">
        <v>164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412</v>
      </c>
      <c r="B229" t="s">
        <v>617</v>
      </c>
      <c r="C229" t="s">
        <v>874</v>
      </c>
      <c r="D229" t="s">
        <v>164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414</v>
      </c>
      <c r="B230" t="s">
        <v>618</v>
      </c>
      <c r="C230" t="s">
        <v>875</v>
      </c>
      <c r="D230" t="s">
        <v>164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416</v>
      </c>
      <c r="B231" t="s">
        <v>619</v>
      </c>
      <c r="C231" t="s">
        <v>876</v>
      </c>
      <c r="D231" t="s">
        <v>164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288</v>
      </c>
      <c r="B232" t="s">
        <v>620</v>
      </c>
      <c r="C232" t="s">
        <v>877</v>
      </c>
      <c r="D232" t="s">
        <v>164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419</v>
      </c>
      <c r="B233" t="s">
        <v>621</v>
      </c>
      <c r="C233" t="s">
        <v>878</v>
      </c>
      <c r="D233" t="s">
        <v>164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421</v>
      </c>
      <c r="B234" t="s">
        <v>622</v>
      </c>
      <c r="C234" t="s">
        <v>879</v>
      </c>
      <c r="D234" t="s">
        <v>164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300</v>
      </c>
      <c r="B235" t="s">
        <v>623</v>
      </c>
      <c r="C235" t="s">
        <v>880</v>
      </c>
      <c r="D235" t="s">
        <v>164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448</v>
      </c>
      <c r="B236" t="s">
        <v>624</v>
      </c>
      <c r="C236" t="s">
        <v>881</v>
      </c>
      <c r="D236" t="s">
        <v>164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276</v>
      </c>
      <c r="B237" t="s">
        <v>625</v>
      </c>
      <c r="C237" t="s">
        <v>882</v>
      </c>
      <c r="D237" t="s">
        <v>164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883</v>
      </c>
    </row>
    <row r="239" spans="1:36" x14ac:dyDescent="0.25">
      <c r="A239" t="s">
        <v>626</v>
      </c>
      <c r="B239" t="s">
        <v>627</v>
      </c>
      <c r="C239" t="s">
        <v>884</v>
      </c>
      <c r="D239" t="s">
        <v>885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628</v>
      </c>
      <c r="B240" t="s">
        <v>629</v>
      </c>
      <c r="C240" t="s">
        <v>886</v>
      </c>
      <c r="D240" t="s">
        <v>887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630</v>
      </c>
      <c r="C241" t="s">
        <v>888</v>
      </c>
    </row>
    <row r="242" spans="1:36" x14ac:dyDescent="0.25">
      <c r="A242" t="s">
        <v>631</v>
      </c>
      <c r="B242" t="s">
        <v>632</v>
      </c>
      <c r="C242" t="s">
        <v>889</v>
      </c>
      <c r="D242" t="s">
        <v>696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633</v>
      </c>
      <c r="B243" t="s">
        <v>634</v>
      </c>
      <c r="C243" t="s">
        <v>890</v>
      </c>
      <c r="D243" t="s">
        <v>696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635</v>
      </c>
      <c r="B244" t="s">
        <v>636</v>
      </c>
      <c r="C244" t="s">
        <v>891</v>
      </c>
      <c r="D244" t="s">
        <v>696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637</v>
      </c>
      <c r="B245" t="s">
        <v>638</v>
      </c>
      <c r="C245" t="s">
        <v>892</v>
      </c>
      <c r="D245" t="s">
        <v>696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893</v>
      </c>
    </row>
    <row r="247" spans="1:36" x14ac:dyDescent="0.25">
      <c r="A247" t="s">
        <v>639</v>
      </c>
      <c r="B247" t="s">
        <v>640</v>
      </c>
      <c r="C247" t="s">
        <v>894</v>
      </c>
      <c r="D247" t="s">
        <v>885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628</v>
      </c>
      <c r="B248" t="s">
        <v>641</v>
      </c>
      <c r="C248" t="s">
        <v>895</v>
      </c>
      <c r="D248" t="s">
        <v>887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630</v>
      </c>
      <c r="C249" t="s">
        <v>896</v>
      </c>
    </row>
    <row r="250" spans="1:36" x14ac:dyDescent="0.25">
      <c r="A250" t="s">
        <v>631</v>
      </c>
      <c r="B250" t="s">
        <v>642</v>
      </c>
      <c r="C250" t="s">
        <v>897</v>
      </c>
      <c r="D250" t="s">
        <v>696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633</v>
      </c>
      <c r="B251" t="s">
        <v>643</v>
      </c>
      <c r="C251" t="s">
        <v>898</v>
      </c>
      <c r="D251" t="s">
        <v>696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635</v>
      </c>
      <c r="B252" t="s">
        <v>644</v>
      </c>
      <c r="C252" t="s">
        <v>899</v>
      </c>
      <c r="D252" t="s">
        <v>696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637</v>
      </c>
      <c r="B253" t="s">
        <v>645</v>
      </c>
      <c r="C253" t="s">
        <v>900</v>
      </c>
      <c r="D253" t="s">
        <v>696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901</v>
      </c>
    </row>
    <row r="255" spans="1:36" x14ac:dyDescent="0.25">
      <c r="A255" t="s">
        <v>646</v>
      </c>
      <c r="B255" t="s">
        <v>647</v>
      </c>
      <c r="C255" t="s">
        <v>902</v>
      </c>
      <c r="D255" t="s">
        <v>903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648</v>
      </c>
      <c r="B256" t="s">
        <v>649</v>
      </c>
      <c r="C256" t="s">
        <v>904</v>
      </c>
      <c r="D256" t="s">
        <v>903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650</v>
      </c>
      <c r="B257" t="s">
        <v>651</v>
      </c>
      <c r="C257" t="s">
        <v>905</v>
      </c>
      <c r="D257" t="s">
        <v>903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630</v>
      </c>
      <c r="C258" t="s">
        <v>906</v>
      </c>
    </row>
    <row r="259" spans="1:36" x14ac:dyDescent="0.25">
      <c r="A259" t="s">
        <v>631</v>
      </c>
      <c r="B259" t="s">
        <v>652</v>
      </c>
      <c r="C259" t="s">
        <v>907</v>
      </c>
      <c r="D259" t="s">
        <v>696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633</v>
      </c>
      <c r="B260" t="s">
        <v>653</v>
      </c>
      <c r="C260" t="s">
        <v>908</v>
      </c>
      <c r="D260" t="s">
        <v>696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635</v>
      </c>
      <c r="B261" t="s">
        <v>654</v>
      </c>
      <c r="C261" t="s">
        <v>909</v>
      </c>
      <c r="D261" t="s">
        <v>696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637</v>
      </c>
      <c r="B262" t="s">
        <v>655</v>
      </c>
      <c r="C262" t="s">
        <v>910</v>
      </c>
      <c r="D262" t="s">
        <v>696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0"/>
  <sheetViews>
    <sheetView topLeftCell="A28" workbookViewId="0">
      <selection activeCell="B60" sqref="B60"/>
    </sheetView>
  </sheetViews>
  <sheetFormatPr defaultColWidth="9.140625" defaultRowHeight="15" x14ac:dyDescent="0.25"/>
  <cols>
    <col min="1" max="1" width="28.42578125" customWidth="1"/>
  </cols>
  <sheetData>
    <row r="1" spans="1:1" x14ac:dyDescent="0.25">
      <c r="A1" s="1" t="s">
        <v>67</v>
      </c>
    </row>
    <row r="2" spans="1:1" x14ac:dyDescent="0.25">
      <c r="A2" s="15">
        <v>5</v>
      </c>
    </row>
    <row r="4" spans="1:1" x14ac:dyDescent="0.25">
      <c r="A4" t="s">
        <v>62</v>
      </c>
    </row>
    <row r="5" spans="1:1" x14ac:dyDescent="0.25">
      <c r="A5" t="s">
        <v>63</v>
      </c>
    </row>
    <row r="6" spans="1:1" x14ac:dyDescent="0.25">
      <c r="A6" t="s">
        <v>64</v>
      </c>
    </row>
    <row r="7" spans="1:1" x14ac:dyDescent="0.25">
      <c r="A7" t="s">
        <v>65</v>
      </c>
    </row>
    <row r="8" spans="1:1" x14ac:dyDescent="0.25">
      <c r="A8" t="s">
        <v>66</v>
      </c>
    </row>
    <row r="10" spans="1:1" x14ac:dyDescent="0.25">
      <c r="A10" s="1" t="s">
        <v>127</v>
      </c>
    </row>
    <row r="11" spans="1:1" x14ac:dyDescent="0.25">
      <c r="A11" s="15">
        <v>4</v>
      </c>
    </row>
    <row r="13" spans="1:1" x14ac:dyDescent="0.25">
      <c r="A13" t="s">
        <v>88</v>
      </c>
    </row>
    <row r="14" spans="1:1" x14ac:dyDescent="0.25">
      <c r="A14" t="s">
        <v>89</v>
      </c>
    </row>
    <row r="15" spans="1:1" x14ac:dyDescent="0.25">
      <c r="A15" t="s">
        <v>64</v>
      </c>
    </row>
    <row r="16" spans="1:1" x14ac:dyDescent="0.25">
      <c r="A16" t="s">
        <v>90</v>
      </c>
    </row>
    <row r="17" spans="1:1" x14ac:dyDescent="0.25">
      <c r="A17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  <row r="22" spans="1:1" x14ac:dyDescent="0.25">
      <c r="A22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7" spans="1:1" x14ac:dyDescent="0.25">
      <c r="A27" s="1" t="s">
        <v>138</v>
      </c>
    </row>
    <row r="28" spans="1:1" x14ac:dyDescent="0.25">
      <c r="A28" s="15" t="s">
        <v>925</v>
      </c>
    </row>
    <row r="29" spans="1:1" x14ac:dyDescent="0.25">
      <c r="A29" s="15" t="s">
        <v>926</v>
      </c>
    </row>
    <row r="31" spans="1:1" x14ac:dyDescent="0.25">
      <c r="A31" s="1" t="s">
        <v>944</v>
      </c>
    </row>
    <row r="33" spans="1:17" x14ac:dyDescent="0.25">
      <c r="A33" s="34" t="s">
        <v>927</v>
      </c>
    </row>
    <row r="35" spans="1:17" x14ac:dyDescent="0.25">
      <c r="E35" s="30"/>
      <c r="F35" s="30"/>
      <c r="G35" s="30"/>
      <c r="H35" s="30"/>
      <c r="I35" s="30"/>
      <c r="J35" s="30"/>
      <c r="K35" s="30" t="s">
        <v>945</v>
      </c>
      <c r="L35" s="30"/>
      <c r="M35" s="30"/>
      <c r="N35" s="30"/>
      <c r="O35" s="30"/>
    </row>
    <row r="36" spans="1:17" s="28" customFormat="1" x14ac:dyDescent="0.25"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</row>
    <row r="37" spans="1:17" s="28" customFormat="1" x14ac:dyDescent="0.25"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</row>
    <row r="38" spans="1:17" s="28" customFormat="1" x14ac:dyDescent="0.25"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</row>
    <row r="45" spans="1:17" x14ac:dyDescent="0.25">
      <c r="K45" t="s">
        <v>946</v>
      </c>
    </row>
    <row r="56" spans="1:2" x14ac:dyDescent="0.25">
      <c r="A56" t="s">
        <v>943</v>
      </c>
    </row>
    <row r="58" spans="1:2" x14ac:dyDescent="0.25">
      <c r="A58" t="s">
        <v>947</v>
      </c>
      <c r="B58">
        <f>SUM('AEO 49'!E210,'AEO 49'!E221,'AEO 44'!G36)</f>
        <v>1.326343</v>
      </c>
    </row>
    <row r="59" spans="1:2" x14ac:dyDescent="0.25">
      <c r="A59" t="s">
        <v>948</v>
      </c>
      <c r="B59">
        <f>SUM('AEO 49'!E214,'AEO 49'!E225,'AEO 44'!K36)</f>
        <v>1079.7512820000002</v>
      </c>
    </row>
    <row r="60" spans="1:2" x14ac:dyDescent="0.25">
      <c r="A60" t="s">
        <v>942</v>
      </c>
      <c r="B60" s="35">
        <f>B58/B59</f>
        <v>1.228378259059108E-3</v>
      </c>
    </row>
  </sheetData>
  <hyperlinks>
    <hyperlink ref="A33" r:id="rId1" xr:uid="{21E58E80-C89D-48AA-B679-F2359EAD50AA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workbookViewId="0">
      <selection activeCell="T8" sqref="T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103</v>
      </c>
      <c r="H1" s="16" t="s">
        <v>140</v>
      </c>
      <c r="I1" s="17"/>
      <c r="J1" s="18"/>
      <c r="K1" s="18"/>
      <c r="L1" s="18"/>
      <c r="N1" s="16" t="s">
        <v>139</v>
      </c>
      <c r="O1" s="17"/>
      <c r="P1" s="18"/>
      <c r="Q1" s="18"/>
      <c r="R1" s="18"/>
    </row>
    <row r="2" spans="1:38" x14ac:dyDescent="0.25">
      <c r="A2" t="s">
        <v>104</v>
      </c>
      <c r="H2" s="9" t="s">
        <v>99</v>
      </c>
      <c r="I2" s="19">
        <v>1</v>
      </c>
      <c r="N2" s="9" t="s">
        <v>99</v>
      </c>
      <c r="O2" s="19">
        <v>1</v>
      </c>
    </row>
    <row r="3" spans="1:38" x14ac:dyDescent="0.25">
      <c r="A3" t="s">
        <v>105</v>
      </c>
      <c r="H3" s="9" t="s">
        <v>100</v>
      </c>
      <c r="I3" s="19">
        <v>-0.3</v>
      </c>
      <c r="N3" s="9" t="s">
        <v>100</v>
      </c>
      <c r="O3" s="19">
        <v>-0.7</v>
      </c>
    </row>
    <row r="4" spans="1:38" ht="15.75" thickBot="1" x14ac:dyDescent="0.3">
      <c r="A4" t="s">
        <v>106</v>
      </c>
      <c r="H4" s="10" t="s">
        <v>101</v>
      </c>
      <c r="I4" s="20">
        <v>-16</v>
      </c>
      <c r="N4" s="10" t="s">
        <v>101</v>
      </c>
      <c r="O4" s="20">
        <v>-5</v>
      </c>
    </row>
    <row r="5" spans="1:38" x14ac:dyDescent="0.25">
      <c r="A5" t="s">
        <v>107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102</v>
      </c>
    </row>
    <row r="7" spans="1:38" x14ac:dyDescent="0.25">
      <c r="A7" s="12"/>
      <c r="B7" s="12"/>
      <c r="C7" s="12" t="s">
        <v>924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137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0.01</v>
      </c>
      <c r="E10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6.6750934139880064E-2</v>
      </c>
      <c r="I10">
        <f>IF($F10="s-curve",$D10+($E10-$D10)*$O$2/(1+EXP($O$3*(COUNT($H$9:I$9)+$O$4))),TREND($D10:$E10,$D$9:$E$9,I$9))</f>
        <v>0.11800585298365684</v>
      </c>
      <c r="J10">
        <f>IF($F10="s-curve",$D10+($E10-$D10)*$O$2/(1+EXP($O$3*(COUNT($H$9:J$9)+$O$4))),TREND($D10:$E10,$D$9:$E$9,J$9))</f>
        <v>0.20583795032700408</v>
      </c>
      <c r="K10">
        <f>IF($F10="s-curve",$D10+($E10-$D10)*$O$2/(1+EXP($O$3*(COUNT($H$9:K$9)+$O$4))),TREND($D10:$E10,$D$9:$E$9,K$9))</f>
        <v>0.33849410555351556</v>
      </c>
      <c r="L10">
        <f>IF($F10="s-curve",$D10+($E10-$D10)*$O$2/(1+EXP($O$3*(COUNT($H$9:L$9)+$O$4))),TREND($D10:$E10,$D$9:$E$9,L$9))</f>
        <v>0.505</v>
      </c>
      <c r="M10">
        <f>IF($F10="s-curve",$D10+($E10-$D10)*$O$2/(1+EXP($O$3*(COUNT($H$9:M$9)+$O$4))),TREND($D10:$E10,$D$9:$E$9,M$9))</f>
        <v>0.67150589444648445</v>
      </c>
      <c r="N10">
        <f>IF($F10="s-curve",$D10+($E10-$D10)*$O$2/(1+EXP($O$3*(COUNT($H$9:N$9)+$O$4))),TREND($D10:$E10,$D$9:$E$9,N$9))</f>
        <v>0.80416204967299587</v>
      </c>
      <c r="O10">
        <f>IF($F10="s-curve",$D10+($E10-$D10)*$O$2/(1+EXP($O$3*(COUNT($H$9:O$9)+$O$4))),TREND($D10:$E10,$D$9:$E$9,O$9))</f>
        <v>0.89199414701634328</v>
      </c>
      <c r="P10">
        <f>IF($F10="s-curve",$D10+($E10-$D10)*$O$2/(1+EXP($O$3*(COUNT($H$9:P$9)+$O$4))),TREND($D10:$E10,$D$9:$E$9,P$9))</f>
        <v>0.94324906586011992</v>
      </c>
      <c r="Q10">
        <f>IF($F10="s-curve",$D10+($E10-$D10)*$O$2/(1+EXP($O$3*(COUNT($H$9:Q$9)+$O$4))),TREND($D10:$E10,$D$9:$E$9,Q$9))</f>
        <v>0.97098089155615719</v>
      </c>
      <c r="R10">
        <f>IF($F10="s-curve",$D10+($E10-$D10)*$O$2/(1+EXP($O$3*(COUNT($H$9:R$9)+$O$4))),TREND($D10:$E10,$D$9:$E$9,R$9))</f>
        <v>0.98537370862365969</v>
      </c>
      <c r="S10">
        <f>IF($F10="s-curve",$D10+($E10-$D10)*$O$2/(1+EXP($O$3*(COUNT($H$9:S$9)+$O$4))),TREND($D10:$E10,$D$9:$E$9,S$9))</f>
        <v>0.99268237406916093</v>
      </c>
      <c r="T10">
        <f>IF($F10="s-curve",$D10+($E10-$D10)*$O$2/(1+EXP($O$3*(COUNT($H$9:T$9)+$O$4))),TREND($D10:$E10,$D$9:$E$9,T$9))</f>
        <v>0.99635260249955848</v>
      </c>
      <c r="U10">
        <f>IF($F10="s-curve",$D10+($E10-$D10)*$O$2/(1+EXP($O$3*(COUNT($H$9:U$9)+$O$4))),TREND($D10:$E10,$D$9:$E$9,U$9))</f>
        <v>0.99818539044693211</v>
      </c>
      <c r="V10">
        <f>IF($F10="s-curve",$D10+($E10-$D10)*$O$2/(1+EXP($O$3*(COUNT($H$9:V$9)+$O$4))),TREND($D10:$E10,$D$9:$E$9,V$9))</f>
        <v>0.99909805931754336</v>
      </c>
      <c r="W10">
        <f>IF($F10="s-curve",$D10+($E10-$D10)*$O$2/(1+EXP($O$3*(COUNT($H$9:W$9)+$O$4))),TREND($D10:$E10,$D$9:$E$9,W$9))</f>
        <v>0.99955190399899196</v>
      </c>
      <c r="X10">
        <f>IF($F10="s-curve",$D10+($E10-$D10)*$O$2/(1+EXP($O$3*(COUNT($H$9:X$9)+$O$4))),TREND($D10:$E10,$D$9:$E$9,X$9))</f>
        <v>0.999777431397469</v>
      </c>
      <c r="Y10">
        <f>IF($F10="s-curve",$D10+($E10-$D10)*$O$2/(1+EXP($O$3*(COUNT($H$9:Y$9)+$O$4))),TREND($D10:$E10,$D$9:$E$9,Y$9))</f>
        <v>0.99988946319277672</v>
      </c>
      <c r="Z10">
        <f>IF($F10="s-curve",$D10+($E10-$D10)*$O$2/(1+EXP($O$3*(COUNT($H$9:Z$9)+$O$4))),TREND($D10:$E10,$D$9:$E$9,Z$9))</f>
        <v>0.99994510596052444</v>
      </c>
      <c r="AA10">
        <f>IF($F10="s-curve",$D10+($E10-$D10)*$O$2/(1+EXP($O$3*(COUNT($H$9:AA$9)+$O$4))),TREND($D10:$E10,$D$9:$E$9,AA$9))</f>
        <v>0.99997273966579647</v>
      </c>
      <c r="AB10">
        <f>IF($F10="s-curve",$D10+($E10-$D10)*$O$2/(1+EXP($O$3*(COUNT($H$9:AB$9)+$O$4))),TREND($D10:$E10,$D$9:$E$9,AB$9))</f>
        <v>0.99998646273100622</v>
      </c>
      <c r="AC10">
        <f>IF($F10="s-curve",$D10+($E10-$D10)*$O$2/(1+EXP($O$3*(COUNT($H$9:AC$9)+$O$4))),TREND($D10:$E10,$D$9:$E$9,AC$9))</f>
        <v>0.99999327754488898</v>
      </c>
      <c r="AD10">
        <f>IF($F10="s-curve",$D10+($E10-$D10)*$O$2/(1+EXP($O$3*(COUNT($H$9:AD$9)+$O$4))),TREND($D10:$E10,$D$9:$E$9,AD$9))</f>
        <v>0.99999666171617496</v>
      </c>
      <c r="AE10">
        <f>IF($F10="s-curve",$D10+($E10-$D10)*$O$2/(1+EXP($O$3*(COUNT($H$9:AE$9)+$O$4))),TREND($D10:$E10,$D$9:$E$9,AE$9))</f>
        <v>0.99999834225449857</v>
      </c>
      <c r="AF10">
        <f>IF($F10="s-curve",$D10+($E10-$D10)*$O$2/(1+EXP($O$3*(COUNT($H$9:AF$9)+$O$4))),TREND($D10:$E10,$D$9:$E$9,AF$9))</f>
        <v>0.99999917678725248</v>
      </c>
      <c r="AG10">
        <f>IF($F10="s-curve",$D10+($E10-$D10)*$O$2/(1+EXP($O$3*(COUNT($H$9:AG$9)+$O$4))),TREND($D10:$E10,$D$9:$E$9,AG$9))</f>
        <v>0.99999959120447668</v>
      </c>
      <c r="AH10">
        <f>IF($F10="s-curve",$D10+($E10-$D10)*$O$2/(1+EXP($O$3*(COUNT($H$9:AH$9)+$O$4))),TREND($D10:$E10,$D$9:$E$9,AH$9))</f>
        <v>0.9999997969981087</v>
      </c>
      <c r="AI10">
        <f>IF($F10="s-curve",$D10+($E10-$D10)*$O$2/(1+EXP($O$3*(COUNT($H$9:AI$9)+$O$4))),TREND($D10:$E10,$D$9:$E$9,AI$9))</f>
        <v>0.99999989919223364</v>
      </c>
      <c r="AJ10">
        <f>IF($F10="s-curve",$D10+($E10-$D10)*$O$2/(1+EXP($O$3*(COUNT($H$9:AJ$9)+$O$4))),TREND($D10:$E10,$D$9:$E$9,AJ$9))</f>
        <v>0.99999994994034214</v>
      </c>
      <c r="AK10">
        <f>IF($F10="s-curve",$D10+($E10-$D10)*$O$2/(1+EXP($O$3*(COUNT($H$9:AK$9)+$O$4))),TREND($D10:$E10,$D$9:$E$9,AK$9))</f>
        <v>0.99999997514110894</v>
      </c>
      <c r="AL10">
        <f>IF($F10="s-curve",$D10+($E10-$D10)*$O$2/(1+EXP($O$3*(COUNT($H$9:AL$9)+$O$4))),TREND($D10:$E10,$D$9:$E$9,AL$9))</f>
        <v>0.99999998765543996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36">
        <f>SYVBT!F22</f>
        <v>1.3547398949570976E-2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1.3547398949570976E-2</v>
      </c>
      <c r="I13">
        <f>IF($F13="s-curve",$D13+($E13-$D13)*$I$2/(1+EXP($I$3*(COUNT($H$9:I$9)+$I$4))),TREND($D13:$E13,$D$9:$E$9,I$9))</f>
        <v>1.4123101115502079E-2</v>
      </c>
      <c r="J13">
        <f>IF($F13="s-curve",$D13+($E13-$D13)*$I$2/(1+EXP($I$3*(COUNT($H$9:J$9)+$I$4))),TREND($D13:$E13,$D$9:$E$9,J$9))</f>
        <v>1.4698803281433248E-2</v>
      </c>
      <c r="K13">
        <f>IF($F13="s-curve",$D13+($E13-$D13)*$I$2/(1+EXP($I$3*(COUNT($H$9:K$9)+$I$4))),TREND($D13:$E13,$D$9:$E$9,K$9))</f>
        <v>1.5274505447364417E-2</v>
      </c>
      <c r="L13">
        <f>IF($F13="s-curve",$D13+($E13-$D13)*$I$2/(1+EXP($I$3*(COUNT($H$9:L$9)+$I$4))),TREND($D13:$E13,$D$9:$E$9,L$9))</f>
        <v>1.5850207613295586E-2</v>
      </c>
      <c r="M13">
        <f>IF($F13="s-curve",$D13+($E13-$D13)*$I$2/(1+EXP($I$3*(COUNT($H$9:M$9)+$I$4))),TREND($D13:$E13,$D$9:$E$9,M$9))</f>
        <v>1.6425909779226755E-2</v>
      </c>
      <c r="N13">
        <f>IF($F13="s-curve",$D13+($E13-$D13)*$I$2/(1+EXP($I$3*(COUNT($H$9:N$9)+$I$4))),TREND($D13:$E13,$D$9:$E$9,N$9))</f>
        <v>1.7001611945157924E-2</v>
      </c>
      <c r="O13">
        <f>IF($F13="s-curve",$D13+($E13-$D13)*$I$2/(1+EXP($I$3*(COUNT($H$9:O$9)+$I$4))),TREND($D13:$E13,$D$9:$E$9,O$9))</f>
        <v>1.7577314111089093E-2</v>
      </c>
      <c r="P13">
        <f>IF($F13="s-curve",$D13+($E13-$D13)*$I$2/(1+EXP($I$3*(COUNT($H$9:P$9)+$I$4))),TREND($D13:$E13,$D$9:$E$9,P$9))</f>
        <v>1.8153016277020262E-2</v>
      </c>
      <c r="Q13">
        <f>IF($F13="s-curve",$D13+($E13-$D13)*$I$2/(1+EXP($I$3*(COUNT($H$9:Q$9)+$I$4))),TREND($D13:$E13,$D$9:$E$9,Q$9))</f>
        <v>1.8728718442951431E-2</v>
      </c>
      <c r="R13">
        <f>IF($F13="s-curve",$D13+($E13-$D13)*$I$2/(1+EXP($I$3*(COUNT($H$9:R$9)+$I$4))),TREND($D13:$E13,$D$9:$E$9,R$9))</f>
        <v>1.93044206088826E-2</v>
      </c>
      <c r="S13">
        <f>IF($F13="s-curve",$D13+($E13-$D13)*$I$2/(1+EXP($I$3*(COUNT($H$9:S$9)+$I$4))),TREND($D13:$E13,$D$9:$E$9,S$9))</f>
        <v>1.9880122774813769E-2</v>
      </c>
      <c r="T13">
        <f>IF($F13="s-curve",$D13+($E13-$D13)*$I$2/(1+EXP($I$3*(COUNT($H$9:T$9)+$I$4))),TREND($D13:$E13,$D$9:$E$9,T$9))</f>
        <v>2.0455824940744938E-2</v>
      </c>
      <c r="U13">
        <f>IF($F13="s-curve",$D13+($E13-$D13)*$I$2/(1+EXP($I$3*(COUNT($H$9:U$9)+$I$4))),TREND($D13:$E13,$D$9:$E$9,U$9))</f>
        <v>2.1031527106676107E-2</v>
      </c>
      <c r="V13">
        <f>IF($F13="s-curve",$D13+($E13-$D13)*$I$2/(1+EXP($I$3*(COUNT($H$9:V$9)+$I$4))),TREND($D13:$E13,$D$9:$E$9,V$9))</f>
        <v>2.1607229272607276E-2</v>
      </c>
      <c r="W13">
        <f>IF($F13="s-curve",$D13+($E13-$D13)*$I$2/(1+EXP($I$3*(COUNT($H$9:W$9)+$I$4))),TREND($D13:$E13,$D$9:$E$9,W$9))</f>
        <v>2.2182931438538667E-2</v>
      </c>
      <c r="X13">
        <f>IF($F13="s-curve",$D13+($E13-$D13)*$I$2/(1+EXP($I$3*(COUNT($H$9:X$9)+$I$4))),TREND($D13:$E13,$D$9:$E$9,X$9))</f>
        <v>2.2758633604469836E-2</v>
      </c>
      <c r="Y13">
        <f>IF($F13="s-curve",$D13+($E13-$D13)*$I$2/(1+EXP($I$3*(COUNT($H$9:Y$9)+$I$4))),TREND($D13:$E13,$D$9:$E$9,Y$9))</f>
        <v>2.3334335770401005E-2</v>
      </c>
      <c r="Z13">
        <f>IF($F13="s-curve",$D13+($E13-$D13)*$I$2/(1+EXP($I$3*(COUNT($H$9:Z$9)+$I$4))),TREND($D13:$E13,$D$9:$E$9,Z$9))</f>
        <v>2.3910037936332174E-2</v>
      </c>
      <c r="AA13">
        <f>IF($F13="s-curve",$D13+($E13-$D13)*$I$2/(1+EXP($I$3*(COUNT($H$9:AA$9)+$I$4))),TREND($D13:$E13,$D$9:$E$9,AA$9))</f>
        <v>2.4485740102263343E-2</v>
      </c>
      <c r="AB13">
        <f>IF($F13="s-curve",$D13+($E13-$D13)*$I$2/(1+EXP($I$3*(COUNT($H$9:AB$9)+$I$4))),TREND($D13:$E13,$D$9:$E$9,AB$9))</f>
        <v>2.5061442268194511E-2</v>
      </c>
      <c r="AC13">
        <f>IF($F13="s-curve",$D13+($E13-$D13)*$I$2/(1+EXP($I$3*(COUNT($H$9:AC$9)+$I$4))),TREND($D13:$E13,$D$9:$E$9,AC$9))</f>
        <v>2.563714443412568E-2</v>
      </c>
      <c r="AD13">
        <f>IF($F13="s-curve",$D13+($E13-$D13)*$I$2/(1+EXP($I$3*(COUNT($H$9:AD$9)+$I$4))),TREND($D13:$E13,$D$9:$E$9,AD$9))</f>
        <v>2.6212846600056849E-2</v>
      </c>
      <c r="AE13">
        <f>IF($F13="s-curve",$D13+($E13-$D13)*$I$2/(1+EXP($I$3*(COUNT($H$9:AE$9)+$I$4))),TREND($D13:$E13,$D$9:$E$9,AE$9))</f>
        <v>2.6788548765988018E-2</v>
      </c>
      <c r="AF13">
        <f>IF($F13="s-curve",$D13+($E13-$D13)*$I$2/(1+EXP($I$3*(COUNT($H$9:AF$9)+$I$4))),TREND($D13:$E13,$D$9:$E$9,AF$9))</f>
        <v>2.7364250931919187E-2</v>
      </c>
      <c r="AG13">
        <f>IF($F13="s-curve",$D13+($E13-$D13)*$I$2/(1+EXP($I$3*(COUNT($H$9:AG$9)+$I$4))),TREND($D13:$E13,$D$9:$E$9,AG$9))</f>
        <v>2.7939953097850356E-2</v>
      </c>
      <c r="AH13">
        <f>IF($F13="s-curve",$D13+($E13-$D13)*$I$2/(1+EXP($I$3*(COUNT($H$9:AH$9)+$I$4))),TREND($D13:$E13,$D$9:$E$9,AH$9))</f>
        <v>2.8515655263781525E-2</v>
      </c>
      <c r="AI13">
        <f>IF($F13="s-curve",$D13+($E13-$D13)*$I$2/(1+EXP($I$3*(COUNT($H$9:AI$9)+$I$4))),TREND($D13:$E13,$D$9:$E$9,AI$9))</f>
        <v>2.9091357429712694E-2</v>
      </c>
      <c r="AJ13">
        <f>IF($F13="s-curve",$D13+($E13-$D13)*$I$2/(1+EXP($I$3*(COUNT($H$9:AJ$9)+$I$4))),TREND($D13:$E13,$D$9:$E$9,AJ$9))</f>
        <v>2.9667059595643863E-2</v>
      </c>
      <c r="AK13">
        <f>IF($F13="s-curve",$D13+($E13-$D13)*$I$2/(1+EXP($I$3*(COUNT($H$9:AK$9)+$I$4))),TREND($D13:$E13,$D$9:$E$9,AK$9))</f>
        <v>3.0242761761575032E-2</v>
      </c>
      <c r="AL13">
        <f>IF($F13="s-curve",$D13+($E13-$D13)*$I$2/(1+EXP($I$3*(COUNT($H$9:AL$9)+$I$4))),TREND($D13:$E13,$D$9:$E$9,AL$9))</f>
        <v>3.0818463927506201E-2</v>
      </c>
    </row>
    <row r="14" spans="1:38" x14ac:dyDescent="0.25">
      <c r="C14" t="s">
        <v>5</v>
      </c>
      <c r="D14" s="22">
        <v>2.5000000000000001E-2</v>
      </c>
      <c r="E14" s="22">
        <f>SUM(SUM(INDEX('AEO 39'!25:26,0,MATCH(E$9,'AEO 39'!$1:$1,0))),SUM(INDEX('AEO 39'!47:48,0,MATCH(E$9,'AEO 39'!$1:$1,0))))/INDEX('AEO 39'!$59:$59,MATCH(E$9,'AEO 39'!$1:$1,0))*Assumptions!A11*2</f>
        <v>0.13109351086063947</v>
      </c>
      <c r="F14" s="7" t="str">
        <f>IF(D14=E14,"n/a",IF(OR(C14="battery electric vehicle",C14="natural gas vehicle",C14="plugin hybrid vehicle",C14="hydrogen vehicle"),"s-curve","linear"))</f>
        <v>s-curve</v>
      </c>
      <c r="H14" s="22">
        <f t="shared" si="1"/>
        <v>2.5000000000000001E-2</v>
      </c>
      <c r="I14">
        <f>IF($F14="s-curve",$D14+($E14-$D14)*$I$2/(1+EXP($I$3*(COUNT($H$9:I$9)+$I$4))),TREND($D14:$E14,$D$9:$E$9,I$9))</f>
        <v>2.6567428891905699E-2</v>
      </c>
      <c r="J14">
        <f>IF($F14="s-curve",$D14+($E14-$D14)*$I$2/(1+EXP($I$3*(COUNT($H$9:J$9)+$I$4))),TREND($D14:$E14,$D$9:$E$9,J$9))</f>
        <v>2.7104927691876762E-2</v>
      </c>
      <c r="K14">
        <f>IF($F14="s-curve",$D14+($E14-$D14)*$I$2/(1+EXP($I$3*(COUNT($H$9:K$9)+$I$4))),TREND($D14:$E14,$D$9:$E$9,K$9))</f>
        <v>2.7821768426907579E-2</v>
      </c>
      <c r="L14">
        <f>IF($F14="s-curve",$D14+($E14-$D14)*$I$2/(1+EXP($I$3*(COUNT($H$9:L$9)+$I$4))),TREND($D14:$E14,$D$9:$E$9,L$9))</f>
        <v>2.8773872355422291E-2</v>
      </c>
      <c r="M14">
        <f>IF($F14="s-curve",$D14+($E14-$D14)*$I$2/(1+EXP($I$3*(COUNT($H$9:M$9)+$I$4))),TREND($D14:$E14,$D$9:$E$9,M$9))</f>
        <v>3.0031577391039493E-2</v>
      </c>
      <c r="N14">
        <f>IF($F14="s-curve",$D14+($E14-$D14)*$I$2/(1+EXP($I$3*(COUNT($H$9:N$9)+$I$4))),TREND($D14:$E14,$D$9:$E$9,N$9))</f>
        <v>3.168106443476388E-2</v>
      </c>
      <c r="O14">
        <f>IF($F14="s-curve",$D14+($E14-$D14)*$I$2/(1+EXP($I$3*(COUNT($H$9:O$9)+$I$4))),TREND($D14:$E14,$D$9:$E$9,O$9))</f>
        <v>3.3824083378786625E-2</v>
      </c>
      <c r="P14">
        <f>IF($F14="s-curve",$D14+($E14-$D14)*$I$2/(1+EXP($I$3*(COUNT($H$9:P$9)+$I$4))),TREND($D14:$E14,$D$9:$E$9,P$9))</f>
        <v>3.6574464784378008E-2</v>
      </c>
      <c r="Q14">
        <f>IF($F14="s-curve",$D14+($E14-$D14)*$I$2/(1+EXP($I$3*(COUNT($H$9:Q$9)+$I$4))),TREND($D14:$E14,$D$9:$E$9,Q$9))</f>
        <v>4.0049477494613184E-2</v>
      </c>
      <c r="R14">
        <f>IF($F14="s-curve",$D14+($E14-$D14)*$I$2/(1+EXP($I$3*(COUNT($H$9:R$9)+$I$4))),TREND($D14:$E14,$D$9:$E$9,R$9))</f>
        <v>4.4354164291207518E-2</v>
      </c>
      <c r="S14">
        <f>IF($F14="s-curve",$D14+($E14-$D14)*$I$2/(1+EXP($I$3*(COUNT($H$9:S$9)+$I$4))),TREND($D14:$E14,$D$9:$E$9,S$9))</f>
        <v>4.9558018395815848E-2</v>
      </c>
      <c r="T14">
        <f>IF($F14="s-curve",$D14+($E14-$D14)*$I$2/(1+EXP($I$3*(COUNT($H$9:T$9)+$I$4))),TREND($D14:$E14,$D$9:$E$9,T$9))</f>
        <v>5.5666382082527388E-2</v>
      </c>
      <c r="U14">
        <f>IF($F14="s-curve",$D14+($E14-$D14)*$I$2/(1+EXP($I$3*(COUNT($H$9:U$9)+$I$4))),TREND($D14:$E14,$D$9:$E$9,U$9))</f>
        <v>6.2593566523832689E-2</v>
      </c>
      <c r="V14">
        <f>IF($F14="s-curve",$D14+($E14-$D14)*$I$2/(1+EXP($I$3*(COUNT($H$9:V$9)+$I$4))),TREND($D14:$E14,$D$9:$E$9,V$9))</f>
        <v>7.0148887464468651E-2</v>
      </c>
      <c r="W14">
        <f>IF($F14="s-curve",$D14+($E14-$D14)*$I$2/(1+EXP($I$3*(COUNT($H$9:W$9)+$I$4))),TREND($D14:$E14,$D$9:$E$9,W$9))</f>
        <v>7.8046755430319747E-2</v>
      </c>
      <c r="X14">
        <f>IF($F14="s-curve",$D14+($E14-$D14)*$I$2/(1+EXP($I$3*(COUNT($H$9:X$9)+$I$4))),TREND($D14:$E14,$D$9:$E$9,X$9))</f>
        <v>8.5944623396170816E-2</v>
      </c>
      <c r="Y14">
        <f>IF($F14="s-curve",$D14+($E14-$D14)*$I$2/(1+EXP($I$3*(COUNT($H$9:Y$9)+$I$4))),TREND($D14:$E14,$D$9:$E$9,Y$9))</f>
        <v>9.3499944336806806E-2</v>
      </c>
      <c r="Z14">
        <f>IF($F14="s-curve",$D14+($E14-$D14)*$I$2/(1+EXP($I$3*(COUNT($H$9:Z$9)+$I$4))),TREND($D14:$E14,$D$9:$E$9,Z$9))</f>
        <v>0.10042712877811208</v>
      </c>
      <c r="AA14">
        <f>IF($F14="s-curve",$D14+($E14-$D14)*$I$2/(1+EXP($I$3*(COUNT($H$9:AA$9)+$I$4))),TREND($D14:$E14,$D$9:$E$9,AA$9))</f>
        <v>0.10653549246482363</v>
      </c>
      <c r="AB14">
        <f>IF($F14="s-curve",$D14+($E14-$D14)*$I$2/(1+EXP($I$3*(COUNT($H$9:AB$9)+$I$4))),TREND($D14:$E14,$D$9:$E$9,AB$9))</f>
        <v>0.11173934656943196</v>
      </c>
      <c r="AC14">
        <f>IF($F14="s-curve",$D14+($E14-$D14)*$I$2/(1+EXP($I$3*(COUNT($H$9:AC$9)+$I$4))),TREND($D14:$E14,$D$9:$E$9,AC$9))</f>
        <v>0.11604403336602631</v>
      </c>
      <c r="AD14">
        <f>IF($F14="s-curve",$D14+($E14-$D14)*$I$2/(1+EXP($I$3*(COUNT($H$9:AD$9)+$I$4))),TREND($D14:$E14,$D$9:$E$9,AD$9))</f>
        <v>0.11951904607626149</v>
      </c>
      <c r="AE14">
        <f>IF($F14="s-curve",$D14+($E14-$D14)*$I$2/(1+EXP($I$3*(COUNT($H$9:AE$9)+$I$4))),TREND($D14:$E14,$D$9:$E$9,AE$9))</f>
        <v>0.12226942748185285</v>
      </c>
      <c r="AF14">
        <f>IF($F14="s-curve",$D14+($E14-$D14)*$I$2/(1+EXP($I$3*(COUNT($H$9:AF$9)+$I$4))),TREND($D14:$E14,$D$9:$E$9,AF$9))</f>
        <v>0.12441244642587562</v>
      </c>
      <c r="AG14">
        <f>IF($F14="s-curve",$D14+($E14-$D14)*$I$2/(1+EXP($I$3*(COUNT($H$9:AG$9)+$I$4))),TREND($D14:$E14,$D$9:$E$9,AG$9))</f>
        <v>0.12606193346959998</v>
      </c>
      <c r="AH14">
        <f>IF($F14="s-curve",$D14+($E14-$D14)*$I$2/(1+EXP($I$3*(COUNT($H$9:AH$9)+$I$4))),TREND($D14:$E14,$D$9:$E$9,AH$9))</f>
        <v>0.12731963850521719</v>
      </c>
      <c r="AI14">
        <f>IF($F14="s-curve",$D14+($E14-$D14)*$I$2/(1+EXP($I$3*(COUNT($H$9:AI$9)+$I$4))),TREND($D14:$E14,$D$9:$E$9,AI$9))</f>
        <v>0.12827174243373191</v>
      </c>
      <c r="AJ14">
        <f>IF($F14="s-curve",$D14+($E14-$D14)*$I$2/(1+EXP($I$3*(COUNT($H$9:AJ$9)+$I$4))),TREND($D14:$E14,$D$9:$E$9,AJ$9))</f>
        <v>0.12898858316876272</v>
      </c>
      <c r="AK14">
        <f>IF($F14="s-curve",$D14+($E14-$D14)*$I$2/(1+EXP($I$3*(COUNT($H$9:AK$9)+$I$4))),TREND($D14:$E14,$D$9:$E$9,AK$9))</f>
        <v>0.12952608196873377</v>
      </c>
      <c r="AL14">
        <f>IF($F14="s-curve",$D14+($E14-$D14)*$I$2/(1+EXP($I$3*(COUNT($H$9:AL$9)+$I$4))),TREND($D14:$E14,$D$9:$E$9,AL$9))</f>
        <v>0.12992786754333543</v>
      </c>
    </row>
    <row r="15" spans="1:38" x14ac:dyDescent="0.25">
      <c r="C15" t="s">
        <v>125</v>
      </c>
      <c r="D15" s="36">
        <f>SYVBT!H22</f>
        <v>5.2241603792463238E-3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5.2241603792463238E-3</v>
      </c>
      <c r="I15">
        <f>IF($F15="s-curve",$D15+($E15-$D15)*$I$2/(1+EXP($I$3*(COUNT($H$9:I$9)+$I$4))),TREND($D15:$E15,$D$9:$E$9,I$9))</f>
        <v>5.0787434012943833E-3</v>
      </c>
      <c r="J15">
        <f>IF($F15="s-curve",$D15+($E15-$D15)*$I$2/(1+EXP($I$3*(COUNT($H$9:J$9)+$I$4))),TREND($D15:$E15,$D$9:$E$9,J$9))</f>
        <v>4.9333264233424878E-3</v>
      </c>
      <c r="K15">
        <f>IF($F15="s-curve",$D15+($E15-$D15)*$I$2/(1+EXP($I$3*(COUNT($H$9:K$9)+$I$4))),TREND($D15:$E15,$D$9:$E$9,K$9))</f>
        <v>4.7879094453905924E-3</v>
      </c>
      <c r="L15">
        <f>IF($F15="s-curve",$D15+($E15-$D15)*$I$2/(1+EXP($I$3*(COUNT($H$9:L$9)+$I$4))),TREND($D15:$E15,$D$9:$E$9,L$9))</f>
        <v>4.6424924674386969E-3</v>
      </c>
      <c r="M15">
        <f>IF($F15="s-curve",$D15+($E15-$D15)*$I$2/(1+EXP($I$3*(COUNT($H$9:M$9)+$I$4))),TREND($D15:$E15,$D$9:$E$9,M$9))</f>
        <v>4.4970754894868015E-3</v>
      </c>
      <c r="N15">
        <f>IF($F15="s-curve",$D15+($E15-$D15)*$I$2/(1+EXP($I$3*(COUNT($H$9:N$9)+$I$4))),TREND($D15:$E15,$D$9:$E$9,N$9))</f>
        <v>4.351658511534906E-3</v>
      </c>
      <c r="O15">
        <f>IF($F15="s-curve",$D15+($E15-$D15)*$I$2/(1+EXP($I$3*(COUNT($H$9:O$9)+$I$4))),TREND($D15:$E15,$D$9:$E$9,O$9))</f>
        <v>4.2062415335830106E-3</v>
      </c>
      <c r="P15">
        <f>IF($F15="s-curve",$D15+($E15-$D15)*$I$2/(1+EXP($I$3*(COUNT($H$9:P$9)+$I$4))),TREND($D15:$E15,$D$9:$E$9,P$9))</f>
        <v>4.0608245556311151E-3</v>
      </c>
      <c r="Q15">
        <f>IF($F15="s-curve",$D15+($E15-$D15)*$I$2/(1+EXP($I$3*(COUNT($H$9:Q$9)+$I$4))),TREND($D15:$E15,$D$9:$E$9,Q$9))</f>
        <v>3.9154075776792197E-3</v>
      </c>
      <c r="R15">
        <f>IF($F15="s-curve",$D15+($E15-$D15)*$I$2/(1+EXP($I$3*(COUNT($H$9:R$9)+$I$4))),TREND($D15:$E15,$D$9:$E$9,R$9))</f>
        <v>3.7699905997273242E-3</v>
      </c>
      <c r="S15">
        <f>IF($F15="s-curve",$D15+($E15-$D15)*$I$2/(1+EXP($I$3*(COUNT($H$9:S$9)+$I$4))),TREND($D15:$E15,$D$9:$E$9,S$9))</f>
        <v>3.6245736217754287E-3</v>
      </c>
      <c r="T15">
        <f>IF($F15="s-curve",$D15+($E15-$D15)*$I$2/(1+EXP($I$3*(COUNT($H$9:T$9)+$I$4))),TREND($D15:$E15,$D$9:$E$9,T$9))</f>
        <v>3.4791566438235333E-3</v>
      </c>
      <c r="U15">
        <f>IF($F15="s-curve",$D15+($E15-$D15)*$I$2/(1+EXP($I$3*(COUNT($H$9:U$9)+$I$4))),TREND($D15:$E15,$D$9:$E$9,U$9))</f>
        <v>3.3337396658716378E-3</v>
      </c>
      <c r="V15">
        <f>IF($F15="s-curve",$D15+($E15-$D15)*$I$2/(1+EXP($I$3*(COUNT($H$9:V$9)+$I$4))),TREND($D15:$E15,$D$9:$E$9,V$9))</f>
        <v>3.1883226879197424E-3</v>
      </c>
      <c r="W15">
        <f>IF($F15="s-curve",$D15+($E15-$D15)*$I$2/(1+EXP($I$3*(COUNT($H$9:W$9)+$I$4))),TREND($D15:$E15,$D$9:$E$9,W$9))</f>
        <v>3.0429057099678469E-3</v>
      </c>
      <c r="X15">
        <f>IF($F15="s-curve",$D15+($E15-$D15)*$I$2/(1+EXP($I$3*(COUNT($H$9:X$9)+$I$4))),TREND($D15:$E15,$D$9:$E$9,X$9))</f>
        <v>2.8974887320159515E-3</v>
      </c>
      <c r="Y15">
        <f>IF($F15="s-curve",$D15+($E15-$D15)*$I$2/(1+EXP($I$3*(COUNT($H$9:Y$9)+$I$4))),TREND($D15:$E15,$D$9:$E$9,Y$9))</f>
        <v>2.752071754064056E-3</v>
      </c>
      <c r="Z15">
        <f>IF($F15="s-curve",$D15+($E15-$D15)*$I$2/(1+EXP($I$3*(COUNT($H$9:Z$9)+$I$4))),TREND($D15:$E15,$D$9:$E$9,Z$9))</f>
        <v>2.6066547761121606E-3</v>
      </c>
      <c r="AA15">
        <f>IF($F15="s-curve",$D15+($E15-$D15)*$I$2/(1+EXP($I$3*(COUNT($H$9:AA$9)+$I$4))),TREND($D15:$E15,$D$9:$E$9,AA$9))</f>
        <v>2.4612377981602096E-3</v>
      </c>
      <c r="AB15">
        <f>IF($F15="s-curve",$D15+($E15-$D15)*$I$2/(1+EXP($I$3*(COUNT($H$9:AB$9)+$I$4))),TREND($D15:$E15,$D$9:$E$9,AB$9))</f>
        <v>2.3158208202083141E-3</v>
      </c>
      <c r="AC15">
        <f>IF($F15="s-curve",$D15+($E15-$D15)*$I$2/(1+EXP($I$3*(COUNT($H$9:AC$9)+$I$4))),TREND($D15:$E15,$D$9:$E$9,AC$9))</f>
        <v>2.1704038422564187E-3</v>
      </c>
      <c r="AD15">
        <f>IF($F15="s-curve",$D15+($E15-$D15)*$I$2/(1+EXP($I$3*(COUNT($H$9:AD$9)+$I$4))),TREND($D15:$E15,$D$9:$E$9,AD$9))</f>
        <v>2.0249868643045232E-3</v>
      </c>
      <c r="AE15">
        <f>IF($F15="s-curve",$D15+($E15-$D15)*$I$2/(1+EXP($I$3*(COUNT($H$9:AE$9)+$I$4))),TREND($D15:$E15,$D$9:$E$9,AE$9))</f>
        <v>1.8795698863526278E-3</v>
      </c>
      <c r="AF15">
        <f>IF($F15="s-curve",$D15+($E15-$D15)*$I$2/(1+EXP($I$3*(COUNT($H$9:AF$9)+$I$4))),TREND($D15:$E15,$D$9:$E$9,AF$9))</f>
        <v>1.7341529084007323E-3</v>
      </c>
      <c r="AG15">
        <f>IF($F15="s-curve",$D15+($E15-$D15)*$I$2/(1+EXP($I$3*(COUNT($H$9:AG$9)+$I$4))),TREND($D15:$E15,$D$9:$E$9,AG$9))</f>
        <v>1.5887359304488369E-3</v>
      </c>
      <c r="AH15">
        <f>IF($F15="s-curve",$D15+($E15-$D15)*$I$2/(1+EXP($I$3*(COUNT($H$9:AH$9)+$I$4))),TREND($D15:$E15,$D$9:$E$9,AH$9))</f>
        <v>1.4433189524969414E-3</v>
      </c>
      <c r="AI15">
        <f>IF($F15="s-curve",$D15+($E15-$D15)*$I$2/(1+EXP($I$3*(COUNT($H$9:AI$9)+$I$4))),TREND($D15:$E15,$D$9:$E$9,AI$9))</f>
        <v>1.297901974545046E-3</v>
      </c>
      <c r="AJ15">
        <f>IF($F15="s-curve",$D15+($E15-$D15)*$I$2/(1+EXP($I$3*(COUNT($H$9:AJ$9)+$I$4))),TREND($D15:$E15,$D$9:$E$9,AJ$9))</f>
        <v>1.1524849965931505E-3</v>
      </c>
      <c r="AK15">
        <f>IF($F15="s-curve",$D15+($E15-$D15)*$I$2/(1+EXP($I$3*(COUNT($H$9:AK$9)+$I$4))),TREND($D15:$E15,$D$9:$E$9,AK$9))</f>
        <v>1.0070680186412551E-3</v>
      </c>
      <c r="AL15">
        <f>IF($F15="s-curve",$D15+($E15-$D15)*$I$2/(1+EXP($I$3*(COUNT($H$9:AL$9)+$I$4))),TREND($D15:$E15,$D$9:$E$9,AL$9))</f>
        <v>8.616510406893596E-4</v>
      </c>
    </row>
    <row r="16" spans="1:38" ht="15.75" thickBot="1" x14ac:dyDescent="0.3">
      <c r="A16" s="23"/>
      <c r="B16" s="23"/>
      <c r="C16" s="23" t="s">
        <v>126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123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0.13109351086063947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1.936779684237523E-3</v>
      </c>
      <c r="J21">
        <f>IF($F21="s-curve",$D21+($E21-$D21)*$I$2/(1+EXP($I$3*(COUNT($H$9:J$9)+$I$4))),TREND($D21:$E21,$D$9:$E$9,J$9))</f>
        <v>2.6009353352286976E-3</v>
      </c>
      <c r="K21">
        <f>IF($F21="s-curve",$D21+($E21-$D21)*$I$2/(1+EXP($I$3*(COUNT($H$9:K$9)+$I$4))),TREND($D21:$E21,$D$9:$E$9,K$9))</f>
        <v>3.4866932663292233E-3</v>
      </c>
      <c r="L21">
        <f>IF($F21="s-curve",$D21+($E21-$D21)*$I$2/(1+EXP($I$3*(COUNT($H$9:L$9)+$I$4))),TREND($D21:$E21,$D$9:$E$9,L$9))</f>
        <v>4.6631520872381935E-3</v>
      </c>
      <c r="M21">
        <f>IF($F21="s-curve",$D21+($E21-$D21)*$I$2/(1+EXP($I$3*(COUNT($H$9:M$9)+$I$4))),TREND($D21:$E21,$D$9:$E$9,M$9))</f>
        <v>6.2172242204786609E-3</v>
      </c>
      <c r="N21">
        <f>IF($F21="s-curve",$D21+($E21-$D21)*$I$2/(1+EXP($I$3*(COUNT($H$9:N$9)+$I$4))),TREND($D21:$E21,$D$9:$E$9,N$9))</f>
        <v>8.2553983361887875E-3</v>
      </c>
      <c r="O21">
        <f>IF($F21="s-curve",$D21+($E21-$D21)*$I$2/(1+EXP($I$3*(COUNT($H$9:O$9)+$I$4))),TREND($D21:$E21,$D$9:$E$9,O$9))</f>
        <v>1.0903400791134683E-2</v>
      </c>
      <c r="P21">
        <f>IF($F21="s-curve",$D21+($E21-$D21)*$I$2/(1+EXP($I$3*(COUNT($H$9:P$9)+$I$4))),TREND($D21:$E21,$D$9:$E$9,P$9))</f>
        <v>1.4301885314268325E-2</v>
      </c>
      <c r="Q21">
        <f>IF($F21="s-curve",$D21+($E21-$D21)*$I$2/(1+EXP($I$3*(COUNT($H$9:Q$9)+$I$4))),TREND($D21:$E21,$D$9:$E$9,Q$9))</f>
        <v>1.8595754117125374E-2</v>
      </c>
      <c r="R21">
        <f>IF($F21="s-curve",$D21+($E21-$D21)*$I$2/(1+EXP($I$3*(COUNT($H$9:R$9)+$I$4))),TREND($D21:$E21,$D$9:$E$9,R$9))</f>
        <v>2.391480238636642E-2</v>
      </c>
      <c r="S21">
        <f>IF($F21="s-curve",$D21+($E21-$D21)*$I$2/(1+EXP($I$3*(COUNT($H$9:S$9)+$I$4))),TREND($D21:$E21,$D$9:$E$9,S$9))</f>
        <v>3.0344898808340407E-2</v>
      </c>
      <c r="T21">
        <f>IF($F21="s-curve",$D21+($E21-$D21)*$I$2/(1+EXP($I$3*(COUNT($H$9:T$9)+$I$4))),TREND($D21:$E21,$D$9:$E$9,T$9))</f>
        <v>3.7892644516902288E-2</v>
      </c>
      <c r="U21">
        <f>IF($F21="s-curve",$D21+($E21-$D21)*$I$2/(1+EXP($I$3*(COUNT($H$9:U$9)+$I$4))),TREND($D21:$E21,$D$9:$E$9,U$9))</f>
        <v>4.6452158868187786E-2</v>
      </c>
      <c r="V21">
        <f>IF($F21="s-curve",$D21+($E21-$D21)*$I$2/(1+EXP($I$3*(COUNT($H$9:V$9)+$I$4))),TREND($D21:$E21,$D$9:$E$9,V$9))</f>
        <v>5.5787824544177182E-2</v>
      </c>
      <c r="W21">
        <f>IF($F21="s-curve",$D21+($E21-$D21)*$I$2/(1+EXP($I$3*(COUNT($H$9:W$9)+$I$4))),TREND($D21:$E21,$D$9:$E$9,W$9))</f>
        <v>6.5546755430319736E-2</v>
      </c>
      <c r="X21">
        <f>IF($F21="s-curve",$D21+($E21-$D21)*$I$2/(1+EXP($I$3*(COUNT($H$9:X$9)+$I$4))),TREND($D21:$E21,$D$9:$E$9,X$9))</f>
        <v>7.5305686316462297E-2</v>
      </c>
      <c r="Y21">
        <f>IF($F21="s-curve",$D21+($E21-$D21)*$I$2/(1+EXP($I$3*(COUNT($H$9:Y$9)+$I$4))),TREND($D21:$E21,$D$9:$E$9,Y$9))</f>
        <v>8.464135199245168E-2</v>
      </c>
      <c r="Z21">
        <f>IF($F21="s-curve",$D21+($E21-$D21)*$I$2/(1+EXP($I$3*(COUNT($H$9:Z$9)+$I$4))),TREND($D21:$E21,$D$9:$E$9,Z$9))</f>
        <v>9.3200866343737185E-2</v>
      </c>
      <c r="AA21">
        <f>IF($F21="s-curve",$D21+($E21-$D21)*$I$2/(1+EXP($I$3*(COUNT($H$9:AA$9)+$I$4))),TREND($D21:$E21,$D$9:$E$9,AA$9))</f>
        <v>0.10074861205229906</v>
      </c>
      <c r="AB21">
        <f>IF($F21="s-curve",$D21+($E21-$D21)*$I$2/(1+EXP($I$3*(COUNT($H$9:AB$9)+$I$4))),TREND($D21:$E21,$D$9:$E$9,AB$9))</f>
        <v>0.10717870847427305</v>
      </c>
      <c r="AC21">
        <f>IF($F21="s-curve",$D21+($E21-$D21)*$I$2/(1+EXP($I$3*(COUNT($H$9:AC$9)+$I$4))),TREND($D21:$E21,$D$9:$E$9,AC$9))</f>
        <v>0.11249775674351412</v>
      </c>
      <c r="AD21">
        <f>IF($F21="s-curve",$D21+($E21-$D21)*$I$2/(1+EXP($I$3*(COUNT($H$9:AD$9)+$I$4))),TREND($D21:$E21,$D$9:$E$9,AD$9))</f>
        <v>0.11679162554637115</v>
      </c>
      <c r="AE21">
        <f>IF($F21="s-curve",$D21+($E21-$D21)*$I$2/(1+EXP($I$3*(COUNT($H$9:AE$9)+$I$4))),TREND($D21:$E21,$D$9:$E$9,AE$9))</f>
        <v>0.12019011006950479</v>
      </c>
      <c r="AF21">
        <f>IF($F21="s-curve",$D21+($E21-$D21)*$I$2/(1+EXP($I$3*(COUNT($H$9:AF$9)+$I$4))),TREND($D21:$E21,$D$9:$E$9,AF$9))</f>
        <v>0.12283811252445069</v>
      </c>
      <c r="AG21">
        <f>IF($F21="s-curve",$D21+($E21-$D21)*$I$2/(1+EXP($I$3*(COUNT($H$9:AG$9)+$I$4))),TREND($D21:$E21,$D$9:$E$9,AG$9))</f>
        <v>0.12487628664016083</v>
      </c>
      <c r="AH21">
        <f>IF($F21="s-curve",$D21+($E21-$D21)*$I$2/(1+EXP($I$3*(COUNT($H$9:AH$9)+$I$4))),TREND($D21:$E21,$D$9:$E$9,AH$9))</f>
        <v>0.12643035877340128</v>
      </c>
      <c r="AI21">
        <f>IF($F21="s-curve",$D21+($E21-$D21)*$I$2/(1+EXP($I$3*(COUNT($H$9:AI$9)+$I$4))),TREND($D21:$E21,$D$9:$E$9,AI$9))</f>
        <v>0.12760681759431025</v>
      </c>
      <c r="AJ21">
        <f>IF($F21="s-curve",$D21+($E21-$D21)*$I$2/(1+EXP($I$3*(COUNT($H$9:AJ$9)+$I$4))),TREND($D21:$E21,$D$9:$E$9,AJ$9))</f>
        <v>0.12849257552541077</v>
      </c>
      <c r="AK21">
        <f>IF($F21="s-curve",$D21+($E21-$D21)*$I$2/(1+EXP($I$3*(COUNT($H$9:AK$9)+$I$4))),TREND($D21:$E21,$D$9:$E$9,AK$9))</f>
        <v>0.12915673117640195</v>
      </c>
      <c r="AL21">
        <f>IF($F21="s-curve",$D21+($E21-$D21)*$I$2/(1+EXP($I$3*(COUNT($H$9:AL$9)+$I$4))),TREND($D21:$E21,$D$9:$E$9,AL$9))</f>
        <v>0.12965319397757058</v>
      </c>
    </row>
    <row r="22" spans="1:38" x14ac:dyDescent="0.25">
      <c r="C22" t="s">
        <v>125</v>
      </c>
      <c r="D22" s="36">
        <f>SYVBT!H31</f>
        <v>2.2999934392606058E-2</v>
      </c>
      <c r="E22" s="36">
        <v>0.03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2.2999934392606058E-2</v>
      </c>
      <c r="I22">
        <f>IF($F22="s-curve",$D22+($E22-$D22)*$I$2/(1+EXP($I$3*(COUNT($H$9:I$9)+$I$4))),TREND($D22:$E22,$D$9:$E$9,I$9))</f>
        <v>2.3233269912852517E-2</v>
      </c>
      <c r="J22">
        <f>IF($F22="s-curve",$D22+($E22-$D22)*$I$2/(1+EXP($I$3*(COUNT($H$9:J$9)+$I$4))),TREND($D22:$E22,$D$9:$E$9,J$9))</f>
        <v>2.3466605433098975E-2</v>
      </c>
      <c r="K22">
        <f>IF($F22="s-curve",$D22+($E22-$D22)*$I$2/(1+EXP($I$3*(COUNT($H$9:K$9)+$I$4))),TREND($D22:$E22,$D$9:$E$9,K$9))</f>
        <v>2.3699940953345433E-2</v>
      </c>
      <c r="L22">
        <f>IF($F22="s-curve",$D22+($E22-$D22)*$I$2/(1+EXP($I$3*(COUNT($H$9:L$9)+$I$4))),TREND($D22:$E22,$D$9:$E$9,L$9))</f>
        <v>2.3933276473591891E-2</v>
      </c>
      <c r="M22">
        <f>IF($F22="s-curve",$D22+($E22-$D22)*$I$2/(1+EXP($I$3*(COUNT($H$9:M$9)+$I$4))),TREND($D22:$E22,$D$9:$E$9,M$9))</f>
        <v>2.4166611993838349E-2</v>
      </c>
      <c r="N22">
        <f>IF($F22="s-curve",$D22+($E22-$D22)*$I$2/(1+EXP($I$3*(COUNT($H$9:N$9)+$I$4))),TREND($D22:$E22,$D$9:$E$9,N$9))</f>
        <v>2.4399947514084808E-2</v>
      </c>
      <c r="O22">
        <f>IF($F22="s-curve",$D22+($E22-$D22)*$I$2/(1+EXP($I$3*(COUNT($H$9:O$9)+$I$4))),TREND($D22:$E22,$D$9:$E$9,O$9))</f>
        <v>2.4633283034331321E-2</v>
      </c>
      <c r="P22">
        <f>IF($F22="s-curve",$D22+($E22-$D22)*$I$2/(1+EXP($I$3*(COUNT($H$9:P$9)+$I$4))),TREND($D22:$E22,$D$9:$E$9,P$9))</f>
        <v>2.486661855457778E-2</v>
      </c>
      <c r="Q22">
        <f>IF($F22="s-curve",$D22+($E22-$D22)*$I$2/(1+EXP($I$3*(COUNT($H$9:Q$9)+$I$4))),TREND($D22:$E22,$D$9:$E$9,Q$9))</f>
        <v>2.5099954074824238E-2</v>
      </c>
      <c r="R22">
        <f>IF($F22="s-curve",$D22+($E22-$D22)*$I$2/(1+EXP($I$3*(COUNT($H$9:R$9)+$I$4))),TREND($D22:$E22,$D$9:$E$9,R$9))</f>
        <v>2.5333289595070696E-2</v>
      </c>
      <c r="S22">
        <f>IF($F22="s-curve",$D22+($E22-$D22)*$I$2/(1+EXP($I$3*(COUNT($H$9:S$9)+$I$4))),TREND($D22:$E22,$D$9:$E$9,S$9))</f>
        <v>2.5566625115317154E-2</v>
      </c>
      <c r="T22">
        <f>IF($F22="s-curve",$D22+($E22-$D22)*$I$2/(1+EXP($I$3*(COUNT($H$9:T$9)+$I$4))),TREND($D22:$E22,$D$9:$E$9,T$9))</f>
        <v>2.5799960635563612E-2</v>
      </c>
      <c r="U22">
        <f>IF($F22="s-curve",$D22+($E22-$D22)*$I$2/(1+EXP($I$3*(COUNT($H$9:U$9)+$I$4))),TREND($D22:$E22,$D$9:$E$9,U$9))</f>
        <v>2.6033296155810071E-2</v>
      </c>
      <c r="V22">
        <f>IF($F22="s-curve",$D22+($E22-$D22)*$I$2/(1+EXP($I$3*(COUNT($H$9:V$9)+$I$4))),TREND($D22:$E22,$D$9:$E$9,V$9))</f>
        <v>2.6266631676056529E-2</v>
      </c>
      <c r="W22">
        <f>IF($F22="s-curve",$D22+($E22-$D22)*$I$2/(1+EXP($I$3*(COUNT($H$9:W$9)+$I$4))),TREND($D22:$E22,$D$9:$E$9,W$9))</f>
        <v>2.6499967196303043E-2</v>
      </c>
      <c r="X22">
        <f>IF($F22="s-curve",$D22+($E22-$D22)*$I$2/(1+EXP($I$3*(COUNT($H$9:X$9)+$I$4))),TREND($D22:$E22,$D$9:$E$9,X$9))</f>
        <v>2.6733302716549501E-2</v>
      </c>
      <c r="Y22">
        <f>IF($F22="s-curve",$D22+($E22-$D22)*$I$2/(1+EXP($I$3*(COUNT($H$9:Y$9)+$I$4))),TREND($D22:$E22,$D$9:$E$9,Y$9))</f>
        <v>2.6966638236795959E-2</v>
      </c>
      <c r="Z22">
        <f>IF($F22="s-curve",$D22+($E22-$D22)*$I$2/(1+EXP($I$3*(COUNT($H$9:Z$9)+$I$4))),TREND($D22:$E22,$D$9:$E$9,Z$9))</f>
        <v>2.7199973757042417E-2</v>
      </c>
      <c r="AA22">
        <f>IF($F22="s-curve",$D22+($E22-$D22)*$I$2/(1+EXP($I$3*(COUNT($H$9:AA$9)+$I$4))),TREND($D22:$E22,$D$9:$E$9,AA$9))</f>
        <v>2.7433309277288875E-2</v>
      </c>
      <c r="AB22">
        <f>IF($F22="s-curve",$D22+($E22-$D22)*$I$2/(1+EXP($I$3*(COUNT($H$9:AB$9)+$I$4))),TREND($D22:$E22,$D$9:$E$9,AB$9))</f>
        <v>2.7666644797535334E-2</v>
      </c>
      <c r="AC22">
        <f>IF($F22="s-curve",$D22+($E22-$D22)*$I$2/(1+EXP($I$3*(COUNT($H$9:AC$9)+$I$4))),TREND($D22:$E22,$D$9:$E$9,AC$9))</f>
        <v>2.7899980317781792E-2</v>
      </c>
      <c r="AD22">
        <f>IF($F22="s-curve",$D22+($E22-$D22)*$I$2/(1+EXP($I$3*(COUNT($H$9:AD$9)+$I$4))),TREND($D22:$E22,$D$9:$E$9,AD$9))</f>
        <v>2.813331583802825E-2</v>
      </c>
      <c r="AE22">
        <f>IF($F22="s-curve",$D22+($E22-$D22)*$I$2/(1+EXP($I$3*(COUNT($H$9:AE$9)+$I$4))),TREND($D22:$E22,$D$9:$E$9,AE$9))</f>
        <v>2.8366651358274708E-2</v>
      </c>
      <c r="AF22">
        <f>IF($F22="s-curve",$D22+($E22-$D22)*$I$2/(1+EXP($I$3*(COUNT($H$9:AF$9)+$I$4))),TREND($D22:$E22,$D$9:$E$9,AF$9))</f>
        <v>2.8599986878521222E-2</v>
      </c>
      <c r="AG22">
        <f>IF($F22="s-curve",$D22+($E22-$D22)*$I$2/(1+EXP($I$3*(COUNT($H$9:AG$9)+$I$4))),TREND($D22:$E22,$D$9:$E$9,AG$9))</f>
        <v>2.883332239876768E-2</v>
      </c>
      <c r="AH22">
        <f>IF($F22="s-curve",$D22+($E22-$D22)*$I$2/(1+EXP($I$3*(COUNT($H$9:AH$9)+$I$4))),TREND($D22:$E22,$D$9:$E$9,AH$9))</f>
        <v>2.9066657919014138E-2</v>
      </c>
      <c r="AI22">
        <f>IF($F22="s-curve",$D22+($E22-$D22)*$I$2/(1+EXP($I$3*(COUNT($H$9:AI$9)+$I$4))),TREND($D22:$E22,$D$9:$E$9,AI$9))</f>
        <v>2.9299993439260597E-2</v>
      </c>
      <c r="AJ22">
        <f>IF($F22="s-curve",$D22+($E22-$D22)*$I$2/(1+EXP($I$3*(COUNT($H$9:AJ$9)+$I$4))),TREND($D22:$E22,$D$9:$E$9,AJ$9))</f>
        <v>2.9533328959507055E-2</v>
      </c>
      <c r="AK22">
        <f>IF($F22="s-curve",$D22+($E22-$D22)*$I$2/(1+EXP($I$3*(COUNT($H$9:AK$9)+$I$4))),TREND($D22:$E22,$D$9:$E$9,AK$9))</f>
        <v>2.9766664479753513E-2</v>
      </c>
      <c r="AL22">
        <f>IF($F22="s-curve",$D22+($E22-$D22)*$I$2/(1+EXP($I$3*(COUNT($H$9:AL$9)+$I$4))),TREND($D22:$E22,$D$9:$E$9,AL$9))</f>
        <v>2.9999999999999971E-2</v>
      </c>
    </row>
    <row r="23" spans="1:38" ht="15.75" thickBot="1" x14ac:dyDescent="0.3">
      <c r="A23" s="23"/>
      <c r="B23" s="23"/>
      <c r="C23" s="23" t="s">
        <v>126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36">
        <f>SYVBT!C23+0.05</f>
        <v>0.1676299994973767</v>
      </c>
      <c r="E24" s="32">
        <v>3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0.1676299994973767</v>
      </c>
      <c r="I24">
        <f>IF($F24="s-curve",$D24+($E24-$D24)*$O$2/(1+EXP($O$3*(COUNT($H$9:I$9)+$O$4))),TREND($D24:$E24,$D$9:$E$9,I$9))</f>
        <v>0.47663256300202961</v>
      </c>
      <c r="J24">
        <f>IF($F24="s-curve",$D24+($E24-$D24)*$O$2/(1+EXP($O$3*(COUNT($H$9:J$9)+$O$4))),TREND($D24:$E24,$D$9:$E$9,J$9))</f>
        <v>0.72791841916013345</v>
      </c>
      <c r="K24">
        <f>IF($F24="s-curve",$D24+($E24-$D24)*$O$2/(1+EXP($O$3*(COUNT($H$9:K$9)+$O$4))),TREND($D24:$E24,$D$9:$E$9,K$9))</f>
        <v>1.1074449994082045</v>
      </c>
      <c r="L24">
        <f>IF($F24="s-curve",$D24+($E24-$D24)*$O$2/(1+EXP($O$3*(COUNT($H$9:L$9)+$O$4))),TREND($D24:$E24,$D$9:$E$9,L$9))</f>
        <v>1.5838149997486883</v>
      </c>
      <c r="M24">
        <f>IF($F24="s-curve",$D24+($E24-$D24)*$O$2/(1+EXP($O$3*(COUNT($H$9:M$9)+$O$4))),TREND($D24:$E24,$D$9:$E$9,M$9))</f>
        <v>2.0601850000891724</v>
      </c>
      <c r="N24">
        <f>IF($F24="s-curve",$D24+($E24-$D24)*$O$2/(1+EXP($O$3*(COUNT($H$9:N$9)+$O$4))),TREND($D24:$E24,$D$9:$E$9,N$9))</f>
        <v>2.4397115803372431</v>
      </c>
      <c r="O24">
        <f>IF($F24="s-curve",$D24+($E24-$D24)*$O$2/(1+EXP($O$3*(COUNT($H$9:O$9)+$O$4))),TREND($D24:$E24,$D$9:$E$9,O$9))</f>
        <v>2.6909974364953473</v>
      </c>
      <c r="P24">
        <f>IF($F24="s-curve",$D24+($E24-$D24)*$O$2/(1+EXP($O$3*(COUNT($H$9:P$9)+$O$4))),TREND($D24:$E24,$D$9:$E$9,P$9))</f>
        <v>2.8376367238805087</v>
      </c>
      <c r="Q24">
        <f>IF($F24="s-curve",$D24+($E24-$D24)*$O$2/(1+EXP($O$3*(COUNT($H$9:Q$9)+$O$4))),TREND($D24:$E24,$D$9:$E$9,Q$9))</f>
        <v>2.9169769169720476</v>
      </c>
      <c r="R24">
        <f>IF($F24="s-curve",$D24+($E24-$D24)*$O$2/(1+EXP($O$3*(COUNT($H$9:R$9)+$O$4))),TREND($D24:$E24,$D$9:$E$9,R$9))</f>
        <v>2.9581544758454985</v>
      </c>
      <c r="S24">
        <f>IF($F24="s-curve",$D24+($E24-$D24)*$O$2/(1+EXP($O$3*(COUNT($H$9:S$9)+$O$4))),TREND($D24:$E24,$D$9:$E$9,S$9))</f>
        <v>2.9790644200389811</v>
      </c>
      <c r="T24">
        <f>IF($F24="s-curve",$D24+($E24-$D24)*$O$2/(1+EXP($O$3*(COUNT($H$9:T$9)+$O$4))),TREND($D24:$E24,$D$9:$E$9,T$9))</f>
        <v>2.989564869434183</v>
      </c>
      <c r="U24">
        <f>IF($F24="s-curve",$D24+($E24-$D24)*$O$2/(1+EXP($O$3*(COUNT($H$9:U$9)+$O$4))),TREND($D24:$E24,$D$9:$E$9,U$9))</f>
        <v>2.9948084387265306</v>
      </c>
      <c r="V24">
        <f>IF($F24="s-curve",$D24+($E24-$D24)*$O$2/(1+EXP($O$3*(COUNT($H$9:V$9)+$O$4))),TREND($D24:$E24,$D$9:$E$9,V$9))</f>
        <v>2.9974195659280576</v>
      </c>
      <c r="W24">
        <f>IF($F24="s-curve",$D24+($E24-$D24)*$O$2/(1+EXP($O$3*(COUNT($H$9:W$9)+$O$4))),TREND($D24:$E24,$D$9:$E$9,W$9))</f>
        <v>2.9987180063933327</v>
      </c>
      <c r="X24">
        <f>IF($F24="s-curve",$D24+($E24-$D24)*$O$2/(1+EXP($O$3*(COUNT($H$9:X$9)+$O$4))),TREND($D24:$E24,$D$9:$E$9,X$9))</f>
        <v>2.9993632357243811</v>
      </c>
      <c r="Y24">
        <f>IF($F24="s-curve",$D24+($E24-$D24)*$O$2/(1+EXP($O$3*(COUNT($H$9:Y$9)+$O$4))),TREND($D24:$E24,$D$9:$E$9,Y$9))</f>
        <v>2.9996837564275451</v>
      </c>
      <c r="Z24">
        <f>IF($F24="s-curve",$D24+($E24-$D24)*$O$2/(1+EXP($O$3*(COUNT($H$9:Z$9)+$O$4))),TREND($D24:$E24,$D$9:$E$9,Z$9))</f>
        <v>2.9998429492620029</v>
      </c>
      <c r="AA24">
        <f>IF($F24="s-curve",$D24+($E24-$D24)*$O$2/(1+EXP($O$3*(COUNT($H$9:AA$9)+$O$4))),TREND($D24:$E24,$D$9:$E$9,AA$9))</f>
        <v>2.9999220087345435</v>
      </c>
      <c r="AB24">
        <f>IF($F24="s-curve",$D24+($E24-$D24)*$O$2/(1+EXP($O$3*(COUNT($H$9:AB$9)+$O$4))),TREND($D24:$E24,$D$9:$E$9,AB$9))</f>
        <v>2.9999612701468821</v>
      </c>
      <c r="AC24">
        <f>IF($F24="s-curve",$D24+($E24-$D24)*$O$2/(1+EXP($O$3*(COUNT($H$9:AC$9)+$O$4))),TREND($D24:$E24,$D$9:$E$9,AC$9))</f>
        <v>2.9999807671917309</v>
      </c>
      <c r="AD24">
        <f>IF($F24="s-curve",$D24+($E24-$D24)*$O$2/(1+EXP($O$3*(COUNT($H$9:AD$9)+$O$4))),TREND($D24:$E24,$D$9:$E$9,AD$9))</f>
        <v>2.9999904492374148</v>
      </c>
      <c r="AE24">
        <f>IF($F24="s-curve",$D24+($E24-$D24)*$O$2/(1+EXP($O$3*(COUNT($H$9:AE$9)+$O$4))),TREND($D24:$E24,$D$9:$E$9,AE$9))</f>
        <v>2.9999952572236093</v>
      </c>
      <c r="AF24">
        <f>IF($F24="s-curve",$D24+($E24-$D24)*$O$2/(1+EXP($O$3*(COUNT($H$9:AF$9)+$O$4))),TREND($D24:$E24,$D$9:$E$9,AF$9))</f>
        <v>2.9999976448049597</v>
      </c>
      <c r="AG24">
        <f>IF($F24="s-curve",$D24+($E24-$D24)*$O$2/(1+EXP($O$3*(COUNT($H$9:AG$9)+$O$4))),TREND($D24:$E24,$D$9:$E$9,AG$9))</f>
        <v>2.999998830444266</v>
      </c>
      <c r="AH24">
        <f>IF($F24="s-curve",$D24+($E24-$D24)*$O$2/(1+EXP($O$3*(COUNT($H$9:AH$9)+$O$4))),TREND($D24:$E24,$D$9:$E$9,AH$9))</f>
        <v>2.99999941921569</v>
      </c>
      <c r="AI24">
        <f>IF($F24="s-curve",$D24+($E24-$D24)*$O$2/(1+EXP($O$3*(COUNT($H$9:AI$9)+$O$4))),TREND($D24:$E24,$D$9:$E$9,AI$9))</f>
        <v>2.9999997115910171</v>
      </c>
      <c r="AJ24">
        <f>IF($F24="s-curve",$D24+($E24-$D24)*$O$2/(1+EXP($O$3*(COUNT($H$9:AJ$9)+$O$4))),TREND($D24:$E24,$D$9:$E$9,AJ$9))</f>
        <v>2.9999998567803301</v>
      </c>
      <c r="AK24">
        <f>IF($F24="s-curve",$D24+($E24-$D24)*$O$2/(1+EXP($O$3*(COUNT($H$9:AK$9)+$O$4))),TREND($D24:$E24,$D$9:$E$9,AK$9))</f>
        <v>2.9999999288792147</v>
      </c>
      <c r="AL24">
        <f>IF($F24="s-curve",$D24+($E24-$D24)*$O$2/(1+EXP($O$3*(COUNT($H$9:AL$9)+$O$4))),TREND($D24:$E24,$D$9:$E$9,AL$9))</f>
        <v>2.9999999646824631</v>
      </c>
    </row>
    <row r="25" spans="1:38" x14ac:dyDescent="0.25">
      <c r="C25" t="s">
        <v>2</v>
      </c>
      <c r="D25" s="36">
        <f>SYVBT!D23*3</f>
        <v>0.40583770376851647</v>
      </c>
      <c r="E25" s="22">
        <f>D25</f>
        <v>0.40583770376851647</v>
      </c>
      <c r="F25" s="7" t="str">
        <f>IF(D25=E25,"n/a",IF(OR(C25="battery electric vehicle",C25="natural gas vehicle",C25="plugin hybrid vehicle"),"s-curve","linear"))</f>
        <v>n/a</v>
      </c>
      <c r="H25" s="22">
        <f t="shared" si="1"/>
        <v>0.40583770376851647</v>
      </c>
      <c r="I25">
        <f>IF($F25="s-curve",$D25+($E25-$D25)*$I$2/(1+EXP($I$3*(COUNT($H$9:I$9)+$I$4))),TREND($D25:$E25,$D$9:$E$9,I$9))</f>
        <v>0.40583770376851647</v>
      </c>
      <c r="J25">
        <f>IF($F25="s-curve",$D25+($E25-$D25)*$I$2/(1+EXP($I$3*(COUNT($H$9:J$9)+$I$4))),TREND($D25:$E25,$D$9:$E$9,J$9))</f>
        <v>0.40583770376851647</v>
      </c>
      <c r="K25">
        <f>IF($F25="s-curve",$D25+($E25-$D25)*$I$2/(1+EXP($I$3*(COUNT($H$9:K$9)+$I$4))),TREND($D25:$E25,$D$9:$E$9,K$9))</f>
        <v>0.40583770376851647</v>
      </c>
      <c r="L25">
        <f>IF($F25="s-curve",$D25+($E25-$D25)*$I$2/(1+EXP($I$3*(COUNT($H$9:L$9)+$I$4))),TREND($D25:$E25,$D$9:$E$9,L$9))</f>
        <v>0.40583770376851647</v>
      </c>
      <c r="M25">
        <f>IF($F25="s-curve",$D25+($E25-$D25)*$I$2/(1+EXP($I$3*(COUNT($H$9:M$9)+$I$4))),TREND($D25:$E25,$D$9:$E$9,M$9))</f>
        <v>0.40583770376851647</v>
      </c>
      <c r="N25">
        <f>IF($F25="s-curve",$D25+($E25-$D25)*$I$2/(1+EXP($I$3*(COUNT($H$9:N$9)+$I$4))),TREND($D25:$E25,$D$9:$E$9,N$9))</f>
        <v>0.40583770376851647</v>
      </c>
      <c r="O25">
        <f>IF($F25="s-curve",$D25+($E25-$D25)*$I$2/(1+EXP($I$3*(COUNT($H$9:O$9)+$I$4))),TREND($D25:$E25,$D$9:$E$9,O$9))</f>
        <v>0.40583770376851647</v>
      </c>
      <c r="P25">
        <f>IF($F25="s-curve",$D25+($E25-$D25)*$I$2/(1+EXP($I$3*(COUNT($H$9:P$9)+$I$4))),TREND($D25:$E25,$D$9:$E$9,P$9))</f>
        <v>0.40583770376851647</v>
      </c>
      <c r="Q25">
        <f>IF($F25="s-curve",$D25+($E25-$D25)*$I$2/(1+EXP($I$3*(COUNT($H$9:Q$9)+$I$4))),TREND($D25:$E25,$D$9:$E$9,Q$9))</f>
        <v>0.40583770376851647</v>
      </c>
      <c r="R25">
        <f>IF($F25="s-curve",$D25+($E25-$D25)*$I$2/(1+EXP($I$3*(COUNT($H$9:R$9)+$I$4))),TREND($D25:$E25,$D$9:$E$9,R$9))</f>
        <v>0.40583770376851647</v>
      </c>
      <c r="S25">
        <f>IF($F25="s-curve",$D25+($E25-$D25)*$I$2/(1+EXP($I$3*(COUNT($H$9:S$9)+$I$4))),TREND($D25:$E25,$D$9:$E$9,S$9))</f>
        <v>0.40583770376851647</v>
      </c>
      <c r="T25">
        <f>IF($F25="s-curve",$D25+($E25-$D25)*$I$2/(1+EXP($I$3*(COUNT($H$9:T$9)+$I$4))),TREND($D25:$E25,$D$9:$E$9,T$9))</f>
        <v>0.40583770376851647</v>
      </c>
      <c r="U25">
        <f>IF($F25="s-curve",$D25+($E25-$D25)*$I$2/(1+EXP($I$3*(COUNT($H$9:U$9)+$I$4))),TREND($D25:$E25,$D$9:$E$9,U$9))</f>
        <v>0.40583770376851647</v>
      </c>
      <c r="V25">
        <f>IF($F25="s-curve",$D25+($E25-$D25)*$I$2/(1+EXP($I$3*(COUNT($H$9:V$9)+$I$4))),TREND($D25:$E25,$D$9:$E$9,V$9))</f>
        <v>0.40583770376851647</v>
      </c>
      <c r="W25">
        <f>IF($F25="s-curve",$D25+($E25-$D25)*$I$2/(1+EXP($I$3*(COUNT($H$9:W$9)+$I$4))),TREND($D25:$E25,$D$9:$E$9,W$9))</f>
        <v>0.40583770376851647</v>
      </c>
      <c r="X25">
        <f>IF($F25="s-curve",$D25+($E25-$D25)*$I$2/(1+EXP($I$3*(COUNT($H$9:X$9)+$I$4))),TREND($D25:$E25,$D$9:$E$9,X$9))</f>
        <v>0.40583770376851647</v>
      </c>
      <c r="Y25">
        <f>IF($F25="s-curve",$D25+($E25-$D25)*$I$2/(1+EXP($I$3*(COUNT($H$9:Y$9)+$I$4))),TREND($D25:$E25,$D$9:$E$9,Y$9))</f>
        <v>0.40583770376851647</v>
      </c>
      <c r="Z25">
        <f>IF($F25="s-curve",$D25+($E25-$D25)*$I$2/(1+EXP($I$3*(COUNT($H$9:Z$9)+$I$4))),TREND($D25:$E25,$D$9:$E$9,Z$9))</f>
        <v>0.40583770376851647</v>
      </c>
      <c r="AA25">
        <f>IF($F25="s-curve",$D25+($E25-$D25)*$I$2/(1+EXP($I$3*(COUNT($H$9:AA$9)+$I$4))),TREND($D25:$E25,$D$9:$E$9,AA$9))</f>
        <v>0.40583770376851647</v>
      </c>
      <c r="AB25">
        <f>IF($F25="s-curve",$D25+($E25-$D25)*$I$2/(1+EXP($I$3*(COUNT($H$9:AB$9)+$I$4))),TREND($D25:$E25,$D$9:$E$9,AB$9))</f>
        <v>0.40583770376851647</v>
      </c>
      <c r="AC25">
        <f>IF($F25="s-curve",$D25+($E25-$D25)*$I$2/(1+EXP($I$3*(COUNT($H$9:AC$9)+$I$4))),TREND($D25:$E25,$D$9:$E$9,AC$9))</f>
        <v>0.40583770376851647</v>
      </c>
      <c r="AD25">
        <f>IF($F25="s-curve",$D25+($E25-$D25)*$I$2/(1+EXP($I$3*(COUNT($H$9:AD$9)+$I$4))),TREND($D25:$E25,$D$9:$E$9,AD$9))</f>
        <v>0.40583770376851647</v>
      </c>
      <c r="AE25">
        <f>IF($F25="s-curve",$D25+($E25-$D25)*$I$2/(1+EXP($I$3*(COUNT($H$9:AE$9)+$I$4))),TREND($D25:$E25,$D$9:$E$9,AE$9))</f>
        <v>0.40583770376851647</v>
      </c>
      <c r="AF25">
        <f>IF($F25="s-curve",$D25+($E25-$D25)*$I$2/(1+EXP($I$3*(COUNT($H$9:AF$9)+$I$4))),TREND($D25:$E25,$D$9:$E$9,AF$9))</f>
        <v>0.40583770376851647</v>
      </c>
      <c r="AG25">
        <f>IF($F25="s-curve",$D25+($E25-$D25)*$I$2/(1+EXP($I$3*(COUNT($H$9:AG$9)+$I$4))),TREND($D25:$E25,$D$9:$E$9,AG$9))</f>
        <v>0.40583770376851647</v>
      </c>
      <c r="AH25">
        <f>IF($F25="s-curve",$D25+($E25-$D25)*$I$2/(1+EXP($I$3*(COUNT($H$9:AH$9)+$I$4))),TREND($D25:$E25,$D$9:$E$9,AH$9))</f>
        <v>0.40583770376851647</v>
      </c>
      <c r="AI25">
        <f>IF($F25="s-curve",$D25+($E25-$D25)*$I$2/(1+EXP($I$3*(COUNT($H$9:AI$9)+$I$4))),TREND($D25:$E25,$D$9:$E$9,AI$9))</f>
        <v>0.40583770376851647</v>
      </c>
      <c r="AJ25">
        <f>IF($F25="s-curve",$D25+($E25-$D25)*$I$2/(1+EXP($I$3*(COUNT($H$9:AJ$9)+$I$4))),TREND($D25:$E25,$D$9:$E$9,AJ$9))</f>
        <v>0.40583770376851647</v>
      </c>
      <c r="AK25">
        <f>IF($F25="s-curve",$D25+($E25-$D25)*$I$2/(1+EXP($I$3*(COUNT($H$9:AK$9)+$I$4))),TREND($D25:$E25,$D$9:$E$9,AK$9))</f>
        <v>0.40583770376851647</v>
      </c>
      <c r="AL25">
        <f>IF($F25="s-curve",$D25+($E25-$D25)*$I$2/(1+EXP($I$3*(COUNT($H$9:AL$9)+$I$4))),TREND($D25:$E25,$D$9:$E$9,AL$9))</f>
        <v>0.40583770376851647</v>
      </c>
    </row>
    <row r="26" spans="1:38" x14ac:dyDescent="0.25">
      <c r="C26" t="s">
        <v>3</v>
      </c>
      <c r="D26" s="36">
        <f>SYVBT!E23*3</f>
        <v>0.18329648614468369</v>
      </c>
      <c r="E26" s="22">
        <f>D26</f>
        <v>0.18329648614468369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0.18329648614468369</v>
      </c>
      <c r="I26">
        <f>IF($F26="s-curve",$D26+($E26-$D26)*$I$2/(1+EXP($I$3*(COUNT($H$9:I$9)+$I$4))),TREND($D26:$E26,$D$9:$E$9,I$9))</f>
        <v>0.18329648614468369</v>
      </c>
      <c r="J26">
        <f>IF($F26="s-curve",$D26+($E26-$D26)*$I$2/(1+EXP($I$3*(COUNT($H$9:J$9)+$I$4))),TREND($D26:$E26,$D$9:$E$9,J$9))</f>
        <v>0.18329648614468369</v>
      </c>
      <c r="K26">
        <f>IF($F26="s-curve",$D26+($E26-$D26)*$I$2/(1+EXP($I$3*(COUNT($H$9:K$9)+$I$4))),TREND($D26:$E26,$D$9:$E$9,K$9))</f>
        <v>0.18329648614468369</v>
      </c>
      <c r="L26">
        <f>IF($F26="s-curve",$D26+($E26-$D26)*$I$2/(1+EXP($I$3*(COUNT($H$9:L$9)+$I$4))),TREND($D26:$E26,$D$9:$E$9,L$9))</f>
        <v>0.18329648614468369</v>
      </c>
      <c r="M26">
        <f>IF($F26="s-curve",$D26+($E26-$D26)*$I$2/(1+EXP($I$3*(COUNT($H$9:M$9)+$I$4))),TREND($D26:$E26,$D$9:$E$9,M$9))</f>
        <v>0.18329648614468369</v>
      </c>
      <c r="N26">
        <f>IF($F26="s-curve",$D26+($E26-$D26)*$I$2/(1+EXP($I$3*(COUNT($H$9:N$9)+$I$4))),TREND($D26:$E26,$D$9:$E$9,N$9))</f>
        <v>0.18329648614468369</v>
      </c>
      <c r="O26">
        <f>IF($F26="s-curve",$D26+($E26-$D26)*$I$2/(1+EXP($I$3*(COUNT($H$9:O$9)+$I$4))),TREND($D26:$E26,$D$9:$E$9,O$9))</f>
        <v>0.18329648614468369</v>
      </c>
      <c r="P26">
        <f>IF($F26="s-curve",$D26+($E26-$D26)*$I$2/(1+EXP($I$3*(COUNT($H$9:P$9)+$I$4))),TREND($D26:$E26,$D$9:$E$9,P$9))</f>
        <v>0.18329648614468369</v>
      </c>
      <c r="Q26">
        <f>IF($F26="s-curve",$D26+($E26-$D26)*$I$2/(1+EXP($I$3*(COUNT($H$9:Q$9)+$I$4))),TREND($D26:$E26,$D$9:$E$9,Q$9))</f>
        <v>0.18329648614468369</v>
      </c>
      <c r="R26">
        <f>IF($F26="s-curve",$D26+($E26-$D26)*$I$2/(1+EXP($I$3*(COUNT($H$9:R$9)+$I$4))),TREND($D26:$E26,$D$9:$E$9,R$9))</f>
        <v>0.18329648614468369</v>
      </c>
      <c r="S26">
        <f>IF($F26="s-curve",$D26+($E26-$D26)*$I$2/(1+EXP($I$3*(COUNT($H$9:S$9)+$I$4))),TREND($D26:$E26,$D$9:$E$9,S$9))</f>
        <v>0.18329648614468369</v>
      </c>
      <c r="T26">
        <f>IF($F26="s-curve",$D26+($E26-$D26)*$I$2/(1+EXP($I$3*(COUNT($H$9:T$9)+$I$4))),TREND($D26:$E26,$D$9:$E$9,T$9))</f>
        <v>0.18329648614468369</v>
      </c>
      <c r="U26">
        <f>IF($F26="s-curve",$D26+($E26-$D26)*$I$2/(1+EXP($I$3*(COUNT($H$9:U$9)+$I$4))),TREND($D26:$E26,$D$9:$E$9,U$9))</f>
        <v>0.18329648614468369</v>
      </c>
      <c r="V26">
        <f>IF($F26="s-curve",$D26+($E26-$D26)*$I$2/(1+EXP($I$3*(COUNT($H$9:V$9)+$I$4))),TREND($D26:$E26,$D$9:$E$9,V$9))</f>
        <v>0.18329648614468369</v>
      </c>
      <c r="W26">
        <f>IF($F26="s-curve",$D26+($E26-$D26)*$I$2/(1+EXP($I$3*(COUNT($H$9:W$9)+$I$4))),TREND($D26:$E26,$D$9:$E$9,W$9))</f>
        <v>0.18329648614468369</v>
      </c>
      <c r="X26">
        <f>IF($F26="s-curve",$D26+($E26-$D26)*$I$2/(1+EXP($I$3*(COUNT($H$9:X$9)+$I$4))),TREND($D26:$E26,$D$9:$E$9,X$9))</f>
        <v>0.18329648614468369</v>
      </c>
      <c r="Y26">
        <f>IF($F26="s-curve",$D26+($E26-$D26)*$I$2/(1+EXP($I$3*(COUNT($H$9:Y$9)+$I$4))),TREND($D26:$E26,$D$9:$E$9,Y$9))</f>
        <v>0.18329648614468369</v>
      </c>
      <c r="Z26">
        <f>IF($F26="s-curve",$D26+($E26-$D26)*$I$2/(1+EXP($I$3*(COUNT($H$9:Z$9)+$I$4))),TREND($D26:$E26,$D$9:$E$9,Z$9))</f>
        <v>0.18329648614468369</v>
      </c>
      <c r="AA26">
        <f>IF($F26="s-curve",$D26+($E26-$D26)*$I$2/(1+EXP($I$3*(COUNT($H$9:AA$9)+$I$4))),TREND($D26:$E26,$D$9:$E$9,AA$9))</f>
        <v>0.18329648614468369</v>
      </c>
      <c r="AB26">
        <f>IF($F26="s-curve",$D26+($E26-$D26)*$I$2/(1+EXP($I$3*(COUNT($H$9:AB$9)+$I$4))),TREND($D26:$E26,$D$9:$E$9,AB$9))</f>
        <v>0.18329648614468369</v>
      </c>
      <c r="AC26">
        <f>IF($F26="s-curve",$D26+($E26-$D26)*$I$2/(1+EXP($I$3*(COUNT($H$9:AC$9)+$I$4))),TREND($D26:$E26,$D$9:$E$9,AC$9))</f>
        <v>0.18329648614468369</v>
      </c>
      <c r="AD26">
        <f>IF($F26="s-curve",$D26+($E26-$D26)*$I$2/(1+EXP($I$3*(COUNT($H$9:AD$9)+$I$4))),TREND($D26:$E26,$D$9:$E$9,AD$9))</f>
        <v>0.18329648614468369</v>
      </c>
      <c r="AE26">
        <f>IF($F26="s-curve",$D26+($E26-$D26)*$I$2/(1+EXP($I$3*(COUNT($H$9:AE$9)+$I$4))),TREND($D26:$E26,$D$9:$E$9,AE$9))</f>
        <v>0.18329648614468369</v>
      </c>
      <c r="AF26">
        <f>IF($F26="s-curve",$D26+($E26-$D26)*$I$2/(1+EXP($I$3*(COUNT($H$9:AF$9)+$I$4))),TREND($D26:$E26,$D$9:$E$9,AF$9))</f>
        <v>0.18329648614468369</v>
      </c>
      <c r="AG26">
        <f>IF($F26="s-curve",$D26+($E26-$D26)*$I$2/(1+EXP($I$3*(COUNT($H$9:AG$9)+$I$4))),TREND($D26:$E26,$D$9:$E$9,AG$9))</f>
        <v>0.18329648614468369</v>
      </c>
      <c r="AH26">
        <f>IF($F26="s-curve",$D26+($E26-$D26)*$I$2/(1+EXP($I$3*(COUNT($H$9:AH$9)+$I$4))),TREND($D26:$E26,$D$9:$E$9,AH$9))</f>
        <v>0.18329648614468369</v>
      </c>
      <c r="AI26">
        <f>IF($F26="s-curve",$D26+($E26-$D26)*$I$2/(1+EXP($I$3*(COUNT($H$9:AI$9)+$I$4))),TREND($D26:$E26,$D$9:$E$9,AI$9))</f>
        <v>0.18329648614468369</v>
      </c>
      <c r="AJ26">
        <f>IF($F26="s-curve",$D26+($E26-$D26)*$I$2/(1+EXP($I$3*(COUNT($H$9:AJ$9)+$I$4))),TREND($D26:$E26,$D$9:$E$9,AJ$9))</f>
        <v>0.18329648614468369</v>
      </c>
      <c r="AK26">
        <f>IF($F26="s-curve",$D26+($E26-$D26)*$I$2/(1+EXP($I$3*(COUNT($H$9:AK$9)+$I$4))),TREND($D26:$E26,$D$9:$E$9,AK$9))</f>
        <v>0.18329648614468369</v>
      </c>
      <c r="AL26">
        <f>IF($F26="s-curve",$D26+($E26-$D26)*$I$2/(1+EXP($I$3*(COUNT($H$9:AL$9)+$I$4))),TREND($D26:$E26,$D$9:$E$9,AL$9))</f>
        <v>0.18329648614468369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SYVBT!G23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125</v>
      </c>
      <c r="D29" s="36">
        <f>SYVBT!H23</f>
        <v>1.2442842981075022E-2</v>
      </c>
      <c r="E29" s="22">
        <f>E36*($D$29/$D$36)*3</f>
        <v>3.7328528943225067E-2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1.2442842981075022E-2</v>
      </c>
      <c r="I29">
        <f>IF($F29="s-curve",$D29+($E29-$D29)*$I$2/(1+EXP($I$3*(COUNT($H$9:I$9)+$I$4))),TREND($D29:$E29,$D$9:$E$9,I$9))</f>
        <v>1.327236584647995E-2</v>
      </c>
      <c r="J29">
        <f>IF($F29="s-curve",$D29+($E29-$D29)*$I$2/(1+EXP($I$3*(COUNT($H$9:J$9)+$I$4))),TREND($D29:$E29,$D$9:$E$9,J$9))</f>
        <v>1.4101888711884891E-2</v>
      </c>
      <c r="K29">
        <f>IF($F29="s-curve",$D29+($E29-$D29)*$I$2/(1+EXP($I$3*(COUNT($H$9:K$9)+$I$4))),TREND($D29:$E29,$D$9:$E$9,K$9))</f>
        <v>1.4931411577289833E-2</v>
      </c>
      <c r="L29">
        <f>IF($F29="s-curve",$D29+($E29-$D29)*$I$2/(1+EXP($I$3*(COUNT($H$9:L$9)+$I$4))),TREND($D29:$E29,$D$9:$E$9,L$9))</f>
        <v>1.5760934442694996E-2</v>
      </c>
      <c r="M29">
        <f>IF($F29="s-curve",$D29+($E29-$D29)*$I$2/(1+EXP($I$3*(COUNT($H$9:M$9)+$I$4))),TREND($D29:$E29,$D$9:$E$9,M$9))</f>
        <v>1.6590457308099937E-2</v>
      </c>
      <c r="N29">
        <f>IF($F29="s-curve",$D29+($E29-$D29)*$I$2/(1+EXP($I$3*(COUNT($H$9:N$9)+$I$4))),TREND($D29:$E29,$D$9:$E$9,N$9))</f>
        <v>1.7419980173504879E-2</v>
      </c>
      <c r="O29">
        <f>IF($F29="s-curve",$D29+($E29-$D29)*$I$2/(1+EXP($I$3*(COUNT($H$9:O$9)+$I$4))),TREND($D29:$E29,$D$9:$E$9,O$9))</f>
        <v>1.824950303890982E-2</v>
      </c>
      <c r="P29">
        <f>IF($F29="s-curve",$D29+($E29-$D29)*$I$2/(1+EXP($I$3*(COUNT($H$9:P$9)+$I$4))),TREND($D29:$E29,$D$9:$E$9,P$9))</f>
        <v>1.9079025904314983E-2</v>
      </c>
      <c r="Q29">
        <f>IF($F29="s-curve",$D29+($E29-$D29)*$I$2/(1+EXP($I$3*(COUNT($H$9:Q$9)+$I$4))),TREND($D29:$E29,$D$9:$E$9,Q$9))</f>
        <v>1.9908548769719925E-2</v>
      </c>
      <c r="R29">
        <f>IF($F29="s-curve",$D29+($E29-$D29)*$I$2/(1+EXP($I$3*(COUNT($H$9:R$9)+$I$4))),TREND($D29:$E29,$D$9:$E$9,R$9))</f>
        <v>2.0738071635124866E-2</v>
      </c>
      <c r="S29">
        <f>IF($F29="s-curve",$D29+($E29-$D29)*$I$2/(1+EXP($I$3*(COUNT($H$9:S$9)+$I$4))),TREND($D29:$E29,$D$9:$E$9,S$9))</f>
        <v>2.1567594500529808E-2</v>
      </c>
      <c r="T29">
        <f>IF($F29="s-curve",$D29+($E29-$D29)*$I$2/(1+EXP($I$3*(COUNT($H$9:T$9)+$I$4))),TREND($D29:$E29,$D$9:$E$9,T$9))</f>
        <v>2.2397117365934971E-2</v>
      </c>
      <c r="U29">
        <f>IF($F29="s-curve",$D29+($E29-$D29)*$I$2/(1+EXP($I$3*(COUNT($H$9:U$9)+$I$4))),TREND($D29:$E29,$D$9:$E$9,U$9))</f>
        <v>2.3226640231339912E-2</v>
      </c>
      <c r="V29">
        <f>IF($F29="s-curve",$D29+($E29-$D29)*$I$2/(1+EXP($I$3*(COUNT($H$9:V$9)+$I$4))),TREND($D29:$E29,$D$9:$E$9,V$9))</f>
        <v>2.4056163096744854E-2</v>
      </c>
      <c r="W29">
        <f>IF($F29="s-curve",$D29+($E29-$D29)*$I$2/(1+EXP($I$3*(COUNT($H$9:W$9)+$I$4))),TREND($D29:$E29,$D$9:$E$9,W$9))</f>
        <v>2.4885685962150017E-2</v>
      </c>
      <c r="X29">
        <f>IF($F29="s-curve",$D29+($E29-$D29)*$I$2/(1+EXP($I$3*(COUNT($H$9:X$9)+$I$4))),TREND($D29:$E29,$D$9:$E$9,X$9))</f>
        <v>2.5715208827554958E-2</v>
      </c>
      <c r="Y29">
        <f>IF($F29="s-curve",$D29+($E29-$D29)*$I$2/(1+EXP($I$3*(COUNT($H$9:Y$9)+$I$4))),TREND($D29:$E29,$D$9:$E$9,Y$9))</f>
        <v>2.65447316929599E-2</v>
      </c>
      <c r="Z29">
        <f>IF($F29="s-curve",$D29+($E29-$D29)*$I$2/(1+EXP($I$3*(COUNT($H$9:Z$9)+$I$4))),TREND($D29:$E29,$D$9:$E$9,Z$9))</f>
        <v>2.7374254558364841E-2</v>
      </c>
      <c r="AA29">
        <f>IF($F29="s-curve",$D29+($E29-$D29)*$I$2/(1+EXP($I$3*(COUNT($H$9:AA$9)+$I$4))),TREND($D29:$E29,$D$9:$E$9,AA$9))</f>
        <v>2.8203777423770005E-2</v>
      </c>
      <c r="AB29">
        <f>IF($F29="s-curve",$D29+($E29-$D29)*$I$2/(1+EXP($I$3*(COUNT($H$9:AB$9)+$I$4))),TREND($D29:$E29,$D$9:$E$9,AB$9))</f>
        <v>2.9033300289174946E-2</v>
      </c>
      <c r="AC29">
        <f>IF($F29="s-curve",$D29+($E29-$D29)*$I$2/(1+EXP($I$3*(COUNT($H$9:AC$9)+$I$4))),TREND($D29:$E29,$D$9:$E$9,AC$9))</f>
        <v>2.9862823154579887E-2</v>
      </c>
      <c r="AD29">
        <f>IF($F29="s-curve",$D29+($E29-$D29)*$I$2/(1+EXP($I$3*(COUNT($H$9:AD$9)+$I$4))),TREND($D29:$E29,$D$9:$E$9,AD$9))</f>
        <v>3.0692346019984829E-2</v>
      </c>
      <c r="AE29">
        <f>IF($F29="s-curve",$D29+($E29-$D29)*$I$2/(1+EXP($I$3*(COUNT($H$9:AE$9)+$I$4))),TREND($D29:$E29,$D$9:$E$9,AE$9))</f>
        <v>3.1521868885389992E-2</v>
      </c>
      <c r="AF29">
        <f>IF($F29="s-curve",$D29+($E29-$D29)*$I$2/(1+EXP($I$3*(COUNT($H$9:AF$9)+$I$4))),TREND($D29:$E29,$D$9:$E$9,AF$9))</f>
        <v>3.2351391750794933E-2</v>
      </c>
      <c r="AG29">
        <f>IF($F29="s-curve",$D29+($E29-$D29)*$I$2/(1+EXP($I$3*(COUNT($H$9:AG$9)+$I$4))),TREND($D29:$E29,$D$9:$E$9,AG$9))</f>
        <v>3.3180914616199875E-2</v>
      </c>
      <c r="AH29">
        <f>IF($F29="s-curve",$D29+($E29-$D29)*$I$2/(1+EXP($I$3*(COUNT($H$9:AH$9)+$I$4))),TREND($D29:$E29,$D$9:$E$9,AH$9))</f>
        <v>3.4010437481604816E-2</v>
      </c>
      <c r="AI29">
        <f>IF($F29="s-curve",$D29+($E29-$D29)*$I$2/(1+EXP($I$3*(COUNT($H$9:AI$9)+$I$4))),TREND($D29:$E29,$D$9:$E$9,AI$9))</f>
        <v>3.4839960347009979E-2</v>
      </c>
      <c r="AJ29">
        <f>IF($F29="s-curve",$D29+($E29-$D29)*$I$2/(1+EXP($I$3*(COUNT($H$9:AJ$9)+$I$4))),TREND($D29:$E29,$D$9:$E$9,AJ$9))</f>
        <v>3.5669483212414921E-2</v>
      </c>
      <c r="AK29">
        <f>IF($F29="s-curve",$D29+($E29-$D29)*$I$2/(1+EXP($I$3*(COUNT($H$9:AK$9)+$I$4))),TREND($D29:$E29,$D$9:$E$9,AK$9))</f>
        <v>3.6499006077819862E-2</v>
      </c>
      <c r="AL29">
        <f>IF($F29="s-curve",$D29+($E29-$D29)*$I$2/(1+EXP($I$3*(COUNT($H$9:AL$9)+$I$4))),TREND($D29:$E29,$D$9:$E$9,AL$9))</f>
        <v>3.7328528943225026E-2</v>
      </c>
    </row>
    <row r="30" spans="1:38" ht="15.75" thickBot="1" x14ac:dyDescent="0.3">
      <c r="A30" s="23"/>
      <c r="B30" s="23"/>
      <c r="C30" s="23" t="s">
        <v>126</v>
      </c>
      <c r="D30" s="26">
        <f>'SYVbT-passenger'!H3/SUM('SYVbT-passenger'!3:3)</f>
        <v>1.2919974477595432E-4</v>
      </c>
      <c r="E30" s="26">
        <f>E37*($D$29/$D$36)</f>
        <v>7.5168123668085687E-2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1.237827185048038E-3</v>
      </c>
      <c r="J30">
        <f>IF($F30="s-curve",$D30+($E30-$D30)*$I$2/(1+EXP($I$3*(COUNT($H$9:J$9)+$I$4))),TREND($D30:$E30,$D$9:$E$9,J$9))</f>
        <v>1.6179949373706023E-3</v>
      </c>
      <c r="K30">
        <f>IF($F30="s-curve",$D30+($E30-$D30)*$I$2/(1+EXP($I$3*(COUNT($H$9:K$9)+$I$4))),TREND($D30:$E30,$D$9:$E$9,K$9))</f>
        <v>2.1250095223791497E-3</v>
      </c>
      <c r="L30">
        <f>IF($F30="s-curve",$D30+($E30-$D30)*$I$2/(1+EXP($I$3*(COUNT($H$9:L$9)+$I$4))),TREND($D30:$E30,$D$9:$E$9,L$9))</f>
        <v>2.7984235104669517E-3</v>
      </c>
      <c r="M30">
        <f>IF($F30="s-curve",$D30+($E30-$D30)*$I$2/(1+EXP($I$3*(COUNT($H$9:M$9)+$I$4))),TREND($D30:$E30,$D$9:$E$9,M$9))</f>
        <v>3.6879862341439233E-3</v>
      </c>
      <c r="N30">
        <f>IF($F30="s-curve",$D30+($E30-$D30)*$I$2/(1+EXP($I$3*(COUNT($H$9:N$9)+$I$4))),TREND($D30:$E30,$D$9:$E$9,N$9))</f>
        <v>4.8546526191324112E-3</v>
      </c>
      <c r="O30">
        <f>IF($F30="s-curve",$D30+($E30-$D30)*$I$2/(1+EXP($I$3*(COUNT($H$9:O$9)+$I$4))),TREND($D30:$E30,$D$9:$E$9,O$9))</f>
        <v>6.3703893894799255E-3</v>
      </c>
      <c r="P30">
        <f>IF($F30="s-curve",$D30+($E30-$D30)*$I$2/(1+EXP($I$3*(COUNT($H$9:P$9)+$I$4))),TREND($D30:$E30,$D$9:$E$9,P$9))</f>
        <v>8.3157078107484773E-3</v>
      </c>
      <c r="Q30">
        <f>IF($F30="s-curve",$D30+($E30-$D30)*$I$2/(1+EXP($I$3*(COUNT($H$9:Q$9)+$I$4))),TREND($D30:$E30,$D$9:$E$9,Q$9))</f>
        <v>1.077355101228413E-2</v>
      </c>
      <c r="R30">
        <f>IF($F30="s-curve",$D30+($E30-$D30)*$I$2/(1+EXP($I$3*(COUNT($H$9:R$9)+$I$4))),TREND($D30:$E30,$D$9:$E$9,R$9))</f>
        <v>1.3818214747351057E-2</v>
      </c>
      <c r="S30">
        <f>IF($F30="s-curve",$D30+($E30-$D30)*$I$2/(1+EXP($I$3*(COUNT($H$9:S$9)+$I$4))),TREND($D30:$E30,$D$9:$E$9,S$9))</f>
        <v>1.7498850905924818E-2</v>
      </c>
      <c r="T30">
        <f>IF($F30="s-curve",$D30+($E30-$D30)*$I$2/(1+EXP($I$3*(COUNT($H$9:T$9)+$I$4))),TREND($D30:$E30,$D$9:$E$9,T$9))</f>
        <v>2.181923802729312E-2</v>
      </c>
      <c r="U30">
        <f>IF($F30="s-curve",$D30+($E30-$D30)*$I$2/(1+EXP($I$3*(COUNT($H$9:U$9)+$I$4))),TREND($D30:$E30,$D$9:$E$9,U$9))</f>
        <v>2.6718769224603044E-2</v>
      </c>
      <c r="V30">
        <f>IF($F30="s-curve",$D30+($E30-$D30)*$I$2/(1+EXP($I$3*(COUNT($H$9:V$9)+$I$4))),TREND($D30:$E30,$D$9:$E$9,V$9))</f>
        <v>3.2062575350741029E-2</v>
      </c>
      <c r="W30">
        <f>IF($F30="s-curve",$D30+($E30-$D30)*$I$2/(1+EXP($I$3*(COUNT($H$9:W$9)+$I$4))),TREND($D30:$E30,$D$9:$E$9,W$9))</f>
        <v>3.7648661706430817E-2</v>
      </c>
      <c r="X30">
        <f>IF($F30="s-curve",$D30+($E30-$D30)*$I$2/(1+EXP($I$3*(COUNT($H$9:X$9)+$I$4))),TREND($D30:$E30,$D$9:$E$9,X$9))</f>
        <v>4.3234748062120604E-2</v>
      </c>
      <c r="Y30">
        <f>IF($F30="s-curve",$D30+($E30-$D30)*$I$2/(1+EXP($I$3*(COUNT($H$9:Y$9)+$I$4))),TREND($D30:$E30,$D$9:$E$9,Y$9))</f>
        <v>4.8578554188258585E-2</v>
      </c>
      <c r="Z30">
        <f>IF($F30="s-curve",$D30+($E30-$D30)*$I$2/(1+EXP($I$3*(COUNT($H$9:Z$9)+$I$4))),TREND($D30:$E30,$D$9:$E$9,Z$9))</f>
        <v>5.3478085385568509E-2</v>
      </c>
      <c r="AA30">
        <f>IF($F30="s-curve",$D30+($E30-$D30)*$I$2/(1+EXP($I$3*(COUNT($H$9:AA$9)+$I$4))),TREND($D30:$E30,$D$9:$E$9,AA$9))</f>
        <v>5.7798472506936815E-2</v>
      </c>
      <c r="AB30">
        <f>IF($F30="s-curve",$D30+($E30-$D30)*$I$2/(1+EXP($I$3*(COUNT($H$9:AB$9)+$I$4))),TREND($D30:$E30,$D$9:$E$9,AB$9))</f>
        <v>6.1479108665510575E-2</v>
      </c>
      <c r="AC30">
        <f>IF($F30="s-curve",$D30+($E30-$D30)*$I$2/(1+EXP($I$3*(COUNT($H$9:AC$9)+$I$4))),TREND($D30:$E30,$D$9:$E$9,AC$9))</f>
        <v>6.4523772400577523E-2</v>
      </c>
      <c r="AD30">
        <f>IF($F30="s-curve",$D30+($E30-$D30)*$I$2/(1+EXP($I$3*(COUNT($H$9:AD$9)+$I$4))),TREND($D30:$E30,$D$9:$E$9,AD$9))</f>
        <v>6.6981615602113173E-2</v>
      </c>
      <c r="AE30">
        <f>IF($F30="s-curve",$D30+($E30-$D30)*$I$2/(1+EXP($I$3*(COUNT($H$9:AE$9)+$I$4))),TREND($D30:$E30,$D$9:$E$9,AE$9))</f>
        <v>6.8926934023381722E-2</v>
      </c>
      <c r="AF30">
        <f>IF($F30="s-curve",$D30+($E30-$D30)*$I$2/(1+EXP($I$3*(COUNT($H$9:AF$9)+$I$4))),TREND($D30:$E30,$D$9:$E$9,AF$9))</f>
        <v>7.0442670793729234E-2</v>
      </c>
      <c r="AG30">
        <f>IF($F30="s-curve",$D30+($E30-$D30)*$I$2/(1+EXP($I$3*(COUNT($H$9:AG$9)+$I$4))),TREND($D30:$E30,$D$9:$E$9,AG$9))</f>
        <v>7.160933717871773E-2</v>
      </c>
      <c r="AH30">
        <f>IF($F30="s-curve",$D30+($E30-$D30)*$I$2/(1+EXP($I$3*(COUNT($H$9:AH$9)+$I$4))),TREND($D30:$E30,$D$9:$E$9,AH$9))</f>
        <v>7.2498899902394692E-2</v>
      </c>
      <c r="AI30">
        <f>IF($F30="s-curve",$D30+($E30-$D30)*$I$2/(1+EXP($I$3*(COUNT($H$9:AI$9)+$I$4))),TREND($D30:$E30,$D$9:$E$9,AI$9))</f>
        <v>7.3172313890482482E-2</v>
      </c>
      <c r="AJ30">
        <f>IF($F30="s-curve",$D30+($E30-$D30)*$I$2/(1+EXP($I$3*(COUNT($H$9:AJ$9)+$I$4))),TREND($D30:$E30,$D$9:$E$9,AJ$9))</f>
        <v>7.3679328475491038E-2</v>
      </c>
      <c r="AK30">
        <f>IF($F30="s-curve",$D30+($E30-$D30)*$I$2/(1+EXP($I$3*(COUNT($H$9:AK$9)+$I$4))),TREND($D30:$E30,$D$9:$E$9,AK$9))</f>
        <v>7.4059496227813604E-2</v>
      </c>
      <c r="AL30">
        <f>IF($F30="s-curve",$D30+($E30-$D30)*$I$2/(1+EXP($I$3*(COUNT($H$9:AL$9)+$I$4))),TREND($D30:$E30,$D$9:$E$9,AL$9))</f>
        <v>7.4343675315878835E-2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39">
        <v>0.01</v>
      </c>
      <c r="E33" s="36">
        <v>0.01</v>
      </c>
      <c r="F33" s="7" t="str">
        <f>IF(D33=E33,"n/a",IF(OR(C33="battery electric vehicle",C33="natural gas vehicle",C33="plugin hybrid vehicle"),"s-curve","linear"))</f>
        <v>n/a</v>
      </c>
      <c r="H33" s="22">
        <f>D33</f>
        <v>0.01</v>
      </c>
      <c r="I33">
        <f>IF($F33="s-curve",$D33+($E33-$D33)*$I$2/(1+EXP($I$3*(COUNT($H$9:I$9)+$I$4))),TREND($D33:$E33,$D$9:$E$9,I$9))</f>
        <v>0.01</v>
      </c>
      <c r="J33">
        <f>IF($F33="s-curve",$D33+($E33-$D33)*$I$2/(1+EXP($I$3*(COUNT($H$9:J$9)+$I$4))),TREND($D33:$E33,$D$9:$E$9,J$9))</f>
        <v>0.01</v>
      </c>
      <c r="K33">
        <f>IF($F33="s-curve",$D33+($E33-$D33)*$I$2/(1+EXP($I$3*(COUNT($H$9:K$9)+$I$4))),TREND($D33:$E33,$D$9:$E$9,K$9))</f>
        <v>0.01</v>
      </c>
      <c r="L33">
        <f>IF($F33="s-curve",$D33+($E33-$D33)*$I$2/(1+EXP($I$3*(COUNT($H$9:L$9)+$I$4))),TREND($D33:$E33,$D$9:$E$9,L$9))</f>
        <v>0.01</v>
      </c>
      <c r="M33">
        <f>IF($F33="s-curve",$D33+($E33-$D33)*$I$2/(1+EXP($I$3*(COUNT($H$9:M$9)+$I$4))),TREND($D33:$E33,$D$9:$E$9,M$9))</f>
        <v>0.01</v>
      </c>
      <c r="N33">
        <f>IF($F33="s-curve",$D33+($E33-$D33)*$I$2/(1+EXP($I$3*(COUNT($H$9:N$9)+$I$4))),TREND($D33:$E33,$D$9:$E$9,N$9))</f>
        <v>0.01</v>
      </c>
      <c r="O33">
        <f>IF($F33="s-curve",$D33+($E33-$D33)*$I$2/(1+EXP($I$3*(COUNT($H$9:O$9)+$I$4))),TREND($D33:$E33,$D$9:$E$9,O$9))</f>
        <v>0.01</v>
      </c>
      <c r="P33">
        <f>IF($F33="s-curve",$D33+($E33-$D33)*$I$2/(1+EXP($I$3*(COUNT($H$9:P$9)+$I$4))),TREND($D33:$E33,$D$9:$E$9,P$9))</f>
        <v>0.01</v>
      </c>
      <c r="Q33">
        <f>IF($F33="s-curve",$D33+($E33-$D33)*$I$2/(1+EXP($I$3*(COUNT($H$9:Q$9)+$I$4))),TREND($D33:$E33,$D$9:$E$9,Q$9))</f>
        <v>0.01</v>
      </c>
      <c r="R33">
        <f>IF($F33="s-curve",$D33+($E33-$D33)*$I$2/(1+EXP($I$3*(COUNT($H$9:R$9)+$I$4))),TREND($D33:$E33,$D$9:$E$9,R$9))</f>
        <v>0.01</v>
      </c>
      <c r="S33">
        <f>IF($F33="s-curve",$D33+($E33-$D33)*$I$2/(1+EXP($I$3*(COUNT($H$9:S$9)+$I$4))),TREND($D33:$E33,$D$9:$E$9,S$9))</f>
        <v>0.01</v>
      </c>
      <c r="T33">
        <f>IF($F33="s-curve",$D33+($E33-$D33)*$I$2/(1+EXP($I$3*(COUNT($H$9:T$9)+$I$4))),TREND($D33:$E33,$D$9:$E$9,T$9))</f>
        <v>0.01</v>
      </c>
      <c r="U33">
        <f>IF($F33="s-curve",$D33+($E33-$D33)*$I$2/(1+EXP($I$3*(COUNT($H$9:U$9)+$I$4))),TREND($D33:$E33,$D$9:$E$9,U$9))</f>
        <v>0.01</v>
      </c>
      <c r="V33">
        <f>IF($F33="s-curve",$D33+($E33-$D33)*$I$2/(1+EXP($I$3*(COUNT($H$9:V$9)+$I$4))),TREND($D33:$E33,$D$9:$E$9,V$9))</f>
        <v>0.01</v>
      </c>
      <c r="W33">
        <f>IF($F33="s-curve",$D33+($E33-$D33)*$I$2/(1+EXP($I$3*(COUNT($H$9:W$9)+$I$4))),TREND($D33:$E33,$D$9:$E$9,W$9))</f>
        <v>0.01</v>
      </c>
      <c r="X33">
        <f>IF($F33="s-curve",$D33+($E33-$D33)*$I$2/(1+EXP($I$3*(COUNT($H$9:X$9)+$I$4))),TREND($D33:$E33,$D$9:$E$9,X$9))</f>
        <v>0.01</v>
      </c>
      <c r="Y33">
        <f>IF($F33="s-curve",$D33+($E33-$D33)*$I$2/(1+EXP($I$3*(COUNT($H$9:Y$9)+$I$4))),TREND($D33:$E33,$D$9:$E$9,Y$9))</f>
        <v>0.01</v>
      </c>
      <c r="Z33">
        <f>IF($F33="s-curve",$D33+($E33-$D33)*$I$2/(1+EXP($I$3*(COUNT($H$9:Z$9)+$I$4))),TREND($D33:$E33,$D$9:$E$9,Z$9))</f>
        <v>0.01</v>
      </c>
      <c r="AA33">
        <f>IF($F33="s-curve",$D33+($E33-$D33)*$I$2/(1+EXP($I$3*(COUNT($H$9:AA$9)+$I$4))),TREND($D33:$E33,$D$9:$E$9,AA$9))</f>
        <v>0.01</v>
      </c>
      <c r="AB33">
        <f>IF($F33="s-curve",$D33+($E33-$D33)*$I$2/(1+EXP($I$3*(COUNT($H$9:AB$9)+$I$4))),TREND($D33:$E33,$D$9:$E$9,AB$9))</f>
        <v>0.01</v>
      </c>
      <c r="AC33">
        <f>IF($F33="s-curve",$D33+($E33-$D33)*$I$2/(1+EXP($I$3*(COUNT($H$9:AC$9)+$I$4))),TREND($D33:$E33,$D$9:$E$9,AC$9))</f>
        <v>0.01</v>
      </c>
      <c r="AD33">
        <f>IF($F33="s-curve",$D33+($E33-$D33)*$I$2/(1+EXP($I$3*(COUNT($H$9:AD$9)+$I$4))),TREND($D33:$E33,$D$9:$E$9,AD$9))</f>
        <v>0.01</v>
      </c>
      <c r="AE33">
        <f>IF($F33="s-curve",$D33+($E33-$D33)*$I$2/(1+EXP($I$3*(COUNT($H$9:AE$9)+$I$4))),TREND($D33:$E33,$D$9:$E$9,AE$9))</f>
        <v>0.01</v>
      </c>
      <c r="AF33">
        <f>IF($F33="s-curve",$D33+($E33-$D33)*$I$2/(1+EXP($I$3*(COUNT($H$9:AF$9)+$I$4))),TREND($D33:$E33,$D$9:$E$9,AF$9))</f>
        <v>0.01</v>
      </c>
      <c r="AG33">
        <f>IF($F33="s-curve",$D33+($E33-$D33)*$I$2/(1+EXP($I$3*(COUNT($H$9:AG$9)+$I$4))),TREND($D33:$E33,$D$9:$E$9,AG$9))</f>
        <v>0.01</v>
      </c>
      <c r="AH33">
        <f>IF($F33="s-curve",$D33+($E33-$D33)*$I$2/(1+EXP($I$3*(COUNT($H$9:AH$9)+$I$4))),TREND($D33:$E33,$D$9:$E$9,AH$9))</f>
        <v>0.01</v>
      </c>
      <c r="AI33">
        <f>IF($F33="s-curve",$D33+($E33-$D33)*$I$2/(1+EXP($I$3*(COUNT($H$9:AI$9)+$I$4))),TREND($D33:$E33,$D$9:$E$9,AI$9))</f>
        <v>0.01</v>
      </c>
      <c r="AJ33">
        <f>IF($F33="s-curve",$D33+($E33-$D33)*$I$2/(1+EXP($I$3*(COUNT($H$9:AJ$9)+$I$4))),TREND($D33:$E33,$D$9:$E$9,AJ$9))</f>
        <v>0.01</v>
      </c>
      <c r="AK33">
        <f>IF($F33="s-curve",$D33+($E33-$D33)*$I$2/(1+EXP($I$3*(COUNT($H$9:AK$9)+$I$4))),TREND($D33:$E33,$D$9:$E$9,AK$9))</f>
        <v>0.01</v>
      </c>
      <c r="AL33">
        <f>IF($F33="s-curve",$D33+($E33-$D33)*$I$2/(1+EXP($I$3*(COUNT($H$9:AL$9)+$I$4))),TREND($D33:$E33,$D$9:$E$9,AL$9))</f>
        <v>0.01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125</v>
      </c>
      <c r="D36" s="36">
        <f>SYVBT!H32</f>
        <v>1.0208494207686616E-3</v>
      </c>
      <c r="E36" s="36">
        <f>D36</f>
        <v>1.0208494207686616E-3</v>
      </c>
      <c r="F36" s="7" t="str">
        <f>IF(D36=E36,"n/a",IF(OR(C36="battery electric vehicle",C36="natural gas vehicle",C36="plugin hybrid vehicle",C36="hydrogen vehicle"),"s-curve","linear"))</f>
        <v>n/a</v>
      </c>
      <c r="H36" s="22">
        <f t="shared" si="1"/>
        <v>1.0208494207686616E-3</v>
      </c>
      <c r="I36">
        <f>IF($F36="s-curve",$D36+($E36-$D36)*$I$2/(1+EXP($I$3*(COUNT($H$9:I$9)+$I$4))),TREND($D36:$E36,$D$9:$E$9,I$9))</f>
        <v>1.0208494207686616E-3</v>
      </c>
      <c r="J36">
        <f>IF($F36="s-curve",$D36+($E36-$D36)*$I$2/(1+EXP($I$3*(COUNT($H$9:J$9)+$I$4))),TREND($D36:$E36,$D$9:$E$9,J$9))</f>
        <v>1.0208494207686616E-3</v>
      </c>
      <c r="K36">
        <f>IF($F36="s-curve",$D36+($E36-$D36)*$I$2/(1+EXP($I$3*(COUNT($H$9:K$9)+$I$4))),TREND($D36:$E36,$D$9:$E$9,K$9))</f>
        <v>1.0208494207686616E-3</v>
      </c>
      <c r="L36">
        <f>IF($F36="s-curve",$D36+($E36-$D36)*$I$2/(1+EXP($I$3*(COUNT($H$9:L$9)+$I$4))),TREND($D36:$E36,$D$9:$E$9,L$9))</f>
        <v>1.0208494207686616E-3</v>
      </c>
      <c r="M36">
        <f>IF($F36="s-curve",$D36+($E36-$D36)*$I$2/(1+EXP($I$3*(COUNT($H$9:M$9)+$I$4))),TREND($D36:$E36,$D$9:$E$9,M$9))</f>
        <v>1.0208494207686616E-3</v>
      </c>
      <c r="N36">
        <f>IF($F36="s-curve",$D36+($E36-$D36)*$I$2/(1+EXP($I$3*(COUNT($H$9:N$9)+$I$4))),TREND($D36:$E36,$D$9:$E$9,N$9))</f>
        <v>1.0208494207686616E-3</v>
      </c>
      <c r="O36">
        <f>IF($F36="s-curve",$D36+($E36-$D36)*$I$2/(1+EXP($I$3*(COUNT($H$9:O$9)+$I$4))),TREND($D36:$E36,$D$9:$E$9,O$9))</f>
        <v>1.0208494207686616E-3</v>
      </c>
      <c r="P36">
        <f>IF($F36="s-curve",$D36+($E36-$D36)*$I$2/(1+EXP($I$3*(COUNT($H$9:P$9)+$I$4))),TREND($D36:$E36,$D$9:$E$9,P$9))</f>
        <v>1.0208494207686616E-3</v>
      </c>
      <c r="Q36">
        <f>IF($F36="s-curve",$D36+($E36-$D36)*$I$2/(1+EXP($I$3*(COUNT($H$9:Q$9)+$I$4))),TREND($D36:$E36,$D$9:$E$9,Q$9))</f>
        <v>1.0208494207686616E-3</v>
      </c>
      <c r="R36">
        <f>IF($F36="s-curve",$D36+($E36-$D36)*$I$2/(1+EXP($I$3*(COUNT($H$9:R$9)+$I$4))),TREND($D36:$E36,$D$9:$E$9,R$9))</f>
        <v>1.0208494207686616E-3</v>
      </c>
      <c r="S36">
        <f>IF($F36="s-curve",$D36+($E36-$D36)*$I$2/(1+EXP($I$3*(COUNT($H$9:S$9)+$I$4))),TREND($D36:$E36,$D$9:$E$9,S$9))</f>
        <v>1.0208494207686616E-3</v>
      </c>
      <c r="T36">
        <f>IF($F36="s-curve",$D36+($E36-$D36)*$I$2/(1+EXP($I$3*(COUNT($H$9:T$9)+$I$4))),TREND($D36:$E36,$D$9:$E$9,T$9))</f>
        <v>1.0208494207686616E-3</v>
      </c>
      <c r="U36">
        <f>IF($F36="s-curve",$D36+($E36-$D36)*$I$2/(1+EXP($I$3*(COUNT($H$9:U$9)+$I$4))),TREND($D36:$E36,$D$9:$E$9,U$9))</f>
        <v>1.0208494207686616E-3</v>
      </c>
      <c r="V36">
        <f>IF($F36="s-curve",$D36+($E36-$D36)*$I$2/(1+EXP($I$3*(COUNT($H$9:V$9)+$I$4))),TREND($D36:$E36,$D$9:$E$9,V$9))</f>
        <v>1.0208494207686616E-3</v>
      </c>
      <c r="W36">
        <f>IF($F36="s-curve",$D36+($E36-$D36)*$I$2/(1+EXP($I$3*(COUNT($H$9:W$9)+$I$4))),TREND($D36:$E36,$D$9:$E$9,W$9))</f>
        <v>1.0208494207686616E-3</v>
      </c>
      <c r="X36">
        <f>IF($F36="s-curve",$D36+($E36-$D36)*$I$2/(1+EXP($I$3*(COUNT($H$9:X$9)+$I$4))),TREND($D36:$E36,$D$9:$E$9,X$9))</f>
        <v>1.0208494207686616E-3</v>
      </c>
      <c r="Y36">
        <f>IF($F36="s-curve",$D36+($E36-$D36)*$I$2/(1+EXP($I$3*(COUNT($H$9:Y$9)+$I$4))),TREND($D36:$E36,$D$9:$E$9,Y$9))</f>
        <v>1.0208494207686616E-3</v>
      </c>
      <c r="Z36">
        <f>IF($F36="s-curve",$D36+($E36-$D36)*$I$2/(1+EXP($I$3*(COUNT($H$9:Z$9)+$I$4))),TREND($D36:$E36,$D$9:$E$9,Z$9))</f>
        <v>1.0208494207686616E-3</v>
      </c>
      <c r="AA36">
        <f>IF($F36="s-curve",$D36+($E36-$D36)*$I$2/(1+EXP($I$3*(COUNT($H$9:AA$9)+$I$4))),TREND($D36:$E36,$D$9:$E$9,AA$9))</f>
        <v>1.0208494207686616E-3</v>
      </c>
      <c r="AB36">
        <f>IF($F36="s-curve",$D36+($E36-$D36)*$I$2/(1+EXP($I$3*(COUNT($H$9:AB$9)+$I$4))),TREND($D36:$E36,$D$9:$E$9,AB$9))</f>
        <v>1.0208494207686616E-3</v>
      </c>
      <c r="AC36">
        <f>IF($F36="s-curve",$D36+($E36-$D36)*$I$2/(1+EXP($I$3*(COUNT($H$9:AC$9)+$I$4))),TREND($D36:$E36,$D$9:$E$9,AC$9))</f>
        <v>1.0208494207686616E-3</v>
      </c>
      <c r="AD36">
        <f>IF($F36="s-curve",$D36+($E36-$D36)*$I$2/(1+EXP($I$3*(COUNT($H$9:AD$9)+$I$4))),TREND($D36:$E36,$D$9:$E$9,AD$9))</f>
        <v>1.0208494207686616E-3</v>
      </c>
      <c r="AE36">
        <f>IF($F36="s-curve",$D36+($E36-$D36)*$I$2/(1+EXP($I$3*(COUNT($H$9:AE$9)+$I$4))),TREND($D36:$E36,$D$9:$E$9,AE$9))</f>
        <v>1.0208494207686616E-3</v>
      </c>
      <c r="AF36">
        <f>IF($F36="s-curve",$D36+($E36-$D36)*$I$2/(1+EXP($I$3*(COUNT($H$9:AF$9)+$I$4))),TREND($D36:$E36,$D$9:$E$9,AF$9))</f>
        <v>1.0208494207686616E-3</v>
      </c>
      <c r="AG36">
        <f>IF($F36="s-curve",$D36+($E36-$D36)*$I$2/(1+EXP($I$3*(COUNT($H$9:AG$9)+$I$4))),TREND($D36:$E36,$D$9:$E$9,AG$9))</f>
        <v>1.0208494207686616E-3</v>
      </c>
      <c r="AH36">
        <f>IF($F36="s-curve",$D36+($E36-$D36)*$I$2/(1+EXP($I$3*(COUNT($H$9:AH$9)+$I$4))),TREND($D36:$E36,$D$9:$E$9,AH$9))</f>
        <v>1.0208494207686616E-3</v>
      </c>
      <c r="AI36">
        <f>IF($F36="s-curve",$D36+($E36-$D36)*$I$2/(1+EXP($I$3*(COUNT($H$9:AI$9)+$I$4))),TREND($D36:$E36,$D$9:$E$9,AI$9))</f>
        <v>1.0208494207686616E-3</v>
      </c>
      <c r="AJ36">
        <f>IF($F36="s-curve",$D36+($E36-$D36)*$I$2/(1+EXP($I$3*(COUNT($H$9:AJ$9)+$I$4))),TREND($D36:$E36,$D$9:$E$9,AJ$9))</f>
        <v>1.0208494207686616E-3</v>
      </c>
      <c r="AK36">
        <f>IF($F36="s-curve",$D36+($E36-$D36)*$I$2/(1+EXP($I$3*(COUNT($H$9:AK$9)+$I$4))),TREND($D36:$E36,$D$9:$E$9,AK$9))</f>
        <v>1.0208494207686616E-3</v>
      </c>
      <c r="AL36">
        <f>IF($F36="s-curve",$D36+($E36-$D36)*$I$2/(1+EXP($I$3*(COUNT($H$9:AL$9)+$I$4))),TREND($D36:$E36,$D$9:$E$9,AL$9))</f>
        <v>1.0208494207686616E-3</v>
      </c>
    </row>
    <row r="37" spans="1:38" ht="15.75" thickBot="1" x14ac:dyDescent="0.3">
      <c r="A37" s="23"/>
      <c r="B37" s="23"/>
      <c r="C37" s="23" t="s">
        <v>126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125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126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125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126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36">
        <f>SYVBT!C25</f>
        <v>0.79379196209155944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0.79379196209155944</v>
      </c>
      <c r="I52">
        <f>IF($F52="s-curve",$D52+($E52-$D52)*$I$2/(1+EXP($I$3*(COUNT($H$9:I$9)+$I$4))),TREND($D52:$E52,$D$9:$E$9,I$9))</f>
        <v>0.79683848617902642</v>
      </c>
      <c r="J52">
        <f>IF($F52="s-curve",$D52+($E52-$D52)*$I$2/(1+EXP($I$3*(COUNT($H$9:J$9)+$I$4))),TREND($D52:$E52,$D$9:$E$9,J$9))</f>
        <v>0.79788319260848717</v>
      </c>
      <c r="K52">
        <f>IF($F52="s-curve",$D52+($E52-$D52)*$I$2/(1+EXP($I$3*(COUNT($H$9:K$9)+$I$4))),TREND($D52:$E52,$D$9:$E$9,K$9))</f>
        <v>0.79927647595130835</v>
      </c>
      <c r="L52">
        <f>IF($F52="s-curve",$D52+($E52-$D52)*$I$2/(1+EXP($I$3*(COUNT($H$9:L$9)+$I$4))),TREND($D52:$E52,$D$9:$E$9,L$9))</f>
        <v>0.80112702723753948</v>
      </c>
      <c r="M52">
        <f>IF($F52="s-curve",$D52+($E52-$D52)*$I$2/(1+EXP($I$3*(COUNT($H$9:M$9)+$I$4))),TREND($D52:$E52,$D$9:$E$9,M$9))</f>
        <v>0.80357155834560001</v>
      </c>
      <c r="N52">
        <f>IF($F52="s-curve",$D52+($E52-$D52)*$I$2/(1+EXP($I$3*(COUNT($H$9:N$9)+$I$4))),TREND($D52:$E52,$D$9:$E$9,N$9))</f>
        <v>0.8067775742845823</v>
      </c>
      <c r="O52">
        <f>IF($F52="s-curve",$D52+($E52-$D52)*$I$2/(1+EXP($I$3*(COUNT($H$9:O$9)+$I$4))),TREND($D52:$E52,$D$9:$E$9,O$9))</f>
        <v>0.81094284064312538</v>
      </c>
      <c r="P52">
        <f>IF($F52="s-curve",$D52+($E52-$D52)*$I$2/(1+EXP($I$3*(COUNT($H$9:P$9)+$I$4))),TREND($D52:$E52,$D$9:$E$9,P$9))</f>
        <v>0.81628860353235477</v>
      </c>
      <c r="Q52">
        <f>IF($F52="s-curve",$D52+($E52-$D52)*$I$2/(1+EXP($I$3*(COUNT($H$9:Q$9)+$I$4))),TREND($D52:$E52,$D$9:$E$9,Q$9))</f>
        <v>0.82304279185991192</v>
      </c>
      <c r="R52">
        <f>IF($F52="s-curve",$D52+($E52-$D52)*$I$2/(1+EXP($I$3*(COUNT($H$9:R$9)+$I$4))),TREND($D52:$E52,$D$9:$E$9,R$9))</f>
        <v>0.83140957142008776</v>
      </c>
      <c r="S52">
        <f>IF($F52="s-curve",$D52+($E52-$D52)*$I$2/(1+EXP($I$3*(COUNT($H$9:S$9)+$I$4))),TREND($D52:$E52,$D$9:$E$9,S$9))</f>
        <v>0.84152401231065854</v>
      </c>
      <c r="T52">
        <f>IF($F52="s-curve",$D52+($E52-$D52)*$I$2/(1+EXP($I$3*(COUNT($H$9:T$9)+$I$4))),TREND($D52:$E52,$D$9:$E$9,T$9))</f>
        <v>0.85339649801171624</v>
      </c>
      <c r="U52">
        <f>IF($F52="s-curve",$D52+($E52-$D52)*$I$2/(1+EXP($I$3*(COUNT($H$9:U$9)+$I$4))),TREND($D52:$E52,$D$9:$E$9,U$9))</f>
        <v>0.86686047992996751</v>
      </c>
      <c r="V52">
        <f>IF($F52="s-curve",$D52+($E52-$D52)*$I$2/(1+EXP($I$3*(COUNT($H$9:V$9)+$I$4))),TREND($D52:$E52,$D$9:$E$9,V$9))</f>
        <v>0.88154533571708138</v>
      </c>
      <c r="W52">
        <f>IF($F52="s-curve",$D52+($E52-$D52)*$I$2/(1+EXP($I$3*(COUNT($H$9:W$9)+$I$4))),TREND($D52:$E52,$D$9:$E$9,W$9))</f>
        <v>0.89689598104577972</v>
      </c>
      <c r="X52">
        <f>IF($F52="s-curve",$D52+($E52-$D52)*$I$2/(1+EXP($I$3*(COUNT($H$9:X$9)+$I$4))),TREND($D52:$E52,$D$9:$E$9,X$9))</f>
        <v>0.91224662637447806</v>
      </c>
      <c r="Y52">
        <f>IF($F52="s-curve",$D52+($E52-$D52)*$I$2/(1+EXP($I$3*(COUNT($H$9:Y$9)+$I$4))),TREND($D52:$E52,$D$9:$E$9,Y$9))</f>
        <v>0.92693148216159194</v>
      </c>
      <c r="Z52">
        <f>IF($F52="s-curve",$D52+($E52-$D52)*$I$2/(1+EXP($I$3*(COUNT($H$9:Z$9)+$I$4))),TREND($D52:$E52,$D$9:$E$9,Z$9))</f>
        <v>0.9403954640798432</v>
      </c>
      <c r="AA52">
        <f>IF($F52="s-curve",$D52+($E52-$D52)*$I$2/(1+EXP($I$3*(COUNT($H$9:AA$9)+$I$4))),TREND($D52:$E52,$D$9:$E$9,AA$9))</f>
        <v>0.9522679497809009</v>
      </c>
      <c r="AB52">
        <f>IF($F52="s-curve",$D52+($E52-$D52)*$I$2/(1+EXP($I$3*(COUNT($H$9:AB$9)+$I$4))),TREND($D52:$E52,$D$9:$E$9,AB$9))</f>
        <v>0.96238239067147169</v>
      </c>
      <c r="AC52">
        <f>IF($F52="s-curve",$D52+($E52-$D52)*$I$2/(1+EXP($I$3*(COUNT($H$9:AC$9)+$I$4))),TREND($D52:$E52,$D$9:$E$9,AC$9))</f>
        <v>0.97074917023164753</v>
      </c>
      <c r="AD52">
        <f>IF($F52="s-curve",$D52+($E52-$D52)*$I$2/(1+EXP($I$3*(COUNT($H$9:AD$9)+$I$4))),TREND($D52:$E52,$D$9:$E$9,AD$9))</f>
        <v>0.97750335855920467</v>
      </c>
      <c r="AE52">
        <f>IF($F52="s-curve",$D52+($E52-$D52)*$I$2/(1+EXP($I$3*(COUNT($H$9:AE$9)+$I$4))),TREND($D52:$E52,$D$9:$E$9,AE$9))</f>
        <v>0.98284912144843406</v>
      </c>
      <c r="AF52">
        <f>IF($F52="s-curve",$D52+($E52-$D52)*$I$2/(1+EXP($I$3*(COUNT($H$9:AF$9)+$I$4))),TREND($D52:$E52,$D$9:$E$9,AF$9))</f>
        <v>0.98701438780697714</v>
      </c>
      <c r="AG52">
        <f>IF($F52="s-curve",$D52+($E52-$D52)*$I$2/(1+EXP($I$3*(COUNT($H$9:AG$9)+$I$4))),TREND($D52:$E52,$D$9:$E$9,AG$9))</f>
        <v>0.99022040374595943</v>
      </c>
      <c r="AH52">
        <f>IF($F52="s-curve",$D52+($E52-$D52)*$I$2/(1+EXP($I$3*(COUNT($H$9:AH$9)+$I$4))),TREND($D52:$E52,$D$9:$E$9,AH$9))</f>
        <v>0.99266493485401996</v>
      </c>
      <c r="AI52">
        <f>IF($F52="s-curve",$D52+($E52-$D52)*$I$2/(1+EXP($I$3*(COUNT($H$9:AI$9)+$I$4))),TREND($D52:$E52,$D$9:$E$9,AI$9))</f>
        <v>0.99451548614025109</v>
      </c>
      <c r="AJ52">
        <f>IF($F52="s-curve",$D52+($E52-$D52)*$I$2/(1+EXP($I$3*(COUNT($H$9:AJ$9)+$I$4))),TREND($D52:$E52,$D$9:$E$9,AJ$9))</f>
        <v>0.99590876948307228</v>
      </c>
      <c r="AK52">
        <f>IF($F52="s-curve",$D52+($E52-$D52)*$I$2/(1+EXP($I$3*(COUNT($H$9:AK$9)+$I$4))),TREND($D52:$E52,$D$9:$E$9,AK$9))</f>
        <v>0.99695347591253303</v>
      </c>
      <c r="AL52">
        <f>IF($F52="s-curve",$D52+($E52-$D52)*$I$2/(1+EXP($I$3*(COUNT($H$9:AL$9)+$I$4))),TREND($D52:$E52,$D$9:$E$9,AL$9))</f>
        <v>0.99773440411753278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0.20620803790844056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0.20620803790844056</v>
      </c>
      <c r="I55">
        <f>IF($F55="s-curve",$D55+($E55-$D55)*$I$2/(1+EXP($I$3*(COUNT($H$9:I$9)+$I$4))),TREND($D55:$E55,$D$9:$E$9,I$9))</f>
        <v>0.23266776997816407</v>
      </c>
      <c r="J55">
        <f>IF($F55="s-curve",$D55+($E55-$D55)*$I$2/(1+EXP($I$3*(COUNT($H$9:J$9)+$I$4))),TREND($D55:$E55,$D$9:$E$9,J$9))</f>
        <v>0.25912750204788182</v>
      </c>
      <c r="K55">
        <f>IF($F55="s-curve",$D55+($E55-$D55)*$I$2/(1+EXP($I$3*(COUNT($H$9:K$9)+$I$4))),TREND($D55:$E55,$D$9:$E$9,K$9))</f>
        <v>0.28558723411759956</v>
      </c>
      <c r="L55">
        <f>IF($F55="s-curve",$D55+($E55-$D55)*$I$2/(1+EXP($I$3*(COUNT($H$9:L$9)+$I$4))),TREND($D55:$E55,$D$9:$E$9,L$9))</f>
        <v>0.31204696618731731</v>
      </c>
      <c r="M55">
        <f>IF($F55="s-curve",$D55+($E55-$D55)*$I$2/(1+EXP($I$3*(COUNT($H$9:M$9)+$I$4))),TREND($D55:$E55,$D$9:$E$9,M$9))</f>
        <v>0.33850669825703505</v>
      </c>
      <c r="N55">
        <f>IF($F55="s-curve",$D55+($E55-$D55)*$I$2/(1+EXP($I$3*(COUNT($H$9:N$9)+$I$4))),TREND($D55:$E55,$D$9:$E$9,N$9))</f>
        <v>0.3649664303267528</v>
      </c>
      <c r="O55">
        <f>IF($F55="s-curve",$D55+($E55-$D55)*$I$2/(1+EXP($I$3*(COUNT($H$9:O$9)+$I$4))),TREND($D55:$E55,$D$9:$E$9,O$9))</f>
        <v>0.39142616239647054</v>
      </c>
      <c r="P55">
        <f>IF($F55="s-curve",$D55+($E55-$D55)*$I$2/(1+EXP($I$3*(COUNT($H$9:P$9)+$I$4))),TREND($D55:$E55,$D$9:$E$9,P$9))</f>
        <v>0.41788589446618829</v>
      </c>
      <c r="Q55">
        <f>IF($F55="s-curve",$D55+($E55-$D55)*$I$2/(1+EXP($I$3*(COUNT($H$9:Q$9)+$I$4))),TREND($D55:$E55,$D$9:$E$9,Q$9))</f>
        <v>0.44434562653591314</v>
      </c>
      <c r="R55">
        <f>IF($F55="s-curve",$D55+($E55-$D55)*$I$2/(1+EXP($I$3*(COUNT($H$9:R$9)+$I$4))),TREND($D55:$E55,$D$9:$E$9,R$9))</f>
        <v>0.47080535860563089</v>
      </c>
      <c r="S55">
        <f>IF($F55="s-curve",$D55+($E55-$D55)*$I$2/(1+EXP($I$3*(COUNT($H$9:S$9)+$I$4))),TREND($D55:$E55,$D$9:$E$9,S$9))</f>
        <v>0.49726509067534863</v>
      </c>
      <c r="T55">
        <f>IF($F55="s-curve",$D55+($E55-$D55)*$I$2/(1+EXP($I$3*(COUNT($H$9:T$9)+$I$4))),TREND($D55:$E55,$D$9:$E$9,T$9))</f>
        <v>0.52372482274506638</v>
      </c>
      <c r="U55">
        <f>IF($F55="s-curve",$D55+($E55-$D55)*$I$2/(1+EXP($I$3*(COUNT($H$9:U$9)+$I$4))),TREND($D55:$E55,$D$9:$E$9,U$9))</f>
        <v>0.55018455481478412</v>
      </c>
      <c r="V55">
        <f>IF($F55="s-curve",$D55+($E55-$D55)*$I$2/(1+EXP($I$3*(COUNT($H$9:V$9)+$I$4))),TREND($D55:$E55,$D$9:$E$9,V$9))</f>
        <v>0.57664428688450187</v>
      </c>
      <c r="W55">
        <f>IF($F55="s-curve",$D55+($E55-$D55)*$I$2/(1+EXP($I$3*(COUNT($H$9:W$9)+$I$4))),TREND($D55:$E55,$D$9:$E$9,W$9))</f>
        <v>0.60310401895421961</v>
      </c>
      <c r="X55">
        <f>IF($F55="s-curve",$D55+($E55-$D55)*$I$2/(1+EXP($I$3*(COUNT($H$9:X$9)+$I$4))),TREND($D55:$E55,$D$9:$E$9,X$9))</f>
        <v>0.62956375102393736</v>
      </c>
      <c r="Y55">
        <f>IF($F55="s-curve",$D55+($E55-$D55)*$I$2/(1+EXP($I$3*(COUNT($H$9:Y$9)+$I$4))),TREND($D55:$E55,$D$9:$E$9,Y$9))</f>
        <v>0.65602348309366221</v>
      </c>
      <c r="Z55">
        <f>IF($F55="s-curve",$D55+($E55-$D55)*$I$2/(1+EXP($I$3*(COUNT($H$9:Z$9)+$I$4))),TREND($D55:$E55,$D$9:$E$9,Z$9))</f>
        <v>0.68248321516337995</v>
      </c>
      <c r="AA55">
        <f>IF($F55="s-curve",$D55+($E55-$D55)*$I$2/(1+EXP($I$3*(COUNT($H$9:AA$9)+$I$4))),TREND($D55:$E55,$D$9:$E$9,AA$9))</f>
        <v>0.7089429472330977</v>
      </c>
      <c r="AB55">
        <f>IF($F55="s-curve",$D55+($E55-$D55)*$I$2/(1+EXP($I$3*(COUNT($H$9:AB$9)+$I$4))),TREND($D55:$E55,$D$9:$E$9,AB$9))</f>
        <v>0.73540267930281544</v>
      </c>
      <c r="AC55">
        <f>IF($F55="s-curve",$D55+($E55-$D55)*$I$2/(1+EXP($I$3*(COUNT($H$9:AC$9)+$I$4))),TREND($D55:$E55,$D$9:$E$9,AC$9))</f>
        <v>0.76186241137253319</v>
      </c>
      <c r="AD55">
        <f>IF($F55="s-curve",$D55+($E55-$D55)*$I$2/(1+EXP($I$3*(COUNT($H$9:AD$9)+$I$4))),TREND($D55:$E55,$D$9:$E$9,AD$9))</f>
        <v>0.78832214344225093</v>
      </c>
      <c r="AE55">
        <f>IF($F55="s-curve",$D55+($E55-$D55)*$I$2/(1+EXP($I$3*(COUNT($H$9:AE$9)+$I$4))),TREND($D55:$E55,$D$9:$E$9,AE$9))</f>
        <v>0.81478187551196868</v>
      </c>
      <c r="AF55">
        <f>IF($F55="s-curve",$D55+($E55-$D55)*$I$2/(1+EXP($I$3*(COUNT($H$9:AF$9)+$I$4))),TREND($D55:$E55,$D$9:$E$9,AF$9))</f>
        <v>0.84124160758168642</v>
      </c>
      <c r="AG55">
        <f>IF($F55="s-curve",$D55+($E55-$D55)*$I$2/(1+EXP($I$3*(COUNT($H$9:AG$9)+$I$4))),TREND($D55:$E55,$D$9:$E$9,AG$9))</f>
        <v>0.86770133965141127</v>
      </c>
      <c r="AH55">
        <f>IF($F55="s-curve",$D55+($E55-$D55)*$I$2/(1+EXP($I$3*(COUNT($H$9:AH$9)+$I$4))),TREND($D55:$E55,$D$9:$E$9,AH$9))</f>
        <v>0.89416107172112902</v>
      </c>
      <c r="AI55">
        <f>IF($F55="s-curve",$D55+($E55-$D55)*$I$2/(1+EXP($I$3*(COUNT($H$9:AI$9)+$I$4))),TREND($D55:$E55,$D$9:$E$9,AI$9))</f>
        <v>0.92062080379084676</v>
      </c>
      <c r="AJ55">
        <f>IF($F55="s-curve",$D55+($E55-$D55)*$I$2/(1+EXP($I$3*(COUNT($H$9:AJ$9)+$I$4))),TREND($D55:$E55,$D$9:$E$9,AJ$9))</f>
        <v>0.94708053586056451</v>
      </c>
      <c r="AK55">
        <f>IF($F55="s-curve",$D55+($E55-$D55)*$I$2/(1+EXP($I$3*(COUNT($H$9:AK$9)+$I$4))),TREND($D55:$E55,$D$9:$E$9,AK$9))</f>
        <v>0.97354026793028225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125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126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125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126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125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126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125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126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125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126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 s="22">
        <f>D31</f>
        <v>0.05</v>
      </c>
      <c r="E87" s="22">
        <f>E31</f>
        <v>1</v>
      </c>
      <c r="F87" s="7" t="str">
        <f>IF(D87=E87,"n/a",IF(OR(C87="battery electric vehicle",C87="natural gas vehicle",C87="plugin hybrid vehicle"),"s-curve","linear"))</f>
        <v>s-curve</v>
      </c>
      <c r="H87" s="22">
        <f>D87</f>
        <v>0.05</v>
      </c>
      <c r="I87">
        <f>IF($F87="s-curve",$D87+($E87-$D87)*$O$2/(1+EXP($O$3*(COUNT($H$9:I$9)+$O$4))),TREND($D87:$E87,$D$9:$E$9,I$9))</f>
        <v>0.15364198013583233</v>
      </c>
      <c r="J87">
        <f>IF($F87="s-curve",$D87+($E87-$D87)*$O$2/(1+EXP($O$3*(COUNT($H$9:J$9)+$O$4))),TREND($D87:$E87,$D$9:$E$9,J$9))</f>
        <v>0.23792530586934735</v>
      </c>
      <c r="K87">
        <f>IF($F87="s-curve",$D87+($E87-$D87)*$O$2/(1+EXP($O$3*(COUNT($H$9:K$9)+$O$4))),TREND($D87:$E87,$D$9:$E$9,K$9))</f>
        <v>0.36522161644024215</v>
      </c>
      <c r="L87">
        <f>IF($F87="s-curve",$D87+($E87-$D87)*$O$2/(1+EXP($O$3*(COUNT($H$9:L$9)+$O$4))),TREND($D87:$E87,$D$9:$E$9,L$9))</f>
        <v>0.52500000000000002</v>
      </c>
      <c r="M87">
        <f>IF($F87="s-curve",$D87+($E87-$D87)*$O$2/(1+EXP($O$3*(COUNT($H$9:M$9)+$O$4))),TREND($D87:$E87,$D$9:$E$9,M$9))</f>
        <v>0.68477838355975784</v>
      </c>
      <c r="N87">
        <f>IF($F87="s-curve",$D87+($E87-$D87)*$O$2/(1+EXP($O$3*(COUNT($H$9:N$9)+$O$4))),TREND($D87:$E87,$D$9:$E$9,N$9))</f>
        <v>0.81207469413065259</v>
      </c>
      <c r="O87">
        <f>IF($F87="s-curve",$D87+($E87-$D87)*$O$2/(1+EXP($O$3*(COUNT($H$9:O$9)+$O$4))),TREND($D87:$E87,$D$9:$E$9,O$9))</f>
        <v>0.89635801986416774</v>
      </c>
      <c r="P87">
        <f>IF($F87="s-curve",$D87+($E87-$D87)*$O$2/(1+EXP($O$3*(COUNT($H$9:P$9)+$O$4))),TREND($D87:$E87,$D$9:$E$9,P$9))</f>
        <v>0.94554203289607475</v>
      </c>
      <c r="Q87">
        <f>IF($F87="s-curve",$D87+($E87-$D87)*$O$2/(1+EXP($O$3*(COUNT($H$9:Q$9)+$O$4))),TREND($D87:$E87,$D$9:$E$9,Q$9))</f>
        <v>0.97215338078621139</v>
      </c>
      <c r="R87">
        <f>IF($F87="s-curve",$D87+($E87-$D87)*$O$2/(1+EXP($O$3*(COUNT($H$9:R$9)+$O$4))),TREND($D87:$E87,$D$9:$E$9,R$9))</f>
        <v>0.98596466989139064</v>
      </c>
      <c r="S87">
        <f>IF($F87="s-curve",$D87+($E87-$D87)*$O$2/(1+EXP($O$3*(COUNT($H$9:S$9)+$O$4))),TREND($D87:$E87,$D$9:$E$9,S$9))</f>
        <v>0.9929780357229322</v>
      </c>
      <c r="T87">
        <f>IF($F87="s-curve",$D87+($E87-$D87)*$O$2/(1+EXP($O$3*(COUNT($H$9:T$9)+$O$4))),TREND($D87:$E87,$D$9:$E$9,T$9))</f>
        <v>0.99649997209553587</v>
      </c>
      <c r="U87">
        <f>IF($F87="s-curve",$D87+($E87-$D87)*$O$2/(1+EXP($O$3*(COUNT($H$9:U$9)+$O$4))),TREND($D87:$E87,$D$9:$E$9,U$9))</f>
        <v>0.9982587080046319</v>
      </c>
      <c r="V87">
        <f>IF($F87="s-curve",$D87+($E87-$D87)*$O$2/(1+EXP($O$3*(COUNT($H$9:V$9)+$O$4))),TREND($D87:$E87,$D$9:$E$9,V$9))</f>
        <v>0.99913450136531945</v>
      </c>
      <c r="W87">
        <f>IF($F87="s-curve",$D87+($E87-$D87)*$O$2/(1+EXP($O$3*(COUNT($H$9:W$9)+$O$4))),TREND($D87:$E87,$D$9:$E$9,W$9))</f>
        <v>0.99957000888792158</v>
      </c>
      <c r="X87">
        <f>IF($F87="s-curve",$D87+($E87-$D87)*$O$2/(1+EXP($O$3*(COUNT($H$9:X$9)+$O$4))),TREND($D87:$E87,$D$9:$E$9,X$9))</f>
        <v>0.99978642406827833</v>
      </c>
      <c r="Y87">
        <f>IF($F87="s-curve",$D87+($E87-$D87)*$O$2/(1+EXP($O$3*(COUNT($H$9:Y$9)+$O$4))),TREND($D87:$E87,$D$9:$E$9,Y$9))</f>
        <v>0.99989392932640198</v>
      </c>
      <c r="Z87">
        <f>IF($F87="s-curve",$D87+($E87-$D87)*$O$2/(1+EXP($O$3*(COUNT($H$9:Z$9)+$O$4))),TREND($D87:$E87,$D$9:$E$9,Z$9))</f>
        <v>0.99994732390151331</v>
      </c>
      <c r="AA87">
        <f>IF($F87="s-curve",$D87+($E87-$D87)*$O$2/(1+EXP($O$3*(COUNT($H$9:AA$9)+$O$4))),TREND($D87:$E87,$D$9:$E$9,AA$9))</f>
        <v>0.99997384109344112</v>
      </c>
      <c r="AB87">
        <f>IF($F87="s-curve",$D87+($E87-$D87)*$O$2/(1+EXP($O$3*(COUNT($H$9:AB$9)+$O$4))),TREND($D87:$E87,$D$9:$E$9,AB$9))</f>
        <v>0.99998700969136967</v>
      </c>
      <c r="AC87">
        <f>IF($F87="s-curve",$D87+($E87-$D87)*$O$2/(1+EXP($O$3*(COUNT($H$9:AC$9)+$O$4))),TREND($D87:$E87,$D$9:$E$9,AC$9))</f>
        <v>0.99999354915923688</v>
      </c>
      <c r="AD87">
        <f>IF($F87="s-curve",$D87+($E87-$D87)*$O$2/(1+EXP($O$3*(COUNT($H$9:AD$9)+$O$4))),TREND($D87:$E87,$D$9:$E$9,AD$9))</f>
        <v>0.99999679659632945</v>
      </c>
      <c r="AE87">
        <f>IF($F87="s-curve",$D87+($E87-$D87)*$O$2/(1+EXP($O$3*(COUNT($H$9:AE$9)+$O$4))),TREND($D87:$E87,$D$9:$E$9,AE$9))</f>
        <v>0.99999840923411476</v>
      </c>
      <c r="AF87">
        <f>IF($F87="s-curve",$D87+($E87-$D87)*$O$2/(1+EXP($O$3*(COUNT($H$9:AF$9)+$O$4))),TREND($D87:$E87,$D$9:$E$9,AF$9))</f>
        <v>0.99999921004837367</v>
      </c>
      <c r="AG87">
        <f>IF($F87="s-curve",$D87+($E87-$D87)*$O$2/(1+EXP($O$3*(COUNT($H$9:AG$9)+$O$4))),TREND($D87:$E87,$D$9:$E$9,AG$9))</f>
        <v>0.99999960772146745</v>
      </c>
      <c r="AH87">
        <f>IF($F87="s-curve",$D87+($E87-$D87)*$O$2/(1+EXP($O$3*(COUNT($H$9:AH$9)+$O$4))),TREND($D87:$E87,$D$9:$E$9,AH$9))</f>
        <v>0.99999980520020537</v>
      </c>
      <c r="AI87">
        <f>IF($F87="s-curve",$D87+($E87-$D87)*$O$2/(1+EXP($O$3*(COUNT($H$9:AI$9)+$O$4))),TREND($D87:$E87,$D$9:$E$9,AI$9))</f>
        <v>0.99999990326527477</v>
      </c>
      <c r="AJ87">
        <f>IF($F87="s-curve",$D87+($E87-$D87)*$O$2/(1+EXP($O$3*(COUNT($H$9:AJ$9)+$O$4))),TREND($D87:$E87,$D$9:$E$9,AJ$9))</f>
        <v>0.99999995196295466</v>
      </c>
      <c r="AK87">
        <f>IF($F87="s-curve",$D87+($E87-$D87)*$O$2/(1+EXP($O$3*(COUNT($H$9:AK$9)+$O$4))),TREND($D87:$E87,$D$9:$E$9,AK$9))</f>
        <v>0.99999997614550851</v>
      </c>
      <c r="AL87">
        <f>IF($F87="s-curve",$D87+($E87-$D87)*$O$2/(1+EXP($O$3*(COUNT($H$9:AL$9)+$O$4))),TREND($D87:$E87,$D$9:$E$9,AL$9))</f>
        <v>0.9999999881542101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 s="15">
        <v>5</v>
      </c>
      <c r="E89">
        <v>5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5</v>
      </c>
      <c r="I89">
        <f>IF($F89="s-curve",$D89+($E89-$D89)*$I$2/(1+EXP($I$3*(COUNT($H$9:I$9)+$I$4))),TREND($D89:$E89,$D$9:$E$9,I$9))</f>
        <v>5</v>
      </c>
      <c r="J89">
        <f>IF($F89="s-curve",$D89+($E89-$D89)*$I$2/(1+EXP($I$3*(COUNT($H$9:J$9)+$I$4))),TREND($D89:$E89,$D$9:$E$9,J$9))</f>
        <v>5</v>
      </c>
      <c r="K89">
        <f>IF($F89="s-curve",$D89+($E89-$D89)*$I$2/(1+EXP($I$3*(COUNT($H$9:K$9)+$I$4))),TREND($D89:$E89,$D$9:$E$9,K$9))</f>
        <v>5</v>
      </c>
      <c r="L89">
        <f>IF($F89="s-curve",$D89+($E89-$D89)*$I$2/(1+EXP($I$3*(COUNT($H$9:L$9)+$I$4))),TREND($D89:$E89,$D$9:$E$9,L$9))</f>
        <v>5</v>
      </c>
      <c r="M89">
        <f>IF($F89="s-curve",$D89+($E89-$D89)*$I$2/(1+EXP($I$3*(COUNT($H$9:M$9)+$I$4))),TREND($D89:$E89,$D$9:$E$9,M$9))</f>
        <v>5</v>
      </c>
      <c r="N89">
        <f>IF($F89="s-curve",$D89+($E89-$D89)*$I$2/(1+EXP($I$3*(COUNT($H$9:N$9)+$I$4))),TREND($D89:$E89,$D$9:$E$9,N$9))</f>
        <v>5</v>
      </c>
      <c r="O89">
        <f>IF($F89="s-curve",$D89+($E89-$D89)*$I$2/(1+EXP($I$3*(COUNT($H$9:O$9)+$I$4))),TREND($D89:$E89,$D$9:$E$9,O$9))</f>
        <v>5</v>
      </c>
      <c r="P89">
        <f>IF($F89="s-curve",$D89+($E89-$D89)*$I$2/(1+EXP($I$3*(COUNT($H$9:P$9)+$I$4))),TREND($D89:$E89,$D$9:$E$9,P$9))</f>
        <v>5</v>
      </c>
      <c r="Q89">
        <f>IF($F89="s-curve",$D89+($E89-$D89)*$I$2/(1+EXP($I$3*(COUNT($H$9:Q$9)+$I$4))),TREND($D89:$E89,$D$9:$E$9,Q$9))</f>
        <v>5</v>
      </c>
      <c r="R89">
        <f>IF($F89="s-curve",$D89+($E89-$D89)*$I$2/(1+EXP($I$3*(COUNT($H$9:R$9)+$I$4))),TREND($D89:$E89,$D$9:$E$9,R$9))</f>
        <v>5</v>
      </c>
      <c r="S89">
        <f>IF($F89="s-curve",$D89+($E89-$D89)*$I$2/(1+EXP($I$3*(COUNT($H$9:S$9)+$I$4))),TREND($D89:$E89,$D$9:$E$9,S$9))</f>
        <v>5</v>
      </c>
      <c r="T89">
        <f>IF($F89="s-curve",$D89+($E89-$D89)*$I$2/(1+EXP($I$3*(COUNT($H$9:T$9)+$I$4))),TREND($D89:$E89,$D$9:$E$9,T$9))</f>
        <v>5</v>
      </c>
      <c r="U89">
        <f>IF($F89="s-curve",$D89+($E89-$D89)*$I$2/(1+EXP($I$3*(COUNT($H$9:U$9)+$I$4))),TREND($D89:$E89,$D$9:$E$9,U$9))</f>
        <v>5</v>
      </c>
      <c r="V89">
        <f>IF($F89="s-curve",$D89+($E89-$D89)*$I$2/(1+EXP($I$3*(COUNT($H$9:V$9)+$I$4))),TREND($D89:$E89,$D$9:$E$9,V$9))</f>
        <v>5</v>
      </c>
      <c r="W89">
        <f>IF($F89="s-curve",$D89+($E89-$D89)*$I$2/(1+EXP($I$3*(COUNT($H$9:W$9)+$I$4))),TREND($D89:$E89,$D$9:$E$9,W$9))</f>
        <v>5</v>
      </c>
      <c r="X89">
        <f>IF($F89="s-curve",$D89+($E89-$D89)*$I$2/(1+EXP($I$3*(COUNT($H$9:X$9)+$I$4))),TREND($D89:$E89,$D$9:$E$9,X$9))</f>
        <v>5</v>
      </c>
      <c r="Y89">
        <f>IF($F89="s-curve",$D89+($E89-$D89)*$I$2/(1+EXP($I$3*(COUNT($H$9:Y$9)+$I$4))),TREND($D89:$E89,$D$9:$E$9,Y$9))</f>
        <v>5</v>
      </c>
      <c r="Z89">
        <f>IF($F89="s-curve",$D89+($E89-$D89)*$I$2/(1+EXP($I$3*(COUNT($H$9:Z$9)+$I$4))),TREND($D89:$E89,$D$9:$E$9,Z$9))</f>
        <v>5</v>
      </c>
      <c r="AA89">
        <f>IF($F89="s-curve",$D89+($E89-$D89)*$I$2/(1+EXP($I$3*(COUNT($H$9:AA$9)+$I$4))),TREND($D89:$E89,$D$9:$E$9,AA$9))</f>
        <v>5</v>
      </c>
      <c r="AB89">
        <f>IF($F89="s-curve",$D89+($E89-$D89)*$I$2/(1+EXP($I$3*(COUNT($H$9:AB$9)+$I$4))),TREND($D89:$E89,$D$9:$E$9,AB$9))</f>
        <v>5</v>
      </c>
      <c r="AC89">
        <f>IF($F89="s-curve",$D89+($E89-$D89)*$I$2/(1+EXP($I$3*(COUNT($H$9:AC$9)+$I$4))),TREND($D89:$E89,$D$9:$E$9,AC$9))</f>
        <v>5</v>
      </c>
      <c r="AD89">
        <f>IF($F89="s-curve",$D89+($E89-$D89)*$I$2/(1+EXP($I$3*(COUNT($H$9:AD$9)+$I$4))),TREND($D89:$E89,$D$9:$E$9,AD$9))</f>
        <v>5</v>
      </c>
      <c r="AE89">
        <f>IF($F89="s-curve",$D89+($E89-$D89)*$I$2/(1+EXP($I$3*(COUNT($H$9:AE$9)+$I$4))),TREND($D89:$E89,$D$9:$E$9,AE$9))</f>
        <v>5</v>
      </c>
      <c r="AF89">
        <f>IF($F89="s-curve",$D89+($E89-$D89)*$I$2/(1+EXP($I$3*(COUNT($H$9:AF$9)+$I$4))),TREND($D89:$E89,$D$9:$E$9,AF$9))</f>
        <v>5</v>
      </c>
      <c r="AG89">
        <f>IF($F89="s-curve",$D89+($E89-$D89)*$I$2/(1+EXP($I$3*(COUNT($H$9:AG$9)+$I$4))),TREND($D89:$E89,$D$9:$E$9,AG$9))</f>
        <v>5</v>
      </c>
      <c r="AH89">
        <f>IF($F89="s-curve",$D89+($E89-$D89)*$I$2/(1+EXP($I$3*(COUNT($H$9:AH$9)+$I$4))),TREND($D89:$E89,$D$9:$E$9,AH$9))</f>
        <v>5</v>
      </c>
      <c r="AI89">
        <f>IF($F89="s-curve",$D89+($E89-$D89)*$I$2/(1+EXP($I$3*(COUNT($H$9:AI$9)+$I$4))),TREND($D89:$E89,$D$9:$E$9,AI$9))</f>
        <v>5</v>
      </c>
      <c r="AJ89">
        <f>IF($F89="s-curve",$D89+($E89-$D89)*$I$2/(1+EXP($I$3*(COUNT($H$9:AJ$9)+$I$4))),TREND($D89:$E89,$D$9:$E$9,AJ$9))</f>
        <v>5</v>
      </c>
      <c r="AK89">
        <f>IF($F89="s-curve",$D89+($E89-$D89)*$I$2/(1+EXP($I$3*(COUNT($H$9:AK$9)+$I$4))),TREND($D89:$E89,$D$9:$E$9,AK$9))</f>
        <v>5</v>
      </c>
      <c r="AL89">
        <f>IF($F89="s-curve",$D89+($E89-$D89)*$I$2/(1+EXP($I$3*(COUNT($H$9:AL$9)+$I$4))),TREND($D89:$E89,$D$9:$E$9,AL$9))</f>
        <v>5</v>
      </c>
    </row>
    <row r="90" spans="1:38" x14ac:dyDescent="0.25">
      <c r="C90" t="s">
        <v>4</v>
      </c>
      <c r="D90" s="15">
        <v>5</v>
      </c>
      <c r="E90">
        <f>D90</f>
        <v>5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5</v>
      </c>
      <c r="I90">
        <f>IF($F90="s-curve",$D90+($E90-$D90)*$I$2/(1+EXP($I$3*(COUNT($H$9:I$9)+$I$4))),TREND($D90:$E90,$D$9:$E$9,I$9))</f>
        <v>5</v>
      </c>
      <c r="J90">
        <f>IF($F90="s-curve",$D90+($E90-$D90)*$I$2/(1+EXP($I$3*(COUNT($H$9:J$9)+$I$4))),TREND($D90:$E90,$D$9:$E$9,J$9))</f>
        <v>5</v>
      </c>
      <c r="K90">
        <f>IF($F90="s-curve",$D90+($E90-$D90)*$I$2/(1+EXP($I$3*(COUNT($H$9:K$9)+$I$4))),TREND($D90:$E90,$D$9:$E$9,K$9))</f>
        <v>5</v>
      </c>
      <c r="L90">
        <f>IF($F90="s-curve",$D90+($E90-$D90)*$I$2/(1+EXP($I$3*(COUNT($H$9:L$9)+$I$4))),TREND($D90:$E90,$D$9:$E$9,L$9))</f>
        <v>5</v>
      </c>
      <c r="M90">
        <f>IF($F90="s-curve",$D90+($E90-$D90)*$I$2/(1+EXP($I$3*(COUNT($H$9:M$9)+$I$4))),TREND($D90:$E90,$D$9:$E$9,M$9))</f>
        <v>5</v>
      </c>
      <c r="N90">
        <f>IF($F90="s-curve",$D90+($E90-$D90)*$I$2/(1+EXP($I$3*(COUNT($H$9:N$9)+$I$4))),TREND($D90:$E90,$D$9:$E$9,N$9))</f>
        <v>5</v>
      </c>
      <c r="O90">
        <f>IF($F90="s-curve",$D90+($E90-$D90)*$I$2/(1+EXP($I$3*(COUNT($H$9:O$9)+$I$4))),TREND($D90:$E90,$D$9:$E$9,O$9))</f>
        <v>5</v>
      </c>
      <c r="P90">
        <f>IF($F90="s-curve",$D90+($E90-$D90)*$I$2/(1+EXP($I$3*(COUNT($H$9:P$9)+$I$4))),TREND($D90:$E90,$D$9:$E$9,P$9))</f>
        <v>5</v>
      </c>
      <c r="Q90">
        <f>IF($F90="s-curve",$D90+($E90-$D90)*$I$2/(1+EXP($I$3*(COUNT($H$9:Q$9)+$I$4))),TREND($D90:$E90,$D$9:$E$9,Q$9))</f>
        <v>5</v>
      </c>
      <c r="R90">
        <f>IF($F90="s-curve",$D90+($E90-$D90)*$I$2/(1+EXP($I$3*(COUNT($H$9:R$9)+$I$4))),TREND($D90:$E90,$D$9:$E$9,R$9))</f>
        <v>5</v>
      </c>
      <c r="S90">
        <f>IF($F90="s-curve",$D90+($E90-$D90)*$I$2/(1+EXP($I$3*(COUNT($H$9:S$9)+$I$4))),TREND($D90:$E90,$D$9:$E$9,S$9))</f>
        <v>5</v>
      </c>
      <c r="T90">
        <f>IF($F90="s-curve",$D90+($E90-$D90)*$I$2/(1+EXP($I$3*(COUNT($H$9:T$9)+$I$4))),TREND($D90:$E90,$D$9:$E$9,T$9))</f>
        <v>5</v>
      </c>
      <c r="U90">
        <f>IF($F90="s-curve",$D90+($E90-$D90)*$I$2/(1+EXP($I$3*(COUNT($H$9:U$9)+$I$4))),TREND($D90:$E90,$D$9:$E$9,U$9))</f>
        <v>5</v>
      </c>
      <c r="V90">
        <f>IF($F90="s-curve",$D90+($E90-$D90)*$I$2/(1+EXP($I$3*(COUNT($H$9:V$9)+$I$4))),TREND($D90:$E90,$D$9:$E$9,V$9))</f>
        <v>5</v>
      </c>
      <c r="W90">
        <f>IF($F90="s-curve",$D90+($E90-$D90)*$I$2/(1+EXP($I$3*(COUNT($H$9:W$9)+$I$4))),TREND($D90:$E90,$D$9:$E$9,W$9))</f>
        <v>5</v>
      </c>
      <c r="X90">
        <f>IF($F90="s-curve",$D90+($E90-$D90)*$I$2/(1+EXP($I$3*(COUNT($H$9:X$9)+$I$4))),TREND($D90:$E90,$D$9:$E$9,X$9))</f>
        <v>5</v>
      </c>
      <c r="Y90">
        <f>IF($F90="s-curve",$D90+($E90-$D90)*$I$2/(1+EXP($I$3*(COUNT($H$9:Y$9)+$I$4))),TREND($D90:$E90,$D$9:$E$9,Y$9))</f>
        <v>5</v>
      </c>
      <c r="Z90">
        <f>IF($F90="s-curve",$D90+($E90-$D90)*$I$2/(1+EXP($I$3*(COUNT($H$9:Z$9)+$I$4))),TREND($D90:$E90,$D$9:$E$9,Z$9))</f>
        <v>5</v>
      </c>
      <c r="AA90">
        <f>IF($F90="s-curve",$D90+($E90-$D90)*$I$2/(1+EXP($I$3*(COUNT($H$9:AA$9)+$I$4))),TREND($D90:$E90,$D$9:$E$9,AA$9))</f>
        <v>5</v>
      </c>
      <c r="AB90">
        <f>IF($F90="s-curve",$D90+($E90-$D90)*$I$2/(1+EXP($I$3*(COUNT($H$9:AB$9)+$I$4))),TREND($D90:$E90,$D$9:$E$9,AB$9))</f>
        <v>5</v>
      </c>
      <c r="AC90">
        <f>IF($F90="s-curve",$D90+($E90-$D90)*$I$2/(1+EXP($I$3*(COUNT($H$9:AC$9)+$I$4))),TREND($D90:$E90,$D$9:$E$9,AC$9))</f>
        <v>5</v>
      </c>
      <c r="AD90">
        <f>IF($F90="s-curve",$D90+($E90-$D90)*$I$2/(1+EXP($I$3*(COUNT($H$9:AD$9)+$I$4))),TREND($D90:$E90,$D$9:$E$9,AD$9))</f>
        <v>5</v>
      </c>
      <c r="AE90">
        <f>IF($F90="s-curve",$D90+($E90-$D90)*$I$2/(1+EXP($I$3*(COUNT($H$9:AE$9)+$I$4))),TREND($D90:$E90,$D$9:$E$9,AE$9))</f>
        <v>5</v>
      </c>
      <c r="AF90">
        <f>IF($F90="s-curve",$D90+($E90-$D90)*$I$2/(1+EXP($I$3*(COUNT($H$9:AF$9)+$I$4))),TREND($D90:$E90,$D$9:$E$9,AF$9))</f>
        <v>5</v>
      </c>
      <c r="AG90">
        <f>IF($F90="s-curve",$D90+($E90-$D90)*$I$2/(1+EXP($I$3*(COUNT($H$9:AG$9)+$I$4))),TREND($D90:$E90,$D$9:$E$9,AG$9))</f>
        <v>5</v>
      </c>
      <c r="AH90">
        <f>IF($F90="s-curve",$D90+($E90-$D90)*$I$2/(1+EXP($I$3*(COUNT($H$9:AH$9)+$I$4))),TREND($D90:$E90,$D$9:$E$9,AH$9))</f>
        <v>5</v>
      </c>
      <c r="AI90">
        <f>IF($F90="s-curve",$D90+($E90-$D90)*$I$2/(1+EXP($I$3*(COUNT($H$9:AI$9)+$I$4))),TREND($D90:$E90,$D$9:$E$9,AI$9))</f>
        <v>5</v>
      </c>
      <c r="AJ90">
        <f>IF($F90="s-curve",$D90+($E90-$D90)*$I$2/(1+EXP($I$3*(COUNT($H$9:AJ$9)+$I$4))),TREND($D90:$E90,$D$9:$E$9,AJ$9))</f>
        <v>5</v>
      </c>
      <c r="AK90">
        <f>IF($F90="s-curve",$D90+($E90-$D90)*$I$2/(1+EXP($I$3*(COUNT($H$9:AK$9)+$I$4))),TREND($D90:$E90,$D$9:$E$9,AK$9))</f>
        <v>5</v>
      </c>
      <c r="AL90">
        <f>IF($F90="s-curve",$D90+($E90-$D90)*$I$2/(1+EXP($I$3*(COUNT($H$9:AL$9)+$I$4))),TREND($D90:$E90,$D$9:$E$9,AL$9))</f>
        <v>5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125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126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SYVBT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2023-03-20T23:22:58Z</dcterms:modified>
</cp:coreProperties>
</file>