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0" documentId="8_{E752E5D1-4EC8-4C8E-902E-66F49685E93A}" xr6:coauthVersionLast="48" xr6:coauthVersionMax="48" xr10:uidLastSave="{00000000-0000-0000-0000-000000000000}"/>
  <bookViews>
    <workbookView xWindow="-108" yWindow="-108" windowWidth="23256" windowHeight="12456" xr2:uid="{00000000-000D-0000-FFFF-FFFF00000000}"/>
  </bookViews>
  <sheets>
    <sheet name="About" sheetId="1" r:id="rId1"/>
    <sheet name="Electricity Generation" sheetId="12" r:id="rId2"/>
    <sheet name="Canada generation" sheetId="13" r:id="rId3"/>
    <sheet name="Canada imports exports" sheetId="15" r:id="rId4"/>
    <sheet name="Canada export prices" sheetId="16" r:id="rId5"/>
    <sheet name="Percentage of US Generation" sheetId="17" r:id="rId6"/>
    <sheet name="EIaE-BIE" sheetId="3" r:id="rId7"/>
    <sheet name="EIaE-BEE" sheetId="5" r:id="rId8"/>
    <sheet name="EIaE-IEP" sheetId="9" r:id="rId9"/>
    <sheet name="EIaE-BEEP" sheetId="10" r:id="rId10"/>
  </sheets>
  <externalReferences>
    <externalReference r:id="rId11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G13" i="3"/>
  <c r="H13" i="3"/>
  <c r="I13" i="3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D14" i="3"/>
  <c r="E14" i="3" s="1"/>
  <c r="F14" i="3" s="1"/>
  <c r="G14" i="3" s="1"/>
  <c r="H14" i="3" s="1"/>
  <c r="I14" i="3"/>
  <c r="J14" i="3"/>
  <c r="K14" i="3" s="1"/>
  <c r="L14" i="3" s="1"/>
  <c r="M14" i="3" s="1"/>
  <c r="N14" i="3" s="1"/>
  <c r="O14" i="3"/>
  <c r="P14" i="3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D15" i="3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D16" i="3"/>
  <c r="E16" i="3"/>
  <c r="F16" i="3"/>
  <c r="G16" i="3" s="1"/>
  <c r="H16" i="3" s="1"/>
  <c r="I16" i="3" s="1"/>
  <c r="J16" i="3" s="1"/>
  <c r="K16" i="3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D17" i="3"/>
  <c r="E17" i="3"/>
  <c r="F17" i="3"/>
  <c r="G17" i="3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C17" i="3"/>
  <c r="C16" i="3"/>
  <c r="C15" i="3"/>
  <c r="C14" i="3"/>
  <c r="C13" i="3"/>
  <c r="D12" i="3"/>
  <c r="E12" i="3"/>
  <c r="F12" i="3"/>
  <c r="G12" i="3"/>
  <c r="H12" i="3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C12" i="3"/>
  <c r="D11" i="3"/>
  <c r="E11" i="3"/>
  <c r="F11" i="3"/>
  <c r="G11" i="3"/>
  <c r="H11" i="3"/>
  <c r="I11" i="3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C11" i="3"/>
  <c r="D10" i="3"/>
  <c r="E10" i="3"/>
  <c r="F10" i="3"/>
  <c r="G10" i="3"/>
  <c r="H10" i="3"/>
  <c r="I10" i="3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C10" i="3"/>
  <c r="D9" i="3"/>
  <c r="E9" i="3"/>
  <c r="F9" i="3"/>
  <c r="G9" i="3"/>
  <c r="H9" i="3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C9" i="3"/>
  <c r="D8" i="3"/>
  <c r="E8" i="3"/>
  <c r="F8" i="3"/>
  <c r="G8" i="3"/>
  <c r="H8" i="3"/>
  <c r="I8" i="3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8" i="3"/>
  <c r="D7" i="3"/>
  <c r="E7" i="3"/>
  <c r="F7" i="3"/>
  <c r="G7" i="3"/>
  <c r="H7" i="3"/>
  <c r="I7" i="3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C7" i="3"/>
  <c r="D6" i="3"/>
  <c r="E6" i="3"/>
  <c r="F6" i="3"/>
  <c r="G6" i="3"/>
  <c r="H6" i="3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C6" i="3"/>
  <c r="AF5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C5" i="3"/>
  <c r="D4" i="3"/>
  <c r="E4" i="3"/>
  <c r="F4" i="3"/>
  <c r="G4" i="3"/>
  <c r="H4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C4" i="3"/>
  <c r="D3" i="3"/>
  <c r="E3" i="3"/>
  <c r="F3" i="3"/>
  <c r="G3" i="3"/>
  <c r="H3" i="3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C3" i="3"/>
  <c r="E2" i="3"/>
  <c r="F2" i="3"/>
  <c r="G2" i="3"/>
  <c r="H2" i="3"/>
  <c r="I2" i="3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D2" i="3"/>
  <c r="C2" i="3"/>
  <c r="B15" i="3"/>
  <c r="B18" i="3" s="1"/>
  <c r="B17" i="3"/>
  <c r="B14" i="3"/>
  <c r="B11" i="3"/>
  <c r="B10" i="3"/>
  <c r="B9" i="3"/>
  <c r="B8" i="3"/>
  <c r="B7" i="3"/>
  <c r="B6" i="3"/>
  <c r="B5" i="3"/>
  <c r="B4" i="3"/>
  <c r="B3" i="3"/>
  <c r="B2" i="3"/>
  <c r="E29" i="17"/>
  <c r="E28" i="17"/>
  <c r="E27" i="17"/>
  <c r="E26" i="17"/>
  <c r="E23" i="17"/>
  <c r="E22" i="17"/>
  <c r="E21" i="17"/>
  <c r="E20" i="17"/>
  <c r="E9" i="17"/>
  <c r="E8" i="17"/>
  <c r="E7" i="17"/>
  <c r="E6" i="17"/>
  <c r="E5" i="17"/>
  <c r="E4" i="17"/>
  <c r="C30" i="17"/>
  <c r="C29" i="17"/>
  <c r="C28" i="17"/>
  <c r="C27" i="17"/>
  <c r="C26" i="17"/>
  <c r="C25" i="17"/>
  <c r="C24" i="17"/>
  <c r="C23" i="17"/>
  <c r="C22" i="17"/>
  <c r="C21" i="17"/>
  <c r="C20" i="17"/>
  <c r="C10" i="17"/>
  <c r="C9" i="17"/>
  <c r="C8" i="17"/>
  <c r="C7" i="17"/>
  <c r="C6" i="17"/>
  <c r="C5" i="17"/>
  <c r="C4" i="17"/>
  <c r="E10" i="17" l="1"/>
</calcChain>
</file>

<file path=xl/sharedStrings.xml><?xml version="1.0" encoding="utf-8"?>
<sst xmlns="http://schemas.openxmlformats.org/spreadsheetml/2006/main" count="892" uniqueCount="166">
  <si>
    <t>EIaE BAU Imported Electricity</t>
  </si>
  <si>
    <t>EIaE BAU Exported Electricity</t>
  </si>
  <si>
    <t>EIaE Imported Electricity Price</t>
  </si>
  <si>
    <t>EIaE BAU Exported Electricity Price</t>
  </si>
  <si>
    <t>Canadian Electricity Generation by Type</t>
  </si>
  <si>
    <t>National Energy Board, Government of Canada</t>
  </si>
  <si>
    <t>Canada's Energy Future 2018, Appendices</t>
  </si>
  <si>
    <t>https://apps.neb-one.gc.ca/ftrppndc/dflt.aspx?GoCTemplateCulture=en-CA</t>
  </si>
  <si>
    <t>Table "Electricity Generation," Reference Case, Canada</t>
  </si>
  <si>
    <t>Imported and Exported Electricity Prices</t>
  </si>
  <si>
    <t>Canada Energy Regulator</t>
  </si>
  <si>
    <t>Electricity Annual Trade Summary</t>
  </si>
  <si>
    <t>https://www.cer-rec.gc.ca/en/data-analysis/energy-commodities/electricity/statistics/electricity-summary/electricity-annual-trade-summary.html#:~:text=Canadian%20electricity%20exports%20prices%20peaked,prices%20ranged%20from%20%2428.15%2FMW.</t>
  </si>
  <si>
    <t>Table 1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</si>
  <si>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</si>
  <si>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</si>
  <si>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</si>
  <si>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</si>
  <si>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</si>
  <si>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</si>
  <si>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</si>
  <si>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</si>
  <si>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Since electricity imported to the U.S. comes overwhelmingly from Canada,</t>
  </si>
  <si>
    <t>we use Canada's electricity generation mix to approximate the mix</t>
  </si>
  <si>
    <t>of all imported electricity.</t>
  </si>
  <si>
    <t>All Canadian natural gas was assigned to the "natural gas nonpeaker" plant type</t>
  </si>
  <si>
    <t>because the breakdown between NG peaker and NG nonpeaker for imported</t>
  </si>
  <si>
    <t>electricity is not important.</t>
  </si>
  <si>
    <t>Electricity Prices</t>
  </si>
  <si>
    <t>We do not have explicit data on the prices of electricity imported to or exported</t>
  </si>
  <si>
    <t>from the United States (i.e. via transmission lines to Canada and Mexico), so we</t>
  </si>
  <si>
    <t>use the average U.S. electricity price to all consumers from AEO Table 3.</t>
  </si>
  <si>
    <t>Conversion Factors</t>
  </si>
  <si>
    <t>MWh/BTU</t>
  </si>
  <si>
    <t>2012 USD/2018 USD</t>
  </si>
  <si>
    <t>Select Report Version: Canada’s Energy Future 2020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</si>
  <si>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</si>
  <si>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</si>
  <si>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</si>
  <si>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</si>
  <si>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</si>
  <si>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</si>
  <si>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</si>
  <si>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</si>
  <si>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</si>
  <si>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</si>
  <si>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</si>
  <si>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</si>
  <si>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</si>
  <si>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</si>
  <si>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</si>
  <si>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</si>
  <si>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</si>
  <si>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</si>
  <si>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</si>
  <si>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</si>
  <si>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</si>
  <si>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</si>
  <si>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</si>
  <si>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</si>
  <si>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</si>
  <si>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</si>
  <si>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</si>
  <si>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</si>
  <si>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</si>
  <si>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</si>
  <si>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</si>
  <si>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</si>
  <si>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</si>
  <si>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</si>
  <si>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</si>
  <si>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</si>
  <si>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</si>
  <si>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</si>
  <si>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</si>
  <si>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</si>
  <si>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</si>
  <si>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</si>
  <si>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</si>
  <si>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</si>
  <si>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</si>
  <si>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</si>
  <si>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</si>
  <si>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</si>
  <si>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</si>
  <si>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</si>
  <si>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</si>
  <si>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</si>
  <si>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</si>
  <si>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</si>
  <si>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</si>
  <si>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</si>
  <si>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</si>
  <si>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</si>
  <si>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</si>
  <si>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</si>
  <si>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</si>
  <si>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</si>
  <si>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</si>
  <si>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</si>
  <si>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</si>
  <si>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</si>
  <si>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</si>
  <si>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</si>
  <si>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</si>
  <si>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</si>
  <si>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</si>
  <si>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</si>
  <si>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Annual Electricity Trade Volumes and Values / Volumes et valeurs annuels des échanges d’électricité</t>
  </si>
  <si>
    <t>Date</t>
  </si>
  <si>
    <t>Exports / Exportations (MW.h)</t>
  </si>
  <si>
    <t>Imports / Importations (MW.h)</t>
  </si>
  <si>
    <t>Exports / Exportations ($)</t>
  </si>
  <si>
    <t>Imports / Importations ($)</t>
  </si>
  <si>
    <t>Date: 8 April 2021</t>
  </si>
  <si>
    <t>The export data includes sales transfers only</t>
  </si>
  <si>
    <t>The import data inlcludes purchased transfers only</t>
  </si>
  <si>
    <t>Values include the capacity charge</t>
  </si>
  <si>
    <t>Les données sur l’exportation comprennent les transferts relatifs à la vente seulement.</t>
  </si>
  <si>
    <t>Les données sur l’importation comprennent les transferts achetés seulement.</t>
  </si>
  <si>
    <t>Les valeurs comprennent les charges liées à la capacité.</t>
  </si>
  <si>
    <t xml:space="preserve">  Total Net Electricity Generation by Fuel</t>
  </si>
  <si>
    <t>Exports to Canada from US (kwh)</t>
  </si>
  <si>
    <t xml:space="preserve">    Coal</t>
  </si>
  <si>
    <t xml:space="preserve">    Petroleum</t>
  </si>
  <si>
    <t xml:space="preserve">    Natural Gas</t>
  </si>
  <si>
    <t xml:space="preserve">    Nuclear Power</t>
  </si>
  <si>
    <t xml:space="preserve">    Renewable Sources 5,9/</t>
  </si>
  <si>
    <t xml:space="preserve">    Other 11/</t>
  </si>
  <si>
    <t>Total Net Electricity Generation</t>
  </si>
  <si>
    <t>Net Generation to the Grid</t>
  </si>
  <si>
    <t xml:space="preserve"> Generation (billion kilowatthours)</t>
  </si>
  <si>
    <t xml:space="preserve">   Conventional Hydroelectric Power</t>
  </si>
  <si>
    <t xml:space="preserve">   Geothermal 2/</t>
  </si>
  <si>
    <t xml:space="preserve">   Biogenic Municipal Waste 6/</t>
  </si>
  <si>
    <t xml:space="preserve">   Wood and Other Biomass</t>
  </si>
  <si>
    <t xml:space="preserve">      Dedicated Plants</t>
  </si>
  <si>
    <t xml:space="preserve">      Cofiring</t>
  </si>
  <si>
    <t xml:space="preserve">   Solar Thermal</t>
  </si>
  <si>
    <t xml:space="preserve">   Solar Photovoltaic 5/</t>
  </si>
  <si>
    <t xml:space="preserve">   Wind</t>
  </si>
  <si>
    <t xml:space="preserve">   Offshore Wind</t>
  </si>
  <si>
    <t xml:space="preserve">     Total Electric Power Sector Generation</t>
  </si>
  <si>
    <t>Imported Electricity (MW*hour)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</si>
  <si>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</si>
  <si>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</si>
  <si>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</si>
  <si>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</si>
  <si>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</si>
  <si>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</si>
  <si>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</si>
  <si>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</si>
  <si>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</si>
  <si>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</si>
  <si>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</si>
  <si>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</si>
  <si>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</si>
  <si>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</si>
  <si>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</si>
  <si>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</si>
  <si>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Exported Electricity (MW*hour)</t>
  </si>
  <si>
    <t>Electricity Exports (MWh)</t>
  </si>
  <si>
    <t>Unit: 2012 USD/MWh</t>
  </si>
  <si>
    <t>Imported Electricity Price</t>
  </si>
  <si>
    <t>Unit: 2012 CAD/MWh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</si>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</sst>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#,##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33333"/>
      <name val="Noto Sans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double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8" fillId="0" borderId="0" xfId="9"/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1" fontId="0" fillId="0" borderId="0" xfId="0" applyNumberFormat="1"/>
    <xf numFmtId="164" fontId="0" fillId="0" borderId="0" xfId="0" applyNumberFormat="1"/>
    <xf numFmtId="2" fontId="0" fillId="0" borderId="0" xfId="10" applyNumberFormat="1" applyFont="1"/>
    <xf numFmtId="0" fontId="6" fillId="0" borderId="0" xfId="8" applyFont="1"/>
    <xf numFmtId="0" fontId="5" fillId="0" borderId="0" xfId="8"/>
    <xf numFmtId="0" fontId="7" fillId="0" borderId="0" xfId="8" applyFont="1"/>
    <xf numFmtId="3" fontId="0" fillId="0" borderId="0" xfId="0" applyNumberFormat="1"/>
    <xf numFmtId="0" fontId="11" fillId="0" borderId="0" xfId="0" applyFont="1"/>
    <xf numFmtId="0" fontId="0" fillId="0" borderId="0" xfId="0" applyAlignment="1">
      <alignment wrapText="1"/>
    </xf>
    <xf numFmtId="0" fontId="12" fillId="0" borderId="0" xfId="0" applyFont="1"/>
    <xf numFmtId="165" fontId="0" fillId="0" borderId="0" xfId="0" applyNumberFormat="1"/>
    <xf numFmtId="0" fontId="13" fillId="0" borderId="0" xfId="0" applyFont="1"/>
    <xf numFmtId="17" fontId="0" fillId="0" borderId="0" xfId="0" applyNumberFormat="1" applyAlignment="1">
      <alignment horizontal="left"/>
    </xf>
    <xf numFmtId="165" fontId="0" fillId="0" borderId="0" xfId="10" applyNumberFormat="1" applyFont="1"/>
    <xf numFmtId="165" fontId="0" fillId="0" borderId="0" xfId="0" applyNumberFormat="1" applyAlignment="1">
      <alignment wrapText="1"/>
    </xf>
    <xf numFmtId="165" fontId="0" fillId="0" borderId="0" xfId="10" applyNumberFormat="1" applyFont="1" applyFill="1"/>
    <xf numFmtId="0" fontId="10" fillId="0" borderId="0" xfId="0" applyFont="1"/>
    <xf numFmtId="3" fontId="10" fillId="0" borderId="0" xfId="0" applyNumberFormat="1" applyFont="1"/>
    <xf numFmtId="9" fontId="10" fillId="0" borderId="0" xfId="17" applyFont="1" applyFill="1"/>
    <xf numFmtId="165" fontId="10" fillId="0" borderId="0" xfId="1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165" fontId="15" fillId="0" borderId="0" xfId="0" applyNumberFormat="1" applyFont="1"/>
    <xf numFmtId="0" fontId="16" fillId="0" borderId="0" xfId="0" applyFont="1"/>
    <xf numFmtId="165" fontId="16" fillId="0" borderId="0" xfId="0" applyNumberFormat="1" applyFont="1"/>
    <xf numFmtId="165" fontId="17" fillId="0" borderId="0" xfId="0" applyNumberFormat="1" applyFont="1"/>
    <xf numFmtId="0" fontId="17" fillId="0" borderId="0" xfId="0" applyFont="1"/>
    <xf numFmtId="165" fontId="17" fillId="0" borderId="0" xfId="10" applyNumberFormat="1" applyFont="1" applyFill="1" applyBorder="1"/>
    <xf numFmtId="165" fontId="17" fillId="0" borderId="0" xfId="10" applyNumberFormat="1" applyFont="1" applyFill="1" applyBorder="1" applyAlignment="1">
      <alignment horizontal="left"/>
    </xf>
    <xf numFmtId="9" fontId="16" fillId="0" borderId="0" xfId="17" applyFont="1" applyFill="1" applyBorder="1"/>
    <xf numFmtId="43" fontId="16" fillId="0" borderId="0" xfId="0" applyNumberFormat="1" applyFont="1"/>
    <xf numFmtId="43" fontId="14" fillId="0" borderId="0" xfId="0" applyNumberFormat="1" applyFont="1"/>
    <xf numFmtId="166" fontId="14" fillId="0" borderId="0" xfId="0" applyNumberFormat="1" applyFont="1"/>
    <xf numFmtId="165" fontId="14" fillId="0" borderId="0" xfId="10" applyNumberFormat="1" applyFont="1" applyFill="1" applyBorder="1"/>
    <xf numFmtId="0" fontId="18" fillId="0" borderId="0" xfId="0" applyFont="1"/>
    <xf numFmtId="9" fontId="14" fillId="0" borderId="0" xfId="17" applyFont="1" applyFill="1" applyBorder="1"/>
    <xf numFmtId="43" fontId="17" fillId="0" borderId="0" xfId="0" applyNumberFormat="1" applyFont="1"/>
    <xf numFmtId="0" fontId="19" fillId="0" borderId="0" xfId="0" applyFont="1"/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7" fontId="0" fillId="0" borderId="3" xfId="5" applyNumberFormat="1" applyFont="1" applyAlignment="1">
      <alignment horizontal="right" wrapText="1"/>
    </xf>
    <xf numFmtId="167" fontId="3" fillId="0" borderId="2" xfId="4" applyNumberFormat="1" applyAlignment="1">
      <alignment horizontal="right" wrapText="1"/>
    </xf>
    <xf numFmtId="0" fontId="0" fillId="0" borderId="5" xfId="0" applyBorder="1"/>
    <xf numFmtId="3" fontId="0" fillId="0" borderId="5" xfId="5" applyNumberFormat="1" applyFont="1" applyBorder="1" applyAlignment="1">
      <alignment horizontal="right" wrapText="1"/>
    </xf>
  </cellXfs>
  <cellStyles count="18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Percent" xfId="17" builtinId="5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1008940</xdr:colOff>
      <xdr:row>1</xdr:row>
      <xdr:rowOff>57150</xdr:rowOff>
    </xdr:to>
    <xdr:pic>
      <xdr:nvPicPr>
        <xdr:cNvPr id="2" name="Picture 1" descr="C:\Users\tsansara\Desktop\logo.PNG">
          <a:extLst>
            <a:ext uri="{FF2B5EF4-FFF2-40B4-BE49-F238E27FC236}">
              <a16:creationId xmlns:a16="http://schemas.microsoft.com/office/drawing/2014/main" id="{1529C5DE-C8C0-40D9-97C8-C578CFC5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38680" cy="24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741930</xdr:colOff>
      <xdr:row>0</xdr:row>
      <xdr:rowOff>0</xdr:rowOff>
    </xdr:from>
    <xdr:to>
      <xdr:col>4</xdr:col>
      <xdr:colOff>508303</xdr:colOff>
      <xdr:row>1</xdr:row>
      <xdr:rowOff>50800</xdr:rowOff>
    </xdr:to>
    <xdr:pic>
      <xdr:nvPicPr>
        <xdr:cNvPr id="3" name="Picture 1" descr="890b957f-3bea-41bc-afd8-c4fa6a203183">
          <a:extLst>
            <a:ext uri="{FF2B5EF4-FFF2-40B4-BE49-F238E27FC236}">
              <a16:creationId xmlns:a16="http://schemas.microsoft.com/office/drawing/2014/main" id="{275BDC54-A4A4-40C8-9C3A-6342605F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7990" y="0"/>
          <a:ext cx="993193" cy="233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1</xdr:row>
      <xdr:rowOff>22860</xdr:rowOff>
    </xdr:from>
    <xdr:to>
      <xdr:col>13</xdr:col>
      <xdr:colOff>556951</xdr:colOff>
      <xdr:row>28</xdr:row>
      <xdr:rowOff>53771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651005-00F6-482B-A7C5-3D5C4101E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205740"/>
          <a:ext cx="7978831" cy="49686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5D987-0E25-449B-9812-315A3745D6CF}" name="Table1" displayName="Table1" ref="A8:AU16" totalsRowShown="0">
  <tableColumns count="47">
    <tableColumn id="1" xr3:uid="{6A076590-7E92-42DC-88C9-8719F53652E0}" name="_"/>
    <tableColumn id="2" xr3:uid="{C2960365-82FB-42CD-ADC1-4A922ADB72C8}" name="2005"/>
    <tableColumn id="3" xr3:uid="{6B4789CD-88F9-4468-AE58-3C3947D91C93}" name="2006"/>
    <tableColumn id="4" xr3:uid="{F41AE222-58D3-41AA-BC5B-B0954F8BE98A}" name="2007"/>
    <tableColumn id="5" xr3:uid="{1ED4EF38-3B35-4B7A-A41C-3E593D860D9D}" name="2008"/>
    <tableColumn id="6" xr3:uid="{F3B625AF-A67C-4F2A-9162-B7C9EE19F974}" name="2009"/>
    <tableColumn id="7" xr3:uid="{07814148-1EC6-4710-AB49-CF2C75F89BDE}" name="2010"/>
    <tableColumn id="8" xr3:uid="{A95AAED8-534C-46A5-BCC6-FC7F2DB259E1}" name="2011"/>
    <tableColumn id="9" xr3:uid="{8EA4B039-D31D-4A9D-8350-D5DD37C3C885}" name="2012"/>
    <tableColumn id="10" xr3:uid="{F535BA44-7058-4D6B-8331-FFF8AFBEDC40}" name="2013"/>
    <tableColumn id="11" xr3:uid="{15B4C085-CDDE-4789-93A3-35DF0E0F3012}" name="2014"/>
    <tableColumn id="12" xr3:uid="{6B57C295-71D9-480D-98BD-432254BFF66F}" name="2015"/>
    <tableColumn id="13" xr3:uid="{9E2C876A-E327-430C-962C-1CB35C42020A}" name="2016"/>
    <tableColumn id="14" xr3:uid="{4227F14B-7A6F-48D3-BB23-F2CCE59284DC}" name="2017"/>
    <tableColumn id="15" xr3:uid="{21731A16-59BA-4820-AF11-E4864AF627CF}" name="2018"/>
    <tableColumn id="16" xr3:uid="{60F360DF-8E20-4F56-8D47-379E7BDCB78F}" name="2019"/>
    <tableColumn id="17" xr3:uid="{10A8BA46-5B5D-4666-BE8A-435F2DE471B9}" name="2020"/>
    <tableColumn id="18" xr3:uid="{F058D6CB-138D-4832-9AD3-D7CC1935682F}" name="2021"/>
    <tableColumn id="19" xr3:uid="{4BF9D454-5570-488E-97C2-AEC6BE851512}" name="2022"/>
    <tableColumn id="20" xr3:uid="{AE67393F-448A-4DC2-AC09-3FF4F3C4FF54}" name="2023"/>
    <tableColumn id="21" xr3:uid="{3A6ED6C1-8621-4B03-BD2E-6008DA1D97AB}" name="2024"/>
    <tableColumn id="22" xr3:uid="{92D2DFB5-C1CF-4905-9749-71DECC4BEAFF}" name="2025"/>
    <tableColumn id="23" xr3:uid="{D7673D7A-77E6-4CFC-9F2B-7CFD24785EB4}" name="2026"/>
    <tableColumn id="24" xr3:uid="{29156CD3-09CF-4A4F-AEE7-EAAC2CD15576}" name="2027"/>
    <tableColumn id="25" xr3:uid="{7E9E7E1A-18BA-4324-B3F6-FF4B3F366FBC}" name="2028"/>
    <tableColumn id="26" xr3:uid="{56929B8E-3BD8-48F4-BA6F-1FE7DE1648CB}" name="2029"/>
    <tableColumn id="27" xr3:uid="{FF8F780B-1D2C-4D5D-8762-8DDE1FC6AA15}" name="2030"/>
    <tableColumn id="28" xr3:uid="{8AD1F7D8-FA84-4824-9F64-2D339859DC55}" name="2031"/>
    <tableColumn id="29" xr3:uid="{51974EA9-1AF3-4FFA-A5F9-B3CB6BCD6B89}" name="2032"/>
    <tableColumn id="30" xr3:uid="{BBB59B6E-E6CB-4B01-8134-575EBAA23C75}" name="2033"/>
    <tableColumn id="31" xr3:uid="{4179DEF7-BC2E-4223-8EE8-6816D94F4F3E}" name="2034"/>
    <tableColumn id="32" xr3:uid="{CBDE4308-052B-41F8-A1C1-EFCCCF2EF655}" name="2035"/>
    <tableColumn id="33" xr3:uid="{3761D69E-B7A3-4F84-9EF8-964E0CD04FFF}" name="2036"/>
    <tableColumn id="34" xr3:uid="{77C00886-858D-4986-8083-9C536C5A1AA1}" name="2037"/>
    <tableColumn id="35" xr3:uid="{6DBEE71B-C0E9-4156-8AC1-9B68F994158E}" name="2038"/>
    <tableColumn id="36" xr3:uid="{D9FE0DB0-C394-4E12-B9B2-B8AFC38DA877}" name="2039"/>
    <tableColumn id="37" xr3:uid="{4B8AC794-823F-4437-8C65-D0040116516E}" name="2040"/>
    <tableColumn id="38" xr3:uid="{97EA8F54-0B22-43D3-9848-C77295A87457}" name="2041"/>
    <tableColumn id="39" xr3:uid="{2D045E21-3DC6-474E-AEE2-917377DE022D}" name="2042"/>
    <tableColumn id="40" xr3:uid="{67FF88BF-A318-4833-AE0D-609B57360651}" name="2043"/>
    <tableColumn id="41" xr3:uid="{D9A88C3B-AE2C-4B23-B756-13C32DF77389}" name="2044"/>
    <tableColumn id="42" xr3:uid="{697B816C-50F3-4230-9A87-09A964E3D6AD}" name="2045"/>
    <tableColumn id="43" xr3:uid="{C61C7BC8-6D7B-4713-A238-393ECEC630F9}" name="2046"/>
    <tableColumn id="44" xr3:uid="{1C4A5C61-1D09-4551-8F23-0E9F3E91B27F}" name="2047"/>
    <tableColumn id="45" xr3:uid="{EF22612C-2564-47C8-9EAA-88B7608F24EC}" name="2048"/>
    <tableColumn id="46" xr3:uid="{A1B108A1-550D-44B9-8C61-2D4014BEE018}" name="2049"/>
    <tableColumn id="47" xr3:uid="{7657AF75-BE82-4523-924B-99A6132527B8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AAD2B8-82D8-4BAD-8F72-C797E8E2ADD1}" name="Table10" displayName="Table10" ref="A107:AU115" totalsRowShown="0">
  <tableColumns count="47">
    <tableColumn id="1" xr3:uid="{9E26CFFE-368C-4ED6-B1F6-8F3E77AF7790}" name="_"/>
    <tableColumn id="2" xr3:uid="{BF2AB5E6-7D5B-446E-9A0A-A453EAF3AE82}" name="2005"/>
    <tableColumn id="3" xr3:uid="{1100D905-DC09-4FE6-B3FB-46496208F9E2}" name="2006"/>
    <tableColumn id="4" xr3:uid="{D63A0D9A-3B74-4830-A764-1BE41E9675C6}" name="2007"/>
    <tableColumn id="5" xr3:uid="{08F3BBF2-03A2-4387-A30C-FD498A342C50}" name="2008"/>
    <tableColumn id="6" xr3:uid="{CD7AAB5A-830B-494D-BDEB-D93CF511DD22}" name="2009"/>
    <tableColumn id="7" xr3:uid="{7EF395A9-ECE9-4BD5-9298-7073E73B1FB5}" name="2010"/>
    <tableColumn id="8" xr3:uid="{92E9DCCA-AA26-4048-B284-81EC72A94CA8}" name="2011"/>
    <tableColumn id="9" xr3:uid="{E3CBDAA7-1591-4644-BE79-FF7AD02D3AFF}" name="2012"/>
    <tableColumn id="10" xr3:uid="{59C49A56-E4A9-4C62-A8B5-0A241C96FD40}" name="2013"/>
    <tableColumn id="11" xr3:uid="{9ED89E62-DF32-4C25-9BBE-5608847A6EAF}" name="2014"/>
    <tableColumn id="12" xr3:uid="{6A564262-8D9F-4605-9A28-0F4E4466C931}" name="2015"/>
    <tableColumn id="13" xr3:uid="{BE495F45-8B2E-481F-A35C-E4C7B0954AD5}" name="2016"/>
    <tableColumn id="14" xr3:uid="{00523F58-B624-4E07-8D9A-155392ADDD02}" name="2017"/>
    <tableColumn id="15" xr3:uid="{C37E4F3D-AA30-4777-87F4-1037BDD1D825}" name="2018"/>
    <tableColumn id="16" xr3:uid="{28D4357E-766E-41E1-BD7B-6410E5BA2865}" name="2019"/>
    <tableColumn id="17" xr3:uid="{1E7761BC-BF30-4584-8AE7-F6AFDEB0BE01}" name="2020"/>
    <tableColumn id="18" xr3:uid="{10215979-9BEC-4CF3-AA00-77D220158159}" name="2021"/>
    <tableColumn id="19" xr3:uid="{67DC4BDA-09D8-47E8-A86C-84606E19D4F4}" name="2022"/>
    <tableColumn id="20" xr3:uid="{AF4B6E63-A2F7-4800-9C86-F4FB6CEA2181}" name="2023"/>
    <tableColumn id="21" xr3:uid="{47D331B4-35B8-49D7-9496-186D35A1D5EE}" name="2024"/>
    <tableColumn id="22" xr3:uid="{4766CDCD-0999-40BD-9FDE-A432CACAD1A4}" name="2025"/>
    <tableColumn id="23" xr3:uid="{691619B9-8909-43F4-A778-5CC63F7A3B9B}" name="2026"/>
    <tableColumn id="24" xr3:uid="{A9F5D16E-2844-436B-9A55-219A3DBCAA6F}" name="2027"/>
    <tableColumn id="25" xr3:uid="{14A6301F-D08F-4D3A-ABD1-A41B6A928CDC}" name="2028"/>
    <tableColumn id="26" xr3:uid="{922FBB88-04F7-4311-A7FA-D451210B623D}" name="2029"/>
    <tableColumn id="27" xr3:uid="{EB418BE5-467B-48B8-8615-30FFBAFC935C}" name="2030"/>
    <tableColumn id="28" xr3:uid="{F26ABE94-1D98-4E06-BBAC-C583C154311B}" name="2031"/>
    <tableColumn id="29" xr3:uid="{15B847C8-26F6-40BF-A832-BC8A74A1278D}" name="2032"/>
    <tableColumn id="30" xr3:uid="{E575F447-8667-4213-8A76-849291BD3ABB}" name="2033"/>
    <tableColumn id="31" xr3:uid="{D1FDDD1D-063F-45D5-A6B2-077F9D0CAFD3}" name="2034"/>
    <tableColumn id="32" xr3:uid="{EA89FE5F-E9F4-44DD-AE75-930077039DA7}" name="2035"/>
    <tableColumn id="33" xr3:uid="{52CC4C37-2333-46BF-B03F-4EC33E431BB9}" name="2036"/>
    <tableColumn id="34" xr3:uid="{158426A1-416B-404A-8A10-F607F0DC275F}" name="2037"/>
    <tableColumn id="35" xr3:uid="{34E21EE5-0FFD-466C-8DAF-D45FB305BF7D}" name="2038"/>
    <tableColumn id="36" xr3:uid="{0AAA7EBF-4622-4B20-8D38-4B4F4AB408CF}" name="2039"/>
    <tableColumn id="37" xr3:uid="{677F888D-C9D1-4473-918B-26D86BADEF67}" name="2040"/>
    <tableColumn id="38" xr3:uid="{408EEBA2-B174-4E1A-9BC6-826F2D693D1F}" name="2041"/>
    <tableColumn id="39" xr3:uid="{AF9648BD-991E-418A-B34D-8A630D5FDB1D}" name="2042"/>
    <tableColumn id="40" xr3:uid="{F00D4217-5EBF-4CEE-A1DE-8631FB74736C}" name="2043"/>
    <tableColumn id="41" xr3:uid="{D81B89B6-AB7C-49FE-A469-01AC5C6C3581}" name="2044"/>
    <tableColumn id="42" xr3:uid="{CA035E9C-F63E-4944-B762-AE1B931A9E6F}" name="2045"/>
    <tableColumn id="43" xr3:uid="{4B2AB94A-281F-4C77-8851-257AFB8FF47D}" name="2046"/>
    <tableColumn id="44" xr3:uid="{B07CB5A3-5343-4F5B-B3CF-CEF6D3A07781}" name="2047"/>
    <tableColumn id="45" xr3:uid="{2EA21C34-67FF-460F-ACD6-51A3DADF5140}" name="2048"/>
    <tableColumn id="46" xr3:uid="{2720DA0F-C3E6-49BD-A734-B65027355E50}" name="2049"/>
    <tableColumn id="47" xr3:uid="{388C8FF3-2E65-406F-8082-632AEA500C6B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F94789-B57A-4C0E-B64D-899BB94A1F99}" name="Table11" displayName="Table11" ref="A118:AU126" totalsRowShown="0">
  <tableColumns count="47">
    <tableColumn id="1" xr3:uid="{53CFB323-CDEE-4FF7-B58B-F03B4FC51EF6}" name="_"/>
    <tableColumn id="2" xr3:uid="{FF4D6875-2259-4FB5-9DED-9BAD56FB1BB8}" name="2005"/>
    <tableColumn id="3" xr3:uid="{0BC46414-4CAE-464B-BDE9-C8D98E10E046}" name="2006"/>
    <tableColumn id="4" xr3:uid="{4ECB60AE-4A89-46CC-BCCD-167136B1C225}" name="2007"/>
    <tableColumn id="5" xr3:uid="{3CA82952-6B03-4575-B905-72F9A30D0933}" name="2008"/>
    <tableColumn id="6" xr3:uid="{61F40C3F-9E80-44AA-91F1-E0BF2209948D}" name="2009"/>
    <tableColumn id="7" xr3:uid="{3FAC9A36-8A76-466E-89F3-E6250B5F7405}" name="2010"/>
    <tableColumn id="8" xr3:uid="{1BDBA6DF-B1A3-44F1-8E25-C40A218136CE}" name="2011"/>
    <tableColumn id="9" xr3:uid="{48CB9602-431F-4F12-B14C-2411BA0FA0BE}" name="2012"/>
    <tableColumn id="10" xr3:uid="{088F645C-05D1-4741-9293-B7022F8CDA4B}" name="2013"/>
    <tableColumn id="11" xr3:uid="{DBD48261-2BE3-4005-95D0-E54FBB3A8491}" name="2014"/>
    <tableColumn id="12" xr3:uid="{9B8AA3C5-2F4A-43CF-8569-DA5FC70A3645}" name="2015"/>
    <tableColumn id="13" xr3:uid="{3F4F2B41-8169-4A06-8EBE-DC1B477F1F9A}" name="2016"/>
    <tableColumn id="14" xr3:uid="{C11418ED-D74A-46BF-8698-2BE788696D06}" name="2017"/>
    <tableColumn id="15" xr3:uid="{DDA86AB4-9495-47E5-8BCF-192D99635544}" name="2018"/>
    <tableColumn id="16" xr3:uid="{BB64A346-CA37-4DD7-AFDA-EF7B3EC4927A}" name="2019"/>
    <tableColumn id="17" xr3:uid="{AFDA7AEA-A225-4002-A73C-349948CB270A}" name="2020"/>
    <tableColumn id="18" xr3:uid="{75802B8D-9FEE-45EC-B0E3-1C49C21C40CA}" name="2021"/>
    <tableColumn id="19" xr3:uid="{D972EF43-91E2-4507-8255-4DE71EB181F6}" name="2022"/>
    <tableColumn id="20" xr3:uid="{0C43F858-3CBA-4E1E-8094-6B8EFA22BEAC}" name="2023"/>
    <tableColumn id="21" xr3:uid="{FB117B28-0D8A-40AF-95A4-528C3F6C07FB}" name="2024"/>
    <tableColumn id="22" xr3:uid="{C6980DE3-E995-4F7F-A71F-AFEA987053BE}" name="2025"/>
    <tableColumn id="23" xr3:uid="{080145E7-17B0-45DB-9CD1-F54D617244CF}" name="2026"/>
    <tableColumn id="24" xr3:uid="{FEE27406-00CF-4D7B-A73E-F8CF88A9CED8}" name="2027"/>
    <tableColumn id="25" xr3:uid="{E6C30F7B-355A-4C23-8278-6CE31F757B8A}" name="2028"/>
    <tableColumn id="26" xr3:uid="{C8CEAF4E-5290-49CB-B4FB-D19810F42352}" name="2029"/>
    <tableColumn id="27" xr3:uid="{6FC53D19-F260-4DE0-8A92-0574D7F9AA29}" name="2030"/>
    <tableColumn id="28" xr3:uid="{7498852D-EADD-464B-AFB1-E0A22C794AAD}" name="2031"/>
    <tableColumn id="29" xr3:uid="{72B3EC16-27AD-48D3-BB1C-FABD98572036}" name="2032"/>
    <tableColumn id="30" xr3:uid="{0180798A-1BEF-409B-8DA8-7D486A46F9CA}" name="2033"/>
    <tableColumn id="31" xr3:uid="{87B6861E-C763-40C4-A1DF-E0F030F9DEF3}" name="2034"/>
    <tableColumn id="32" xr3:uid="{154C5269-608F-4FA4-954A-78D09D719166}" name="2035"/>
    <tableColumn id="33" xr3:uid="{D2E4F3B6-E653-4739-BE3E-15A09816696C}" name="2036"/>
    <tableColumn id="34" xr3:uid="{11C97180-1D29-471D-BAA9-AC9B157964AF}" name="2037"/>
    <tableColumn id="35" xr3:uid="{448B6035-266A-407A-8B72-3EEE845AB16D}" name="2038"/>
    <tableColumn id="36" xr3:uid="{7FA1227F-B5FF-4627-8A68-12B93A2A74CF}" name="2039"/>
    <tableColumn id="37" xr3:uid="{223C1457-4413-435B-9680-B3BF9EFC0054}" name="2040"/>
    <tableColumn id="38" xr3:uid="{FC782E91-B813-4B59-A82E-9A199725EEE7}" name="2041"/>
    <tableColumn id="39" xr3:uid="{1C5D21FF-E017-48C5-B7E6-9DDA89B09DA3}" name="2042"/>
    <tableColumn id="40" xr3:uid="{2AC39D5D-C95C-4A31-AA41-17E0F70F003B}" name="2043"/>
    <tableColumn id="41" xr3:uid="{76921329-E48E-4E29-8B24-CA8E414A10DC}" name="2044"/>
    <tableColumn id="42" xr3:uid="{EBC6F2CE-4976-4515-BBB8-0D267442D330}" name="2045"/>
    <tableColumn id="43" xr3:uid="{D825C818-B5E9-4440-AD87-9446A9B5B3BF}" name="2046"/>
    <tableColumn id="44" xr3:uid="{F5318ACC-A0FA-45CB-A551-ADAE8815414A}" name="2047"/>
    <tableColumn id="45" xr3:uid="{2733AE87-5446-45ED-B71A-2175AD08ACFB}" name="2048"/>
    <tableColumn id="46" xr3:uid="{3301EF12-4889-408D-A0B3-0A02C6D8AE41}" name="2049"/>
    <tableColumn id="47" xr3:uid="{B95B0ED0-29FB-404A-9CF4-B82B97384DB5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F9343F-A86E-452F-92CF-C980C25AF67D}" name="Table12" displayName="Table12" ref="A129:AU137" totalsRowShown="0">
  <tableColumns count="47">
    <tableColumn id="1" xr3:uid="{58AA7E21-9045-4B08-ACEC-59D6AC7D5134}" name="_"/>
    <tableColumn id="2" xr3:uid="{0A2D9A93-CE69-4E7C-B04C-EBA4A0668C27}" name="2005"/>
    <tableColumn id="3" xr3:uid="{D1ED87F1-F159-4DB6-BD3F-959BBC55B3F5}" name="2006"/>
    <tableColumn id="4" xr3:uid="{D54B97A4-37CF-4A5B-9993-C5563790FD8D}" name="2007"/>
    <tableColumn id="5" xr3:uid="{CF90B0F9-2194-40F0-99CF-56178783FD8B}" name="2008"/>
    <tableColumn id="6" xr3:uid="{5BB6C16A-17EA-4C5F-8EF0-C2593DD5A894}" name="2009"/>
    <tableColumn id="7" xr3:uid="{187D86EC-4022-49BC-81B0-0EA2D4AD8CC3}" name="2010"/>
    <tableColumn id="8" xr3:uid="{93825794-3BE7-431D-827D-A8312E715A66}" name="2011"/>
    <tableColumn id="9" xr3:uid="{57CDEE25-0B97-4681-BF8E-FD6F6143F07B}" name="2012"/>
    <tableColumn id="10" xr3:uid="{787ACA27-B503-4ABC-A5E2-45803EE9AC1D}" name="2013"/>
    <tableColumn id="11" xr3:uid="{E94CFBFC-A45A-4F95-A1DD-6DBC216A9BD9}" name="2014"/>
    <tableColumn id="12" xr3:uid="{F132D9CF-AA4B-4474-A8AA-2D27C637A208}" name="2015"/>
    <tableColumn id="13" xr3:uid="{A1A36906-DE05-49F9-9EFA-DE71CBA77951}" name="2016"/>
    <tableColumn id="14" xr3:uid="{BA1405B8-28E4-44B2-8CC8-5415882B30F9}" name="2017"/>
    <tableColumn id="15" xr3:uid="{C410B9A5-E534-45D9-A374-4AA5FAFED9F8}" name="2018"/>
    <tableColumn id="16" xr3:uid="{D51A27CF-8761-48F0-8C79-78BCD4DAD1E7}" name="2019"/>
    <tableColumn id="17" xr3:uid="{97DFF675-69ED-4D84-88D8-673C975B9298}" name="2020"/>
    <tableColumn id="18" xr3:uid="{E6B733E8-B43F-4CC8-992C-CB87C71A95C7}" name="2021"/>
    <tableColumn id="19" xr3:uid="{7D77260F-B73C-4F1B-AB39-6F756F53CCB1}" name="2022"/>
    <tableColumn id="20" xr3:uid="{A198997C-F248-42BE-9C33-E1C8588FC48A}" name="2023"/>
    <tableColumn id="21" xr3:uid="{DE415CEB-BFAB-412E-9F38-DBA6C6B6F5D6}" name="2024"/>
    <tableColumn id="22" xr3:uid="{3C10FE9A-C924-4EA1-AD89-8F3F43032A2F}" name="2025"/>
    <tableColumn id="23" xr3:uid="{3D1C6E67-3426-4B03-9853-462E1E8861B1}" name="2026"/>
    <tableColumn id="24" xr3:uid="{35AE735E-407F-4AE4-B6DB-E11575184594}" name="2027"/>
    <tableColumn id="25" xr3:uid="{56EA422C-B0E8-4917-BAD9-AD7E298A2130}" name="2028"/>
    <tableColumn id="26" xr3:uid="{EF70B010-7200-4D2C-8B6F-199371071EE0}" name="2029"/>
    <tableColumn id="27" xr3:uid="{E3EC3FA2-4B81-4784-B80E-ABF55BEB257C}" name="2030"/>
    <tableColumn id="28" xr3:uid="{6315FC10-FFE4-4470-8824-DE5013487A25}" name="2031"/>
    <tableColumn id="29" xr3:uid="{DA54399E-7B28-4EEA-BA14-C486AF1377EA}" name="2032"/>
    <tableColumn id="30" xr3:uid="{623E0F48-756D-41E0-8485-1B6B1397E709}" name="2033"/>
    <tableColumn id="31" xr3:uid="{EC2220F5-20C9-4864-9EF3-2F8D61C7EF5C}" name="2034"/>
    <tableColumn id="32" xr3:uid="{8DC0C9A2-03DA-446D-B2E2-93DC075021DF}" name="2035"/>
    <tableColumn id="33" xr3:uid="{64F68AC9-8638-4B81-9C53-88979D0A6E70}" name="2036"/>
    <tableColumn id="34" xr3:uid="{0771E4ED-72A5-4633-9917-44F8E93BB873}" name="2037"/>
    <tableColumn id="35" xr3:uid="{1D337B97-7557-45CB-83D0-250F3137F6BD}" name="2038"/>
    <tableColumn id="36" xr3:uid="{726B3BF0-7AC2-4B29-84F0-2F26FA24C8F0}" name="2039"/>
    <tableColumn id="37" xr3:uid="{C2D42962-C016-4AB0-9429-2D09BD2F7B51}" name="2040"/>
    <tableColumn id="38" xr3:uid="{BEE495E4-838F-40C3-AA3A-51A99E4461BC}" name="2041"/>
    <tableColumn id="39" xr3:uid="{8A546886-993D-4400-890E-7969CDC3EE03}" name="2042"/>
    <tableColumn id="40" xr3:uid="{DB95CCE7-D9A7-44B9-8E55-C4633E2BF436}" name="2043"/>
    <tableColumn id="41" xr3:uid="{07DBA62B-1AE5-4217-9ED1-B2B26AC7BD99}" name="2044"/>
    <tableColumn id="42" xr3:uid="{F14AF07B-35AB-4C40-B7CD-286EF01E3128}" name="2045"/>
    <tableColumn id="43" xr3:uid="{ED4ED3A2-4E80-43EB-A021-4144A600D3C3}" name="2046"/>
    <tableColumn id="44" xr3:uid="{DA6E1BAA-4C85-4A9D-A462-CEE75228E7F3}" name="2047"/>
    <tableColumn id="45" xr3:uid="{70F1AA03-A1DF-4502-A19D-DC0EF5549A6B}" name="2048"/>
    <tableColumn id="46" xr3:uid="{A86B0BC0-3DAA-4D32-8D55-BEF2AA731B2E}" name="2049"/>
    <tableColumn id="47" xr3:uid="{A360C8E3-1C09-41D6-9AE9-A0D0E2AF0F54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BA0677-114E-4129-AA21-A4E727AFF63B}" name="Table13" displayName="Table13" ref="A140:AU148" totalsRowShown="0">
  <tableColumns count="47">
    <tableColumn id="1" xr3:uid="{7438B203-433F-4276-B975-C444E9186C2B}" name="_"/>
    <tableColumn id="2" xr3:uid="{324605D3-7A27-4062-86E5-7BB69A41417D}" name="2005"/>
    <tableColumn id="3" xr3:uid="{BE88C3AD-6FFC-4B62-A5AE-AE26357E23B8}" name="2006"/>
    <tableColumn id="4" xr3:uid="{DE20E0D4-0289-4E8F-B0A0-DD8C97A77D78}" name="2007"/>
    <tableColumn id="5" xr3:uid="{F22F7989-1561-4719-BF93-AE82768FCBF5}" name="2008"/>
    <tableColumn id="6" xr3:uid="{FB57517B-E528-42D9-A73C-351767EE563A}" name="2009"/>
    <tableColumn id="7" xr3:uid="{62E27CF6-65AC-4620-9D14-25A08E81265E}" name="2010"/>
    <tableColumn id="8" xr3:uid="{1C91C25D-75CC-44D7-9286-7F25A14E7DBC}" name="2011"/>
    <tableColumn id="9" xr3:uid="{934DDA5C-2533-4511-BFEE-F27991C731EE}" name="2012"/>
    <tableColumn id="10" xr3:uid="{33921DA9-95F2-4AD9-A503-8A0D44214B9B}" name="2013"/>
    <tableColumn id="11" xr3:uid="{A4AE242E-EB7D-4B40-B53E-AA105C0EE758}" name="2014"/>
    <tableColumn id="12" xr3:uid="{1502D204-194B-494C-A923-001CB07BE99F}" name="2015"/>
    <tableColumn id="13" xr3:uid="{BB6584DD-A9C6-491E-B9AB-FE42CA8514AF}" name="2016"/>
    <tableColumn id="14" xr3:uid="{438AD483-C541-46A5-A699-D01673D75E6B}" name="2017"/>
    <tableColumn id="15" xr3:uid="{CE7F3827-D87F-4E7B-8D62-12B3FA02BB3A}" name="2018"/>
    <tableColumn id="16" xr3:uid="{C40137CE-066F-4D92-AAC9-172E02C4241D}" name="2019"/>
    <tableColumn id="17" xr3:uid="{D21145CD-CBB8-4C83-A86A-B24D5B503B80}" name="2020"/>
    <tableColumn id="18" xr3:uid="{6E74D7AE-C895-4483-9D91-FD97201B900D}" name="2021"/>
    <tableColumn id="19" xr3:uid="{4A0B2877-B7DE-4D93-A821-13F0A1E9C567}" name="2022"/>
    <tableColumn id="20" xr3:uid="{91FADE1E-7994-431E-B6FF-03A91D8EC60A}" name="2023"/>
    <tableColumn id="21" xr3:uid="{EABA0ABE-B87A-46C6-AD3D-C58E1ED50565}" name="2024"/>
    <tableColumn id="22" xr3:uid="{17D186BF-A073-4787-A8C9-EBF3DE5FE495}" name="2025"/>
    <tableColumn id="23" xr3:uid="{ACCA1C16-175F-4844-AA3E-B6C349A86AAF}" name="2026"/>
    <tableColumn id="24" xr3:uid="{3E58258E-94FB-4C24-849A-756E470E46C3}" name="2027"/>
    <tableColumn id="25" xr3:uid="{0330B308-6968-4A1D-A3D5-6E85D2064ED4}" name="2028"/>
    <tableColumn id="26" xr3:uid="{F5D89EFA-A45B-4210-9A36-48D1DF20D81F}" name="2029"/>
    <tableColumn id="27" xr3:uid="{5272C5DD-B340-4637-8A68-6241B35ADC3E}" name="2030"/>
    <tableColumn id="28" xr3:uid="{CB9B1205-30C0-453F-A144-7E76168CD08D}" name="2031"/>
    <tableColumn id="29" xr3:uid="{AF67E717-5B44-476C-8CCA-EAA8D02D7CCB}" name="2032"/>
    <tableColumn id="30" xr3:uid="{C6BE1656-7921-43D9-8C1C-B2EF9D76450E}" name="2033"/>
    <tableColumn id="31" xr3:uid="{5EE4CB33-611B-487B-89CB-FC9290C395FD}" name="2034"/>
    <tableColumn id="32" xr3:uid="{C20F690E-68B3-496A-92BC-E481D731EE96}" name="2035"/>
    <tableColumn id="33" xr3:uid="{BAD13954-0103-495D-A6CD-EBE364AE1CC4}" name="2036"/>
    <tableColumn id="34" xr3:uid="{A339AD7F-3F42-443A-A4EF-E8FCE70B7B94}" name="2037"/>
    <tableColumn id="35" xr3:uid="{2617B107-EAF5-4267-9D8B-1663E09CEE19}" name="2038"/>
    <tableColumn id="36" xr3:uid="{2FB54106-E73E-4108-8046-30347227CF33}" name="2039"/>
    <tableColumn id="37" xr3:uid="{81A3A3CC-04B6-4600-B4E4-661BE5074E92}" name="2040"/>
    <tableColumn id="38" xr3:uid="{7782C894-3420-4556-AD52-1B3154EE7FCE}" name="2041"/>
    <tableColumn id="39" xr3:uid="{A35DC90A-5349-4D8A-90FE-8BF7AC492939}" name="2042"/>
    <tableColumn id="40" xr3:uid="{7823DE66-E031-494A-90E6-C727E8EF3411}" name="2043"/>
    <tableColumn id="41" xr3:uid="{BCAE92FF-324E-4D42-ADE9-3FC02B685632}" name="2044"/>
    <tableColumn id="42" xr3:uid="{E9A458C9-7569-4CCA-811D-1B0209F80E03}" name="2045"/>
    <tableColumn id="43" xr3:uid="{7F999CE3-932A-4BD8-89AB-0F001EB4497C}" name="2046"/>
    <tableColumn id="44" xr3:uid="{7FA79863-083B-4B42-855A-C6C14D29B8DE}" name="2047"/>
    <tableColumn id="45" xr3:uid="{BEE91794-226D-49EA-B433-AF7549DC45F7}" name="2048"/>
    <tableColumn id="46" xr3:uid="{E2F859E1-B2C6-4D78-A541-3A7306459455}" name="2049"/>
    <tableColumn id="47" xr3:uid="{A473C020-71AD-4349-B562-130B2066F41B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F60566-B99B-47EA-93E4-CF98E09D1626}" name="Table14" displayName="Table14" ref="A151:AU159" totalsRowShown="0">
  <tableColumns count="47">
    <tableColumn id="1" xr3:uid="{F7B40F63-9417-4246-8DAA-E41164178AB7}" name="_"/>
    <tableColumn id="2" xr3:uid="{FAFD7468-EE01-4B74-8AD9-9D93B9423B95}" name="2005"/>
    <tableColumn id="3" xr3:uid="{01E7678A-C2B2-4AA2-906F-DA421746C200}" name="2006"/>
    <tableColumn id="4" xr3:uid="{A43D0FE9-D4B8-4B3F-A27C-8315BF29B249}" name="2007"/>
    <tableColumn id="5" xr3:uid="{B2EB6C13-EF65-43C9-9148-B17B047ECCF9}" name="2008"/>
    <tableColumn id="6" xr3:uid="{8CD6B00E-CD8D-4E52-AA5A-45920CAD3CBF}" name="2009"/>
    <tableColumn id="7" xr3:uid="{BBF6A9A2-D17A-443F-9C51-9E70BA990DB5}" name="2010"/>
    <tableColumn id="8" xr3:uid="{1168D76E-EE6B-44F5-997C-FAB6B8EA7025}" name="2011"/>
    <tableColumn id="9" xr3:uid="{BBF9700A-B95E-41D9-9759-D3E6AD768462}" name="2012"/>
    <tableColumn id="10" xr3:uid="{6BABF516-16F0-4C7D-B98C-DA3C41F57C7A}" name="2013"/>
    <tableColumn id="11" xr3:uid="{11A00C1C-AB73-42E9-9BB1-FF9879B5182C}" name="2014"/>
    <tableColumn id="12" xr3:uid="{D0597577-31E0-438C-A6DD-E1B2CAFFD32B}" name="2015"/>
    <tableColumn id="13" xr3:uid="{FB1B3D38-EE18-4DC8-ABB1-0BBBD68BE650}" name="2016"/>
    <tableColumn id="14" xr3:uid="{6DFA1ADE-52DA-4CC2-B913-AC6074238A7D}" name="2017"/>
    <tableColumn id="15" xr3:uid="{C2E54A54-541F-4B4B-8753-1DFC7EA25E89}" name="2018"/>
    <tableColumn id="16" xr3:uid="{057BA1F0-88FA-4126-8717-0877659A7F91}" name="2019"/>
    <tableColumn id="17" xr3:uid="{97C4F859-19D4-4F2D-A1ED-15AA6E490F1E}" name="2020"/>
    <tableColumn id="18" xr3:uid="{81F91BD1-FE6F-4B7B-87D4-AAF91CC4A294}" name="2021"/>
    <tableColumn id="19" xr3:uid="{779B136B-1652-4E09-A86F-406CA255F6AA}" name="2022"/>
    <tableColumn id="20" xr3:uid="{1529AB34-2DDE-44BA-92BA-2806B73E29F5}" name="2023"/>
    <tableColumn id="21" xr3:uid="{E929490D-53CE-46A3-8ED1-C446A19BC203}" name="2024"/>
    <tableColumn id="22" xr3:uid="{1B887D7D-6E52-4EF3-831D-E8F1B49B2C0F}" name="2025"/>
    <tableColumn id="23" xr3:uid="{AF73986C-F166-4127-8E68-649D66FA5F1D}" name="2026"/>
    <tableColumn id="24" xr3:uid="{A4E8D664-EDF1-435A-85A9-7254F84CC466}" name="2027"/>
    <tableColumn id="25" xr3:uid="{A6C1FE68-93FA-4AC1-A30A-DAA543C4F2BF}" name="2028"/>
    <tableColumn id="26" xr3:uid="{F86F3CC4-A442-4042-A1AA-853D94B57A9B}" name="2029"/>
    <tableColumn id="27" xr3:uid="{BCA76974-9502-443C-8B8B-C80A4563B55C}" name="2030"/>
    <tableColumn id="28" xr3:uid="{A0D796EF-9787-4385-A7B8-DD1653BE696A}" name="2031"/>
    <tableColumn id="29" xr3:uid="{C53E2E28-6A81-455E-B905-BA7F36CF61B9}" name="2032"/>
    <tableColumn id="30" xr3:uid="{5BC7836A-DD70-4567-9DF7-78AA149EE134}" name="2033"/>
    <tableColumn id="31" xr3:uid="{4769C117-34C7-4B69-BC5A-DD3510FFA3AD}" name="2034"/>
    <tableColumn id="32" xr3:uid="{262A85E4-E1FF-4C66-800D-E1C161921D59}" name="2035"/>
    <tableColumn id="33" xr3:uid="{5608A71D-4ADA-4BEF-B007-7D554BC23CF7}" name="2036"/>
    <tableColumn id="34" xr3:uid="{0229F63A-46DB-4F76-A48E-040554AB5E42}" name="2037"/>
    <tableColumn id="35" xr3:uid="{6E8087A0-03E5-440F-96DE-90114F357E57}" name="2038"/>
    <tableColumn id="36" xr3:uid="{FA2ED5F6-3FEB-4673-BF54-33D6AF22B6D4}" name="2039"/>
    <tableColumn id="37" xr3:uid="{A7DDFAE4-60C0-47B8-BE7B-B096C0D9DC93}" name="2040"/>
    <tableColumn id="38" xr3:uid="{53AF3AE4-4052-4FF0-BB86-C53FFB494D93}" name="2041"/>
    <tableColumn id="39" xr3:uid="{9C46184B-2D3F-49F6-9077-672BA7850195}" name="2042"/>
    <tableColumn id="40" xr3:uid="{7E0C6F62-CF1F-4C63-9EA6-1865743D2157}" name="2043"/>
    <tableColumn id="41" xr3:uid="{04100604-06B9-4D1A-BEC3-2B68D229F9A6}" name="2044"/>
    <tableColumn id="42" xr3:uid="{AAB05B29-6230-4F52-85F0-EA5EE16C6420}" name="2045"/>
    <tableColumn id="43" xr3:uid="{7CD3CD0F-9082-4F28-BAEF-1D1753616A2F}" name="2046"/>
    <tableColumn id="44" xr3:uid="{29C29320-E1B0-4AE7-A7DB-4FC9528AFE3B}" name="2047"/>
    <tableColumn id="45" xr3:uid="{6096700D-E647-4954-98E4-7175D7777F3E}" name="2048"/>
    <tableColumn id="46" xr3:uid="{5937236E-DFB4-4744-906B-41C6C360B749}" name="2049"/>
    <tableColumn id="47" xr3:uid="{B55346B5-3701-4FBD-91F7-26A652280567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737596-9666-4B6A-9AEA-77B1F0C72E49}" name="Table2" displayName="Table2" ref="A19:AU27" totalsRowShown="0">
  <tableColumns count="47">
    <tableColumn id="1" xr3:uid="{AADA0D24-82AC-4CA8-9499-45756F362236}" name="_"/>
    <tableColumn id="2" xr3:uid="{70787A85-A98C-421B-A079-ADDF867BB8A6}" name="2005"/>
    <tableColumn id="3" xr3:uid="{4A057445-90D4-4EB9-80B8-112B17915486}" name="2006"/>
    <tableColumn id="4" xr3:uid="{784824B2-D619-43B5-8900-12D77BF59DCF}" name="2007"/>
    <tableColumn id="5" xr3:uid="{1DB50C1D-B215-41CC-90D8-3221A233F105}" name="2008"/>
    <tableColumn id="6" xr3:uid="{C04A1AA5-A07B-46F0-B3EB-63B9800E0CD4}" name="2009"/>
    <tableColumn id="7" xr3:uid="{61EB9EFB-263F-45B3-8065-925959A73C62}" name="2010"/>
    <tableColumn id="8" xr3:uid="{ADE1C4E6-5970-4049-A732-975F4634D6BB}" name="2011"/>
    <tableColumn id="9" xr3:uid="{66CB27A3-2CF8-4513-970F-1C6E2F3A8D94}" name="2012"/>
    <tableColumn id="10" xr3:uid="{6C565B9A-E9DA-4F6A-A422-E65E871D01F5}" name="2013"/>
    <tableColumn id="11" xr3:uid="{B9565105-F219-4EAF-B70C-E5760AD955EA}" name="2014"/>
    <tableColumn id="12" xr3:uid="{F2A97DD2-56EB-486B-9FB4-90EE7CBE6D93}" name="2015"/>
    <tableColumn id="13" xr3:uid="{40950D04-E05B-424B-8120-B6E62D8F7F23}" name="2016"/>
    <tableColumn id="14" xr3:uid="{8937CFDD-1301-4CD9-ACDF-E4DAA25067B9}" name="2017"/>
    <tableColumn id="15" xr3:uid="{EA41E843-2AAE-4E6B-9881-ED11AE2F2C1F}" name="2018"/>
    <tableColumn id="16" xr3:uid="{6FD7CD3D-1B38-48A1-92E8-8611A57C2256}" name="2019"/>
    <tableColumn id="17" xr3:uid="{EFFEA9CC-DF63-48D4-9D91-E891A7D2FCAE}" name="2020"/>
    <tableColumn id="18" xr3:uid="{1F422063-3810-4737-A4BE-3AA163BB7143}" name="2021"/>
    <tableColumn id="19" xr3:uid="{A6D71627-CFF7-4D30-B9C3-4AAA2D2247BF}" name="2022"/>
    <tableColumn id="20" xr3:uid="{5B4D3BCA-AB9C-4FF5-9EDF-528B5474B61A}" name="2023"/>
    <tableColumn id="21" xr3:uid="{0CF0BDD2-3F75-4E4A-AD07-04FAADB2EDC1}" name="2024"/>
    <tableColumn id="22" xr3:uid="{D1948C93-1B33-46FB-B44F-94D6F33C8B2D}" name="2025"/>
    <tableColumn id="23" xr3:uid="{93A47EE1-8B9E-4418-95F2-F047DE9467BD}" name="2026"/>
    <tableColumn id="24" xr3:uid="{297411AB-7AEF-4CF0-ACCF-2A0D430CD81E}" name="2027"/>
    <tableColumn id="25" xr3:uid="{6798D317-EB90-48CE-AB45-8203B9EBF4D0}" name="2028"/>
    <tableColumn id="26" xr3:uid="{1F6A8F0C-3C6B-47C4-B0C0-0D40F74B1B27}" name="2029"/>
    <tableColumn id="27" xr3:uid="{D6A8B8E0-B858-41CB-8540-732CDF2398A3}" name="2030"/>
    <tableColumn id="28" xr3:uid="{BD5F2D6E-140C-49FE-B02B-04DEE18C6A3C}" name="2031"/>
    <tableColumn id="29" xr3:uid="{0CF5CDD5-E872-4004-BED5-6E45CD3648B9}" name="2032"/>
    <tableColumn id="30" xr3:uid="{81FB0D2C-9856-47E7-9E7B-2E289E66645C}" name="2033"/>
    <tableColumn id="31" xr3:uid="{3CF956F3-B7B9-4E70-A657-5ED00993C73F}" name="2034"/>
    <tableColumn id="32" xr3:uid="{A38A92E8-8C29-4B9B-B4C8-06882939DABD}" name="2035"/>
    <tableColumn id="33" xr3:uid="{BE76B3D3-5F03-46FA-8AC6-7B112A5A9272}" name="2036"/>
    <tableColumn id="34" xr3:uid="{63595D61-4900-4C97-9DFA-FCE3B4355080}" name="2037"/>
    <tableColumn id="35" xr3:uid="{0C18F0CA-A1FC-4107-AAA8-FF7552A2E457}" name="2038"/>
    <tableColumn id="36" xr3:uid="{344A5A8A-9FAE-43F7-9F72-B7D5AED35CEC}" name="2039"/>
    <tableColumn id="37" xr3:uid="{07EC6543-79AC-411B-9E9E-6242D0907CC4}" name="2040"/>
    <tableColumn id="38" xr3:uid="{D9D7FBD8-0C07-41E8-A4B6-1E4D0B58D6E0}" name="2041"/>
    <tableColumn id="39" xr3:uid="{D2673F57-4E7B-4CA4-A61A-2CA972FED124}" name="2042"/>
    <tableColumn id="40" xr3:uid="{CCD062BD-9E4A-4696-88E7-EAC0D80E7D6C}" name="2043"/>
    <tableColumn id="41" xr3:uid="{0C16E128-B0AD-4B51-B730-E6D862C74BCC}" name="2044"/>
    <tableColumn id="42" xr3:uid="{D9B309E1-C5E1-4D55-9F4B-8D6DEDAFC56D}" name="2045"/>
    <tableColumn id="43" xr3:uid="{01ECD385-A83A-49C1-A90E-166FB1D76497}" name="2046"/>
    <tableColumn id="44" xr3:uid="{C2E99549-8C75-413E-86C5-E76BB3D30B61}" name="2047"/>
    <tableColumn id="45" xr3:uid="{D7520B9C-4969-4A96-8124-5BE0268813FA}" name="2048"/>
    <tableColumn id="46" xr3:uid="{BB3E2F10-99C2-45F5-921A-D138E1492990}" name="2049"/>
    <tableColumn id="47" xr3:uid="{4B6E7D9B-EFD0-4F57-B62A-3C0358EB484F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BF59DC-DF29-40B8-9BA3-9E766BCD2E1A}" name="Table3" displayName="Table3" ref="A30:AU38" totalsRowShown="0">
  <tableColumns count="47">
    <tableColumn id="1" xr3:uid="{21792897-9943-4FED-94AA-726E8858FC3E}" name="_"/>
    <tableColumn id="2" xr3:uid="{E66A5305-D895-4A0D-BB6C-3BCCEA96FA9A}" name="2005"/>
    <tableColumn id="3" xr3:uid="{EB496A41-E93F-4AFB-BB74-9FC994FA8D03}" name="2006"/>
    <tableColumn id="4" xr3:uid="{6DA81B88-E391-47F6-840C-85CF6D4755D1}" name="2007"/>
    <tableColumn id="5" xr3:uid="{A5C5D461-4064-4925-ADC0-31AE5E9796E1}" name="2008"/>
    <tableColumn id="6" xr3:uid="{58AD4E61-A1AD-4BD2-85A3-8787F3DF5FE1}" name="2009"/>
    <tableColumn id="7" xr3:uid="{999E2299-15E5-4C82-96C7-D8724D128EDC}" name="2010"/>
    <tableColumn id="8" xr3:uid="{A1E875CA-C9C6-475D-8765-AD96E7BA9DA4}" name="2011"/>
    <tableColumn id="9" xr3:uid="{43670AD0-6EB0-4B81-ADAE-DA30F78BB050}" name="2012"/>
    <tableColumn id="10" xr3:uid="{9CE73C20-BBC7-44E9-A407-84B655F2B5D7}" name="2013"/>
    <tableColumn id="11" xr3:uid="{488CDE7E-7F97-4295-9E53-55B79E8FCF67}" name="2014"/>
    <tableColumn id="12" xr3:uid="{32AAC833-3B26-4967-B2CA-C1331F13166F}" name="2015"/>
    <tableColumn id="13" xr3:uid="{AE091DD1-A110-4902-AE84-156546986257}" name="2016"/>
    <tableColumn id="14" xr3:uid="{B4C72917-014C-49A8-B528-7C20ACB776C8}" name="2017"/>
    <tableColumn id="15" xr3:uid="{3B44F1DE-EB3B-45E3-A09E-CE0813D97012}" name="2018"/>
    <tableColumn id="16" xr3:uid="{6FEEBBA2-26A6-448B-9B82-DDCD96DF1A6E}" name="2019"/>
    <tableColumn id="17" xr3:uid="{65CAC9AB-7797-4479-BA9A-A9C18718BAF4}" name="2020"/>
    <tableColumn id="18" xr3:uid="{8CB6D1C1-6428-4A6A-B790-6E84BCD8D8E9}" name="2021"/>
    <tableColumn id="19" xr3:uid="{7C2B6EE5-736B-4DA8-A69A-E99112B30788}" name="2022"/>
    <tableColumn id="20" xr3:uid="{38659DD6-982F-4857-B287-B9EA76D31535}" name="2023"/>
    <tableColumn id="21" xr3:uid="{D9095AC8-9DA4-4918-BEF8-1697E4ECAA7C}" name="2024"/>
    <tableColumn id="22" xr3:uid="{93A07F0B-3F4A-4550-A882-E16B58EDBD3D}" name="2025"/>
    <tableColumn id="23" xr3:uid="{57A5B8AB-95F8-43CB-B64C-69335DD94559}" name="2026"/>
    <tableColumn id="24" xr3:uid="{60FAD1BD-1715-4E43-B047-99D1399EBA50}" name="2027"/>
    <tableColumn id="25" xr3:uid="{0D0FDE1F-F512-4534-8844-A01B1F6FD9C0}" name="2028"/>
    <tableColumn id="26" xr3:uid="{2CB14EB7-F9B6-4B50-8D85-AFF7DEE7414C}" name="2029"/>
    <tableColumn id="27" xr3:uid="{471A6188-E9B1-411A-A8BC-B53B23D26DC2}" name="2030"/>
    <tableColumn id="28" xr3:uid="{E6514DBE-5459-44C6-A49A-F14293384C9F}" name="2031"/>
    <tableColumn id="29" xr3:uid="{F1C6B0F2-BD96-48F6-8A7E-A8DE5BCA2DAD}" name="2032"/>
    <tableColumn id="30" xr3:uid="{68EFB2C3-E603-41CE-B5D2-76FD0516F8C3}" name="2033"/>
    <tableColumn id="31" xr3:uid="{5EFA346C-1E5D-4D2E-A51F-98A9F5354325}" name="2034"/>
    <tableColumn id="32" xr3:uid="{2C7253CC-42FC-4D55-991E-77A7443A2A99}" name="2035"/>
    <tableColumn id="33" xr3:uid="{B13501D6-6EEB-4BD5-8733-5E6B6DCA162A}" name="2036"/>
    <tableColumn id="34" xr3:uid="{46D87DF2-D47F-41A1-B70C-89F139469D90}" name="2037"/>
    <tableColumn id="35" xr3:uid="{C191AB59-5245-42F0-A77E-D14875C7C4E5}" name="2038"/>
    <tableColumn id="36" xr3:uid="{1B7A8694-8E24-41DF-88E0-760B36ACB266}" name="2039"/>
    <tableColumn id="37" xr3:uid="{F2ACEE83-3418-456D-A1C7-AF4BA8A8251A}" name="2040"/>
    <tableColumn id="38" xr3:uid="{BB4CEB60-92C4-4EC7-98D4-AF64065A27F9}" name="2041"/>
    <tableColumn id="39" xr3:uid="{00B572C1-E5D8-4B8D-83A4-64BD35356288}" name="2042"/>
    <tableColumn id="40" xr3:uid="{3A3DC37C-314D-4B1B-AC89-DBD88D0E682C}" name="2043"/>
    <tableColumn id="41" xr3:uid="{D484BF01-7082-4490-B9F7-91A5614CB4DA}" name="2044"/>
    <tableColumn id="42" xr3:uid="{5949A46B-C094-4BA6-85C4-7772CC53A48D}" name="2045"/>
    <tableColumn id="43" xr3:uid="{1FA1771F-3660-4465-A8DB-468075632F02}" name="2046"/>
    <tableColumn id="44" xr3:uid="{A728AC1F-5903-46A4-BC3C-DB579D5ED6D5}" name="2047"/>
    <tableColumn id="45" xr3:uid="{C7B4FA27-2D54-424F-91BA-433AA8134DB5}" name="2048"/>
    <tableColumn id="46" xr3:uid="{73A9D075-ADD2-4BE0-AF58-AD2F0791AE89}" name="2049"/>
    <tableColumn id="47" xr3:uid="{BAE4A49F-8BC8-4BEB-9B78-15F739EB2B5C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37648-AF82-4AA8-935A-40FC534B4D54}" name="Table4" displayName="Table4" ref="A41:AU49" totalsRowShown="0">
  <tableColumns count="47">
    <tableColumn id="1" xr3:uid="{3AE5F7C5-FE6F-4CDD-B6D4-3DCD96E24782}" name="_"/>
    <tableColumn id="2" xr3:uid="{8CC8F682-B292-42C3-88D1-7E42687D430B}" name="2005"/>
    <tableColumn id="3" xr3:uid="{F1CF3DDA-4432-40FD-9A97-E3692749E340}" name="2006"/>
    <tableColumn id="4" xr3:uid="{FFF79023-C1D0-4036-ABA7-EE58764517C4}" name="2007"/>
    <tableColumn id="5" xr3:uid="{C9DEC1E2-23E9-4921-B634-4BD6C37269CC}" name="2008"/>
    <tableColumn id="6" xr3:uid="{CA81031D-B69E-42D1-AD1A-F5A45B7D1CB5}" name="2009"/>
    <tableColumn id="7" xr3:uid="{A257180C-EB22-4830-86E5-EA52300CBAA7}" name="2010"/>
    <tableColumn id="8" xr3:uid="{AEBB6A9D-8087-4684-82A0-6E693E9B9B97}" name="2011"/>
    <tableColumn id="9" xr3:uid="{C4CB75C0-C0AC-4C7B-B049-20ADE59C53A0}" name="2012"/>
    <tableColumn id="10" xr3:uid="{ED703950-7BCE-4F86-9CE3-BD759DCBE37D}" name="2013"/>
    <tableColumn id="11" xr3:uid="{E48AAB38-2026-4C99-B860-C2D6C041A64D}" name="2014"/>
    <tableColumn id="12" xr3:uid="{8E07D38F-5162-47AB-BACD-AC92F9139A64}" name="2015"/>
    <tableColumn id="13" xr3:uid="{9CCDF9E3-7AD4-4093-A807-117D8676BC70}" name="2016"/>
    <tableColumn id="14" xr3:uid="{2EA4E83C-A15B-4C97-8934-4F2DF91CC4A2}" name="2017"/>
    <tableColumn id="15" xr3:uid="{5ED10FFB-7D81-495C-8807-9B358F2D7333}" name="2018"/>
    <tableColumn id="16" xr3:uid="{27BCF520-A8D5-440A-8A58-4E3E509D45F3}" name="2019"/>
    <tableColumn id="17" xr3:uid="{2AC4C54B-C065-406B-88D4-F6BCB0731240}" name="2020"/>
    <tableColumn id="18" xr3:uid="{2282AE6C-F49A-4B8C-8B56-F36D2EB2E09F}" name="2021"/>
    <tableColumn id="19" xr3:uid="{299F048F-4B00-4038-8189-7AB3AEEE59F1}" name="2022"/>
    <tableColumn id="20" xr3:uid="{4DAFCB1F-DC6B-4A19-A5F1-7C5AAE79AA4A}" name="2023"/>
    <tableColumn id="21" xr3:uid="{975D78C7-FA25-4A9A-BBE9-6A5B50AF4DE9}" name="2024"/>
    <tableColumn id="22" xr3:uid="{096E7698-1095-418D-A4EC-3F8CAB56CC53}" name="2025"/>
    <tableColumn id="23" xr3:uid="{1521FAC6-E949-4BDD-AC7E-8C43624E00F9}" name="2026"/>
    <tableColumn id="24" xr3:uid="{ECCA8038-664E-4D06-AD23-7A8DE23092D8}" name="2027"/>
    <tableColumn id="25" xr3:uid="{28453D91-799E-4D7D-876D-3F7F106A56AC}" name="2028"/>
    <tableColumn id="26" xr3:uid="{5A16F627-3823-4D95-88E7-40ADD40F8F33}" name="2029"/>
    <tableColumn id="27" xr3:uid="{2DB9028E-E6C0-4F35-9360-7B387795FDF8}" name="2030"/>
    <tableColumn id="28" xr3:uid="{72F02AFE-7E25-4C80-BF98-96E58B8EAAA1}" name="2031"/>
    <tableColumn id="29" xr3:uid="{C40EABA6-6222-4ACE-AB07-21E46EDEF31B}" name="2032"/>
    <tableColumn id="30" xr3:uid="{DB61C305-430B-44C2-B69F-C17CECF54ADC}" name="2033"/>
    <tableColumn id="31" xr3:uid="{0C6F47C0-DB2D-4666-866F-2209DFD3C472}" name="2034"/>
    <tableColumn id="32" xr3:uid="{1F16C6F9-FB60-45CC-9A3E-1F0A1F27DC17}" name="2035"/>
    <tableColumn id="33" xr3:uid="{EFC8F3E7-902F-453C-9542-1CA2B725530B}" name="2036"/>
    <tableColumn id="34" xr3:uid="{CFF212E3-01B2-459A-8358-62977529DA1D}" name="2037"/>
    <tableColumn id="35" xr3:uid="{5067277F-B67B-47A4-8024-9586128DF82E}" name="2038"/>
    <tableColumn id="36" xr3:uid="{B4B5B7EC-EC81-476E-83BB-0310948125A6}" name="2039"/>
    <tableColumn id="37" xr3:uid="{B85AD706-0E97-4061-BA52-5B40EA5954CD}" name="2040"/>
    <tableColumn id="38" xr3:uid="{6A478F60-395F-4035-BD5A-6D3F752AE669}" name="2041"/>
    <tableColumn id="39" xr3:uid="{8678A683-40CC-46F9-B285-3614AB59C01D}" name="2042"/>
    <tableColumn id="40" xr3:uid="{50549766-A74E-4207-B298-8C8836A2C482}" name="2043"/>
    <tableColumn id="41" xr3:uid="{460CD6C1-A707-4427-A8B7-3998EF0F07FE}" name="2044"/>
    <tableColumn id="42" xr3:uid="{F006734C-5D47-4E81-90C3-5D97CD626173}" name="2045"/>
    <tableColumn id="43" xr3:uid="{D5C46F05-5D12-403F-BC2E-53AC27415308}" name="2046"/>
    <tableColumn id="44" xr3:uid="{513D1734-6E95-49DE-8C54-425AB7152610}" name="2047"/>
    <tableColumn id="45" xr3:uid="{24ED854A-1AFE-40DE-A276-EFC7812709D2}" name="2048"/>
    <tableColumn id="46" xr3:uid="{FB6295EE-20D3-4B66-BA91-BD414563E731}" name="2049"/>
    <tableColumn id="47" xr3:uid="{7C369B49-93A1-45B3-872D-7807E16DDCCB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8AD154-409A-44D0-BB96-6BE706938453}" name="Table5" displayName="Table5" ref="A52:AU60" totalsRowShown="0">
  <tableColumns count="47">
    <tableColumn id="1" xr3:uid="{2B3F7866-FA9D-46FA-8D8D-6389850C8190}" name="_"/>
    <tableColumn id="2" xr3:uid="{5E54026C-3D0C-412D-BFC6-FF002F2F6A0A}" name="2005"/>
    <tableColumn id="3" xr3:uid="{B7DFD819-0B20-41FE-BABF-1868F59AD6F5}" name="2006"/>
    <tableColumn id="4" xr3:uid="{0698B366-4EA5-423C-BA0E-3A80D2C0DDA8}" name="2007"/>
    <tableColumn id="5" xr3:uid="{8B584E99-29DC-4B34-BACB-C41BE83CE321}" name="2008"/>
    <tableColumn id="6" xr3:uid="{E9FFEDD2-444A-43F1-B770-DB021B6F6670}" name="2009"/>
    <tableColumn id="7" xr3:uid="{C12B8B93-4090-43B8-A9F5-2F83C5D9B61A}" name="2010"/>
    <tableColumn id="8" xr3:uid="{0EDF4E8E-DEA4-402E-AD8E-485FE225C384}" name="2011"/>
    <tableColumn id="9" xr3:uid="{28A102A7-8290-46F7-A7E4-C060FFE71AAA}" name="2012"/>
    <tableColumn id="10" xr3:uid="{F0E99D1B-F5C4-4448-BD05-73BB06B29540}" name="2013"/>
    <tableColumn id="11" xr3:uid="{3A233F5D-E154-4E54-88C1-5C24B9AC04F6}" name="2014"/>
    <tableColumn id="12" xr3:uid="{17E73218-3530-4040-A4E4-31061CFDC2F8}" name="2015"/>
    <tableColumn id="13" xr3:uid="{26488E37-DC49-4FAF-950E-58F7CA196FEA}" name="2016"/>
    <tableColumn id="14" xr3:uid="{3057DF95-1942-4D97-B08F-099B8D1BFC46}" name="2017"/>
    <tableColumn id="15" xr3:uid="{0167DA65-C3A0-4379-AFA4-132F9149FC2C}" name="2018"/>
    <tableColumn id="16" xr3:uid="{F9C53C58-CBF6-4A26-B079-19ABF2C31747}" name="2019"/>
    <tableColumn id="17" xr3:uid="{343077A6-735A-4569-9A15-9C63876F220D}" name="2020"/>
    <tableColumn id="18" xr3:uid="{98551A66-B0F5-4D1B-BD1C-9CC2605590D5}" name="2021"/>
    <tableColumn id="19" xr3:uid="{CD10CCB1-83ED-4E1B-9656-F3484F54A267}" name="2022"/>
    <tableColumn id="20" xr3:uid="{E2A6FAB9-101F-48CA-86E1-DC72E930FEE1}" name="2023"/>
    <tableColumn id="21" xr3:uid="{D6058BAB-66BD-4AD2-BEA9-CBDE60E02717}" name="2024"/>
    <tableColumn id="22" xr3:uid="{9841AB08-CF6D-44FF-8D71-F02501AC1E9A}" name="2025"/>
    <tableColumn id="23" xr3:uid="{7F5C3737-E672-42E7-AD66-24EE3A5CFFFB}" name="2026"/>
    <tableColumn id="24" xr3:uid="{850CECFC-D4D7-4E49-8C8E-953F4D3DA4D0}" name="2027"/>
    <tableColumn id="25" xr3:uid="{E2382368-1B03-42FD-AD17-5F4F2DC870C0}" name="2028"/>
    <tableColumn id="26" xr3:uid="{07750BCA-0F9C-4553-88A9-A7AD4638DF81}" name="2029"/>
    <tableColumn id="27" xr3:uid="{AF518779-2DEC-48CA-8EED-EE38BBD915DA}" name="2030"/>
    <tableColumn id="28" xr3:uid="{2BE78264-122F-4C08-8C85-414F4A89A071}" name="2031"/>
    <tableColumn id="29" xr3:uid="{A5490537-4F60-4585-A88F-64B1047C5ED5}" name="2032"/>
    <tableColumn id="30" xr3:uid="{DF8DB239-F043-4553-AE71-FDF148542D63}" name="2033"/>
    <tableColumn id="31" xr3:uid="{BD14C71D-501E-4878-9972-F05175176F07}" name="2034"/>
    <tableColumn id="32" xr3:uid="{B034F76B-66A2-4F6F-923E-EE6B08A65AD1}" name="2035"/>
    <tableColumn id="33" xr3:uid="{819EC902-429C-483F-B8E5-A0E13A890854}" name="2036"/>
    <tableColumn id="34" xr3:uid="{658C0FEC-9E7D-4B28-BC1C-71C4A8FA2DCE}" name="2037"/>
    <tableColumn id="35" xr3:uid="{E259B388-C9ED-4781-874D-61AADA9CA0F2}" name="2038"/>
    <tableColumn id="36" xr3:uid="{B8B54FB2-A9A4-4A53-9D11-BA840FDF4E50}" name="2039"/>
    <tableColumn id="37" xr3:uid="{275D0FB6-650E-4458-955C-E69CDE27C00E}" name="2040"/>
    <tableColumn id="38" xr3:uid="{6D7C2980-D123-426B-8E8C-D6B93FB88F7D}" name="2041"/>
    <tableColumn id="39" xr3:uid="{7B9819F7-2ACC-4486-A739-028D53658EC8}" name="2042"/>
    <tableColumn id="40" xr3:uid="{170CA7BC-1755-4D82-AC89-9D285ED241A0}" name="2043"/>
    <tableColumn id="41" xr3:uid="{C3666AA1-311F-4F5C-AC3F-E7CE302F7FA5}" name="2044"/>
    <tableColumn id="42" xr3:uid="{420AF0CE-DA57-4509-B146-9739C28B07E3}" name="2045"/>
    <tableColumn id="43" xr3:uid="{F057F8EC-D413-4F44-8F83-6474B311368D}" name="2046"/>
    <tableColumn id="44" xr3:uid="{4F250D4A-A048-452C-B7BE-05F3341D2B84}" name="2047"/>
    <tableColumn id="45" xr3:uid="{50A2E352-B0B8-4F42-A294-345DB8238447}" name="2048"/>
    <tableColumn id="46" xr3:uid="{B77B3561-D0FA-424E-8B6C-1737B27DFD72}" name="2049"/>
    <tableColumn id="47" xr3:uid="{005F9116-ED19-4F98-8EB2-DE4EBEC978EA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EF8983-6967-4C03-9EB1-96A742DF2043}" name="Table6" displayName="Table6" ref="A63:AU71" totalsRowShown="0">
  <tableColumns count="47">
    <tableColumn id="1" xr3:uid="{50038D8E-A65C-48A7-8F4D-30A322DDE61B}" name="_"/>
    <tableColumn id="2" xr3:uid="{A2F73F49-D2DB-4D9C-815B-5C9AD5DDED9A}" name="2005"/>
    <tableColumn id="3" xr3:uid="{82E80C13-9CE7-4CE2-8D75-B96C9D96A67B}" name="2006"/>
    <tableColumn id="4" xr3:uid="{11AEDB99-B89F-4C64-AC81-2297B47CEF2C}" name="2007"/>
    <tableColumn id="5" xr3:uid="{1B5236E3-E581-4DD9-A912-797FAE075CDF}" name="2008"/>
    <tableColumn id="6" xr3:uid="{4EFA2F75-8A25-4B6D-8507-68E15317AA76}" name="2009"/>
    <tableColumn id="7" xr3:uid="{5B98881E-A188-41A6-A861-3BD3CFD4311F}" name="2010"/>
    <tableColumn id="8" xr3:uid="{4DAFA045-E09D-40F0-8077-32703DD4EF6A}" name="2011"/>
    <tableColumn id="9" xr3:uid="{45FC9EA6-0351-429D-A77D-75377CE971FB}" name="2012"/>
    <tableColumn id="10" xr3:uid="{7D532908-E9B3-4BCD-AADF-4F4A2A9C2EB2}" name="2013"/>
    <tableColumn id="11" xr3:uid="{785FF007-0640-4073-8E04-D71FDAC9AF7D}" name="2014"/>
    <tableColumn id="12" xr3:uid="{F73235CB-1683-4B41-84DD-3A96982876C1}" name="2015"/>
    <tableColumn id="13" xr3:uid="{67DACD43-14CE-4D15-AAB8-4BF4A187DE58}" name="2016"/>
    <tableColumn id="14" xr3:uid="{48DF434E-1770-4461-A5D8-8C7B4E1E596D}" name="2017"/>
    <tableColumn id="15" xr3:uid="{66BF1665-6F78-41E3-ABF0-414616BAC06A}" name="2018"/>
    <tableColumn id="16" xr3:uid="{7508A4B9-E3F8-4B42-BEE7-C9DE45C57B20}" name="2019"/>
    <tableColumn id="17" xr3:uid="{2E974BAC-BC16-468E-84A4-5C481A380A61}" name="2020"/>
    <tableColumn id="18" xr3:uid="{A435DE50-40C7-472B-BEA6-EB6BA52945BE}" name="2021"/>
    <tableColumn id="19" xr3:uid="{1DBA870B-DB10-4CD6-A295-13FC430170C5}" name="2022"/>
    <tableColumn id="20" xr3:uid="{262F4B65-56EC-45A8-92C6-5827D943BBF2}" name="2023"/>
    <tableColumn id="21" xr3:uid="{FD1B5A66-2B06-4CF8-9E24-1164F5C4B37D}" name="2024"/>
    <tableColumn id="22" xr3:uid="{BCFE27A2-73C1-40B1-B2EF-8E881E0A3D0C}" name="2025"/>
    <tableColumn id="23" xr3:uid="{FA2EC917-E434-4AE4-941C-291DECA5EBFD}" name="2026"/>
    <tableColumn id="24" xr3:uid="{7FF6FC3E-907F-4E6A-BA2E-EB0623692868}" name="2027"/>
    <tableColumn id="25" xr3:uid="{ED095A40-C080-427B-AD46-88B9A2A87D3F}" name="2028"/>
    <tableColumn id="26" xr3:uid="{90CEB080-C950-4144-AFCF-79ADC2058FC1}" name="2029"/>
    <tableColumn id="27" xr3:uid="{353ABA64-78A4-4B6F-84DA-5FB1B12ED323}" name="2030"/>
    <tableColumn id="28" xr3:uid="{5B7D4D9E-448A-4C2F-A27E-C099E6EEC6B3}" name="2031"/>
    <tableColumn id="29" xr3:uid="{18148406-8DC6-497A-9518-5417B0286F4B}" name="2032"/>
    <tableColumn id="30" xr3:uid="{7FAC6739-0F8F-4849-AA65-2DF04DE7A2AE}" name="2033"/>
    <tableColumn id="31" xr3:uid="{145A6C16-0FE2-45BE-A332-3487CACC25E1}" name="2034"/>
    <tableColumn id="32" xr3:uid="{7D77912A-5526-45DA-88BC-93A399F39505}" name="2035"/>
    <tableColumn id="33" xr3:uid="{5343A30D-CB3F-463F-9987-490A38D19005}" name="2036"/>
    <tableColumn id="34" xr3:uid="{1F1BBBEC-F756-4B8C-83BE-E0BE94491458}" name="2037"/>
    <tableColumn id="35" xr3:uid="{92700E6F-88BE-4E79-ACEC-73ABB2250B90}" name="2038"/>
    <tableColumn id="36" xr3:uid="{2F457173-DE0B-46AF-A394-C7635C8802D4}" name="2039"/>
    <tableColumn id="37" xr3:uid="{0E31ADE9-1C24-4514-9A61-FDB1E0B3452A}" name="2040"/>
    <tableColumn id="38" xr3:uid="{65CEC84A-5604-496B-A0A3-DEA846E9BF63}" name="2041"/>
    <tableColumn id="39" xr3:uid="{217171F3-6A67-4952-B173-5BA8806D5C20}" name="2042"/>
    <tableColumn id="40" xr3:uid="{F05F20BF-16D5-4105-BE6E-A4C7CAD0F25D}" name="2043"/>
    <tableColumn id="41" xr3:uid="{C1B3360F-FB7E-4CC9-BD68-280F776E4D69}" name="2044"/>
    <tableColumn id="42" xr3:uid="{F96B86CE-D97C-4742-A9C4-C0D073F3715B}" name="2045"/>
    <tableColumn id="43" xr3:uid="{448517C3-8CD7-4D85-9B55-75370C16739D}" name="2046"/>
    <tableColumn id="44" xr3:uid="{677F31C3-35F8-45A1-8916-BD7FB51D2334}" name="2047"/>
    <tableColumn id="45" xr3:uid="{05CB11BE-4ADB-44F4-B7E9-4490D7508A56}" name="2048"/>
    <tableColumn id="46" xr3:uid="{426785E4-B955-4735-8319-1C5126DA4961}" name="2049"/>
    <tableColumn id="47" xr3:uid="{4B437E3B-EE84-49A7-8CF2-2499D2722666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13EEA-8AA8-4BC9-B13E-469FB81DCE15}" name="Table7" displayName="Table7" ref="A74:AU82" totalsRowShown="0">
  <tableColumns count="47">
    <tableColumn id="1" xr3:uid="{99DEC248-84F2-4636-A9D5-D92AD445B290}" name="_"/>
    <tableColumn id="2" xr3:uid="{B5E1643F-E97B-4753-B736-3E8457EC1104}" name="2005"/>
    <tableColumn id="3" xr3:uid="{C4779626-A9AF-48E2-8353-3BDF2B31EFBD}" name="2006"/>
    <tableColumn id="4" xr3:uid="{51324F33-9B45-4C87-90CB-357900A660BC}" name="2007"/>
    <tableColumn id="5" xr3:uid="{E0C8CDC2-C666-4ECF-B68C-5E723C54E7AA}" name="2008"/>
    <tableColumn id="6" xr3:uid="{22BA23C1-8594-4C9E-87DF-549B2E87DF57}" name="2009"/>
    <tableColumn id="7" xr3:uid="{5B0CD40A-07A4-4C6E-8497-613C5BD512D9}" name="2010"/>
    <tableColumn id="8" xr3:uid="{34F74703-8BB1-4BC3-A206-DE428A65AA53}" name="2011"/>
    <tableColumn id="9" xr3:uid="{9C18D96E-1C62-4DF4-ABC3-E5FC660F4462}" name="2012"/>
    <tableColumn id="10" xr3:uid="{FF0610EC-0615-4D02-8D87-D7A006930FB8}" name="2013"/>
    <tableColumn id="11" xr3:uid="{76251551-C9BF-481A-A22E-82E300687594}" name="2014"/>
    <tableColumn id="12" xr3:uid="{C0259DE4-03E1-4E60-97D0-F05DF38DEEFE}" name="2015"/>
    <tableColumn id="13" xr3:uid="{99199701-B626-446C-B71F-750FC38EAC48}" name="2016"/>
    <tableColumn id="14" xr3:uid="{B1FB12C6-16A7-4B4C-9AE1-8EC837805BBD}" name="2017"/>
    <tableColumn id="15" xr3:uid="{F9CFFC1D-5763-4B94-B7C9-E12396C3A959}" name="2018"/>
    <tableColumn id="16" xr3:uid="{AA2CD7BC-794F-404B-ABB7-C89D5573262B}" name="2019"/>
    <tableColumn id="17" xr3:uid="{7AE7E962-8B13-470A-93BF-602737EB8B72}" name="2020"/>
    <tableColumn id="18" xr3:uid="{6C309EF9-B3CB-41E4-A712-4F262602C29C}" name="2021"/>
    <tableColumn id="19" xr3:uid="{7E9D7234-4219-4C46-9F44-8F3D5D181EEA}" name="2022"/>
    <tableColumn id="20" xr3:uid="{18471168-CF05-4492-AC12-5556A169EFA0}" name="2023"/>
    <tableColumn id="21" xr3:uid="{F9FBD9A6-85CA-4AA9-9B1D-EDA67890B60B}" name="2024"/>
    <tableColumn id="22" xr3:uid="{BE5DB1A6-9C35-4A17-B066-908A96C908B0}" name="2025"/>
    <tableColumn id="23" xr3:uid="{D275AA42-570C-4D89-9E3F-72DD166C0234}" name="2026"/>
    <tableColumn id="24" xr3:uid="{91A4FD61-C82C-47E3-A3D7-35E4B8D13376}" name="2027"/>
    <tableColumn id="25" xr3:uid="{DB221EA9-2D3C-4C67-BAB4-B5F535A63466}" name="2028"/>
    <tableColumn id="26" xr3:uid="{44688525-1E70-4BE9-BCD6-1C7D5BB46D5B}" name="2029"/>
    <tableColumn id="27" xr3:uid="{2EE71F78-4419-4B18-972B-69A61A2FE107}" name="2030"/>
    <tableColumn id="28" xr3:uid="{300FDF9B-7A91-4DD4-8C3E-998C77B3B2A4}" name="2031"/>
    <tableColumn id="29" xr3:uid="{0CB49596-B2DF-4BF1-83AA-6EEF9EAD45A3}" name="2032"/>
    <tableColumn id="30" xr3:uid="{15022C38-B277-47CE-974A-EAB3046E88D1}" name="2033"/>
    <tableColumn id="31" xr3:uid="{742EA54F-A317-4B55-89CF-7FAE0860BD6A}" name="2034"/>
    <tableColumn id="32" xr3:uid="{E9CCDF79-987D-4934-8AD7-8F67CC6110BE}" name="2035"/>
    <tableColumn id="33" xr3:uid="{5615CEB0-685B-4313-866E-549D98A561E9}" name="2036"/>
    <tableColumn id="34" xr3:uid="{1C7B370D-DABE-4E38-BD42-3C3B682ACE7A}" name="2037"/>
    <tableColumn id="35" xr3:uid="{D15829A6-B0C0-4DB0-95C1-14E32791C863}" name="2038"/>
    <tableColumn id="36" xr3:uid="{2B1BEAE7-BF75-4DAD-BB7C-66EE3FB01F79}" name="2039"/>
    <tableColumn id="37" xr3:uid="{2B46AF21-D2DC-4365-ACF9-04D9F60D64BD}" name="2040"/>
    <tableColumn id="38" xr3:uid="{DD9976A8-E88D-4DEF-9B5A-9DB71DBCA854}" name="2041"/>
    <tableColumn id="39" xr3:uid="{FC84F7E1-EFDB-4D65-9BFE-A7CE011149A5}" name="2042"/>
    <tableColumn id="40" xr3:uid="{26E58D90-766A-453B-BF9C-0FC4B9221F6D}" name="2043"/>
    <tableColumn id="41" xr3:uid="{A5A6F539-E3D5-4323-930E-85409CCDF9EC}" name="2044"/>
    <tableColumn id="42" xr3:uid="{A21B93FB-003F-436F-AA12-AC7A5EFAF04A}" name="2045"/>
    <tableColumn id="43" xr3:uid="{745DFBF7-89E4-498B-B8FD-4A04DC3378E5}" name="2046"/>
    <tableColumn id="44" xr3:uid="{8D30B8AE-BCC0-4D29-8CA3-32F174B84121}" name="2047"/>
    <tableColumn id="45" xr3:uid="{8A7E8B37-FE0C-44E8-938C-3FC2D222E533}" name="2048"/>
    <tableColumn id="46" xr3:uid="{350EBAF7-40EF-4F2E-8C50-C26597EBD586}" name="2049"/>
    <tableColumn id="47" xr3:uid="{8CAACBFD-0849-4480-BB15-ADEB02F23F7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A97CD5-DD46-4D9B-BAE6-BA3A392F6DC7}" name="Table8" displayName="Table8" ref="A85:AU93" totalsRowShown="0">
  <tableColumns count="47">
    <tableColumn id="1" xr3:uid="{A4381F25-3C0B-4C84-B9CD-D75389F54120}" name="_"/>
    <tableColumn id="2" xr3:uid="{ABFFFAB0-B154-4418-A516-0548FC49F399}" name="2005"/>
    <tableColumn id="3" xr3:uid="{81BAAB26-C705-4A4B-BCE1-0A8F7B9D20FF}" name="2006"/>
    <tableColumn id="4" xr3:uid="{C4C76F31-9542-448D-85C6-E144508F8AD7}" name="2007"/>
    <tableColumn id="5" xr3:uid="{111B9BCC-195F-4576-B8B3-8D495FD729C6}" name="2008"/>
    <tableColumn id="6" xr3:uid="{788F0DF9-0752-42BF-A1EC-D41BD3CD30B5}" name="2009"/>
    <tableColumn id="7" xr3:uid="{D4B03140-4D3E-404D-BCF5-25A301BBA025}" name="2010"/>
    <tableColumn id="8" xr3:uid="{E8950B96-FF40-4E74-BE3F-90FD23144856}" name="2011"/>
    <tableColumn id="9" xr3:uid="{87155323-A197-4474-B4FB-6F6BD922D8D6}" name="2012"/>
    <tableColumn id="10" xr3:uid="{DBB2A253-A243-4F1B-9B65-E732103BB29D}" name="2013"/>
    <tableColumn id="11" xr3:uid="{A758C3A5-88B0-4F53-9124-085BC376316F}" name="2014"/>
    <tableColumn id="12" xr3:uid="{8737E033-A1A6-49E3-BA28-AFFC87B4B707}" name="2015"/>
    <tableColumn id="13" xr3:uid="{C96CEBF9-F4D7-4707-95DB-43B6B00FC8BF}" name="2016"/>
    <tableColumn id="14" xr3:uid="{56B9F17F-CA7D-4DCE-A563-2B1BDB2E83F5}" name="2017"/>
    <tableColumn id="15" xr3:uid="{A07F62B4-B8D2-4157-946D-40038FAC002B}" name="2018"/>
    <tableColumn id="16" xr3:uid="{D3262B27-D181-4A7A-9620-D03D02C839A0}" name="2019"/>
    <tableColumn id="17" xr3:uid="{015BE8E3-5BAD-41F3-B660-B2D06AD33B90}" name="2020"/>
    <tableColumn id="18" xr3:uid="{04B74441-3A8F-4EC4-9C6E-9CA35F915197}" name="2021"/>
    <tableColumn id="19" xr3:uid="{7D08BE74-3B4B-4FC5-A559-0494CCDA7DEF}" name="2022"/>
    <tableColumn id="20" xr3:uid="{26ED57F3-0F51-411D-91EA-E0D901211B2B}" name="2023"/>
    <tableColumn id="21" xr3:uid="{F62B98F3-6CAF-49C6-8FDC-FFB8502C4480}" name="2024"/>
    <tableColumn id="22" xr3:uid="{332DB3DE-E543-4630-985D-1BCD2C38A33A}" name="2025"/>
    <tableColumn id="23" xr3:uid="{C5772A33-E8B4-4413-8C6B-168BD1714E3B}" name="2026"/>
    <tableColumn id="24" xr3:uid="{67EBB3FC-4438-4F58-9362-8AF2FC8027FC}" name="2027"/>
    <tableColumn id="25" xr3:uid="{F7FC21F9-A5FA-4D5E-8CCF-0957C287184B}" name="2028"/>
    <tableColumn id="26" xr3:uid="{A8E859D5-A6EB-4BF4-803C-5212B7FEEEE1}" name="2029"/>
    <tableColumn id="27" xr3:uid="{2CD3343D-88E6-443F-B854-448FF4894F44}" name="2030"/>
    <tableColumn id="28" xr3:uid="{CC183C49-D341-403D-AA20-14CEE4DDB7D0}" name="2031"/>
    <tableColumn id="29" xr3:uid="{F8BD8086-14E1-4E19-B625-0D7964E214FF}" name="2032"/>
    <tableColumn id="30" xr3:uid="{A74A8C49-B23C-43F0-BB0F-3D0E1156A554}" name="2033"/>
    <tableColumn id="31" xr3:uid="{345DD7BD-BA21-449C-9A7E-04B263E24B7C}" name="2034"/>
    <tableColumn id="32" xr3:uid="{1C9E3869-4DC8-44D9-9609-272B2FC8230F}" name="2035"/>
    <tableColumn id="33" xr3:uid="{3DBFD87A-2F24-4BDF-A97D-F29FDEC31025}" name="2036"/>
    <tableColumn id="34" xr3:uid="{9933E8D1-1D7A-4159-91CE-26284A29F94F}" name="2037"/>
    <tableColumn id="35" xr3:uid="{A0BCA6CA-AA04-4D7E-881F-0390378895B8}" name="2038"/>
    <tableColumn id="36" xr3:uid="{A335D31F-45B8-46EA-80C2-B21C1485FBED}" name="2039"/>
    <tableColumn id="37" xr3:uid="{A95F4E77-67AF-422D-A749-5639B9BAAC3A}" name="2040"/>
    <tableColumn id="38" xr3:uid="{7EA210CB-46E4-466E-9AFD-A9C37B0762DD}" name="2041"/>
    <tableColumn id="39" xr3:uid="{1BFEC4BE-45EA-4E77-8F7B-3B89179D6C15}" name="2042"/>
    <tableColumn id="40" xr3:uid="{F99B809A-8EF8-4B92-893A-5083D09A0C95}" name="2043"/>
    <tableColumn id="41" xr3:uid="{B6996FCE-C5E3-47F2-B6D8-412EE55C15E0}" name="2044"/>
    <tableColumn id="42" xr3:uid="{E1DC727C-5CA2-4C3C-8CC9-A1892B10C1DB}" name="2045"/>
    <tableColumn id="43" xr3:uid="{C7104E58-E1A3-487E-92C2-3F0DBF07C431}" name="2046"/>
    <tableColumn id="44" xr3:uid="{DE9FC282-BCED-4D03-B834-103807FBFE02}" name="2047"/>
    <tableColumn id="45" xr3:uid="{B75C9D99-308E-4C93-930B-0153B4BA1FA4}" name="2048"/>
    <tableColumn id="46" xr3:uid="{C250546A-8E9C-4AB6-8BFB-4C7FCE97D900}" name="2049"/>
    <tableColumn id="47" xr3:uid="{022B638B-2B1B-4ABF-AD7B-4611C85493A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6CC38F-5D05-4A40-8020-D7E54F4DBA68}" name="Table9" displayName="Table9" ref="A96:AU104" totalsRowShown="0">
  <tableColumns count="47">
    <tableColumn id="1" xr3:uid="{4AD7AE9E-430F-46B3-8126-82388882AE44}" name="_"/>
    <tableColumn id="2" xr3:uid="{06409D7E-F373-4F84-B66A-8D4898269818}" name="2005"/>
    <tableColumn id="3" xr3:uid="{34C61833-9D2B-43AC-B63C-B669DFEBF000}" name="2006"/>
    <tableColumn id="4" xr3:uid="{87B6102B-79D2-470E-96D7-EB720A4BFBAE}" name="2007"/>
    <tableColumn id="5" xr3:uid="{288D65BD-CC53-44CD-94C8-125A9E63ECAA}" name="2008"/>
    <tableColumn id="6" xr3:uid="{8A37BA1A-2667-4EB8-8B7C-E954E542D9E3}" name="2009"/>
    <tableColumn id="7" xr3:uid="{470B2B1F-0E5A-4EBD-90E9-948B863A23C1}" name="2010"/>
    <tableColumn id="8" xr3:uid="{CB19CEED-5F26-46A3-8C97-C5F573824925}" name="2011"/>
    <tableColumn id="9" xr3:uid="{6A90A542-781E-44E4-BA15-69552FFC70C9}" name="2012"/>
    <tableColumn id="10" xr3:uid="{BBBDCC76-ED97-4DDF-B095-2F8B81ED8D62}" name="2013"/>
    <tableColumn id="11" xr3:uid="{FCA97885-ABCC-4F48-A0CB-2E86DDC0C099}" name="2014"/>
    <tableColumn id="12" xr3:uid="{481A6F99-61C4-42FA-AC59-D1C4F6A839FE}" name="2015"/>
    <tableColumn id="13" xr3:uid="{2D3990CC-8EC6-4C9B-B348-F0A874588F77}" name="2016"/>
    <tableColumn id="14" xr3:uid="{69723B31-786E-4434-A5E6-1A9552D1A5E6}" name="2017"/>
    <tableColumn id="15" xr3:uid="{2D19B25B-188E-40EB-BB08-D87315290E95}" name="2018"/>
    <tableColumn id="16" xr3:uid="{EC2E7266-5C8F-416D-A47F-FC7643835D52}" name="2019"/>
    <tableColumn id="17" xr3:uid="{14F99CFD-DE01-4198-A0EA-DCB8EEA963AE}" name="2020"/>
    <tableColumn id="18" xr3:uid="{CB6470DF-8649-44F9-AAD8-22F5DCD8AE1C}" name="2021"/>
    <tableColumn id="19" xr3:uid="{0750FADE-C3D0-4BC7-B71A-A41724CA911F}" name="2022"/>
    <tableColumn id="20" xr3:uid="{373059B6-5C8A-4516-96B9-BFFEF104A83B}" name="2023"/>
    <tableColumn id="21" xr3:uid="{A4F5853F-E362-493C-8062-4FAB41CD9742}" name="2024"/>
    <tableColumn id="22" xr3:uid="{90C2286C-9641-453D-A495-51B5BAEE705D}" name="2025"/>
    <tableColumn id="23" xr3:uid="{6C6FBBEE-24CE-4251-AA7D-1E58BAFB172E}" name="2026"/>
    <tableColumn id="24" xr3:uid="{23E56380-896F-45FA-BE1F-79E3657EF0DE}" name="2027"/>
    <tableColumn id="25" xr3:uid="{7213DF7E-2E67-4388-99F0-5E75D4B8B760}" name="2028"/>
    <tableColumn id="26" xr3:uid="{7E5736B8-A84E-4251-85CC-E263C9409C01}" name="2029"/>
    <tableColumn id="27" xr3:uid="{A50C1CE5-899A-4DB3-9207-60EC07173E12}" name="2030"/>
    <tableColumn id="28" xr3:uid="{CAFBF06D-455F-401F-A0C9-F117AFF66080}" name="2031"/>
    <tableColumn id="29" xr3:uid="{FF7381C5-3E4C-4819-ADF6-2322500F3EA8}" name="2032"/>
    <tableColumn id="30" xr3:uid="{D1BA444F-B94C-423A-9AB4-7D562FB1010B}" name="2033"/>
    <tableColumn id="31" xr3:uid="{7D3E53C3-BBA9-4DB4-AAE0-5BA7EB73C5FC}" name="2034"/>
    <tableColumn id="32" xr3:uid="{5B9E54B9-5E7C-46AC-A90D-26F2C9EC7018}" name="2035"/>
    <tableColumn id="33" xr3:uid="{02C67C32-818F-4B1A-9186-8254676177DA}" name="2036"/>
    <tableColumn id="34" xr3:uid="{1D2161CB-E78F-4BC2-95FD-DD08F8DD9585}" name="2037"/>
    <tableColumn id="35" xr3:uid="{055DF668-2804-4AD1-AD50-646BECCC1D3A}" name="2038"/>
    <tableColumn id="36" xr3:uid="{2D90A229-03E5-4626-890C-2881EEB28323}" name="2039"/>
    <tableColumn id="37" xr3:uid="{C9571A5E-AD9F-44DD-9B0F-79B811601013}" name="2040"/>
    <tableColumn id="38" xr3:uid="{0F431A13-E7B8-418C-816E-1FCF40C5039F}" name="2041"/>
    <tableColumn id="39" xr3:uid="{9438E5E1-5882-45BE-A403-71FFA4A23C0A}" name="2042"/>
    <tableColumn id="40" xr3:uid="{C29C33DA-DE7F-4DD6-A198-7DA4F9C544D1}" name="2043"/>
    <tableColumn id="41" xr3:uid="{78441898-1317-4B71-B365-853E059C0A20}" name="2044"/>
    <tableColumn id="42" xr3:uid="{3447B36E-5313-4707-AE76-CB65F38C5B13}" name="2045"/>
    <tableColumn id="43" xr3:uid="{91F953B8-70B3-4421-BDC9-82076F2C8EF0}" name="2046"/>
    <tableColumn id="44" xr3:uid="{12DDB52B-D1B3-494C-AC7E-F36014CC9019}" name="2047"/>
    <tableColumn id="45" xr3:uid="{BF8038B4-E6B9-4DFA-AEA2-F1E08A3DDCD1}" name="2048"/>
    <tableColumn id="46" xr3:uid="{BB49FA17-C3B6-4878-97D5-EB9CA1AC1371}" name="2049"/>
    <tableColumn id="47" xr3:uid="{1E267C6A-19D7-4278-A43A-7CED5B042804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er-rec.gc.ca/en/data-analysis/energy-commodities/electricity/statistics/electricity-summary/electricity-annual-trade-summary.html" TargetMode="External"/><Relationship Id="rId1" Type="http://schemas.openxmlformats.org/officeDocument/2006/relationships/hyperlink" Target="https://apps.neb-one.gc.ca/ftrppndc/dflt.aspx?GoCTemplateCulture=en-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topLeftCell="A4" workbookViewId="0">
      <selection activeCell="B18" sqref="B18"/>
    </sheetView>
  </sheetViews>
  <sheetFormatPr defaultRowHeight="14.45"/>
  <cols>
    <col min="2" max="2" width="70.14062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3</v>
      </c>
    </row>
    <row r="6" spans="1:2">
      <c r="B6" s="3" t="s">
        <v>4</v>
      </c>
    </row>
    <row r="7" spans="1:2">
      <c r="B7" t="s">
        <v>5</v>
      </c>
    </row>
    <row r="8" spans="1:2">
      <c r="B8" s="2">
        <v>2018</v>
      </c>
    </row>
    <row r="9" spans="1:2">
      <c r="B9" t="s">
        <v>6</v>
      </c>
    </row>
    <row r="10" spans="1:2">
      <c r="B10" s="4" t="s">
        <v>7</v>
      </c>
    </row>
    <row r="11" spans="1:2">
      <c r="B11" t="s">
        <v>8</v>
      </c>
    </row>
    <row r="13" spans="1:2">
      <c r="B13" s="3" t="s">
        <v>9</v>
      </c>
    </row>
    <row r="14" spans="1:2">
      <c r="B14" t="s">
        <v>10</v>
      </c>
    </row>
    <row r="15" spans="1:2">
      <c r="B15" s="2">
        <v>2021</v>
      </c>
    </row>
    <row r="16" spans="1:2">
      <c r="B16" t="s">
        <v>11</v>
      </c>
    </row>
    <row r="17" spans="1:2">
      <c r="B17" s="4" t="s">
        <v>12</v>
      </c>
    </row>
    <row r="18" spans="1:2">
      <c r="B18" t="s">
        <v>13</v>
      </c>
    </row>
    <row r="20" spans="1:2">
      <c r="A20" s="1" t="s">
        <v>14</v>
      </c>
    </row>
    <row r="21" spans="1:2">
      <c r="A21" t="s">
        <v>15</v>
      </c>
    </row>
    <row r="22" spans="1:2">
      <c r="A22" t="s">
        <v>16</v>
      </c>
    </row>
    <row r="23" spans="1:2">
      <c r="A23" t="s">
        <v>17</v>
      </c>
    </row>
    <row r="24" spans="1:2">
      <c r="A24" t="s">
        <v>18</v>
      </c>
    </row>
    <row r="25" spans="1:2">
      <c r="A25" t="s">
        <v>19</v>
      </c>
    </row>
    <row r="27" spans="1:2">
      <c r="A27" t="s">
        <v>20</v>
      </c>
    </row>
    <row r="28" spans="1:2">
      <c r="A28" t="s">
        <v>21</v>
      </c>
    </row>
    <row r="30" spans="1:2">
      <c r="A30" t="s">
        <v>22</v>
      </c>
    </row>
    <row r="31" spans="1:2">
      <c r="A31" t="s">
        <v>23</v>
      </c>
    </row>
    <row r="32" spans="1:2">
      <c r="A32" t="s">
        <v>24</v>
      </c>
    </row>
    <row r="34" spans="1:2">
      <c r="A34" t="s">
        <v>25</v>
      </c>
    </row>
    <row r="35" spans="1:2">
      <c r="A35" t="s">
        <v>26</v>
      </c>
    </row>
    <row r="36" spans="1:2">
      <c r="A36" t="s">
        <v>27</v>
      </c>
    </row>
    <row r="38" spans="1:2">
      <c r="A38" s="1" t="s">
        <v>28</v>
      </c>
    </row>
    <row r="39" spans="1:2">
      <c r="A39" t="s">
        <v>29</v>
      </c>
    </row>
    <row r="40" spans="1:2">
      <c r="A40" t="s">
        <v>30</v>
      </c>
    </row>
    <row r="41" spans="1:2">
      <c r="A41" t="s">
        <v>31</v>
      </c>
    </row>
    <row r="43" spans="1:2">
      <c r="A43" s="1" t="s">
        <v>32</v>
      </c>
    </row>
    <row r="44" spans="1:2">
      <c r="A44" s="8">
        <v>2.931E-7</v>
      </c>
      <c r="B44" t="s">
        <v>33</v>
      </c>
    </row>
    <row r="45" spans="1:2">
      <c r="A45" s="9">
        <v>0.91400000000000003</v>
      </c>
      <c r="B45" t="s">
        <v>34</v>
      </c>
    </row>
    <row r="46" spans="1:2">
      <c r="A46" s="9"/>
    </row>
  </sheetData>
  <hyperlinks>
    <hyperlink ref="B10" r:id="rId1" xr:uid="{26AAFE5F-3A09-4DD2-BAAE-4CC2A7DDDAAF}"/>
    <hyperlink ref="B17" r:id="rId2" location=":~:text=Canadian%20electricity%20exports%20prices%20peaked,prices%20ranged%20from%20%2428.15%2FMW." xr:uid="{FCBB3E21-D0AE-4C12-A001-F0C31E50A9DA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I2"/>
  <sheetViews>
    <sheetView workbookViewId="0">
      <selection activeCell="AA13" sqref="AA13"/>
    </sheetView>
  </sheetViews>
  <sheetFormatPr defaultRowHeight="14.45"/>
  <cols>
    <col min="1" max="2" width="26.28515625" customWidth="1"/>
  </cols>
  <sheetData>
    <row r="1" spans="1:35">
      <c r="A1" s="7" t="s">
        <v>164</v>
      </c>
      <c r="B1" s="16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ht="17.45">
      <c r="A2" t="s">
        <v>165</v>
      </c>
      <c r="B2" s="15">
        <v>40.71</v>
      </c>
      <c r="C2" s="15">
        <v>36.9</v>
      </c>
      <c r="D2" s="15">
        <v>36.9</v>
      </c>
      <c r="E2" s="15">
        <v>36.9</v>
      </c>
      <c r="F2" s="15">
        <v>36.9</v>
      </c>
      <c r="G2" s="15">
        <v>36.9</v>
      </c>
      <c r="H2" s="15">
        <v>36.9</v>
      </c>
      <c r="I2" s="15">
        <v>36.9</v>
      </c>
      <c r="J2" s="15">
        <v>36.9</v>
      </c>
      <c r="K2" s="15">
        <v>36.9</v>
      </c>
      <c r="L2" s="15">
        <v>36.9</v>
      </c>
      <c r="M2" s="15">
        <v>36.9</v>
      </c>
      <c r="N2" s="15">
        <v>36.9</v>
      </c>
      <c r="O2" s="15">
        <v>36.9</v>
      </c>
      <c r="P2" s="15">
        <v>36.9</v>
      </c>
      <c r="Q2" s="15">
        <v>36.9</v>
      </c>
      <c r="R2" s="15">
        <v>36.9</v>
      </c>
      <c r="S2" s="15">
        <v>36.9</v>
      </c>
      <c r="T2" s="15">
        <v>36.9</v>
      </c>
      <c r="U2" s="15">
        <v>36.9</v>
      </c>
      <c r="V2" s="15">
        <v>36.9</v>
      </c>
      <c r="W2" s="15">
        <v>36.9</v>
      </c>
      <c r="X2" s="15">
        <v>36.9</v>
      </c>
      <c r="Y2" s="15">
        <v>36.9</v>
      </c>
      <c r="Z2" s="15">
        <v>36.9</v>
      </c>
      <c r="AA2" s="15">
        <v>36.9</v>
      </c>
      <c r="AB2" s="15">
        <v>36.9</v>
      </c>
      <c r="AC2" s="15">
        <v>36.9</v>
      </c>
      <c r="AD2" s="15">
        <v>36.9</v>
      </c>
      <c r="AE2" s="15">
        <v>36.9</v>
      </c>
      <c r="AF2" s="15">
        <v>36.9</v>
      </c>
      <c r="AG2" s="15">
        <v>36.9</v>
      </c>
      <c r="AH2" s="10"/>
      <c r="AI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774D-E959-4237-B99A-90E7588347E2}">
  <dimension ref="A1:AU159"/>
  <sheetViews>
    <sheetView workbookViewId="0">
      <selection activeCell="G11" sqref="G11"/>
    </sheetView>
  </sheetViews>
  <sheetFormatPr defaultColWidth="8.85546875" defaultRowHeight="14.45"/>
  <cols>
    <col min="1" max="16384" width="8.85546875" style="12"/>
  </cols>
  <sheetData>
    <row r="1" spans="1:47" ht="21">
      <c r="A1" s="11" t="s">
        <v>35</v>
      </c>
    </row>
    <row r="2" spans="1:47" ht="21">
      <c r="A2" s="11" t="s">
        <v>36</v>
      </c>
    </row>
    <row r="3" spans="1:47" ht="21">
      <c r="A3" s="11" t="s">
        <v>37</v>
      </c>
    </row>
    <row r="4" spans="1:47" ht="21">
      <c r="A4" s="11" t="s">
        <v>38</v>
      </c>
    </row>
    <row r="7" spans="1:47" ht="18">
      <c r="A7" s="13" t="s">
        <v>39</v>
      </c>
    </row>
    <row r="8" spans="1:47">
      <c r="A8" s="12" t="s">
        <v>40</v>
      </c>
      <c r="B8" s="12" t="s">
        <v>41</v>
      </c>
      <c r="C8" s="12" t="s">
        <v>42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47</v>
      </c>
      <c r="I8" s="12" t="s">
        <v>48</v>
      </c>
      <c r="J8" s="12" t="s">
        <v>49</v>
      </c>
      <c r="K8" s="12" t="s">
        <v>50</v>
      </c>
      <c r="L8" s="12" t="s">
        <v>51</v>
      </c>
      <c r="M8" s="12" t="s">
        <v>52</v>
      </c>
      <c r="N8" s="12" t="s">
        <v>53</v>
      </c>
      <c r="O8" s="12" t="s">
        <v>54</v>
      </c>
      <c r="P8" s="12" t="s">
        <v>55</v>
      </c>
      <c r="Q8" s="12" t="s">
        <v>56</v>
      </c>
      <c r="R8" s="12" t="s">
        <v>57</v>
      </c>
      <c r="S8" s="12" t="s">
        <v>58</v>
      </c>
      <c r="T8" s="12" t="s">
        <v>59</v>
      </c>
      <c r="U8" s="12" t="s">
        <v>60</v>
      </c>
      <c r="V8" s="12" t="s">
        <v>61</v>
      </c>
      <c r="W8" s="12" t="s">
        <v>62</v>
      </c>
      <c r="X8" s="12" t="s">
        <v>63</v>
      </c>
      <c r="Y8" s="12" t="s">
        <v>64</v>
      </c>
      <c r="Z8" s="12" t="s">
        <v>65</v>
      </c>
      <c r="AA8" s="12" t="s">
        <v>66</v>
      </c>
      <c r="AB8" s="12" t="s">
        <v>67</v>
      </c>
      <c r="AC8" s="12" t="s">
        <v>68</v>
      </c>
      <c r="AD8" s="12" t="s">
        <v>69</v>
      </c>
      <c r="AE8" s="12" t="s">
        <v>70</v>
      </c>
      <c r="AF8" s="12" t="s">
        <v>71</v>
      </c>
      <c r="AG8" s="12" t="s">
        <v>72</v>
      </c>
      <c r="AH8" s="12" t="s">
        <v>73</v>
      </c>
      <c r="AI8" s="12" t="s">
        <v>74</v>
      </c>
      <c r="AJ8" s="12" t="s">
        <v>75</v>
      </c>
      <c r="AK8" s="12" t="s">
        <v>76</v>
      </c>
      <c r="AL8" s="12" t="s">
        <v>77</v>
      </c>
      <c r="AM8" s="12" t="s">
        <v>78</v>
      </c>
      <c r="AN8" s="12" t="s">
        <v>79</v>
      </c>
      <c r="AO8" s="12" t="s">
        <v>80</v>
      </c>
      <c r="AP8" s="12" t="s">
        <v>81</v>
      </c>
      <c r="AQ8" s="12" t="s">
        <v>82</v>
      </c>
      <c r="AR8" s="12" t="s">
        <v>83</v>
      </c>
      <c r="AS8" s="12" t="s">
        <v>84</v>
      </c>
      <c r="AT8" s="12" t="s">
        <v>85</v>
      </c>
      <c r="AU8" s="12" t="s">
        <v>86</v>
      </c>
    </row>
    <row r="9" spans="1:47">
      <c r="A9" s="12" t="s">
        <v>87</v>
      </c>
      <c r="B9" s="12">
        <v>358380.79999999999</v>
      </c>
      <c r="C9" s="12">
        <v>349124.5</v>
      </c>
      <c r="D9" s="12">
        <v>363798.5</v>
      </c>
      <c r="E9" s="12">
        <v>373817.3</v>
      </c>
      <c r="F9" s="12">
        <v>365011.8</v>
      </c>
      <c r="G9" s="12">
        <v>347937.5</v>
      </c>
      <c r="H9" s="12">
        <v>371953.2</v>
      </c>
      <c r="I9" s="12">
        <v>375760.2</v>
      </c>
      <c r="J9" s="12">
        <v>387396.2</v>
      </c>
      <c r="K9" s="12">
        <v>378786.2</v>
      </c>
      <c r="L9" s="12">
        <v>378081.3</v>
      </c>
      <c r="M9" s="12">
        <v>381681.5</v>
      </c>
      <c r="N9" s="12">
        <v>390606.4</v>
      </c>
      <c r="O9" s="12">
        <v>382120.6</v>
      </c>
      <c r="P9" s="12">
        <v>384894.1</v>
      </c>
      <c r="Q9" s="12">
        <v>384922.4</v>
      </c>
      <c r="R9" s="12">
        <v>397066.8</v>
      </c>
      <c r="S9" s="12">
        <v>407823.7</v>
      </c>
      <c r="T9" s="12">
        <v>407756.5</v>
      </c>
      <c r="U9" s="12">
        <v>407889.5</v>
      </c>
      <c r="V9" s="12">
        <v>413159.6</v>
      </c>
      <c r="W9" s="12">
        <v>413225.2</v>
      </c>
      <c r="X9" s="12">
        <v>419516.8</v>
      </c>
      <c r="Y9" s="12">
        <v>421576.7</v>
      </c>
      <c r="Z9" s="12">
        <v>426787.9</v>
      </c>
      <c r="AA9" s="12">
        <v>429113.2</v>
      </c>
      <c r="AB9" s="12">
        <v>432474.6</v>
      </c>
      <c r="AC9" s="12">
        <v>433262.4</v>
      </c>
      <c r="AD9" s="12">
        <v>434074.3</v>
      </c>
      <c r="AE9" s="12">
        <v>434718.6</v>
      </c>
      <c r="AF9" s="12">
        <v>435452.4</v>
      </c>
      <c r="AG9" s="12">
        <v>436139.4</v>
      </c>
      <c r="AH9" s="12">
        <v>437012</v>
      </c>
      <c r="AI9" s="12">
        <v>437603.4</v>
      </c>
      <c r="AJ9" s="12">
        <v>438351.1</v>
      </c>
      <c r="AK9" s="12">
        <v>439682.4</v>
      </c>
      <c r="AL9" s="12">
        <v>440196.1</v>
      </c>
      <c r="AM9" s="12">
        <v>440584.5</v>
      </c>
      <c r="AN9" s="12">
        <v>441376.3</v>
      </c>
      <c r="AO9" s="12">
        <v>442152.7</v>
      </c>
      <c r="AP9" s="12">
        <v>442945.4</v>
      </c>
      <c r="AQ9" s="12">
        <v>443649.1</v>
      </c>
      <c r="AR9" s="12">
        <v>444336.7</v>
      </c>
      <c r="AS9" s="12">
        <v>445011.4</v>
      </c>
      <c r="AT9" s="12">
        <v>446278.7</v>
      </c>
      <c r="AU9" s="12">
        <v>446919.3</v>
      </c>
    </row>
    <row r="10" spans="1:47">
      <c r="A10" s="12" t="s">
        <v>88</v>
      </c>
      <c r="B10" s="12">
        <v>1453.41</v>
      </c>
      <c r="C10" s="12">
        <v>2529.41</v>
      </c>
      <c r="D10" s="12">
        <v>3683.41</v>
      </c>
      <c r="E10" s="12">
        <v>4715.4399999999996</v>
      </c>
      <c r="F10" s="12">
        <v>7031.23</v>
      </c>
      <c r="G10" s="12">
        <v>8354.23</v>
      </c>
      <c r="H10" s="12">
        <v>11622.99</v>
      </c>
      <c r="I10" s="12">
        <v>13716.78</v>
      </c>
      <c r="J10" s="12">
        <v>17544.740000000002</v>
      </c>
      <c r="K10" s="12">
        <v>21484.5</v>
      </c>
      <c r="L10" s="12">
        <v>26288.1</v>
      </c>
      <c r="M10" s="12">
        <v>29944.85</v>
      </c>
      <c r="N10" s="12">
        <v>30231.57</v>
      </c>
      <c r="O10" s="12">
        <v>31860.31</v>
      </c>
      <c r="P10" s="12">
        <v>33657.769999999997</v>
      </c>
      <c r="Q10" s="12">
        <v>34673.040000000001</v>
      </c>
      <c r="R10" s="12">
        <v>35750.959999999999</v>
      </c>
      <c r="S10" s="12">
        <v>39347.39</v>
      </c>
      <c r="T10" s="12">
        <v>40278</v>
      </c>
      <c r="U10" s="12">
        <v>40881.620000000003</v>
      </c>
      <c r="V10" s="12">
        <v>42476.99</v>
      </c>
      <c r="W10" s="12">
        <v>43341.599999999999</v>
      </c>
      <c r="X10" s="12">
        <v>45798.16</v>
      </c>
      <c r="Y10" s="12">
        <v>48431.27</v>
      </c>
      <c r="Z10" s="12">
        <v>50057.88</v>
      </c>
      <c r="AA10" s="12">
        <v>53000.800000000003</v>
      </c>
      <c r="AB10" s="12">
        <v>55129.57</v>
      </c>
      <c r="AC10" s="12">
        <v>57331.23</v>
      </c>
      <c r="AD10" s="12">
        <v>59247.17</v>
      </c>
      <c r="AE10" s="12">
        <v>61157.38</v>
      </c>
      <c r="AF10" s="12">
        <v>63332.07</v>
      </c>
      <c r="AG10" s="12">
        <v>65511.75</v>
      </c>
      <c r="AH10" s="12">
        <v>67691.55</v>
      </c>
      <c r="AI10" s="12">
        <v>70630.77</v>
      </c>
      <c r="AJ10" s="12">
        <v>73103.19</v>
      </c>
      <c r="AK10" s="12">
        <v>75723.87</v>
      </c>
      <c r="AL10" s="12">
        <v>78251.05</v>
      </c>
      <c r="AM10" s="12">
        <v>80927.05</v>
      </c>
      <c r="AN10" s="12">
        <v>83593.2</v>
      </c>
      <c r="AO10" s="12">
        <v>85998.47</v>
      </c>
      <c r="AP10" s="12">
        <v>88401.8</v>
      </c>
      <c r="AQ10" s="12">
        <v>90802.59</v>
      </c>
      <c r="AR10" s="12">
        <v>93349.98</v>
      </c>
      <c r="AS10" s="12">
        <v>95912.28</v>
      </c>
      <c r="AT10" s="12">
        <v>98480.54</v>
      </c>
      <c r="AU10" s="12">
        <v>101046.6</v>
      </c>
    </row>
    <row r="11" spans="1:47">
      <c r="A11" s="12" t="s">
        <v>89</v>
      </c>
      <c r="B11" s="12">
        <v>6997.43</v>
      </c>
      <c r="C11" s="12">
        <v>7143.38</v>
      </c>
      <c r="D11" s="12">
        <v>6971.02</v>
      </c>
      <c r="E11" s="12">
        <v>6319.81</v>
      </c>
      <c r="F11" s="12">
        <v>6057.39</v>
      </c>
      <c r="G11" s="12">
        <v>8266.52</v>
      </c>
      <c r="H11" s="12">
        <v>8716.9</v>
      </c>
      <c r="I11" s="12">
        <v>9038.92</v>
      </c>
      <c r="J11" s="12">
        <v>9208.18</v>
      </c>
      <c r="K11" s="12">
        <v>11997.93</v>
      </c>
      <c r="L11" s="12">
        <v>7240.83</v>
      </c>
      <c r="M11" s="12">
        <v>9777.57</v>
      </c>
      <c r="N11" s="12">
        <v>9235.51</v>
      </c>
      <c r="O11" s="12">
        <v>8753.3799999999992</v>
      </c>
      <c r="P11" s="12">
        <v>7865.99</v>
      </c>
      <c r="Q11" s="12">
        <v>8197.7900000000009</v>
      </c>
      <c r="R11" s="12">
        <v>8439.93</v>
      </c>
      <c r="S11" s="12">
        <v>8609.86</v>
      </c>
      <c r="T11" s="12">
        <v>9051.5</v>
      </c>
      <c r="U11" s="12">
        <v>9051.5</v>
      </c>
      <c r="V11" s="12">
        <v>9055.0400000000009</v>
      </c>
      <c r="W11" s="12">
        <v>9198.7999999999993</v>
      </c>
      <c r="X11" s="12">
        <v>9198.7999999999993</v>
      </c>
      <c r="Y11" s="12">
        <v>9636.7999999999993</v>
      </c>
      <c r="Z11" s="12">
        <v>9644.0499999999993</v>
      </c>
      <c r="AA11" s="12">
        <v>9744.1</v>
      </c>
      <c r="AB11" s="12">
        <v>9750.33</v>
      </c>
      <c r="AC11" s="12">
        <v>9761.24</v>
      </c>
      <c r="AD11" s="12">
        <v>10207.870000000001</v>
      </c>
      <c r="AE11" s="12">
        <v>10235.43</v>
      </c>
      <c r="AF11" s="12">
        <v>10242.969999999999</v>
      </c>
      <c r="AG11" s="12">
        <v>10252.129999999999</v>
      </c>
      <c r="AH11" s="12">
        <v>10261.52</v>
      </c>
      <c r="AI11" s="12">
        <v>10370.870000000001</v>
      </c>
      <c r="AJ11" s="12">
        <v>10384.629999999999</v>
      </c>
      <c r="AK11" s="12">
        <v>10398.58</v>
      </c>
      <c r="AL11" s="12">
        <v>10403.61</v>
      </c>
      <c r="AM11" s="12">
        <v>10391.780000000001</v>
      </c>
      <c r="AN11" s="12">
        <v>10433.49</v>
      </c>
      <c r="AO11" s="12">
        <v>10445.67</v>
      </c>
      <c r="AP11" s="12">
        <v>10425.6</v>
      </c>
      <c r="AQ11" s="12">
        <v>10484.1</v>
      </c>
      <c r="AR11" s="12">
        <v>10543.94</v>
      </c>
      <c r="AS11" s="12">
        <v>10611.27</v>
      </c>
      <c r="AT11" s="12">
        <v>10678.9</v>
      </c>
      <c r="AU11" s="12">
        <v>10740.73</v>
      </c>
    </row>
    <row r="12" spans="1:47">
      <c r="A12" s="12" t="s">
        <v>90</v>
      </c>
      <c r="B12" s="12">
        <v>0</v>
      </c>
      <c r="C12" s="12">
        <v>0</v>
      </c>
      <c r="D12" s="12">
        <v>0</v>
      </c>
      <c r="E12" s="12">
        <v>0</v>
      </c>
      <c r="F12" s="12">
        <v>5</v>
      </c>
      <c r="G12" s="12">
        <v>123</v>
      </c>
      <c r="H12" s="12">
        <v>398</v>
      </c>
      <c r="I12" s="12">
        <v>842</v>
      </c>
      <c r="J12" s="12">
        <v>1173</v>
      </c>
      <c r="K12" s="12">
        <v>1757.71</v>
      </c>
      <c r="L12" s="12">
        <v>2953.84</v>
      </c>
      <c r="M12" s="12">
        <v>2987.91</v>
      </c>
      <c r="N12" s="12">
        <v>2987.91</v>
      </c>
      <c r="O12" s="12">
        <v>2987.91</v>
      </c>
      <c r="P12" s="12">
        <v>3106.43</v>
      </c>
      <c r="Q12" s="12">
        <v>3177.39</v>
      </c>
      <c r="R12" s="12">
        <v>3229.66</v>
      </c>
      <c r="S12" s="12">
        <v>3246.34</v>
      </c>
      <c r="T12" s="12">
        <v>3248.7</v>
      </c>
      <c r="U12" s="12">
        <v>3329.19</v>
      </c>
      <c r="V12" s="12">
        <v>3442.46</v>
      </c>
      <c r="W12" s="12">
        <v>3504.22</v>
      </c>
      <c r="X12" s="12">
        <v>3722.45</v>
      </c>
      <c r="Y12" s="12">
        <v>3912.69</v>
      </c>
      <c r="Z12" s="12">
        <v>4136.4799999999996</v>
      </c>
      <c r="AA12" s="12">
        <v>4362.87</v>
      </c>
      <c r="AB12" s="12">
        <v>4591.57</v>
      </c>
      <c r="AC12" s="12">
        <v>4866.3500000000004</v>
      </c>
      <c r="AD12" s="12">
        <v>5098.9399999999996</v>
      </c>
      <c r="AE12" s="12">
        <v>5335.33</v>
      </c>
      <c r="AF12" s="12">
        <v>5571.66</v>
      </c>
      <c r="AG12" s="12">
        <v>5851.96</v>
      </c>
      <c r="AH12" s="12">
        <v>6088.54</v>
      </c>
      <c r="AI12" s="12">
        <v>6325.19</v>
      </c>
      <c r="AJ12" s="12">
        <v>6561.92</v>
      </c>
      <c r="AK12" s="12">
        <v>6930.43</v>
      </c>
      <c r="AL12" s="12">
        <v>7093.81</v>
      </c>
      <c r="AM12" s="12">
        <v>7257.22</v>
      </c>
      <c r="AN12" s="12">
        <v>7437.25</v>
      </c>
      <c r="AO12" s="12">
        <v>7618.06</v>
      </c>
      <c r="AP12" s="12">
        <v>7802.87</v>
      </c>
      <c r="AQ12" s="12">
        <v>8001.13</v>
      </c>
      <c r="AR12" s="12">
        <v>8199.74</v>
      </c>
      <c r="AS12" s="12">
        <v>8396.0400000000009</v>
      </c>
      <c r="AT12" s="12">
        <v>8592.57</v>
      </c>
      <c r="AU12" s="12">
        <v>8789.2900000000009</v>
      </c>
    </row>
    <row r="13" spans="1:47">
      <c r="A13" s="12" t="s">
        <v>91</v>
      </c>
      <c r="B13" s="12">
        <v>86668.58</v>
      </c>
      <c r="C13" s="12">
        <v>92144.58</v>
      </c>
      <c r="D13" s="12">
        <v>88190.58</v>
      </c>
      <c r="E13" s="12">
        <v>90585.23</v>
      </c>
      <c r="F13" s="12">
        <v>84992.27</v>
      </c>
      <c r="G13" s="12">
        <v>85526.59</v>
      </c>
      <c r="H13" s="12">
        <v>88291.22</v>
      </c>
      <c r="I13" s="12">
        <v>89487.62</v>
      </c>
      <c r="J13" s="12">
        <v>97581.99</v>
      </c>
      <c r="K13" s="12">
        <v>101207.8</v>
      </c>
      <c r="L13" s="12">
        <v>96045.8</v>
      </c>
      <c r="M13" s="12">
        <v>95687.31</v>
      </c>
      <c r="N13" s="12">
        <v>95565.02</v>
      </c>
      <c r="O13" s="12">
        <v>95029.62</v>
      </c>
      <c r="P13" s="12">
        <v>95029.52</v>
      </c>
      <c r="Q13" s="12">
        <v>89069.8</v>
      </c>
      <c r="R13" s="12">
        <v>90628.49</v>
      </c>
      <c r="S13" s="12">
        <v>75426.75</v>
      </c>
      <c r="T13" s="12">
        <v>71335.990000000005</v>
      </c>
      <c r="U13" s="12">
        <v>77054.149999999994</v>
      </c>
      <c r="V13" s="12">
        <v>62617.36</v>
      </c>
      <c r="W13" s="12">
        <v>69579.37</v>
      </c>
      <c r="X13" s="12">
        <v>69601.7</v>
      </c>
      <c r="Y13" s="12">
        <v>75856.34</v>
      </c>
      <c r="Z13" s="12">
        <v>69668.710000000006</v>
      </c>
      <c r="AA13" s="12">
        <v>75355.3</v>
      </c>
      <c r="AB13" s="12">
        <v>69869.73</v>
      </c>
      <c r="AC13" s="12">
        <v>76124.39</v>
      </c>
      <c r="AD13" s="12">
        <v>76124.39</v>
      </c>
      <c r="AE13" s="12">
        <v>82379.03</v>
      </c>
      <c r="AF13" s="12">
        <v>82379.03</v>
      </c>
      <c r="AG13" s="12">
        <v>82379.03</v>
      </c>
      <c r="AH13" s="12">
        <v>82379.03</v>
      </c>
      <c r="AI13" s="12">
        <v>82379.03</v>
      </c>
      <c r="AJ13" s="12">
        <v>82379.03</v>
      </c>
      <c r="AK13" s="12">
        <v>82379.03</v>
      </c>
      <c r="AL13" s="12">
        <v>77438.39</v>
      </c>
      <c r="AM13" s="12">
        <v>77438.39</v>
      </c>
      <c r="AN13" s="12">
        <v>77438.39</v>
      </c>
      <c r="AO13" s="12">
        <v>82795.97</v>
      </c>
      <c r="AP13" s="12">
        <v>82795.98</v>
      </c>
      <c r="AQ13" s="12">
        <v>82795.960000000006</v>
      </c>
      <c r="AR13" s="12">
        <v>82795.98</v>
      </c>
      <c r="AS13" s="12">
        <v>82795.95</v>
      </c>
      <c r="AT13" s="12">
        <v>82795.97</v>
      </c>
      <c r="AU13" s="12">
        <v>82795.95</v>
      </c>
    </row>
    <row r="14" spans="1:47">
      <c r="A14" s="12" t="s">
        <v>92</v>
      </c>
      <c r="B14" s="12">
        <v>97362.16</v>
      </c>
      <c r="C14" s="12">
        <v>92204.69</v>
      </c>
      <c r="D14" s="12">
        <v>97287.24</v>
      </c>
      <c r="E14" s="12">
        <v>91097.93</v>
      </c>
      <c r="F14" s="12">
        <v>76661.64</v>
      </c>
      <c r="G14" s="12">
        <v>71258.570000000007</v>
      </c>
      <c r="H14" s="12">
        <v>65177.45</v>
      </c>
      <c r="I14" s="12">
        <v>63091.11</v>
      </c>
      <c r="J14" s="12">
        <v>64779.21</v>
      </c>
      <c r="K14" s="12">
        <v>64238.38</v>
      </c>
      <c r="L14" s="12">
        <v>60334.71</v>
      </c>
      <c r="M14" s="12">
        <v>60522.8</v>
      </c>
      <c r="N14" s="12">
        <v>57540.46</v>
      </c>
      <c r="O14" s="12">
        <v>52645.97</v>
      </c>
      <c r="P14" s="12">
        <v>49211.18</v>
      </c>
      <c r="Q14" s="12">
        <v>33709.83</v>
      </c>
      <c r="R14" s="12">
        <v>27314.21</v>
      </c>
      <c r="S14" s="12">
        <v>17343.72</v>
      </c>
      <c r="T14" s="12">
        <v>14318.47</v>
      </c>
      <c r="U14" s="12">
        <v>14979.06</v>
      </c>
      <c r="V14" s="12">
        <v>15485.46</v>
      </c>
      <c r="W14" s="12">
        <v>17036.400000000001</v>
      </c>
      <c r="X14" s="12">
        <v>15005.39</v>
      </c>
      <c r="Y14" s="12">
        <v>9206.18</v>
      </c>
      <c r="Z14" s="12">
        <v>3973.02</v>
      </c>
      <c r="AA14" s="12">
        <v>3897.46</v>
      </c>
      <c r="AB14" s="12">
        <v>3934.2</v>
      </c>
      <c r="AC14" s="12">
        <v>4053.48</v>
      </c>
      <c r="AD14" s="12">
        <v>3967.58</v>
      </c>
      <c r="AE14" s="12">
        <v>3653.6</v>
      </c>
      <c r="AF14" s="12">
        <v>3223.57</v>
      </c>
      <c r="AG14" s="12">
        <v>2612.61</v>
      </c>
      <c r="AH14" s="12">
        <v>2637.21</v>
      </c>
      <c r="AI14" s="12">
        <v>2604.79</v>
      </c>
      <c r="AJ14" s="12">
        <v>2264.87</v>
      </c>
      <c r="AK14" s="12">
        <v>2231.1</v>
      </c>
      <c r="AL14" s="12">
        <v>1892.93</v>
      </c>
      <c r="AM14" s="12">
        <v>1561.48</v>
      </c>
      <c r="AN14" s="12">
        <v>1507.39</v>
      </c>
      <c r="AO14" s="12">
        <v>1511.61</v>
      </c>
      <c r="AP14" s="12">
        <v>1499.47</v>
      </c>
      <c r="AQ14" s="12">
        <v>1477.64</v>
      </c>
      <c r="AR14" s="12">
        <v>1535.17</v>
      </c>
      <c r="AS14" s="12">
        <v>1539.13</v>
      </c>
      <c r="AT14" s="12">
        <v>1547.17</v>
      </c>
      <c r="AU14" s="12">
        <v>1488.32</v>
      </c>
    </row>
    <row r="15" spans="1:47">
      <c r="A15" s="12" t="s">
        <v>93</v>
      </c>
      <c r="B15" s="12">
        <v>40015.800000000003</v>
      </c>
      <c r="C15" s="12">
        <v>43057.99</v>
      </c>
      <c r="D15" s="12">
        <v>47278.59</v>
      </c>
      <c r="E15" s="12">
        <v>43912.88</v>
      </c>
      <c r="F15" s="12">
        <v>42619.74</v>
      </c>
      <c r="G15" s="12">
        <v>54093.18</v>
      </c>
      <c r="H15" s="12">
        <v>63514.07</v>
      </c>
      <c r="I15" s="12">
        <v>63899.03</v>
      </c>
      <c r="J15" s="12">
        <v>60403.56</v>
      </c>
      <c r="K15" s="12">
        <v>59038.3</v>
      </c>
      <c r="L15" s="12">
        <v>64462.97</v>
      </c>
      <c r="M15" s="12">
        <v>62784.02</v>
      </c>
      <c r="N15" s="12">
        <v>58346.81</v>
      </c>
      <c r="O15" s="12">
        <v>66119.960000000006</v>
      </c>
      <c r="P15" s="12">
        <v>68828.17</v>
      </c>
      <c r="Q15" s="12">
        <v>70167.34</v>
      </c>
      <c r="R15" s="12">
        <v>81759.47</v>
      </c>
      <c r="S15" s="12">
        <v>93646.55</v>
      </c>
      <c r="T15" s="12">
        <v>99844.28</v>
      </c>
      <c r="U15" s="12">
        <v>99609.5</v>
      </c>
      <c r="V15" s="12">
        <v>111640.5</v>
      </c>
      <c r="W15" s="12">
        <v>105204.6</v>
      </c>
      <c r="X15" s="12">
        <v>107440.4</v>
      </c>
      <c r="Y15" s="12">
        <v>113702.1</v>
      </c>
      <c r="Z15" s="12">
        <v>127790.39999999999</v>
      </c>
      <c r="AA15" s="12">
        <v>122180.5</v>
      </c>
      <c r="AB15" s="12">
        <v>130781.9</v>
      </c>
      <c r="AC15" s="12">
        <v>127138.7</v>
      </c>
      <c r="AD15" s="12">
        <v>129481.9</v>
      </c>
      <c r="AE15" s="12">
        <v>126346.7</v>
      </c>
      <c r="AF15" s="12">
        <v>128531.5</v>
      </c>
      <c r="AG15" s="12">
        <v>129867.3</v>
      </c>
      <c r="AH15" s="12">
        <v>131304.79999999999</v>
      </c>
      <c r="AI15" s="12">
        <v>132561.4</v>
      </c>
      <c r="AJ15" s="12">
        <v>134877.5</v>
      </c>
      <c r="AK15" s="12">
        <v>135813.79999999999</v>
      </c>
      <c r="AL15" s="12">
        <v>138107.5</v>
      </c>
      <c r="AM15" s="12">
        <v>140267.79999999999</v>
      </c>
      <c r="AN15" s="12">
        <v>141975.20000000001</v>
      </c>
      <c r="AO15" s="12">
        <v>142970.1</v>
      </c>
      <c r="AP15" s="12">
        <v>144096.1</v>
      </c>
      <c r="AQ15" s="12">
        <v>145027.1</v>
      </c>
      <c r="AR15" s="12">
        <v>146103.79999999999</v>
      </c>
      <c r="AS15" s="12">
        <v>147265.60000000001</v>
      </c>
      <c r="AT15" s="12">
        <v>148932.79999999999</v>
      </c>
      <c r="AU15" s="12">
        <v>149884.5</v>
      </c>
    </row>
    <row r="16" spans="1:47">
      <c r="A16" s="12" t="s">
        <v>94</v>
      </c>
      <c r="B16" s="12">
        <v>8193.9599999999991</v>
      </c>
      <c r="C16" s="12">
        <v>7877.58</v>
      </c>
      <c r="D16" s="12">
        <v>8776.76</v>
      </c>
      <c r="E16" s="12">
        <v>6929.51</v>
      </c>
      <c r="F16" s="12">
        <v>7336.52</v>
      </c>
      <c r="G16" s="12">
        <v>5187.67</v>
      </c>
      <c r="H16" s="12">
        <v>4561.87</v>
      </c>
      <c r="I16" s="12">
        <v>4271.87</v>
      </c>
      <c r="J16" s="12">
        <v>4071.33</v>
      </c>
      <c r="K16" s="12">
        <v>6616.76</v>
      </c>
      <c r="L16" s="12">
        <v>4393.51</v>
      </c>
      <c r="M16" s="12">
        <v>4575.24</v>
      </c>
      <c r="N16" s="12">
        <v>3681.78</v>
      </c>
      <c r="O16" s="12">
        <v>3932.37</v>
      </c>
      <c r="P16" s="12">
        <v>2537.5100000000002</v>
      </c>
      <c r="Q16" s="12">
        <v>2578.75</v>
      </c>
      <c r="R16" s="12">
        <v>2238.29</v>
      </c>
      <c r="S16" s="12">
        <v>2249.0500000000002</v>
      </c>
      <c r="T16" s="12">
        <v>2287.36</v>
      </c>
      <c r="U16" s="12">
        <v>2276.85</v>
      </c>
      <c r="V16" s="12">
        <v>2127.2600000000002</v>
      </c>
      <c r="W16" s="12">
        <v>2112.94</v>
      </c>
      <c r="X16" s="12">
        <v>1983.09</v>
      </c>
      <c r="Y16" s="12">
        <v>1974.34</v>
      </c>
      <c r="Z16" s="12">
        <v>1906.03</v>
      </c>
      <c r="AA16" s="12">
        <v>1825.14</v>
      </c>
      <c r="AB16" s="12">
        <v>2079.8000000000002</v>
      </c>
      <c r="AC16" s="12">
        <v>2072.94</v>
      </c>
      <c r="AD16" s="12">
        <v>2073.39</v>
      </c>
      <c r="AE16" s="12">
        <v>2023.63</v>
      </c>
      <c r="AF16" s="12">
        <v>1898.71</v>
      </c>
      <c r="AG16" s="12">
        <v>1552.21</v>
      </c>
      <c r="AH16" s="12">
        <v>1542.65</v>
      </c>
      <c r="AI16" s="12">
        <v>1540.32</v>
      </c>
      <c r="AJ16" s="12">
        <v>1568.94</v>
      </c>
      <c r="AK16" s="12">
        <v>1614.52</v>
      </c>
      <c r="AL16" s="12">
        <v>3451.31</v>
      </c>
      <c r="AM16" s="12">
        <v>3279.82</v>
      </c>
      <c r="AN16" s="12">
        <v>3282.57</v>
      </c>
      <c r="AO16" s="12">
        <v>1754.7</v>
      </c>
      <c r="AP16" s="12">
        <v>1917.25</v>
      </c>
      <c r="AQ16" s="12">
        <v>1924.93</v>
      </c>
      <c r="AR16" s="12">
        <v>2247.6999999999998</v>
      </c>
      <c r="AS16" s="12">
        <v>2278.39</v>
      </c>
      <c r="AT16" s="12">
        <v>2446.38</v>
      </c>
      <c r="AU16" s="12">
        <v>2524.77</v>
      </c>
    </row>
    <row r="18" spans="1:47" ht="18">
      <c r="A18" s="13" t="s">
        <v>95</v>
      </c>
    </row>
    <row r="19" spans="1:47">
      <c r="A19" s="12" t="s">
        <v>40</v>
      </c>
      <c r="B19" s="12" t="s">
        <v>41</v>
      </c>
      <c r="C19" s="12" t="s">
        <v>42</v>
      </c>
      <c r="D19" s="12" t="s">
        <v>43</v>
      </c>
      <c r="E19" s="12" t="s">
        <v>44</v>
      </c>
      <c r="F19" s="12" t="s">
        <v>45</v>
      </c>
      <c r="G19" s="12" t="s">
        <v>46</v>
      </c>
      <c r="H19" s="12" t="s">
        <v>47</v>
      </c>
      <c r="I19" s="12" t="s">
        <v>48</v>
      </c>
      <c r="J19" s="12" t="s">
        <v>49</v>
      </c>
      <c r="K19" s="12" t="s">
        <v>50</v>
      </c>
      <c r="L19" s="12" t="s">
        <v>51</v>
      </c>
      <c r="M19" s="12" t="s">
        <v>52</v>
      </c>
      <c r="N19" s="12" t="s">
        <v>53</v>
      </c>
      <c r="O19" s="12" t="s">
        <v>54</v>
      </c>
      <c r="P19" s="12" t="s">
        <v>55</v>
      </c>
      <c r="Q19" s="12" t="s">
        <v>56</v>
      </c>
      <c r="R19" s="12" t="s">
        <v>57</v>
      </c>
      <c r="S19" s="12" t="s">
        <v>58</v>
      </c>
      <c r="T19" s="12" t="s">
        <v>59</v>
      </c>
      <c r="U19" s="12" t="s">
        <v>60</v>
      </c>
      <c r="V19" s="12" t="s">
        <v>61</v>
      </c>
      <c r="W19" s="12" t="s">
        <v>62</v>
      </c>
      <c r="X19" s="12" t="s">
        <v>63</v>
      </c>
      <c r="Y19" s="12" t="s">
        <v>64</v>
      </c>
      <c r="Z19" s="12" t="s">
        <v>65</v>
      </c>
      <c r="AA19" s="12" t="s">
        <v>66</v>
      </c>
      <c r="AB19" s="12" t="s">
        <v>67</v>
      </c>
      <c r="AC19" s="12" t="s">
        <v>68</v>
      </c>
      <c r="AD19" s="12" t="s">
        <v>69</v>
      </c>
      <c r="AE19" s="12" t="s">
        <v>70</v>
      </c>
      <c r="AF19" s="12" t="s">
        <v>71</v>
      </c>
      <c r="AG19" s="12" t="s">
        <v>72</v>
      </c>
      <c r="AH19" s="12" t="s">
        <v>73</v>
      </c>
      <c r="AI19" s="12" t="s">
        <v>74</v>
      </c>
      <c r="AJ19" s="12" t="s">
        <v>75</v>
      </c>
      <c r="AK19" s="12" t="s">
        <v>76</v>
      </c>
      <c r="AL19" s="12" t="s">
        <v>77</v>
      </c>
      <c r="AM19" s="12" t="s">
        <v>78</v>
      </c>
      <c r="AN19" s="12" t="s">
        <v>79</v>
      </c>
      <c r="AO19" s="12" t="s">
        <v>80</v>
      </c>
      <c r="AP19" s="12" t="s">
        <v>81</v>
      </c>
      <c r="AQ19" s="12" t="s">
        <v>82</v>
      </c>
      <c r="AR19" s="12" t="s">
        <v>83</v>
      </c>
      <c r="AS19" s="12" t="s">
        <v>84</v>
      </c>
      <c r="AT19" s="12" t="s">
        <v>85</v>
      </c>
      <c r="AU19" s="12" t="s">
        <v>86</v>
      </c>
    </row>
    <row r="20" spans="1:47">
      <c r="A20" s="12" t="s">
        <v>87</v>
      </c>
      <c r="B20" s="12">
        <v>40741.370000000003</v>
      </c>
      <c r="C20" s="12">
        <v>41953.37</v>
      </c>
      <c r="D20" s="12">
        <v>40291.379999999997</v>
      </c>
      <c r="E20" s="12">
        <v>41897.25</v>
      </c>
      <c r="F20" s="12">
        <v>36728</v>
      </c>
      <c r="G20" s="12">
        <v>40286.800000000003</v>
      </c>
      <c r="H20" s="12">
        <v>40033.370000000003</v>
      </c>
      <c r="I20" s="12">
        <v>42202.52</v>
      </c>
      <c r="J20" s="12">
        <v>41441.68</v>
      </c>
      <c r="K20" s="12">
        <v>39047.83</v>
      </c>
      <c r="L20" s="12">
        <v>39685.86</v>
      </c>
      <c r="M20" s="12">
        <v>39482.94</v>
      </c>
      <c r="N20" s="12">
        <v>36548.25</v>
      </c>
      <c r="O20" s="12">
        <v>41830.74</v>
      </c>
      <c r="P20" s="12">
        <v>43616.76</v>
      </c>
      <c r="Q20" s="12">
        <v>43542.54</v>
      </c>
      <c r="R20" s="12">
        <v>49699.54</v>
      </c>
      <c r="S20" s="12">
        <v>49753.02</v>
      </c>
      <c r="T20" s="12">
        <v>49316.39</v>
      </c>
      <c r="U20" s="12">
        <v>49374.79</v>
      </c>
      <c r="V20" s="12">
        <v>49380.160000000003</v>
      </c>
      <c r="W20" s="12">
        <v>49396.62</v>
      </c>
      <c r="X20" s="12">
        <v>49410.39</v>
      </c>
      <c r="Y20" s="12">
        <v>49130.98</v>
      </c>
      <c r="Z20" s="12">
        <v>49159.42</v>
      </c>
      <c r="AA20" s="12">
        <v>49170.89</v>
      </c>
      <c r="AB20" s="12">
        <v>49184.02</v>
      </c>
      <c r="AC20" s="12">
        <v>49192.62</v>
      </c>
      <c r="AD20" s="12">
        <v>49205.41</v>
      </c>
      <c r="AE20" s="12">
        <v>49229.53</v>
      </c>
      <c r="AF20" s="12">
        <v>49240.41</v>
      </c>
      <c r="AG20" s="12">
        <v>49246.720000000001</v>
      </c>
      <c r="AH20" s="12">
        <v>49261.16</v>
      </c>
      <c r="AI20" s="12">
        <v>49268.95</v>
      </c>
      <c r="AJ20" s="12">
        <v>49281.599999999999</v>
      </c>
      <c r="AK20" s="12">
        <v>49285.43</v>
      </c>
      <c r="AL20" s="12">
        <v>49291.69</v>
      </c>
      <c r="AM20" s="12">
        <v>49288.91</v>
      </c>
      <c r="AN20" s="12">
        <v>49286.11</v>
      </c>
      <c r="AO20" s="12">
        <v>49283.63</v>
      </c>
      <c r="AP20" s="12">
        <v>49281.74</v>
      </c>
      <c r="AQ20" s="12">
        <v>49282.94</v>
      </c>
      <c r="AR20" s="12">
        <v>49287.16</v>
      </c>
      <c r="AS20" s="12">
        <v>49297.18</v>
      </c>
      <c r="AT20" s="12">
        <v>49308.1</v>
      </c>
      <c r="AU20" s="12">
        <v>49322.18</v>
      </c>
    </row>
    <row r="21" spans="1:47">
      <c r="A21" s="12" t="s">
        <v>88</v>
      </c>
      <c r="B21" s="12">
        <v>0</v>
      </c>
      <c r="C21" s="12">
        <v>0</v>
      </c>
      <c r="D21" s="12">
        <v>0</v>
      </c>
      <c r="E21" s="12">
        <v>0</v>
      </c>
      <c r="F21" s="12">
        <v>102</v>
      </c>
      <c r="G21" s="12">
        <v>183</v>
      </c>
      <c r="H21" s="12">
        <v>198</v>
      </c>
      <c r="I21" s="12">
        <v>195</v>
      </c>
      <c r="J21" s="12">
        <v>192</v>
      </c>
      <c r="K21" s="12">
        <v>176.96</v>
      </c>
      <c r="L21" s="12">
        <v>172.39</v>
      </c>
      <c r="M21" s="12">
        <v>190</v>
      </c>
      <c r="N21" s="12">
        <v>186.42</v>
      </c>
      <c r="O21" s="12">
        <v>205.52</v>
      </c>
      <c r="P21" s="12">
        <v>205.33</v>
      </c>
      <c r="Q21" s="12">
        <v>205.19</v>
      </c>
      <c r="R21" s="12">
        <v>205.26</v>
      </c>
      <c r="S21" s="12">
        <v>205.27</v>
      </c>
      <c r="T21" s="12">
        <v>205.22</v>
      </c>
      <c r="U21" s="12">
        <v>205.23</v>
      </c>
      <c r="V21" s="12">
        <v>205.23</v>
      </c>
      <c r="W21" s="12">
        <v>205.23</v>
      </c>
      <c r="X21" s="12">
        <v>205.23</v>
      </c>
      <c r="Y21" s="12">
        <v>205.21</v>
      </c>
      <c r="Z21" s="12">
        <v>205.21</v>
      </c>
      <c r="AA21" s="12">
        <v>209.26</v>
      </c>
      <c r="AB21" s="12">
        <v>213.24</v>
      </c>
      <c r="AC21" s="12">
        <v>217.17</v>
      </c>
      <c r="AD21" s="12">
        <v>221.04</v>
      </c>
      <c r="AE21" s="12">
        <v>224.85</v>
      </c>
      <c r="AF21" s="12">
        <v>228.6</v>
      </c>
      <c r="AG21" s="12">
        <v>232.3</v>
      </c>
      <c r="AH21" s="12">
        <v>235.94</v>
      </c>
      <c r="AI21" s="12">
        <v>239.53</v>
      </c>
      <c r="AJ21" s="12">
        <v>243.06</v>
      </c>
      <c r="AK21" s="12">
        <v>246.54</v>
      </c>
      <c r="AL21" s="12">
        <v>249.96</v>
      </c>
      <c r="AM21" s="12">
        <v>253.34</v>
      </c>
      <c r="AN21" s="12">
        <v>256.66000000000003</v>
      </c>
      <c r="AO21" s="12">
        <v>259.94</v>
      </c>
      <c r="AP21" s="12">
        <v>263.16000000000003</v>
      </c>
      <c r="AQ21" s="12">
        <v>266.33999999999997</v>
      </c>
      <c r="AR21" s="12">
        <v>269.47000000000003</v>
      </c>
      <c r="AS21" s="12">
        <v>272.55</v>
      </c>
      <c r="AT21" s="12">
        <v>275.58999999999997</v>
      </c>
      <c r="AU21" s="12">
        <v>278.58</v>
      </c>
    </row>
    <row r="22" spans="1:47">
      <c r="A22" s="12" t="s">
        <v>89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</row>
    <row r="23" spans="1:47">
      <c r="A23" s="12" t="s">
        <v>90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0.02</v>
      </c>
      <c r="K23" s="12">
        <v>0.02</v>
      </c>
      <c r="L23" s="12">
        <v>0.02</v>
      </c>
      <c r="M23" s="12">
        <v>0.02</v>
      </c>
      <c r="N23" s="12">
        <v>0.02</v>
      </c>
      <c r="O23" s="12">
        <v>0.02</v>
      </c>
      <c r="P23" s="12">
        <v>0.02</v>
      </c>
      <c r="Q23" s="12">
        <v>0.02</v>
      </c>
      <c r="R23" s="12">
        <v>0.02</v>
      </c>
      <c r="S23" s="12">
        <v>0.02</v>
      </c>
      <c r="T23" s="12">
        <v>0.02</v>
      </c>
      <c r="U23" s="12">
        <v>0.02</v>
      </c>
      <c r="V23" s="12">
        <v>0.02</v>
      </c>
      <c r="W23" s="12">
        <v>0.02</v>
      </c>
      <c r="X23" s="12">
        <v>0.02</v>
      </c>
      <c r="Y23" s="12">
        <v>0.02</v>
      </c>
      <c r="Z23" s="12">
        <v>0.02</v>
      </c>
      <c r="AA23" s="12">
        <v>0.02</v>
      </c>
      <c r="AB23" s="12">
        <v>0.02</v>
      </c>
      <c r="AC23" s="12">
        <v>0.02</v>
      </c>
      <c r="AD23" s="12">
        <v>0.02</v>
      </c>
      <c r="AE23" s="12">
        <v>0.02</v>
      </c>
      <c r="AF23" s="12">
        <v>0.02</v>
      </c>
      <c r="AG23" s="12">
        <v>0.02</v>
      </c>
      <c r="AH23" s="12">
        <v>0.02</v>
      </c>
      <c r="AI23" s="12">
        <v>0.02</v>
      </c>
      <c r="AJ23" s="12">
        <v>0.02</v>
      </c>
      <c r="AK23" s="12">
        <v>0.02</v>
      </c>
      <c r="AL23" s="12">
        <v>0.02</v>
      </c>
      <c r="AM23" s="12">
        <v>0.02</v>
      </c>
      <c r="AN23" s="12">
        <v>0.02</v>
      </c>
      <c r="AO23" s="12">
        <v>0.02</v>
      </c>
      <c r="AP23" s="12">
        <v>0.02</v>
      </c>
      <c r="AQ23" s="12">
        <v>0.02</v>
      </c>
      <c r="AR23" s="12">
        <v>0.02</v>
      </c>
      <c r="AS23" s="12">
        <v>0.02</v>
      </c>
      <c r="AT23" s="12">
        <v>0.02</v>
      </c>
      <c r="AU23" s="12">
        <v>0.02</v>
      </c>
    </row>
    <row r="24" spans="1:47">
      <c r="A24" s="12" t="s">
        <v>91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</row>
    <row r="25" spans="1:47">
      <c r="A25" s="12" t="s">
        <v>92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</row>
    <row r="26" spans="1:47">
      <c r="A26" s="12" t="s">
        <v>93</v>
      </c>
      <c r="B26" s="12">
        <v>267.07</v>
      </c>
      <c r="C26" s="12">
        <v>277.82</v>
      </c>
      <c r="D26" s="12">
        <v>236.77</v>
      </c>
      <c r="E26" s="12">
        <v>456.94</v>
      </c>
      <c r="F26" s="12">
        <v>447.62</v>
      </c>
      <c r="G26" s="12">
        <v>454.97</v>
      </c>
      <c r="H26" s="12">
        <v>449.29</v>
      </c>
      <c r="I26" s="12">
        <v>418.8</v>
      </c>
      <c r="J26" s="12">
        <v>444.36</v>
      </c>
      <c r="K26" s="12">
        <v>416.68</v>
      </c>
      <c r="L26" s="12">
        <v>392.24</v>
      </c>
      <c r="M26" s="12">
        <v>429.38</v>
      </c>
      <c r="N26" s="12">
        <v>446</v>
      </c>
      <c r="O26" s="12">
        <v>411.33</v>
      </c>
      <c r="P26" s="12">
        <v>463.44</v>
      </c>
      <c r="Q26" s="12">
        <v>427.83</v>
      </c>
      <c r="R26" s="12">
        <v>466.99</v>
      </c>
      <c r="S26" s="12">
        <v>504.59</v>
      </c>
      <c r="T26" s="12">
        <v>476.42</v>
      </c>
      <c r="U26" s="12">
        <v>465.67</v>
      </c>
      <c r="V26" s="12">
        <v>491.45</v>
      </c>
      <c r="W26" s="12">
        <v>464.49</v>
      </c>
      <c r="X26" s="12">
        <v>440.13</v>
      </c>
      <c r="Y26" s="12">
        <v>362.17</v>
      </c>
      <c r="Z26" s="12">
        <v>324.56</v>
      </c>
      <c r="AA26" s="12">
        <v>303.62</v>
      </c>
      <c r="AB26" s="12">
        <v>302.08999999999997</v>
      </c>
      <c r="AC26" s="12">
        <v>330.4</v>
      </c>
      <c r="AD26" s="12">
        <v>313.05</v>
      </c>
      <c r="AE26" s="12">
        <v>284.58999999999997</v>
      </c>
      <c r="AF26" s="12">
        <v>283.18</v>
      </c>
      <c r="AG26" s="12">
        <v>285.99</v>
      </c>
      <c r="AH26" s="12">
        <v>286.08999999999997</v>
      </c>
      <c r="AI26" s="12">
        <v>272.95999999999998</v>
      </c>
      <c r="AJ26" s="12">
        <v>246.51</v>
      </c>
      <c r="AK26" s="12">
        <v>219.74</v>
      </c>
      <c r="AL26" s="12">
        <v>189.86</v>
      </c>
      <c r="AM26" s="12">
        <v>161.63</v>
      </c>
      <c r="AN26" s="12">
        <v>138.93</v>
      </c>
      <c r="AO26" s="12">
        <v>123.91</v>
      </c>
      <c r="AP26" s="12">
        <v>107.57</v>
      </c>
      <c r="AQ26" s="12">
        <v>88.17</v>
      </c>
      <c r="AR26" s="12">
        <v>76.97</v>
      </c>
      <c r="AS26" s="12">
        <v>48.92</v>
      </c>
      <c r="AT26" s="12">
        <v>40.57</v>
      </c>
      <c r="AU26" s="12">
        <v>39.58</v>
      </c>
    </row>
    <row r="27" spans="1:47">
      <c r="A27" s="12" t="s">
        <v>94</v>
      </c>
      <c r="B27" s="12">
        <v>1306.21</v>
      </c>
      <c r="C27" s="12">
        <v>823.06</v>
      </c>
      <c r="D27" s="12">
        <v>1305.52</v>
      </c>
      <c r="E27" s="12">
        <v>1139.06</v>
      </c>
      <c r="F27" s="12">
        <v>1121.5899999999999</v>
      </c>
      <c r="G27" s="12">
        <v>1017.23</v>
      </c>
      <c r="H27" s="12">
        <v>1039.3599999999999</v>
      </c>
      <c r="I27" s="12">
        <v>998.93</v>
      </c>
      <c r="J27" s="12">
        <v>1179.72</v>
      </c>
      <c r="K27" s="12">
        <v>1595.16</v>
      </c>
      <c r="L27" s="12">
        <v>1018.6</v>
      </c>
      <c r="M27" s="12">
        <v>1911.66</v>
      </c>
      <c r="N27" s="12">
        <v>1906.04</v>
      </c>
      <c r="O27" s="12">
        <v>1485.71</v>
      </c>
      <c r="P27" s="12">
        <v>890.67</v>
      </c>
      <c r="Q27" s="12">
        <v>768.07</v>
      </c>
      <c r="R27" s="12">
        <v>172.26</v>
      </c>
      <c r="S27" s="12">
        <v>172.82</v>
      </c>
      <c r="T27" s="12">
        <v>168.34</v>
      </c>
      <c r="U27" s="12">
        <v>168.94</v>
      </c>
      <c r="V27" s="12">
        <v>169</v>
      </c>
      <c r="W27" s="12">
        <v>169.16</v>
      </c>
      <c r="X27" s="12">
        <v>169.3</v>
      </c>
      <c r="Y27" s="12">
        <v>166.42</v>
      </c>
      <c r="Z27" s="12">
        <v>166.71</v>
      </c>
      <c r="AA27" s="12">
        <v>166.83</v>
      </c>
      <c r="AB27" s="12">
        <v>166.96</v>
      </c>
      <c r="AC27" s="12">
        <v>167.05</v>
      </c>
      <c r="AD27" s="12">
        <v>167.17</v>
      </c>
      <c r="AE27" s="12">
        <v>167.42</v>
      </c>
      <c r="AF27" s="12">
        <v>167.52</v>
      </c>
      <c r="AG27" s="12">
        <v>167.58</v>
      </c>
      <c r="AH27" s="12">
        <v>167.73</v>
      </c>
      <c r="AI27" s="12">
        <v>167.8</v>
      </c>
      <c r="AJ27" s="12">
        <v>167.93</v>
      </c>
      <c r="AK27" s="12">
        <v>167.97</v>
      </c>
      <c r="AL27" s="12">
        <v>168.04</v>
      </c>
      <c r="AM27" s="12">
        <v>168.01</v>
      </c>
      <c r="AN27" s="12">
        <v>167.98</v>
      </c>
      <c r="AO27" s="12">
        <v>167.96</v>
      </c>
      <c r="AP27" s="12">
        <v>167.94</v>
      </c>
      <c r="AQ27" s="12">
        <v>167.95</v>
      </c>
      <c r="AR27" s="12">
        <v>168</v>
      </c>
      <c r="AS27" s="12">
        <v>168.1</v>
      </c>
      <c r="AT27" s="12">
        <v>168.2</v>
      </c>
      <c r="AU27" s="12">
        <v>168.35</v>
      </c>
    </row>
    <row r="29" spans="1:47" ht="18">
      <c r="A29" s="13" t="s">
        <v>96</v>
      </c>
    </row>
    <row r="30" spans="1:47">
      <c r="A30" s="12" t="s">
        <v>40</v>
      </c>
      <c r="B30" s="12" t="s">
        <v>41</v>
      </c>
      <c r="C30" s="12" t="s">
        <v>42</v>
      </c>
      <c r="D30" s="12" t="s">
        <v>43</v>
      </c>
      <c r="E30" s="12" t="s">
        <v>44</v>
      </c>
      <c r="F30" s="12" t="s">
        <v>45</v>
      </c>
      <c r="G30" s="12" t="s">
        <v>46</v>
      </c>
      <c r="H30" s="12" t="s">
        <v>47</v>
      </c>
      <c r="I30" s="12" t="s">
        <v>48</v>
      </c>
      <c r="J30" s="12" t="s">
        <v>49</v>
      </c>
      <c r="K30" s="12" t="s">
        <v>50</v>
      </c>
      <c r="L30" s="12" t="s">
        <v>51</v>
      </c>
      <c r="M30" s="12" t="s">
        <v>52</v>
      </c>
      <c r="N30" s="12" t="s">
        <v>53</v>
      </c>
      <c r="O30" s="12" t="s">
        <v>54</v>
      </c>
      <c r="P30" s="12" t="s">
        <v>55</v>
      </c>
      <c r="Q30" s="12" t="s">
        <v>56</v>
      </c>
      <c r="R30" s="12" t="s">
        <v>57</v>
      </c>
      <c r="S30" s="12" t="s">
        <v>58</v>
      </c>
      <c r="T30" s="12" t="s">
        <v>59</v>
      </c>
      <c r="U30" s="12" t="s">
        <v>60</v>
      </c>
      <c r="V30" s="12" t="s">
        <v>61</v>
      </c>
      <c r="W30" s="12" t="s">
        <v>62</v>
      </c>
      <c r="X30" s="12" t="s">
        <v>63</v>
      </c>
      <c r="Y30" s="12" t="s">
        <v>64</v>
      </c>
      <c r="Z30" s="12" t="s">
        <v>65</v>
      </c>
      <c r="AA30" s="12" t="s">
        <v>66</v>
      </c>
      <c r="AB30" s="12" t="s">
        <v>67</v>
      </c>
      <c r="AC30" s="12" t="s">
        <v>68</v>
      </c>
      <c r="AD30" s="12" t="s">
        <v>69</v>
      </c>
      <c r="AE30" s="12" t="s">
        <v>70</v>
      </c>
      <c r="AF30" s="12" t="s">
        <v>71</v>
      </c>
      <c r="AG30" s="12" t="s">
        <v>72</v>
      </c>
      <c r="AH30" s="12" t="s">
        <v>73</v>
      </c>
      <c r="AI30" s="12" t="s">
        <v>74</v>
      </c>
      <c r="AJ30" s="12" t="s">
        <v>75</v>
      </c>
      <c r="AK30" s="12" t="s">
        <v>76</v>
      </c>
      <c r="AL30" s="12" t="s">
        <v>77</v>
      </c>
      <c r="AM30" s="12" t="s">
        <v>78</v>
      </c>
      <c r="AN30" s="12" t="s">
        <v>79</v>
      </c>
      <c r="AO30" s="12" t="s">
        <v>80</v>
      </c>
      <c r="AP30" s="12" t="s">
        <v>81</v>
      </c>
      <c r="AQ30" s="12" t="s">
        <v>82</v>
      </c>
      <c r="AR30" s="12" t="s">
        <v>83</v>
      </c>
      <c r="AS30" s="12" t="s">
        <v>84</v>
      </c>
      <c r="AT30" s="12" t="s">
        <v>85</v>
      </c>
      <c r="AU30" s="12" t="s">
        <v>86</v>
      </c>
    </row>
    <row r="31" spans="1:47">
      <c r="A31" s="12" t="s">
        <v>87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</row>
    <row r="32" spans="1:47">
      <c r="A32" s="12" t="s">
        <v>88</v>
      </c>
      <c r="B32" s="12">
        <v>40</v>
      </c>
      <c r="C32" s="12">
        <v>36</v>
      </c>
      <c r="D32" s="12">
        <v>40</v>
      </c>
      <c r="E32" s="12">
        <v>142</v>
      </c>
      <c r="F32" s="12">
        <v>347</v>
      </c>
      <c r="G32" s="12">
        <v>458</v>
      </c>
      <c r="H32" s="12">
        <v>488</v>
      </c>
      <c r="I32" s="12">
        <v>468</v>
      </c>
      <c r="J32" s="12">
        <v>499</v>
      </c>
      <c r="K32" s="12">
        <v>611.28</v>
      </c>
      <c r="L32" s="12">
        <v>606.09</v>
      </c>
      <c r="M32" s="12">
        <v>593.65</v>
      </c>
      <c r="N32" s="12">
        <v>604.30999999999995</v>
      </c>
      <c r="O32" s="12">
        <v>639.52</v>
      </c>
      <c r="P32" s="12">
        <v>667.87</v>
      </c>
      <c r="Q32" s="12">
        <v>667.87</v>
      </c>
      <c r="R32" s="12">
        <v>667.87</v>
      </c>
      <c r="S32" s="12">
        <v>667.87</v>
      </c>
      <c r="T32" s="12">
        <v>667.87</v>
      </c>
      <c r="U32" s="12">
        <v>675.4</v>
      </c>
      <c r="V32" s="12">
        <v>787.97</v>
      </c>
      <c r="W32" s="12">
        <v>795.41</v>
      </c>
      <c r="X32" s="12">
        <v>802.95</v>
      </c>
      <c r="Y32" s="12">
        <v>810.57</v>
      </c>
      <c r="Z32" s="12">
        <v>818.19</v>
      </c>
      <c r="AA32" s="12">
        <v>949.5</v>
      </c>
      <c r="AB32" s="12">
        <v>975.96</v>
      </c>
      <c r="AC32" s="12">
        <v>1002.59</v>
      </c>
      <c r="AD32" s="12">
        <v>1029.3900000000001</v>
      </c>
      <c r="AE32" s="12">
        <v>1056.3800000000001</v>
      </c>
      <c r="AF32" s="12">
        <v>1083.6199999999999</v>
      </c>
      <c r="AG32" s="12">
        <v>1110.95</v>
      </c>
      <c r="AH32" s="12">
        <v>1138.54</v>
      </c>
      <c r="AI32" s="12">
        <v>1166.31</v>
      </c>
      <c r="AJ32" s="12">
        <v>1194.26</v>
      </c>
      <c r="AK32" s="12">
        <v>1222.46</v>
      </c>
      <c r="AL32" s="12">
        <v>1250.93</v>
      </c>
      <c r="AM32" s="12">
        <v>1279.67</v>
      </c>
      <c r="AN32" s="12">
        <v>1308.58</v>
      </c>
      <c r="AO32" s="12">
        <v>1337.83</v>
      </c>
      <c r="AP32" s="12">
        <v>1367.19</v>
      </c>
      <c r="AQ32" s="12">
        <v>1396.73</v>
      </c>
      <c r="AR32" s="12">
        <v>1426.6</v>
      </c>
      <c r="AS32" s="12">
        <v>1456.73</v>
      </c>
      <c r="AT32" s="12">
        <v>1487.04</v>
      </c>
      <c r="AU32" s="12">
        <v>1517.62</v>
      </c>
    </row>
    <row r="33" spans="1:47">
      <c r="A33" s="12" t="s">
        <v>89</v>
      </c>
      <c r="B33" s="12">
        <v>0</v>
      </c>
      <c r="C33" s="12">
        <v>0</v>
      </c>
      <c r="D33" s="12">
        <v>0</v>
      </c>
      <c r="E33" s="12">
        <v>5</v>
      </c>
      <c r="F33" s="12">
        <v>5</v>
      </c>
      <c r="G33" s="12">
        <v>5</v>
      </c>
      <c r="H33" s="12">
        <v>5</v>
      </c>
      <c r="I33" s="12">
        <v>5</v>
      </c>
      <c r="J33" s="12">
        <v>5</v>
      </c>
      <c r="K33" s="12">
        <v>2.5</v>
      </c>
      <c r="L33" s="12">
        <v>2.6</v>
      </c>
      <c r="M33" s="12">
        <v>3</v>
      </c>
      <c r="N33" s="12">
        <v>2</v>
      </c>
      <c r="O33" s="12">
        <v>2</v>
      </c>
      <c r="P33" s="12">
        <v>2</v>
      </c>
      <c r="Q33" s="12">
        <v>2</v>
      </c>
      <c r="R33" s="12">
        <v>2</v>
      </c>
      <c r="S33" s="12">
        <v>2</v>
      </c>
      <c r="T33" s="12">
        <v>2</v>
      </c>
      <c r="U33" s="12">
        <v>2</v>
      </c>
      <c r="V33" s="12">
        <v>2</v>
      </c>
      <c r="W33" s="12">
        <v>2</v>
      </c>
      <c r="X33" s="12">
        <v>2</v>
      </c>
      <c r="Y33" s="12">
        <v>2</v>
      </c>
      <c r="Z33" s="12">
        <v>2</v>
      </c>
      <c r="AA33" s="12">
        <v>2</v>
      </c>
      <c r="AB33" s="12">
        <v>2</v>
      </c>
      <c r="AC33" s="12">
        <v>2</v>
      </c>
      <c r="AD33" s="12">
        <v>2</v>
      </c>
      <c r="AE33" s="12">
        <v>2</v>
      </c>
      <c r="AF33" s="12">
        <v>2</v>
      </c>
      <c r="AG33" s="12">
        <v>2</v>
      </c>
      <c r="AH33" s="12">
        <v>2</v>
      </c>
      <c r="AI33" s="12">
        <v>2</v>
      </c>
      <c r="AJ33" s="12">
        <v>2</v>
      </c>
      <c r="AK33" s="12">
        <v>2</v>
      </c>
      <c r="AL33" s="12">
        <v>2</v>
      </c>
      <c r="AM33" s="12">
        <v>2</v>
      </c>
      <c r="AN33" s="12">
        <v>2</v>
      </c>
      <c r="AO33" s="12">
        <v>2</v>
      </c>
      <c r="AP33" s="12">
        <v>2</v>
      </c>
      <c r="AQ33" s="12">
        <v>2.79</v>
      </c>
      <c r="AR33" s="12">
        <v>3.49</v>
      </c>
      <c r="AS33" s="12">
        <v>4.28</v>
      </c>
      <c r="AT33" s="12">
        <v>5.07</v>
      </c>
      <c r="AU33" s="12">
        <v>5.85</v>
      </c>
    </row>
    <row r="34" spans="1:47">
      <c r="A34" s="12" t="s">
        <v>90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0.34</v>
      </c>
      <c r="AQ34" s="12">
        <v>0.68</v>
      </c>
      <c r="AR34" s="12">
        <v>1.02</v>
      </c>
      <c r="AS34" s="12">
        <v>1.02</v>
      </c>
      <c r="AT34" s="12">
        <v>1.02</v>
      </c>
      <c r="AU34" s="12">
        <v>1.02</v>
      </c>
    </row>
    <row r="35" spans="1:47">
      <c r="A35" s="12" t="s">
        <v>91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</row>
    <row r="36" spans="1:47">
      <c r="A36" s="12" t="s">
        <v>92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</row>
    <row r="37" spans="1:47">
      <c r="A37" s="12" t="s">
        <v>93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</row>
    <row r="38" spans="1:47">
      <c r="A38" s="12" t="s">
        <v>94</v>
      </c>
      <c r="B38" s="12">
        <v>0.88</v>
      </c>
      <c r="C38" s="12">
        <v>0.88</v>
      </c>
      <c r="D38" s="12">
        <v>0.88</v>
      </c>
      <c r="E38" s="12">
        <v>0.48</v>
      </c>
      <c r="F38" s="12">
        <v>2.72</v>
      </c>
      <c r="G38" s="12">
        <v>0</v>
      </c>
      <c r="H38" s="12">
        <v>0</v>
      </c>
      <c r="I38" s="12">
        <v>8.16</v>
      </c>
      <c r="J38" s="12">
        <v>2.17</v>
      </c>
      <c r="K38" s="12">
        <v>5.8</v>
      </c>
      <c r="L38" s="12">
        <v>7.3</v>
      </c>
      <c r="M38" s="12">
        <v>7</v>
      </c>
      <c r="N38" s="12">
        <v>7</v>
      </c>
      <c r="O38" s="12">
        <v>5</v>
      </c>
      <c r="P38" s="12">
        <v>1.83</v>
      </c>
      <c r="Q38" s="12">
        <v>45.89</v>
      </c>
      <c r="R38" s="12">
        <v>69.290000000000006</v>
      </c>
      <c r="S38" s="12">
        <v>69.290000000000006</v>
      </c>
      <c r="T38" s="12">
        <v>69.290000000000006</v>
      </c>
      <c r="U38" s="12">
        <v>69.290000000000006</v>
      </c>
      <c r="V38" s="12">
        <v>69.290000000000006</v>
      </c>
      <c r="W38" s="12">
        <v>69.290000000000006</v>
      </c>
      <c r="X38" s="12">
        <v>69.290000000000006</v>
      </c>
      <c r="Y38" s="12">
        <v>69.290000000000006</v>
      </c>
      <c r="Z38" s="12">
        <v>69.290000000000006</v>
      </c>
      <c r="AA38" s="12">
        <v>69.290000000000006</v>
      </c>
      <c r="AB38" s="12">
        <v>69.290000000000006</v>
      </c>
      <c r="AC38" s="12">
        <v>69.290000000000006</v>
      </c>
      <c r="AD38" s="12">
        <v>54.12</v>
      </c>
      <c r="AE38" s="12">
        <v>54.12</v>
      </c>
      <c r="AF38" s="12">
        <v>54.12</v>
      </c>
      <c r="AG38" s="12">
        <v>42.31</v>
      </c>
      <c r="AH38" s="12">
        <v>38.659999999999997</v>
      </c>
      <c r="AI38" s="12">
        <v>34.04</v>
      </c>
      <c r="AJ38" s="12">
        <v>29.85</v>
      </c>
      <c r="AK38" s="12">
        <v>47.8</v>
      </c>
      <c r="AL38" s="12">
        <v>947.48</v>
      </c>
      <c r="AM38" s="12">
        <v>947.48</v>
      </c>
      <c r="AN38" s="12">
        <v>947.48</v>
      </c>
      <c r="AO38" s="12">
        <v>222.55</v>
      </c>
      <c r="AP38" s="12">
        <v>199.45</v>
      </c>
      <c r="AQ38" s="12">
        <v>182.92</v>
      </c>
      <c r="AR38" s="12">
        <v>167.08</v>
      </c>
      <c r="AS38" s="12">
        <v>158.02000000000001</v>
      </c>
      <c r="AT38" s="12">
        <v>186.1</v>
      </c>
      <c r="AU38" s="12">
        <v>197.33</v>
      </c>
    </row>
    <row r="40" spans="1:47" ht="18">
      <c r="A40" s="13" t="s">
        <v>97</v>
      </c>
    </row>
    <row r="41" spans="1:47">
      <c r="A41" s="12" t="s">
        <v>40</v>
      </c>
      <c r="B41" s="12" t="s">
        <v>41</v>
      </c>
      <c r="C41" s="12" t="s">
        <v>42</v>
      </c>
      <c r="D41" s="12" t="s">
        <v>43</v>
      </c>
      <c r="E41" s="12" t="s">
        <v>44</v>
      </c>
      <c r="F41" s="12" t="s">
        <v>45</v>
      </c>
      <c r="G41" s="12" t="s">
        <v>46</v>
      </c>
      <c r="H41" s="12" t="s">
        <v>47</v>
      </c>
      <c r="I41" s="12" t="s">
        <v>48</v>
      </c>
      <c r="J41" s="12" t="s">
        <v>49</v>
      </c>
      <c r="K41" s="12" t="s">
        <v>50</v>
      </c>
      <c r="L41" s="12" t="s">
        <v>51</v>
      </c>
      <c r="M41" s="12" t="s">
        <v>52</v>
      </c>
      <c r="N41" s="12" t="s">
        <v>53</v>
      </c>
      <c r="O41" s="12" t="s">
        <v>54</v>
      </c>
      <c r="P41" s="12" t="s">
        <v>55</v>
      </c>
      <c r="Q41" s="12" t="s">
        <v>56</v>
      </c>
      <c r="R41" s="12" t="s">
        <v>57</v>
      </c>
      <c r="S41" s="12" t="s">
        <v>58</v>
      </c>
      <c r="T41" s="12" t="s">
        <v>59</v>
      </c>
      <c r="U41" s="12" t="s">
        <v>60</v>
      </c>
      <c r="V41" s="12" t="s">
        <v>61</v>
      </c>
      <c r="W41" s="12" t="s">
        <v>62</v>
      </c>
      <c r="X41" s="12" t="s">
        <v>63</v>
      </c>
      <c r="Y41" s="12" t="s">
        <v>64</v>
      </c>
      <c r="Z41" s="12" t="s">
        <v>65</v>
      </c>
      <c r="AA41" s="12" t="s">
        <v>66</v>
      </c>
      <c r="AB41" s="12" t="s">
        <v>67</v>
      </c>
      <c r="AC41" s="12" t="s">
        <v>68</v>
      </c>
      <c r="AD41" s="12" t="s">
        <v>69</v>
      </c>
      <c r="AE41" s="12" t="s">
        <v>70</v>
      </c>
      <c r="AF41" s="12" t="s">
        <v>71</v>
      </c>
      <c r="AG41" s="12" t="s">
        <v>72</v>
      </c>
      <c r="AH41" s="12" t="s">
        <v>73</v>
      </c>
      <c r="AI41" s="12" t="s">
        <v>74</v>
      </c>
      <c r="AJ41" s="12" t="s">
        <v>75</v>
      </c>
      <c r="AK41" s="12" t="s">
        <v>76</v>
      </c>
      <c r="AL41" s="12" t="s">
        <v>77</v>
      </c>
      <c r="AM41" s="12" t="s">
        <v>78</v>
      </c>
      <c r="AN41" s="12" t="s">
        <v>79</v>
      </c>
      <c r="AO41" s="12" t="s">
        <v>80</v>
      </c>
      <c r="AP41" s="12" t="s">
        <v>81</v>
      </c>
      <c r="AQ41" s="12" t="s">
        <v>82</v>
      </c>
      <c r="AR41" s="12" t="s">
        <v>83</v>
      </c>
      <c r="AS41" s="12" t="s">
        <v>84</v>
      </c>
      <c r="AT41" s="12" t="s">
        <v>85</v>
      </c>
      <c r="AU41" s="12" t="s">
        <v>86</v>
      </c>
    </row>
    <row r="42" spans="1:47">
      <c r="A42" s="12" t="s">
        <v>87</v>
      </c>
      <c r="B42" s="12">
        <v>926.06</v>
      </c>
      <c r="C42" s="12">
        <v>926.06</v>
      </c>
      <c r="D42" s="12">
        <v>926.06</v>
      </c>
      <c r="E42" s="12">
        <v>1096.6600000000001</v>
      </c>
      <c r="F42" s="12">
        <v>1074.1400000000001</v>
      </c>
      <c r="G42" s="12">
        <v>1007.81</v>
      </c>
      <c r="H42" s="12">
        <v>1112.47</v>
      </c>
      <c r="I42" s="12">
        <v>851.5</v>
      </c>
      <c r="J42" s="12">
        <v>1005.76</v>
      </c>
      <c r="K42" s="12">
        <v>1128.69</v>
      </c>
      <c r="L42" s="12">
        <v>990.31</v>
      </c>
      <c r="M42" s="12">
        <v>796.31</v>
      </c>
      <c r="N42" s="12">
        <v>829.66</v>
      </c>
      <c r="O42" s="12">
        <v>914.17</v>
      </c>
      <c r="P42" s="12">
        <v>914.16</v>
      </c>
      <c r="Q42" s="12">
        <v>914.18</v>
      </c>
      <c r="R42" s="12">
        <v>914.18</v>
      </c>
      <c r="S42" s="12">
        <v>914.18</v>
      </c>
      <c r="T42" s="12">
        <v>965.58</v>
      </c>
      <c r="U42" s="12">
        <v>1016.76</v>
      </c>
      <c r="V42" s="12">
        <v>1065.6400000000001</v>
      </c>
      <c r="W42" s="12">
        <v>1114.8699999999999</v>
      </c>
      <c r="X42" s="12">
        <v>1163.57</v>
      </c>
      <c r="Y42" s="12">
        <v>1211.94</v>
      </c>
      <c r="Z42" s="12">
        <v>1259.22</v>
      </c>
      <c r="AA42" s="12">
        <v>1308.02</v>
      </c>
      <c r="AB42" s="12">
        <v>1356.29</v>
      </c>
      <c r="AC42" s="12">
        <v>1356.29</v>
      </c>
      <c r="AD42" s="12">
        <v>1356.3</v>
      </c>
      <c r="AE42" s="12">
        <v>1356.3</v>
      </c>
      <c r="AF42" s="12">
        <v>1356.29</v>
      </c>
      <c r="AG42" s="12">
        <v>1408.85</v>
      </c>
      <c r="AH42" s="12">
        <v>1408.85</v>
      </c>
      <c r="AI42" s="12">
        <v>1408.86</v>
      </c>
      <c r="AJ42" s="12">
        <v>1408.86</v>
      </c>
      <c r="AK42" s="12">
        <v>1408.85</v>
      </c>
      <c r="AL42" s="12">
        <v>1408.86</v>
      </c>
      <c r="AM42" s="12">
        <v>1408.85</v>
      </c>
      <c r="AN42" s="12">
        <v>1408.85</v>
      </c>
      <c r="AO42" s="12">
        <v>1408.86</v>
      </c>
      <c r="AP42" s="12">
        <v>1408.86</v>
      </c>
      <c r="AQ42" s="12">
        <v>1375.15</v>
      </c>
      <c r="AR42" s="12">
        <v>1359.36</v>
      </c>
      <c r="AS42" s="12">
        <v>1351.33</v>
      </c>
      <c r="AT42" s="12">
        <v>1343.32</v>
      </c>
      <c r="AU42" s="12">
        <v>1331.59</v>
      </c>
    </row>
    <row r="43" spans="1:47">
      <c r="A43" s="12" t="s">
        <v>88</v>
      </c>
      <c r="B43" s="12">
        <v>85</v>
      </c>
      <c r="C43" s="12">
        <v>110</v>
      </c>
      <c r="D43" s="12">
        <v>157</v>
      </c>
      <c r="E43" s="12">
        <v>149</v>
      </c>
      <c r="F43" s="12">
        <v>154</v>
      </c>
      <c r="G43" s="12">
        <v>387</v>
      </c>
      <c r="H43" s="12">
        <v>664.19</v>
      </c>
      <c r="I43" s="12">
        <v>800</v>
      </c>
      <c r="J43" s="12">
        <v>765</v>
      </c>
      <c r="K43" s="12">
        <v>748.68</v>
      </c>
      <c r="L43" s="12">
        <v>800.79</v>
      </c>
      <c r="M43" s="12">
        <v>999.44</v>
      </c>
      <c r="N43" s="12">
        <v>1309.02</v>
      </c>
      <c r="O43" s="12">
        <v>1153.3699999999999</v>
      </c>
      <c r="P43" s="12">
        <v>1153.3399999999999</v>
      </c>
      <c r="Q43" s="12">
        <v>1153.3599999999999</v>
      </c>
      <c r="R43" s="12">
        <v>1153.3599999999999</v>
      </c>
      <c r="S43" s="12">
        <v>1188.3900000000001</v>
      </c>
      <c r="T43" s="12">
        <v>1240.94</v>
      </c>
      <c r="U43" s="12">
        <v>1276</v>
      </c>
      <c r="V43" s="12">
        <v>1311.04</v>
      </c>
      <c r="W43" s="12">
        <v>1346.07</v>
      </c>
      <c r="X43" s="12">
        <v>1381.1</v>
      </c>
      <c r="Y43" s="12">
        <v>1433.68</v>
      </c>
      <c r="Z43" s="12">
        <v>1486.22</v>
      </c>
      <c r="AA43" s="12">
        <v>1612.72</v>
      </c>
      <c r="AB43" s="12">
        <v>1739.7</v>
      </c>
      <c r="AC43" s="12">
        <v>1867.22</v>
      </c>
      <c r="AD43" s="12">
        <v>1995.09</v>
      </c>
      <c r="AE43" s="12">
        <v>2123.44</v>
      </c>
      <c r="AF43" s="12">
        <v>2252.13</v>
      </c>
      <c r="AG43" s="12">
        <v>2381.1799999999998</v>
      </c>
      <c r="AH43" s="12">
        <v>2510.56</v>
      </c>
      <c r="AI43" s="12">
        <v>2640.42</v>
      </c>
      <c r="AJ43" s="12">
        <v>2770.55</v>
      </c>
      <c r="AK43" s="12">
        <v>2900.87</v>
      </c>
      <c r="AL43" s="12">
        <v>3031.65</v>
      </c>
      <c r="AM43" s="12">
        <v>3162.76</v>
      </c>
      <c r="AN43" s="12">
        <v>3293.97</v>
      </c>
      <c r="AO43" s="12">
        <v>3425.47</v>
      </c>
      <c r="AP43" s="12">
        <v>3557.33</v>
      </c>
      <c r="AQ43" s="12">
        <v>3689.21</v>
      </c>
      <c r="AR43" s="12">
        <v>3821.45</v>
      </c>
      <c r="AS43" s="12">
        <v>3953.78</v>
      </c>
      <c r="AT43" s="12">
        <v>4086.43</v>
      </c>
      <c r="AU43" s="12">
        <v>4219.09</v>
      </c>
    </row>
    <row r="44" spans="1:47">
      <c r="A44" s="12" t="s">
        <v>89</v>
      </c>
      <c r="B44" s="12">
        <v>318</v>
      </c>
      <c r="C44" s="12">
        <v>318</v>
      </c>
      <c r="D44" s="12">
        <v>318</v>
      </c>
      <c r="E44" s="12">
        <v>322</v>
      </c>
      <c r="F44" s="12">
        <v>245</v>
      </c>
      <c r="G44" s="12">
        <v>378</v>
      </c>
      <c r="H44" s="12">
        <v>363</v>
      </c>
      <c r="I44" s="12">
        <v>387</v>
      </c>
      <c r="J44" s="12">
        <v>331</v>
      </c>
      <c r="K44" s="12">
        <v>253.9</v>
      </c>
      <c r="L44" s="12">
        <v>413.5</v>
      </c>
      <c r="M44" s="12">
        <v>376</v>
      </c>
      <c r="N44" s="12">
        <v>409</v>
      </c>
      <c r="O44" s="12">
        <v>251</v>
      </c>
      <c r="P44" s="12">
        <v>250.97</v>
      </c>
      <c r="Q44" s="12">
        <v>250.98</v>
      </c>
      <c r="R44" s="12">
        <v>250.98</v>
      </c>
      <c r="S44" s="12">
        <v>250.97</v>
      </c>
      <c r="T44" s="12">
        <v>254.65</v>
      </c>
      <c r="U44" s="12">
        <v>254.65</v>
      </c>
      <c r="V44" s="12">
        <v>254.65</v>
      </c>
      <c r="W44" s="12">
        <v>254.74</v>
      </c>
      <c r="X44" s="12">
        <v>254.74</v>
      </c>
      <c r="Y44" s="12">
        <v>254.74</v>
      </c>
      <c r="Z44" s="12">
        <v>254.66</v>
      </c>
      <c r="AA44" s="12">
        <v>254.7</v>
      </c>
      <c r="AB44" s="12">
        <v>254.7</v>
      </c>
      <c r="AC44" s="12">
        <v>254.74</v>
      </c>
      <c r="AD44" s="12">
        <v>254.74</v>
      </c>
      <c r="AE44" s="12">
        <v>238.61</v>
      </c>
      <c r="AF44" s="12">
        <v>238.59</v>
      </c>
      <c r="AG44" s="12">
        <v>238.59</v>
      </c>
      <c r="AH44" s="12">
        <v>238.59</v>
      </c>
      <c r="AI44" s="12">
        <v>238.59</v>
      </c>
      <c r="AJ44" s="12">
        <v>238.58</v>
      </c>
      <c r="AK44" s="12">
        <v>238.58</v>
      </c>
      <c r="AL44" s="12">
        <v>232.13</v>
      </c>
      <c r="AM44" s="12">
        <v>205.86</v>
      </c>
      <c r="AN44" s="12">
        <v>232.87</v>
      </c>
      <c r="AO44" s="12">
        <v>230.32</v>
      </c>
      <c r="AP44" s="12">
        <v>194.19</v>
      </c>
      <c r="AQ44" s="12">
        <v>186.33</v>
      </c>
      <c r="AR44" s="12">
        <v>179.64</v>
      </c>
      <c r="AS44" s="12">
        <v>179.79</v>
      </c>
      <c r="AT44" s="12">
        <v>179.69</v>
      </c>
      <c r="AU44" s="12">
        <v>173.73</v>
      </c>
    </row>
    <row r="45" spans="1:47">
      <c r="A45" s="12" t="s">
        <v>90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0.45</v>
      </c>
      <c r="K45" s="12">
        <v>0.45</v>
      </c>
      <c r="L45" s="12">
        <v>0.45</v>
      </c>
      <c r="M45" s="12">
        <v>0.45</v>
      </c>
      <c r="N45" s="12">
        <v>0.45</v>
      </c>
      <c r="O45" s="12">
        <v>0.45</v>
      </c>
      <c r="P45" s="12">
        <v>0.45</v>
      </c>
      <c r="Q45" s="12">
        <v>0.45</v>
      </c>
      <c r="R45" s="12">
        <v>16</v>
      </c>
      <c r="S45" s="12">
        <v>31.53</v>
      </c>
      <c r="T45" s="12">
        <v>31.53</v>
      </c>
      <c r="U45" s="12">
        <v>31.53</v>
      </c>
      <c r="V45" s="12">
        <v>46.77</v>
      </c>
      <c r="W45" s="12">
        <v>62.74</v>
      </c>
      <c r="X45" s="12">
        <v>78.790000000000006</v>
      </c>
      <c r="Y45" s="12">
        <v>94.89</v>
      </c>
      <c r="Z45" s="12">
        <v>111.04</v>
      </c>
      <c r="AA45" s="12">
        <v>127.22</v>
      </c>
      <c r="AB45" s="12">
        <v>143.47</v>
      </c>
      <c r="AC45" s="12">
        <v>159.76</v>
      </c>
      <c r="AD45" s="12">
        <v>176.1</v>
      </c>
      <c r="AE45" s="12">
        <v>192.51</v>
      </c>
      <c r="AF45" s="12">
        <v>208.98</v>
      </c>
      <c r="AG45" s="12">
        <v>225.5</v>
      </c>
      <c r="AH45" s="12">
        <v>242.11</v>
      </c>
      <c r="AI45" s="12">
        <v>258.77999999999997</v>
      </c>
      <c r="AJ45" s="12">
        <v>275.56</v>
      </c>
      <c r="AK45" s="12">
        <v>292.41000000000003</v>
      </c>
      <c r="AL45" s="12">
        <v>309.36</v>
      </c>
      <c r="AM45" s="12">
        <v>326.39</v>
      </c>
      <c r="AN45" s="12">
        <v>343.52</v>
      </c>
      <c r="AO45" s="12">
        <v>360.73</v>
      </c>
      <c r="AP45" s="12">
        <v>379.12</v>
      </c>
      <c r="AQ45" s="12">
        <v>397.52</v>
      </c>
      <c r="AR45" s="12">
        <v>415.92</v>
      </c>
      <c r="AS45" s="12">
        <v>434.31</v>
      </c>
      <c r="AT45" s="12">
        <v>452.71</v>
      </c>
      <c r="AU45" s="12">
        <v>471.1</v>
      </c>
    </row>
    <row r="46" spans="1:47">
      <c r="A46" s="12" t="s">
        <v>91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</row>
    <row r="47" spans="1:47">
      <c r="A47" s="12" t="s">
        <v>92</v>
      </c>
      <c r="B47" s="12">
        <v>8374.98</v>
      </c>
      <c r="C47" s="12">
        <v>8119.94</v>
      </c>
      <c r="D47" s="12">
        <v>8768.6299999999992</v>
      </c>
      <c r="E47" s="12">
        <v>8765.9699999999993</v>
      </c>
      <c r="F47" s="12">
        <v>7688.15</v>
      </c>
      <c r="G47" s="12">
        <v>7492.97</v>
      </c>
      <c r="H47" s="12">
        <v>6494.95</v>
      </c>
      <c r="I47" s="12">
        <v>6173.75</v>
      </c>
      <c r="J47" s="12">
        <v>6848.48</v>
      </c>
      <c r="K47" s="12">
        <v>5521.82</v>
      </c>
      <c r="L47" s="12">
        <v>6025.07</v>
      </c>
      <c r="M47" s="12">
        <v>4812.12</v>
      </c>
      <c r="N47" s="12">
        <v>4829.07</v>
      </c>
      <c r="O47" s="12">
        <v>4954.68</v>
      </c>
      <c r="P47" s="12">
        <v>3573.74</v>
      </c>
      <c r="Q47" s="12">
        <v>2936.58</v>
      </c>
      <c r="R47" s="12">
        <v>3082.72</v>
      </c>
      <c r="S47" s="12">
        <v>3101.11</v>
      </c>
      <c r="T47" s="12">
        <v>3108.86</v>
      </c>
      <c r="U47" s="12">
        <v>3106</v>
      </c>
      <c r="V47" s="12">
        <v>3224.13</v>
      </c>
      <c r="W47" s="12">
        <v>3174.88</v>
      </c>
      <c r="X47" s="12">
        <v>3151.42</v>
      </c>
      <c r="Y47" s="12">
        <v>3120.9</v>
      </c>
      <c r="Z47" s="12">
        <v>3094.59</v>
      </c>
      <c r="AA47" s="12">
        <v>3019.03</v>
      </c>
      <c r="AB47" s="12">
        <v>2990.86</v>
      </c>
      <c r="AC47" s="12">
        <v>3110.14</v>
      </c>
      <c r="AD47" s="12">
        <v>3003.66</v>
      </c>
      <c r="AE47" s="12">
        <v>2689.68</v>
      </c>
      <c r="AF47" s="12">
        <v>2242.12</v>
      </c>
      <c r="AG47" s="12">
        <v>1699.87</v>
      </c>
      <c r="AH47" s="12">
        <v>1673</v>
      </c>
      <c r="AI47" s="12">
        <v>1640.58</v>
      </c>
      <c r="AJ47" s="12">
        <v>1249.48</v>
      </c>
      <c r="AK47" s="12">
        <v>1215.71</v>
      </c>
      <c r="AL47" s="12">
        <v>1050.73</v>
      </c>
      <c r="AM47" s="12">
        <v>719.29</v>
      </c>
      <c r="AN47" s="12">
        <v>665.19</v>
      </c>
      <c r="AO47" s="12">
        <v>669.42</v>
      </c>
      <c r="AP47" s="12">
        <v>657.27</v>
      </c>
      <c r="AQ47" s="12">
        <v>635.44000000000005</v>
      </c>
      <c r="AR47" s="12">
        <v>692.97</v>
      </c>
      <c r="AS47" s="12">
        <v>696.93</v>
      </c>
      <c r="AT47" s="12">
        <v>704.98</v>
      </c>
      <c r="AU47" s="12">
        <v>646.12</v>
      </c>
    </row>
    <row r="48" spans="1:47">
      <c r="A48" s="12" t="s">
        <v>93</v>
      </c>
      <c r="B48" s="12">
        <v>165.12</v>
      </c>
      <c r="C48" s="12">
        <v>354.87</v>
      </c>
      <c r="D48" s="12">
        <v>804.62</v>
      </c>
      <c r="E48" s="12">
        <v>1158.9100000000001</v>
      </c>
      <c r="F48" s="12">
        <v>1489.51</v>
      </c>
      <c r="G48" s="12">
        <v>2111.4</v>
      </c>
      <c r="H48" s="12">
        <v>2260.7800000000002</v>
      </c>
      <c r="I48" s="12">
        <v>2103.87</v>
      </c>
      <c r="J48" s="12">
        <v>1291.8499999999999</v>
      </c>
      <c r="K48" s="12">
        <v>1363.72</v>
      </c>
      <c r="L48" s="12">
        <v>1526.14</v>
      </c>
      <c r="M48" s="12">
        <v>1176.3399999999999</v>
      </c>
      <c r="N48" s="12">
        <v>1368.02</v>
      </c>
      <c r="O48" s="12">
        <v>1349.22</v>
      </c>
      <c r="P48" s="12">
        <v>1388.53</v>
      </c>
      <c r="Q48" s="12">
        <v>1287.8599999999999</v>
      </c>
      <c r="R48" s="12">
        <v>1346.59</v>
      </c>
      <c r="S48" s="12">
        <v>1358.99</v>
      </c>
      <c r="T48" s="12">
        <v>1363.36</v>
      </c>
      <c r="U48" s="12">
        <v>1356.68</v>
      </c>
      <c r="V48" s="12">
        <v>1164.77</v>
      </c>
      <c r="W48" s="12">
        <v>1164.77</v>
      </c>
      <c r="X48" s="12">
        <v>1149.67</v>
      </c>
      <c r="Y48" s="12">
        <v>1129.6500000000001</v>
      </c>
      <c r="Z48" s="12">
        <v>1107.57</v>
      </c>
      <c r="AA48" s="12">
        <v>1057.01</v>
      </c>
      <c r="AB48" s="12">
        <v>1016.57</v>
      </c>
      <c r="AC48" s="12">
        <v>812.07</v>
      </c>
      <c r="AD48" s="12">
        <v>901.15</v>
      </c>
      <c r="AE48" s="12">
        <v>1386.79</v>
      </c>
      <c r="AF48" s="12">
        <v>1717.57</v>
      </c>
      <c r="AG48" s="12">
        <v>2372.3000000000002</v>
      </c>
      <c r="AH48" s="12">
        <v>2347.08</v>
      </c>
      <c r="AI48" s="12">
        <v>2324.31</v>
      </c>
      <c r="AJ48" s="12">
        <v>2603.88</v>
      </c>
      <c r="AK48" s="12">
        <v>2662.56</v>
      </c>
      <c r="AL48" s="12">
        <v>2742.31</v>
      </c>
      <c r="AM48" s="12">
        <v>3257.61</v>
      </c>
      <c r="AN48" s="12">
        <v>3303</v>
      </c>
      <c r="AO48" s="12">
        <v>3301.05</v>
      </c>
      <c r="AP48" s="12">
        <v>3260.18</v>
      </c>
      <c r="AQ48" s="12">
        <v>3229.95</v>
      </c>
      <c r="AR48" s="12">
        <v>3191.71</v>
      </c>
      <c r="AS48" s="12">
        <v>3196.9</v>
      </c>
      <c r="AT48" s="12">
        <v>3209.8</v>
      </c>
      <c r="AU48" s="12">
        <v>3292.45</v>
      </c>
    </row>
    <row r="49" spans="1:47">
      <c r="A49" s="12" t="s">
        <v>94</v>
      </c>
      <c r="B49" s="12">
        <v>1911.5</v>
      </c>
      <c r="C49" s="12">
        <v>1624.09</v>
      </c>
      <c r="D49" s="12">
        <v>1586.95</v>
      </c>
      <c r="E49" s="12">
        <v>708.16</v>
      </c>
      <c r="F49" s="12">
        <v>1014.59</v>
      </c>
      <c r="G49" s="12">
        <v>563.73</v>
      </c>
      <c r="H49" s="12">
        <v>693.24</v>
      </c>
      <c r="I49" s="12">
        <v>762.46</v>
      </c>
      <c r="J49" s="12">
        <v>512.59</v>
      </c>
      <c r="K49" s="12">
        <v>1608.56</v>
      </c>
      <c r="L49" s="12">
        <v>425.38</v>
      </c>
      <c r="M49" s="12">
        <v>258.52999999999997</v>
      </c>
      <c r="N49" s="12">
        <v>176.91</v>
      </c>
      <c r="O49" s="12">
        <v>254.09</v>
      </c>
      <c r="P49" s="12">
        <v>381.9</v>
      </c>
      <c r="Q49" s="12">
        <v>331.46</v>
      </c>
      <c r="R49" s="12">
        <v>384.62</v>
      </c>
      <c r="S49" s="12">
        <v>393.84</v>
      </c>
      <c r="T49" s="12">
        <v>399.03</v>
      </c>
      <c r="U49" s="12">
        <v>398.92</v>
      </c>
      <c r="V49" s="12">
        <v>385.78</v>
      </c>
      <c r="W49" s="12">
        <v>385.64</v>
      </c>
      <c r="X49" s="12">
        <v>384.11</v>
      </c>
      <c r="Y49" s="12">
        <v>378.73</v>
      </c>
      <c r="Z49" s="12">
        <v>373.81</v>
      </c>
      <c r="AA49" s="12">
        <v>359.03</v>
      </c>
      <c r="AB49" s="12">
        <v>348.55</v>
      </c>
      <c r="AC49" s="12">
        <v>343.8</v>
      </c>
      <c r="AD49" s="12">
        <v>328.4</v>
      </c>
      <c r="AE49" s="12">
        <v>287.22000000000003</v>
      </c>
      <c r="AF49" s="12">
        <v>292.33999999999997</v>
      </c>
      <c r="AG49" s="12">
        <v>225.66</v>
      </c>
      <c r="AH49" s="12">
        <v>218.27</v>
      </c>
      <c r="AI49" s="12">
        <v>210.67</v>
      </c>
      <c r="AJ49" s="12">
        <v>237.82</v>
      </c>
      <c r="AK49" s="12">
        <v>188.21</v>
      </c>
      <c r="AL49" s="12">
        <v>248.31</v>
      </c>
      <c r="AM49" s="12">
        <v>76.3</v>
      </c>
      <c r="AN49" s="12">
        <v>49.73</v>
      </c>
      <c r="AO49" s="12">
        <v>52.63</v>
      </c>
      <c r="AP49" s="12">
        <v>49.34</v>
      </c>
      <c r="AQ49" s="12">
        <v>38.840000000000003</v>
      </c>
      <c r="AR49" s="12">
        <v>22.29</v>
      </c>
      <c r="AS49" s="12">
        <v>23.36</v>
      </c>
      <c r="AT49" s="12">
        <v>22.72</v>
      </c>
      <c r="AU49" s="12">
        <v>15.03</v>
      </c>
    </row>
    <row r="51" spans="1:47" ht="18">
      <c r="A51" s="13" t="s">
        <v>98</v>
      </c>
    </row>
    <row r="52" spans="1:47">
      <c r="A52" s="12" t="s">
        <v>40</v>
      </c>
      <c r="B52" s="12" t="s">
        <v>41</v>
      </c>
      <c r="C52" s="12" t="s">
        <v>42</v>
      </c>
      <c r="D52" s="12" t="s">
        <v>43</v>
      </c>
      <c r="E52" s="12" t="s">
        <v>44</v>
      </c>
      <c r="F52" s="12" t="s">
        <v>45</v>
      </c>
      <c r="G52" s="12" t="s">
        <v>46</v>
      </c>
      <c r="H52" s="12" t="s">
        <v>47</v>
      </c>
      <c r="I52" s="12" t="s">
        <v>48</v>
      </c>
      <c r="J52" s="12" t="s">
        <v>49</v>
      </c>
      <c r="K52" s="12" t="s">
        <v>50</v>
      </c>
      <c r="L52" s="12" t="s">
        <v>51</v>
      </c>
      <c r="M52" s="12" t="s">
        <v>52</v>
      </c>
      <c r="N52" s="12" t="s">
        <v>53</v>
      </c>
      <c r="O52" s="12" t="s">
        <v>54</v>
      </c>
      <c r="P52" s="12" t="s">
        <v>55</v>
      </c>
      <c r="Q52" s="12" t="s">
        <v>56</v>
      </c>
      <c r="R52" s="12" t="s">
        <v>57</v>
      </c>
      <c r="S52" s="12" t="s">
        <v>58</v>
      </c>
      <c r="T52" s="12" t="s">
        <v>59</v>
      </c>
      <c r="U52" s="12" t="s">
        <v>60</v>
      </c>
      <c r="V52" s="12" t="s">
        <v>61</v>
      </c>
      <c r="W52" s="12" t="s">
        <v>62</v>
      </c>
      <c r="X52" s="12" t="s">
        <v>63</v>
      </c>
      <c r="Y52" s="12" t="s">
        <v>64</v>
      </c>
      <c r="Z52" s="12" t="s">
        <v>65</v>
      </c>
      <c r="AA52" s="12" t="s">
        <v>66</v>
      </c>
      <c r="AB52" s="12" t="s">
        <v>67</v>
      </c>
      <c r="AC52" s="12" t="s">
        <v>68</v>
      </c>
      <c r="AD52" s="12" t="s">
        <v>69</v>
      </c>
      <c r="AE52" s="12" t="s">
        <v>70</v>
      </c>
      <c r="AF52" s="12" t="s">
        <v>71</v>
      </c>
      <c r="AG52" s="12" t="s">
        <v>72</v>
      </c>
      <c r="AH52" s="12" t="s">
        <v>73</v>
      </c>
      <c r="AI52" s="12" t="s">
        <v>74</v>
      </c>
      <c r="AJ52" s="12" t="s">
        <v>75</v>
      </c>
      <c r="AK52" s="12" t="s">
        <v>76</v>
      </c>
      <c r="AL52" s="12" t="s">
        <v>77</v>
      </c>
      <c r="AM52" s="12" t="s">
        <v>78</v>
      </c>
      <c r="AN52" s="12" t="s">
        <v>79</v>
      </c>
      <c r="AO52" s="12" t="s">
        <v>80</v>
      </c>
      <c r="AP52" s="12" t="s">
        <v>81</v>
      </c>
      <c r="AQ52" s="12" t="s">
        <v>82</v>
      </c>
      <c r="AR52" s="12" t="s">
        <v>83</v>
      </c>
      <c r="AS52" s="12" t="s">
        <v>84</v>
      </c>
      <c r="AT52" s="12" t="s">
        <v>85</v>
      </c>
      <c r="AU52" s="12" t="s">
        <v>86</v>
      </c>
    </row>
    <row r="53" spans="1:47">
      <c r="A53" s="12" t="s">
        <v>87</v>
      </c>
      <c r="B53" s="12">
        <v>3875</v>
      </c>
      <c r="C53" s="12">
        <v>3731</v>
      </c>
      <c r="D53" s="12">
        <v>2793.76</v>
      </c>
      <c r="E53" s="12">
        <v>3536.09</v>
      </c>
      <c r="F53" s="12">
        <v>2964.24</v>
      </c>
      <c r="G53" s="12">
        <v>3325.35</v>
      </c>
      <c r="H53" s="12">
        <v>3921.29</v>
      </c>
      <c r="I53" s="12">
        <v>2957.28</v>
      </c>
      <c r="J53" s="12">
        <v>3410.31</v>
      </c>
      <c r="K53" s="12">
        <v>2963.11</v>
      </c>
      <c r="L53" s="12">
        <v>2615.12</v>
      </c>
      <c r="M53" s="12">
        <v>3262.08</v>
      </c>
      <c r="N53" s="12">
        <v>2597.39</v>
      </c>
      <c r="O53" s="12">
        <v>2534.5300000000002</v>
      </c>
      <c r="P53" s="12">
        <v>2534.52</v>
      </c>
      <c r="Q53" s="12">
        <v>2534.52</v>
      </c>
      <c r="R53" s="12">
        <v>2534.5500000000002</v>
      </c>
      <c r="S53" s="12">
        <v>2534.52</v>
      </c>
      <c r="T53" s="12">
        <v>2534.5300000000002</v>
      </c>
      <c r="U53" s="12">
        <v>2534.54</v>
      </c>
      <c r="V53" s="12">
        <v>2534.5300000000002</v>
      </c>
      <c r="W53" s="12">
        <v>2534.5300000000002</v>
      </c>
      <c r="X53" s="12">
        <v>2534.5500000000002</v>
      </c>
      <c r="Y53" s="12">
        <v>2590.9499999999998</v>
      </c>
      <c r="Z53" s="12">
        <v>2590.9499999999998</v>
      </c>
      <c r="AA53" s="12">
        <v>2590.96</v>
      </c>
      <c r="AB53" s="12">
        <v>2590.94</v>
      </c>
      <c r="AC53" s="12">
        <v>2590.94</v>
      </c>
      <c r="AD53" s="12">
        <v>2590.94</v>
      </c>
      <c r="AE53" s="12">
        <v>2590.94</v>
      </c>
      <c r="AF53" s="12">
        <v>2590.94</v>
      </c>
      <c r="AG53" s="12">
        <v>2641.77</v>
      </c>
      <c r="AH53" s="12">
        <v>2687.4</v>
      </c>
      <c r="AI53" s="12">
        <v>2728.56</v>
      </c>
      <c r="AJ53" s="12">
        <v>2765.53</v>
      </c>
      <c r="AK53" s="12">
        <v>2765.52</v>
      </c>
      <c r="AL53" s="12">
        <v>2765.54</v>
      </c>
      <c r="AM53" s="12">
        <v>2765.52</v>
      </c>
      <c r="AN53" s="12">
        <v>2821.95</v>
      </c>
      <c r="AO53" s="12">
        <v>2821.95</v>
      </c>
      <c r="AP53" s="12">
        <v>2872.76</v>
      </c>
      <c r="AQ53" s="12">
        <v>2895.27</v>
      </c>
      <c r="AR53" s="12">
        <v>2915.69</v>
      </c>
      <c r="AS53" s="12">
        <v>2933.9</v>
      </c>
      <c r="AT53" s="12">
        <v>2967.28</v>
      </c>
      <c r="AU53" s="12">
        <v>2997.23</v>
      </c>
    </row>
    <row r="54" spans="1:47">
      <c r="A54" s="12" t="s">
        <v>88</v>
      </c>
      <c r="B54" s="12">
        <v>0</v>
      </c>
      <c r="C54" s="12">
        <v>0</v>
      </c>
      <c r="D54" s="12">
        <v>0</v>
      </c>
      <c r="E54" s="12">
        <v>0</v>
      </c>
      <c r="F54" s="12">
        <v>270</v>
      </c>
      <c r="G54" s="12">
        <v>389</v>
      </c>
      <c r="H54" s="12">
        <v>693</v>
      </c>
      <c r="I54" s="12">
        <v>733</v>
      </c>
      <c r="J54" s="12">
        <v>737</v>
      </c>
      <c r="K54" s="12">
        <v>785.85</v>
      </c>
      <c r="L54" s="12">
        <v>792.08</v>
      </c>
      <c r="M54" s="12">
        <v>766.33</v>
      </c>
      <c r="N54" s="12">
        <v>781.49</v>
      </c>
      <c r="O54" s="12">
        <v>824.53</v>
      </c>
      <c r="P54" s="12">
        <v>824.53</v>
      </c>
      <c r="Q54" s="12">
        <v>824.53</v>
      </c>
      <c r="R54" s="12">
        <v>824.54</v>
      </c>
      <c r="S54" s="12">
        <v>906.69</v>
      </c>
      <c r="T54" s="12">
        <v>906.7</v>
      </c>
      <c r="U54" s="12">
        <v>906.7</v>
      </c>
      <c r="V54" s="12">
        <v>906.7</v>
      </c>
      <c r="W54" s="12">
        <v>906.7</v>
      </c>
      <c r="X54" s="12">
        <v>906.71</v>
      </c>
      <c r="Y54" s="12">
        <v>906.7</v>
      </c>
      <c r="Z54" s="12">
        <v>906.7</v>
      </c>
      <c r="AA54" s="12">
        <v>1203.0899999999999</v>
      </c>
      <c r="AB54" s="12">
        <v>1236.0899999999999</v>
      </c>
      <c r="AC54" s="12">
        <v>1268.54</v>
      </c>
      <c r="AD54" s="12">
        <v>1300.43</v>
      </c>
      <c r="AE54" s="12">
        <v>1331.79</v>
      </c>
      <c r="AF54" s="12">
        <v>1362.61</v>
      </c>
      <c r="AG54" s="12">
        <v>1392.92</v>
      </c>
      <c r="AH54" s="12">
        <v>1422.69</v>
      </c>
      <c r="AI54" s="12">
        <v>1451.96</v>
      </c>
      <c r="AJ54" s="12">
        <v>1480.75</v>
      </c>
      <c r="AK54" s="12">
        <v>1509.03</v>
      </c>
      <c r="AL54" s="12">
        <v>1536.85</v>
      </c>
      <c r="AM54" s="12">
        <v>1564.18</v>
      </c>
      <c r="AN54" s="12">
        <v>1591.06</v>
      </c>
      <c r="AO54" s="12">
        <v>1617.47</v>
      </c>
      <c r="AP54" s="12">
        <v>1643.44</v>
      </c>
      <c r="AQ54" s="12">
        <v>1668.96</v>
      </c>
      <c r="AR54" s="12">
        <v>1694.06</v>
      </c>
      <c r="AS54" s="12">
        <v>1718.71</v>
      </c>
      <c r="AT54" s="12">
        <v>1742.96</v>
      </c>
      <c r="AU54" s="12">
        <v>1766.79</v>
      </c>
    </row>
    <row r="55" spans="1:47">
      <c r="A55" s="12" t="s">
        <v>89</v>
      </c>
      <c r="B55" s="12">
        <v>610</v>
      </c>
      <c r="C55" s="12">
        <v>610</v>
      </c>
      <c r="D55" s="12">
        <v>562</v>
      </c>
      <c r="E55" s="12">
        <v>647</v>
      </c>
      <c r="F55" s="12">
        <v>576</v>
      </c>
      <c r="G55" s="12">
        <v>585</v>
      </c>
      <c r="H55" s="12">
        <v>569</v>
      </c>
      <c r="I55" s="12">
        <v>579</v>
      </c>
      <c r="J55" s="12">
        <v>558</v>
      </c>
      <c r="K55" s="12">
        <v>474.7</v>
      </c>
      <c r="L55" s="12">
        <v>307</v>
      </c>
      <c r="M55" s="12">
        <v>328</v>
      </c>
      <c r="N55" s="12">
        <v>544</v>
      </c>
      <c r="O55" s="12">
        <v>438</v>
      </c>
      <c r="P55" s="12">
        <v>438</v>
      </c>
      <c r="Q55" s="12">
        <v>438</v>
      </c>
      <c r="R55" s="12">
        <v>438</v>
      </c>
      <c r="S55" s="12">
        <v>438</v>
      </c>
      <c r="T55" s="12">
        <v>438</v>
      </c>
      <c r="U55" s="12">
        <v>438</v>
      </c>
      <c r="V55" s="12">
        <v>438</v>
      </c>
      <c r="W55" s="12">
        <v>438</v>
      </c>
      <c r="X55" s="12">
        <v>438</v>
      </c>
      <c r="Y55" s="12">
        <v>438</v>
      </c>
      <c r="Z55" s="12">
        <v>438</v>
      </c>
      <c r="AA55" s="12">
        <v>438</v>
      </c>
      <c r="AB55" s="12">
        <v>438</v>
      </c>
      <c r="AC55" s="12">
        <v>438</v>
      </c>
      <c r="AD55" s="12">
        <v>438</v>
      </c>
      <c r="AE55" s="12">
        <v>438</v>
      </c>
      <c r="AF55" s="12">
        <v>438</v>
      </c>
      <c r="AG55" s="12">
        <v>438</v>
      </c>
      <c r="AH55" s="12">
        <v>438</v>
      </c>
      <c r="AI55" s="12">
        <v>438</v>
      </c>
      <c r="AJ55" s="12">
        <v>438</v>
      </c>
      <c r="AK55" s="12">
        <v>438</v>
      </c>
      <c r="AL55" s="12">
        <v>438</v>
      </c>
      <c r="AM55" s="12">
        <v>438</v>
      </c>
      <c r="AN55" s="12">
        <v>438</v>
      </c>
      <c r="AO55" s="12">
        <v>438</v>
      </c>
      <c r="AP55" s="12">
        <v>438</v>
      </c>
      <c r="AQ55" s="12">
        <v>443.41</v>
      </c>
      <c r="AR55" s="12">
        <v>448.75</v>
      </c>
      <c r="AS55" s="12">
        <v>454.01</v>
      </c>
      <c r="AT55" s="12">
        <v>459.35</v>
      </c>
      <c r="AU55" s="12">
        <v>464.72</v>
      </c>
    </row>
    <row r="56" spans="1:47">
      <c r="A56" s="12" t="s">
        <v>90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0.2</v>
      </c>
      <c r="K56" s="12">
        <v>0.2</v>
      </c>
      <c r="L56" s="12">
        <v>0.2</v>
      </c>
      <c r="M56" s="12">
        <v>0.2</v>
      </c>
      <c r="N56" s="12">
        <v>0.2</v>
      </c>
      <c r="O56" s="12">
        <v>0.2</v>
      </c>
      <c r="P56" s="12">
        <v>0.2</v>
      </c>
      <c r="Q56" s="12">
        <v>0.2</v>
      </c>
      <c r="R56" s="12">
        <v>0.2</v>
      </c>
      <c r="S56" s="12">
        <v>0.2</v>
      </c>
      <c r="T56" s="12">
        <v>0.2</v>
      </c>
      <c r="U56" s="12">
        <v>0.2</v>
      </c>
      <c r="V56" s="12">
        <v>52.56</v>
      </c>
      <c r="W56" s="12">
        <v>52.56</v>
      </c>
      <c r="X56" s="12">
        <v>52.56</v>
      </c>
      <c r="Y56" s="12">
        <v>52.56</v>
      </c>
      <c r="Z56" s="12">
        <v>52.56</v>
      </c>
      <c r="AA56" s="12">
        <v>52.56</v>
      </c>
      <c r="AB56" s="12">
        <v>52.56</v>
      </c>
      <c r="AC56" s="12">
        <v>52.56</v>
      </c>
      <c r="AD56" s="12">
        <v>52.56</v>
      </c>
      <c r="AE56" s="12">
        <v>56.24</v>
      </c>
      <c r="AF56" s="12">
        <v>59.92</v>
      </c>
      <c r="AG56" s="12">
        <v>63.6</v>
      </c>
      <c r="AH56" s="12">
        <v>67.28</v>
      </c>
      <c r="AI56" s="12">
        <v>70.959999999999994</v>
      </c>
      <c r="AJ56" s="12">
        <v>74.63</v>
      </c>
      <c r="AK56" s="12">
        <v>78.31</v>
      </c>
      <c r="AL56" s="12">
        <v>81.99</v>
      </c>
      <c r="AM56" s="12">
        <v>85.67</v>
      </c>
      <c r="AN56" s="12">
        <v>89.35</v>
      </c>
      <c r="AO56" s="12">
        <v>93.03</v>
      </c>
      <c r="AP56" s="12">
        <v>98.93</v>
      </c>
      <c r="AQ56" s="12">
        <v>104.82</v>
      </c>
      <c r="AR56" s="12">
        <v>110.71</v>
      </c>
      <c r="AS56" s="12">
        <v>114.39</v>
      </c>
      <c r="AT56" s="12">
        <v>118.07</v>
      </c>
      <c r="AU56" s="12">
        <v>121.75</v>
      </c>
    </row>
    <row r="57" spans="1:47">
      <c r="A57" s="12" t="s">
        <v>91</v>
      </c>
      <c r="B57" s="12">
        <v>4378</v>
      </c>
      <c r="C57" s="12">
        <v>4366</v>
      </c>
      <c r="D57" s="12">
        <v>4119</v>
      </c>
      <c r="E57" s="12">
        <v>1129</v>
      </c>
      <c r="F57" s="12">
        <v>0</v>
      </c>
      <c r="G57" s="12">
        <v>0</v>
      </c>
      <c r="H57" s="12">
        <v>0</v>
      </c>
      <c r="I57" s="12">
        <v>409</v>
      </c>
      <c r="J57" s="12">
        <v>4479</v>
      </c>
      <c r="K57" s="12">
        <v>5012.22</v>
      </c>
      <c r="L57" s="12">
        <v>4277.04</v>
      </c>
      <c r="M57" s="12">
        <v>4544.84</v>
      </c>
      <c r="N57" s="12">
        <v>5119.97</v>
      </c>
      <c r="O57" s="12">
        <v>4874.3599999999997</v>
      </c>
      <c r="P57" s="12">
        <v>4874.33</v>
      </c>
      <c r="Q57" s="12">
        <v>4940.6400000000003</v>
      </c>
      <c r="R57" s="12">
        <v>4940.6400000000003</v>
      </c>
      <c r="S57" s="12">
        <v>4118.8599999999997</v>
      </c>
      <c r="T57" s="12">
        <v>4397.68</v>
      </c>
      <c r="U57" s="12">
        <v>4135.4799999999996</v>
      </c>
      <c r="V57" s="12">
        <v>4940.6400000000003</v>
      </c>
      <c r="W57" s="12">
        <v>4940.6400000000003</v>
      </c>
      <c r="X57" s="12">
        <v>4940.6400000000003</v>
      </c>
      <c r="Y57" s="12">
        <v>4940.6400000000003</v>
      </c>
      <c r="Z57" s="12">
        <v>4873.63</v>
      </c>
      <c r="AA57" s="12">
        <v>4305.58</v>
      </c>
      <c r="AB57" s="12">
        <v>4940.62</v>
      </c>
      <c r="AC57" s="12">
        <v>4940.6400000000003</v>
      </c>
      <c r="AD57" s="12">
        <v>4940.6400000000003</v>
      </c>
      <c r="AE57" s="12">
        <v>4940.6400000000003</v>
      </c>
      <c r="AF57" s="12">
        <v>4940.6400000000003</v>
      </c>
      <c r="AG57" s="12">
        <v>4940.6400000000003</v>
      </c>
      <c r="AH57" s="12">
        <v>4940.6400000000003</v>
      </c>
      <c r="AI57" s="12">
        <v>4940.6400000000003</v>
      </c>
      <c r="AJ57" s="12">
        <v>4940.6400000000003</v>
      </c>
      <c r="AK57" s="12">
        <v>4940.6400000000003</v>
      </c>
      <c r="AL57" s="12">
        <v>0</v>
      </c>
      <c r="AM57" s="12">
        <v>0</v>
      </c>
      <c r="AN57" s="12">
        <v>0</v>
      </c>
      <c r="AO57" s="12">
        <v>5357.58</v>
      </c>
      <c r="AP57" s="12">
        <v>5357.58</v>
      </c>
      <c r="AQ57" s="12">
        <v>5357.57</v>
      </c>
      <c r="AR57" s="12">
        <v>5357.59</v>
      </c>
      <c r="AS57" s="12">
        <v>5357.56</v>
      </c>
      <c r="AT57" s="12">
        <v>5357.58</v>
      </c>
      <c r="AU57" s="12">
        <v>5357.56</v>
      </c>
    </row>
    <row r="58" spans="1:47">
      <c r="A58" s="12" t="s">
        <v>92</v>
      </c>
      <c r="B58" s="12">
        <v>3101.05</v>
      </c>
      <c r="C58" s="12">
        <v>3107.93</v>
      </c>
      <c r="D58" s="12">
        <v>3093.98</v>
      </c>
      <c r="E58" s="12">
        <v>3127.39</v>
      </c>
      <c r="F58" s="12">
        <v>3123.34</v>
      </c>
      <c r="G58" s="12">
        <v>2308.09</v>
      </c>
      <c r="H58" s="12">
        <v>2613.65</v>
      </c>
      <c r="I58" s="12">
        <v>2110.21</v>
      </c>
      <c r="J58" s="12">
        <v>2612.52</v>
      </c>
      <c r="K58" s="12">
        <v>3100.21</v>
      </c>
      <c r="L58" s="12">
        <v>2036.39</v>
      </c>
      <c r="M58" s="12">
        <v>2206.12</v>
      </c>
      <c r="N58" s="12">
        <v>2106.8000000000002</v>
      </c>
      <c r="O58" s="12">
        <v>2351.71</v>
      </c>
      <c r="P58" s="12">
        <v>2138.6</v>
      </c>
      <c r="Q58" s="12">
        <v>460.82</v>
      </c>
      <c r="R58" s="12">
        <v>428.66</v>
      </c>
      <c r="S58" s="12">
        <v>428.66</v>
      </c>
      <c r="T58" s="12">
        <v>36.229999999999997</v>
      </c>
      <c r="U58" s="12">
        <v>36.229999999999997</v>
      </c>
      <c r="V58" s="12">
        <v>36.229999999999997</v>
      </c>
      <c r="W58" s="12">
        <v>36.229999999999997</v>
      </c>
      <c r="X58" s="12">
        <v>36.229999999999997</v>
      </c>
      <c r="Y58" s="12">
        <v>36.229999999999997</v>
      </c>
      <c r="Z58" s="12">
        <v>36.229999999999997</v>
      </c>
      <c r="AA58" s="12">
        <v>36.229999999999997</v>
      </c>
      <c r="AB58" s="12">
        <v>101.14</v>
      </c>
      <c r="AC58" s="12">
        <v>101.14</v>
      </c>
      <c r="AD58" s="12">
        <v>121.73</v>
      </c>
      <c r="AE58" s="12">
        <v>121.73</v>
      </c>
      <c r="AF58" s="12">
        <v>139.26</v>
      </c>
      <c r="AG58" s="12">
        <v>70.540000000000006</v>
      </c>
      <c r="AH58" s="12">
        <v>122.01</v>
      </c>
      <c r="AI58" s="12">
        <v>122.01</v>
      </c>
      <c r="AJ58" s="12">
        <v>173.19</v>
      </c>
      <c r="AK58" s="12">
        <v>173.19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</row>
    <row r="59" spans="1:47">
      <c r="A59" s="12" t="s">
        <v>93</v>
      </c>
      <c r="B59" s="12">
        <v>1980</v>
      </c>
      <c r="C59" s="12">
        <v>2332</v>
      </c>
      <c r="D59" s="12">
        <v>1876</v>
      </c>
      <c r="E59" s="12">
        <v>1483</v>
      </c>
      <c r="F59" s="12">
        <v>1974</v>
      </c>
      <c r="G59" s="12">
        <v>2035</v>
      </c>
      <c r="H59" s="12">
        <v>2177</v>
      </c>
      <c r="I59" s="12">
        <v>1967</v>
      </c>
      <c r="J59" s="12">
        <v>1966</v>
      </c>
      <c r="K59" s="12">
        <v>2016.2</v>
      </c>
      <c r="L59" s="12">
        <v>2762.5</v>
      </c>
      <c r="M59" s="12">
        <v>2949</v>
      </c>
      <c r="N59" s="12">
        <v>1310</v>
      </c>
      <c r="O59" s="12">
        <v>988</v>
      </c>
      <c r="P59" s="12">
        <v>860.96</v>
      </c>
      <c r="Q59" s="12">
        <v>934.22</v>
      </c>
      <c r="R59" s="12">
        <v>934.24</v>
      </c>
      <c r="S59" s="12">
        <v>934.22</v>
      </c>
      <c r="T59" s="12">
        <v>934.23</v>
      </c>
      <c r="U59" s="12">
        <v>934.25</v>
      </c>
      <c r="V59" s="12">
        <v>934.25</v>
      </c>
      <c r="W59" s="12">
        <v>934.25</v>
      </c>
      <c r="X59" s="12">
        <v>525.9</v>
      </c>
      <c r="Y59" s="12">
        <v>525.9</v>
      </c>
      <c r="Z59" s="12">
        <v>525.9</v>
      </c>
      <c r="AA59" s="12">
        <v>525.9</v>
      </c>
      <c r="AB59" s="12">
        <v>858.77</v>
      </c>
      <c r="AC59" s="12">
        <v>853.51</v>
      </c>
      <c r="AD59" s="12">
        <v>839.19</v>
      </c>
      <c r="AE59" s="12">
        <v>821.25</v>
      </c>
      <c r="AF59" s="12">
        <v>807.24</v>
      </c>
      <c r="AG59" s="12">
        <v>525.91999999999996</v>
      </c>
      <c r="AH59" s="12">
        <v>525.91</v>
      </c>
      <c r="AI59" s="12">
        <v>525.91</v>
      </c>
      <c r="AJ59" s="12">
        <v>525.91</v>
      </c>
      <c r="AK59" s="12">
        <v>325.63</v>
      </c>
      <c r="AL59" s="12">
        <v>0.26</v>
      </c>
      <c r="AM59" s="12">
        <v>0.26</v>
      </c>
      <c r="AN59" s="12">
        <v>0.26</v>
      </c>
      <c r="AO59" s="12">
        <v>0.18</v>
      </c>
      <c r="AP59" s="12">
        <v>0.18</v>
      </c>
      <c r="AQ59" s="12">
        <v>0.18</v>
      </c>
      <c r="AR59" s="12">
        <v>0.18</v>
      </c>
      <c r="AS59" s="12">
        <v>0.18</v>
      </c>
      <c r="AT59" s="12">
        <v>0.11</v>
      </c>
      <c r="AU59" s="12">
        <v>0.11</v>
      </c>
    </row>
    <row r="60" spans="1:47">
      <c r="A60" s="12" t="s">
        <v>94</v>
      </c>
      <c r="B60" s="12">
        <v>3622.76</v>
      </c>
      <c r="C60" s="12">
        <v>3622.79</v>
      </c>
      <c r="D60" s="12">
        <v>3622.74</v>
      </c>
      <c r="E60" s="12">
        <v>3341.97</v>
      </c>
      <c r="F60" s="12">
        <v>4200.75</v>
      </c>
      <c r="G60" s="12">
        <v>2546.0100000000002</v>
      </c>
      <c r="H60" s="12">
        <v>1910.48</v>
      </c>
      <c r="I60" s="12">
        <v>1629.3</v>
      </c>
      <c r="J60" s="12">
        <v>1323.38</v>
      </c>
      <c r="K60" s="12">
        <v>1592.6</v>
      </c>
      <c r="L60" s="12">
        <v>1070.9100000000001</v>
      </c>
      <c r="M60" s="12">
        <v>700.88</v>
      </c>
      <c r="N60" s="12">
        <v>254.2</v>
      </c>
      <c r="O60" s="12">
        <v>386.29</v>
      </c>
      <c r="P60" s="12">
        <v>10.55</v>
      </c>
      <c r="Q60" s="12">
        <v>174.54</v>
      </c>
      <c r="R60" s="12">
        <v>349.66</v>
      </c>
      <c r="S60" s="12">
        <v>343.02</v>
      </c>
      <c r="T60" s="12">
        <v>472.96</v>
      </c>
      <c r="U60" s="12">
        <v>472.96</v>
      </c>
      <c r="V60" s="12">
        <v>335.13</v>
      </c>
      <c r="W60" s="12">
        <v>317.99</v>
      </c>
      <c r="X60" s="12">
        <v>191.19</v>
      </c>
      <c r="Y60" s="12">
        <v>191.58</v>
      </c>
      <c r="Z60" s="12">
        <v>203.16</v>
      </c>
      <c r="AA60" s="12">
        <v>137.80000000000001</v>
      </c>
      <c r="AB60" s="12">
        <v>404.13</v>
      </c>
      <c r="AC60" s="12">
        <v>403.17</v>
      </c>
      <c r="AD60" s="12">
        <v>416.97</v>
      </c>
      <c r="AE60" s="12">
        <v>413.9</v>
      </c>
      <c r="AF60" s="12">
        <v>409.89</v>
      </c>
      <c r="AG60" s="12">
        <v>135.27000000000001</v>
      </c>
      <c r="AH60" s="12">
        <v>133.6</v>
      </c>
      <c r="AI60" s="12">
        <v>130.47</v>
      </c>
      <c r="AJ60" s="12">
        <v>128.53</v>
      </c>
      <c r="AK60" s="12">
        <v>203.94</v>
      </c>
      <c r="AL60" s="12">
        <v>1079.03</v>
      </c>
      <c r="AM60" s="12">
        <v>1079.03</v>
      </c>
      <c r="AN60" s="12">
        <v>1079.03</v>
      </c>
      <c r="AO60" s="12">
        <v>186.76</v>
      </c>
      <c r="AP60" s="12">
        <v>180.14</v>
      </c>
      <c r="AQ60" s="12">
        <v>174.9</v>
      </c>
      <c r="AR60" s="12">
        <v>171.22</v>
      </c>
      <c r="AS60" s="12">
        <v>170.1</v>
      </c>
      <c r="AT60" s="12">
        <v>194.72</v>
      </c>
      <c r="AU60" s="12">
        <v>232.76</v>
      </c>
    </row>
    <row r="62" spans="1:47" ht="18">
      <c r="A62" s="13" t="s">
        <v>99</v>
      </c>
    </row>
    <row r="63" spans="1:47">
      <c r="A63" s="12" t="s">
        <v>40</v>
      </c>
      <c r="B63" s="12" t="s">
        <v>41</v>
      </c>
      <c r="C63" s="12" t="s">
        <v>42</v>
      </c>
      <c r="D63" s="12" t="s">
        <v>43</v>
      </c>
      <c r="E63" s="12" t="s">
        <v>44</v>
      </c>
      <c r="F63" s="12" t="s">
        <v>45</v>
      </c>
      <c r="G63" s="12" t="s">
        <v>46</v>
      </c>
      <c r="H63" s="12" t="s">
        <v>47</v>
      </c>
      <c r="I63" s="12" t="s">
        <v>48</v>
      </c>
      <c r="J63" s="12" t="s">
        <v>49</v>
      </c>
      <c r="K63" s="12" t="s">
        <v>50</v>
      </c>
      <c r="L63" s="12" t="s">
        <v>51</v>
      </c>
      <c r="M63" s="12" t="s">
        <v>52</v>
      </c>
      <c r="N63" s="12" t="s">
        <v>53</v>
      </c>
      <c r="O63" s="12" t="s">
        <v>54</v>
      </c>
      <c r="P63" s="12" t="s">
        <v>55</v>
      </c>
      <c r="Q63" s="12" t="s">
        <v>56</v>
      </c>
      <c r="R63" s="12" t="s">
        <v>57</v>
      </c>
      <c r="S63" s="12" t="s">
        <v>58</v>
      </c>
      <c r="T63" s="12" t="s">
        <v>59</v>
      </c>
      <c r="U63" s="12" t="s">
        <v>60</v>
      </c>
      <c r="V63" s="12" t="s">
        <v>61</v>
      </c>
      <c r="W63" s="12" t="s">
        <v>62</v>
      </c>
      <c r="X63" s="12" t="s">
        <v>63</v>
      </c>
      <c r="Y63" s="12" t="s">
        <v>64</v>
      </c>
      <c r="Z63" s="12" t="s">
        <v>65</v>
      </c>
      <c r="AA63" s="12" t="s">
        <v>66</v>
      </c>
      <c r="AB63" s="12" t="s">
        <v>67</v>
      </c>
      <c r="AC63" s="12" t="s">
        <v>68</v>
      </c>
      <c r="AD63" s="12" t="s">
        <v>69</v>
      </c>
      <c r="AE63" s="12" t="s">
        <v>70</v>
      </c>
      <c r="AF63" s="12" t="s">
        <v>71</v>
      </c>
      <c r="AG63" s="12" t="s">
        <v>72</v>
      </c>
      <c r="AH63" s="12" t="s">
        <v>73</v>
      </c>
      <c r="AI63" s="12" t="s">
        <v>74</v>
      </c>
      <c r="AJ63" s="12" t="s">
        <v>75</v>
      </c>
      <c r="AK63" s="12" t="s">
        <v>76</v>
      </c>
      <c r="AL63" s="12" t="s">
        <v>77</v>
      </c>
      <c r="AM63" s="12" t="s">
        <v>78</v>
      </c>
      <c r="AN63" s="12" t="s">
        <v>79</v>
      </c>
      <c r="AO63" s="12" t="s">
        <v>80</v>
      </c>
      <c r="AP63" s="12" t="s">
        <v>81</v>
      </c>
      <c r="AQ63" s="12" t="s">
        <v>82</v>
      </c>
      <c r="AR63" s="12" t="s">
        <v>83</v>
      </c>
      <c r="AS63" s="12" t="s">
        <v>84</v>
      </c>
      <c r="AT63" s="12" t="s">
        <v>85</v>
      </c>
      <c r="AU63" s="12" t="s">
        <v>86</v>
      </c>
    </row>
    <row r="64" spans="1:47">
      <c r="A64" s="12" t="s">
        <v>87</v>
      </c>
      <c r="B64" s="12">
        <v>173112.6</v>
      </c>
      <c r="C64" s="12">
        <v>172347.6</v>
      </c>
      <c r="D64" s="12">
        <v>180856.6</v>
      </c>
      <c r="E64" s="12">
        <v>187783.8</v>
      </c>
      <c r="F64" s="12">
        <v>189423</v>
      </c>
      <c r="G64" s="12">
        <v>177402.2</v>
      </c>
      <c r="H64" s="12">
        <v>189675.6</v>
      </c>
      <c r="I64" s="12">
        <v>191955.4</v>
      </c>
      <c r="J64" s="12">
        <v>202512.3</v>
      </c>
      <c r="K64" s="12">
        <v>197207.4</v>
      </c>
      <c r="L64" s="12">
        <v>194366.2</v>
      </c>
      <c r="M64" s="12">
        <v>197269.3</v>
      </c>
      <c r="N64" s="12">
        <v>201632</v>
      </c>
      <c r="O64" s="12">
        <v>199783</v>
      </c>
      <c r="P64" s="12">
        <v>200000.6</v>
      </c>
      <c r="Q64" s="12">
        <v>200063.3</v>
      </c>
      <c r="R64" s="12">
        <v>201323.1</v>
      </c>
      <c r="S64" s="12">
        <v>201323.5</v>
      </c>
      <c r="T64" s="12">
        <v>201323.5</v>
      </c>
      <c r="U64" s="12">
        <v>201323.5</v>
      </c>
      <c r="V64" s="12">
        <v>201323.2</v>
      </c>
      <c r="W64" s="12">
        <v>201323.4</v>
      </c>
      <c r="X64" s="12">
        <v>204753.3</v>
      </c>
      <c r="Y64" s="12">
        <v>206217.7</v>
      </c>
      <c r="Z64" s="12">
        <v>206217.60000000001</v>
      </c>
      <c r="AA64" s="12">
        <v>207682.3</v>
      </c>
      <c r="AB64" s="12">
        <v>210610.7</v>
      </c>
      <c r="AC64" s="12">
        <v>210610.6</v>
      </c>
      <c r="AD64" s="12">
        <v>210610.5</v>
      </c>
      <c r="AE64" s="12">
        <v>210610.5</v>
      </c>
      <c r="AF64" s="12">
        <v>210610.7</v>
      </c>
      <c r="AG64" s="12">
        <v>210610.5</v>
      </c>
      <c r="AH64" s="12">
        <v>210610.7</v>
      </c>
      <c r="AI64" s="12">
        <v>210610.6</v>
      </c>
      <c r="AJ64" s="12">
        <v>210610.7</v>
      </c>
      <c r="AK64" s="12">
        <v>210610.6</v>
      </c>
      <c r="AL64" s="12">
        <v>210610.7</v>
      </c>
      <c r="AM64" s="12">
        <v>210610.9</v>
      </c>
      <c r="AN64" s="12">
        <v>210953.2</v>
      </c>
      <c r="AO64" s="12">
        <v>211261.2</v>
      </c>
      <c r="AP64" s="12">
        <v>211538.6</v>
      </c>
      <c r="AQ64" s="12">
        <v>211788.2</v>
      </c>
      <c r="AR64" s="12">
        <v>212013</v>
      </c>
      <c r="AS64" s="12">
        <v>212215.1</v>
      </c>
      <c r="AT64" s="12">
        <v>212397.1</v>
      </c>
      <c r="AU64" s="12">
        <v>212560.8</v>
      </c>
    </row>
    <row r="65" spans="1:47">
      <c r="A65" s="12" t="s">
        <v>88</v>
      </c>
      <c r="B65" s="12">
        <v>416</v>
      </c>
      <c r="C65" s="12">
        <v>419</v>
      </c>
      <c r="D65" s="12">
        <v>617</v>
      </c>
      <c r="E65" s="12">
        <v>565</v>
      </c>
      <c r="F65" s="12">
        <v>1322</v>
      </c>
      <c r="G65" s="12">
        <v>1535.14</v>
      </c>
      <c r="H65" s="12">
        <v>1393.8</v>
      </c>
      <c r="I65" s="12">
        <v>2278.06</v>
      </c>
      <c r="J65" s="12">
        <v>4717.8599999999997</v>
      </c>
      <c r="K65" s="12">
        <v>6124.31</v>
      </c>
      <c r="L65" s="12">
        <v>6076.96</v>
      </c>
      <c r="M65" s="12">
        <v>9101.77</v>
      </c>
      <c r="N65" s="12">
        <v>9266.83</v>
      </c>
      <c r="O65" s="12">
        <v>9954.51</v>
      </c>
      <c r="P65" s="12">
        <v>10513.8</v>
      </c>
      <c r="Q65" s="12">
        <v>10577.57</v>
      </c>
      <c r="R65" s="12">
        <v>10577.56</v>
      </c>
      <c r="S65" s="12">
        <v>10577.59</v>
      </c>
      <c r="T65" s="12">
        <v>11015.59</v>
      </c>
      <c r="U65" s="12">
        <v>11015.59</v>
      </c>
      <c r="V65" s="12">
        <v>11015.57</v>
      </c>
      <c r="W65" s="12">
        <v>11015.58</v>
      </c>
      <c r="X65" s="12">
        <v>11015.57</v>
      </c>
      <c r="Y65" s="12">
        <v>11015.58</v>
      </c>
      <c r="Z65" s="12">
        <v>11015.57</v>
      </c>
      <c r="AA65" s="12">
        <v>11265.08</v>
      </c>
      <c r="AB65" s="12">
        <v>11512.05</v>
      </c>
      <c r="AC65" s="12">
        <v>11756.57</v>
      </c>
      <c r="AD65" s="12">
        <v>11998.63</v>
      </c>
      <c r="AE65" s="12">
        <v>12238.29</v>
      </c>
      <c r="AF65" s="12">
        <v>12475.56</v>
      </c>
      <c r="AG65" s="12">
        <v>12710.44</v>
      </c>
      <c r="AH65" s="12">
        <v>12942.99</v>
      </c>
      <c r="AI65" s="12">
        <v>13569.05</v>
      </c>
      <c r="AJ65" s="12">
        <v>14202.42</v>
      </c>
      <c r="AK65" s="12">
        <v>14842.96</v>
      </c>
      <c r="AL65" s="12">
        <v>15611.68</v>
      </c>
      <c r="AM65" s="12">
        <v>16388.96</v>
      </c>
      <c r="AN65" s="12">
        <v>17174.55</v>
      </c>
      <c r="AO65" s="12">
        <v>17968.23</v>
      </c>
      <c r="AP65" s="12">
        <v>18769.82</v>
      </c>
      <c r="AQ65" s="12">
        <v>19579.060000000001</v>
      </c>
      <c r="AR65" s="12">
        <v>20395.77</v>
      </c>
      <c r="AS65" s="12">
        <v>21219.68</v>
      </c>
      <c r="AT65" s="12">
        <v>22050.66</v>
      </c>
      <c r="AU65" s="12">
        <v>22888.45</v>
      </c>
    </row>
    <row r="66" spans="1:47">
      <c r="A66" s="12" t="s">
        <v>89</v>
      </c>
      <c r="B66" s="12">
        <v>646</v>
      </c>
      <c r="C66" s="12">
        <v>646</v>
      </c>
      <c r="D66" s="12">
        <v>646</v>
      </c>
      <c r="E66" s="12">
        <v>439</v>
      </c>
      <c r="F66" s="12">
        <v>550</v>
      </c>
      <c r="G66" s="12">
        <v>843.91</v>
      </c>
      <c r="H66" s="12">
        <v>1088.82</v>
      </c>
      <c r="I66" s="12">
        <v>1232.8499999999999</v>
      </c>
      <c r="J66" s="12">
        <v>1613.84</v>
      </c>
      <c r="K66" s="12">
        <v>943.52</v>
      </c>
      <c r="L66" s="12">
        <v>803.8</v>
      </c>
      <c r="M66" s="12">
        <v>1348.41</v>
      </c>
      <c r="N66" s="12">
        <v>1396.41</v>
      </c>
      <c r="O66" s="12">
        <v>1251.52</v>
      </c>
      <c r="P66" s="12">
        <v>1121.1199999999999</v>
      </c>
      <c r="Q66" s="12">
        <v>1162.75</v>
      </c>
      <c r="R66" s="12">
        <v>1369.83</v>
      </c>
      <c r="S66" s="12">
        <v>1495.98</v>
      </c>
      <c r="T66" s="12">
        <v>1495.98</v>
      </c>
      <c r="U66" s="12">
        <v>1495.98</v>
      </c>
      <c r="V66" s="12">
        <v>1495.98</v>
      </c>
      <c r="W66" s="12">
        <v>1622.12</v>
      </c>
      <c r="X66" s="12">
        <v>1622.12</v>
      </c>
      <c r="Y66" s="12">
        <v>1622.12</v>
      </c>
      <c r="Z66" s="12">
        <v>1622.12</v>
      </c>
      <c r="AA66" s="12">
        <v>1664.17</v>
      </c>
      <c r="AB66" s="12">
        <v>1664.17</v>
      </c>
      <c r="AC66" s="12">
        <v>1664.17</v>
      </c>
      <c r="AD66" s="12">
        <v>1664.17</v>
      </c>
      <c r="AE66" s="12">
        <v>1664.17</v>
      </c>
      <c r="AF66" s="12">
        <v>1664.17</v>
      </c>
      <c r="AG66" s="12">
        <v>1664.17</v>
      </c>
      <c r="AH66" s="12">
        <v>1664.17</v>
      </c>
      <c r="AI66" s="12">
        <v>1664.17</v>
      </c>
      <c r="AJ66" s="12">
        <v>1664.17</v>
      </c>
      <c r="AK66" s="12">
        <v>1664.17</v>
      </c>
      <c r="AL66" s="12">
        <v>1664.17</v>
      </c>
      <c r="AM66" s="12">
        <v>1664.17</v>
      </c>
      <c r="AN66" s="12">
        <v>1664.17</v>
      </c>
      <c r="AO66" s="12">
        <v>1664.17</v>
      </c>
      <c r="AP66" s="12">
        <v>1664.17</v>
      </c>
      <c r="AQ66" s="12">
        <v>1709.2</v>
      </c>
      <c r="AR66" s="12">
        <v>1754.31</v>
      </c>
      <c r="AS66" s="12">
        <v>1799.69</v>
      </c>
      <c r="AT66" s="12">
        <v>1845.15</v>
      </c>
      <c r="AU66" s="12">
        <v>1890.7</v>
      </c>
    </row>
    <row r="67" spans="1:47">
      <c r="A67" s="12" t="s">
        <v>90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0.26</v>
      </c>
      <c r="Q67" s="12">
        <v>17.78</v>
      </c>
      <c r="R67" s="12">
        <v>17.78</v>
      </c>
      <c r="S67" s="12">
        <v>17.78</v>
      </c>
      <c r="T67" s="12">
        <v>17.78</v>
      </c>
      <c r="U67" s="12">
        <v>35.299999999999997</v>
      </c>
      <c r="V67" s="12">
        <v>35.299999999999997</v>
      </c>
      <c r="W67" s="12">
        <v>35.299999999999997</v>
      </c>
      <c r="X67" s="12">
        <v>35.299999999999997</v>
      </c>
      <c r="Y67" s="12">
        <v>52.82</v>
      </c>
      <c r="Z67" s="12">
        <v>52.82</v>
      </c>
      <c r="AA67" s="12">
        <v>52.82</v>
      </c>
      <c r="AB67" s="12">
        <v>52.82</v>
      </c>
      <c r="AC67" s="12">
        <v>79.099999999999994</v>
      </c>
      <c r="AD67" s="12">
        <v>79.099999999999994</v>
      </c>
      <c r="AE67" s="12">
        <v>79.099999999999994</v>
      </c>
      <c r="AF67" s="12">
        <v>79.099999999999994</v>
      </c>
      <c r="AG67" s="12">
        <v>105.38</v>
      </c>
      <c r="AH67" s="12">
        <v>105.38</v>
      </c>
      <c r="AI67" s="12">
        <v>105.38</v>
      </c>
      <c r="AJ67" s="12">
        <v>105.38</v>
      </c>
      <c r="AK67" s="12">
        <v>138.22999999999999</v>
      </c>
      <c r="AL67" s="12">
        <v>144.80000000000001</v>
      </c>
      <c r="AM67" s="12">
        <v>151.37</v>
      </c>
      <c r="AN67" s="12">
        <v>157.94</v>
      </c>
      <c r="AO67" s="12">
        <v>164.51</v>
      </c>
      <c r="AP67" s="12">
        <v>171.08</v>
      </c>
      <c r="AQ67" s="12">
        <v>177.65</v>
      </c>
      <c r="AR67" s="12">
        <v>184.22</v>
      </c>
      <c r="AS67" s="12">
        <v>190.79</v>
      </c>
      <c r="AT67" s="12">
        <v>197.36</v>
      </c>
      <c r="AU67" s="12">
        <v>203.93</v>
      </c>
    </row>
    <row r="68" spans="1:47">
      <c r="A68" s="12" t="s">
        <v>91</v>
      </c>
      <c r="B68" s="12">
        <v>4321.58</v>
      </c>
      <c r="C68" s="12">
        <v>4321.58</v>
      </c>
      <c r="D68" s="12">
        <v>4321.58</v>
      </c>
      <c r="E68" s="12">
        <v>3624.23</v>
      </c>
      <c r="F68" s="12">
        <v>3596.28</v>
      </c>
      <c r="G68" s="12">
        <v>3551.59</v>
      </c>
      <c r="H68" s="12">
        <v>3525.22</v>
      </c>
      <c r="I68" s="12">
        <v>4212.62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</row>
    <row r="69" spans="1:47">
      <c r="A69" s="12" t="s">
        <v>92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</row>
    <row r="70" spans="1:47">
      <c r="A70" s="12" t="s">
        <v>93</v>
      </c>
      <c r="B70" s="12">
        <v>269</v>
      </c>
      <c r="C70" s="12">
        <v>1326</v>
      </c>
      <c r="D70" s="12">
        <v>3945</v>
      </c>
      <c r="E70" s="12">
        <v>228</v>
      </c>
      <c r="F70" s="12">
        <v>264</v>
      </c>
      <c r="G70" s="12">
        <v>222.4</v>
      </c>
      <c r="H70" s="12">
        <v>174.24</v>
      </c>
      <c r="I70" s="12">
        <v>185.01</v>
      </c>
      <c r="J70" s="12">
        <v>112.84</v>
      </c>
      <c r="K70" s="12">
        <v>156.54</v>
      </c>
      <c r="L70" s="12">
        <v>137.87</v>
      </c>
      <c r="M70" s="12">
        <v>164.89</v>
      </c>
      <c r="N70" s="12">
        <v>178.41</v>
      </c>
      <c r="O70" s="12">
        <v>170.81</v>
      </c>
      <c r="P70" s="12">
        <v>170.79</v>
      </c>
      <c r="Q70" s="12">
        <v>170.79</v>
      </c>
      <c r="R70" s="12">
        <v>170.79</v>
      </c>
      <c r="S70" s="12">
        <v>170.79</v>
      </c>
      <c r="T70" s="12">
        <v>170.79</v>
      </c>
      <c r="U70" s="12">
        <v>170.79</v>
      </c>
      <c r="V70" s="12">
        <v>170.79</v>
      </c>
      <c r="W70" s="12">
        <v>170.79</v>
      </c>
      <c r="X70" s="12">
        <v>170.79</v>
      </c>
      <c r="Y70" s="12">
        <v>170.79</v>
      </c>
      <c r="Z70" s="12">
        <v>170.79</v>
      </c>
      <c r="AA70" s="12">
        <v>170.79</v>
      </c>
      <c r="AB70" s="12">
        <v>170.79</v>
      </c>
      <c r="AC70" s="12">
        <v>170.79</v>
      </c>
      <c r="AD70" s="12">
        <v>170.79</v>
      </c>
      <c r="AE70" s="12">
        <v>170.79</v>
      </c>
      <c r="AF70" s="12">
        <v>170.79</v>
      </c>
      <c r="AG70" s="12">
        <v>170.79</v>
      </c>
      <c r="AH70" s="12">
        <v>170.79</v>
      </c>
      <c r="AI70" s="12">
        <v>170.79</v>
      </c>
      <c r="AJ70" s="12">
        <v>170.79</v>
      </c>
      <c r="AK70" s="12">
        <v>170.79</v>
      </c>
      <c r="AL70" s="12">
        <v>171.16</v>
      </c>
      <c r="AM70" s="12">
        <v>171.24</v>
      </c>
      <c r="AN70" s="12">
        <v>171.24</v>
      </c>
      <c r="AO70" s="12">
        <v>171.08</v>
      </c>
      <c r="AP70" s="12">
        <v>171.14</v>
      </c>
      <c r="AQ70" s="12">
        <v>171.08</v>
      </c>
      <c r="AR70" s="12">
        <v>171.17</v>
      </c>
      <c r="AS70" s="12">
        <v>171.12</v>
      </c>
      <c r="AT70" s="12">
        <v>171.24</v>
      </c>
      <c r="AU70" s="12">
        <v>171.24</v>
      </c>
    </row>
    <row r="71" spans="1:47">
      <c r="A71" s="12" t="s">
        <v>94</v>
      </c>
      <c r="B71" s="12">
        <v>180.26</v>
      </c>
      <c r="C71" s="12">
        <v>366.03</v>
      </c>
      <c r="D71" s="12">
        <v>668.83</v>
      </c>
      <c r="E71" s="12">
        <v>532.89</v>
      </c>
      <c r="F71" s="12">
        <v>392.12</v>
      </c>
      <c r="G71" s="12">
        <v>585.88</v>
      </c>
      <c r="H71" s="12">
        <v>546.17999999999995</v>
      </c>
      <c r="I71" s="12">
        <v>518.65</v>
      </c>
      <c r="J71" s="12">
        <v>475.06</v>
      </c>
      <c r="K71" s="12">
        <v>496.68</v>
      </c>
      <c r="L71" s="12">
        <v>548.04</v>
      </c>
      <c r="M71" s="12">
        <v>655.05999999999995</v>
      </c>
      <c r="N71" s="12">
        <v>425.06</v>
      </c>
      <c r="O71" s="12">
        <v>606.05999999999995</v>
      </c>
      <c r="P71" s="12">
        <v>606.04999999999995</v>
      </c>
      <c r="Q71" s="12">
        <v>606.04999999999995</v>
      </c>
      <c r="R71" s="12">
        <v>606.04999999999995</v>
      </c>
      <c r="S71" s="12">
        <v>606.04999999999995</v>
      </c>
      <c r="T71" s="12">
        <v>606.04999999999995</v>
      </c>
      <c r="U71" s="12">
        <v>606.04999999999995</v>
      </c>
      <c r="V71" s="12">
        <v>606.04999999999995</v>
      </c>
      <c r="W71" s="12">
        <v>606.04999999999995</v>
      </c>
      <c r="X71" s="12">
        <v>606.04999999999995</v>
      </c>
      <c r="Y71" s="12">
        <v>606.04999999999995</v>
      </c>
      <c r="Z71" s="12">
        <v>606.04999999999995</v>
      </c>
      <c r="AA71" s="12">
        <v>606.04999999999995</v>
      </c>
      <c r="AB71" s="12">
        <v>606.04999999999995</v>
      </c>
      <c r="AC71" s="12">
        <v>606.04999999999995</v>
      </c>
      <c r="AD71" s="12">
        <v>606.04999999999995</v>
      </c>
      <c r="AE71" s="12">
        <v>606.04999999999995</v>
      </c>
      <c r="AF71" s="12">
        <v>475.43</v>
      </c>
      <c r="AG71" s="12">
        <v>475.43</v>
      </c>
      <c r="AH71" s="12">
        <v>475.43</v>
      </c>
      <c r="AI71" s="12">
        <v>475.43</v>
      </c>
      <c r="AJ71" s="12">
        <v>475.43</v>
      </c>
      <c r="AK71" s="12">
        <v>475.43</v>
      </c>
      <c r="AL71" s="12">
        <v>475.43</v>
      </c>
      <c r="AM71" s="12">
        <v>475.43</v>
      </c>
      <c r="AN71" s="12">
        <v>475.43</v>
      </c>
      <c r="AO71" s="12">
        <v>475.43</v>
      </c>
      <c r="AP71" s="12">
        <v>475.43</v>
      </c>
      <c r="AQ71" s="12">
        <v>475.43</v>
      </c>
      <c r="AR71" s="12">
        <v>475.43</v>
      </c>
      <c r="AS71" s="12">
        <v>475.43</v>
      </c>
      <c r="AT71" s="12">
        <v>475.43</v>
      </c>
      <c r="AU71" s="12">
        <v>475.43</v>
      </c>
    </row>
    <row r="73" spans="1:47" ht="18">
      <c r="A73" s="13" t="s">
        <v>100</v>
      </c>
    </row>
    <row r="74" spans="1:47">
      <c r="A74" s="12" t="s">
        <v>40</v>
      </c>
      <c r="B74" s="12" t="s">
        <v>41</v>
      </c>
      <c r="C74" s="12" t="s">
        <v>42</v>
      </c>
      <c r="D74" s="12" t="s">
        <v>43</v>
      </c>
      <c r="E74" s="12" t="s">
        <v>44</v>
      </c>
      <c r="F74" s="12" t="s">
        <v>45</v>
      </c>
      <c r="G74" s="12" t="s">
        <v>46</v>
      </c>
      <c r="H74" s="12" t="s">
        <v>47</v>
      </c>
      <c r="I74" s="12" t="s">
        <v>48</v>
      </c>
      <c r="J74" s="12" t="s">
        <v>49</v>
      </c>
      <c r="K74" s="12" t="s">
        <v>50</v>
      </c>
      <c r="L74" s="12" t="s">
        <v>51</v>
      </c>
      <c r="M74" s="12" t="s">
        <v>52</v>
      </c>
      <c r="N74" s="12" t="s">
        <v>53</v>
      </c>
      <c r="O74" s="12" t="s">
        <v>54</v>
      </c>
      <c r="P74" s="12" t="s">
        <v>55</v>
      </c>
      <c r="Q74" s="12" t="s">
        <v>56</v>
      </c>
      <c r="R74" s="12" t="s">
        <v>57</v>
      </c>
      <c r="S74" s="12" t="s">
        <v>58</v>
      </c>
      <c r="T74" s="12" t="s">
        <v>59</v>
      </c>
      <c r="U74" s="12" t="s">
        <v>60</v>
      </c>
      <c r="V74" s="12" t="s">
        <v>61</v>
      </c>
      <c r="W74" s="12" t="s">
        <v>62</v>
      </c>
      <c r="X74" s="12" t="s">
        <v>63</v>
      </c>
      <c r="Y74" s="12" t="s">
        <v>64</v>
      </c>
      <c r="Z74" s="12" t="s">
        <v>65</v>
      </c>
      <c r="AA74" s="12" t="s">
        <v>66</v>
      </c>
      <c r="AB74" s="12" t="s">
        <v>67</v>
      </c>
      <c r="AC74" s="12" t="s">
        <v>68</v>
      </c>
      <c r="AD74" s="12" t="s">
        <v>69</v>
      </c>
      <c r="AE74" s="12" t="s">
        <v>70</v>
      </c>
      <c r="AF74" s="12" t="s">
        <v>71</v>
      </c>
      <c r="AG74" s="12" t="s">
        <v>72</v>
      </c>
      <c r="AH74" s="12" t="s">
        <v>73</v>
      </c>
      <c r="AI74" s="12" t="s">
        <v>74</v>
      </c>
      <c r="AJ74" s="12" t="s">
        <v>75</v>
      </c>
      <c r="AK74" s="12" t="s">
        <v>76</v>
      </c>
      <c r="AL74" s="12" t="s">
        <v>77</v>
      </c>
      <c r="AM74" s="12" t="s">
        <v>78</v>
      </c>
      <c r="AN74" s="12" t="s">
        <v>79</v>
      </c>
      <c r="AO74" s="12" t="s">
        <v>80</v>
      </c>
      <c r="AP74" s="12" t="s">
        <v>81</v>
      </c>
      <c r="AQ74" s="12" t="s">
        <v>82</v>
      </c>
      <c r="AR74" s="12" t="s">
        <v>83</v>
      </c>
      <c r="AS74" s="12" t="s">
        <v>84</v>
      </c>
      <c r="AT74" s="12" t="s">
        <v>85</v>
      </c>
      <c r="AU74" s="12" t="s">
        <v>86</v>
      </c>
    </row>
    <row r="75" spans="1:47">
      <c r="A75" s="12" t="s">
        <v>87</v>
      </c>
      <c r="B75" s="12">
        <v>35480</v>
      </c>
      <c r="C75" s="12">
        <v>36031.99</v>
      </c>
      <c r="D75" s="12">
        <v>34315</v>
      </c>
      <c r="E75" s="12">
        <v>39614.99</v>
      </c>
      <c r="F75" s="12">
        <v>39685.01</v>
      </c>
      <c r="G75" s="12">
        <v>32555</v>
      </c>
      <c r="H75" s="12">
        <v>34907</v>
      </c>
      <c r="I75" s="12">
        <v>33887</v>
      </c>
      <c r="J75" s="12">
        <v>37936</v>
      </c>
      <c r="K75" s="12">
        <v>39199.480000000003</v>
      </c>
      <c r="L75" s="12">
        <v>34947.93</v>
      </c>
      <c r="M75" s="12">
        <v>36512.51</v>
      </c>
      <c r="N75" s="12">
        <v>40015.85</v>
      </c>
      <c r="O75" s="12">
        <v>38280.99</v>
      </c>
      <c r="P75" s="12">
        <v>38529.019999999997</v>
      </c>
      <c r="Q75" s="12">
        <v>38534.639999999999</v>
      </c>
      <c r="R75" s="12">
        <v>38569.35</v>
      </c>
      <c r="S75" s="12">
        <v>38569.339999999997</v>
      </c>
      <c r="T75" s="12">
        <v>38569.35</v>
      </c>
      <c r="U75" s="12">
        <v>38569.339999999997</v>
      </c>
      <c r="V75" s="12">
        <v>38569.33</v>
      </c>
      <c r="W75" s="12">
        <v>38569.339999999997</v>
      </c>
      <c r="X75" s="12">
        <v>38569.33</v>
      </c>
      <c r="Y75" s="12">
        <v>38569.339999999997</v>
      </c>
      <c r="Z75" s="12">
        <v>38569.339999999997</v>
      </c>
      <c r="AA75" s="12">
        <v>38569.339999999997</v>
      </c>
      <c r="AB75" s="12">
        <v>38569.360000000001</v>
      </c>
      <c r="AC75" s="12">
        <v>38569.339999999997</v>
      </c>
      <c r="AD75" s="12">
        <v>38678.629999999997</v>
      </c>
      <c r="AE75" s="12">
        <v>38678.639999999999</v>
      </c>
      <c r="AF75" s="12">
        <v>38846.75</v>
      </c>
      <c r="AG75" s="12">
        <v>38846.769999999997</v>
      </c>
      <c r="AH75" s="12">
        <v>39098.949999999997</v>
      </c>
      <c r="AI75" s="12">
        <v>39098.959999999999</v>
      </c>
      <c r="AJ75" s="12">
        <v>39267.089999999997</v>
      </c>
      <c r="AK75" s="12">
        <v>39267.11</v>
      </c>
      <c r="AL75" s="12">
        <v>39267.11</v>
      </c>
      <c r="AM75" s="12">
        <v>39267.1</v>
      </c>
      <c r="AN75" s="12">
        <v>39267.11</v>
      </c>
      <c r="AO75" s="12">
        <v>39267.089999999997</v>
      </c>
      <c r="AP75" s="12">
        <v>39267.08</v>
      </c>
      <c r="AQ75" s="12">
        <v>39267.07</v>
      </c>
      <c r="AR75" s="12">
        <v>39267.1</v>
      </c>
      <c r="AS75" s="12">
        <v>39267.089999999997</v>
      </c>
      <c r="AT75" s="12">
        <v>39868.39</v>
      </c>
      <c r="AU75" s="12">
        <v>39868.39</v>
      </c>
    </row>
    <row r="76" spans="1:47">
      <c r="A76" s="12" t="s">
        <v>88</v>
      </c>
      <c r="B76" s="12">
        <v>26</v>
      </c>
      <c r="C76" s="12">
        <v>145</v>
      </c>
      <c r="D76" s="12">
        <v>494</v>
      </c>
      <c r="E76" s="12">
        <v>1400</v>
      </c>
      <c r="F76" s="12">
        <v>2300</v>
      </c>
      <c r="G76" s="12">
        <v>2800</v>
      </c>
      <c r="H76" s="12">
        <v>3900</v>
      </c>
      <c r="I76" s="12">
        <v>4600</v>
      </c>
      <c r="J76" s="12">
        <v>5200</v>
      </c>
      <c r="K76" s="12">
        <v>6900.64</v>
      </c>
      <c r="L76" s="12">
        <v>11395.51</v>
      </c>
      <c r="M76" s="12">
        <v>10757.57</v>
      </c>
      <c r="N76" s="12">
        <v>10463.84</v>
      </c>
      <c r="O76" s="12">
        <v>11963.67</v>
      </c>
      <c r="P76" s="12">
        <v>13184.85</v>
      </c>
      <c r="Q76" s="12">
        <v>13395.08</v>
      </c>
      <c r="R76" s="12">
        <v>13745.48</v>
      </c>
      <c r="S76" s="12">
        <v>13745.49</v>
      </c>
      <c r="T76" s="12">
        <v>13745.49</v>
      </c>
      <c r="U76" s="12">
        <v>13745.49</v>
      </c>
      <c r="V76" s="12">
        <v>13745.49</v>
      </c>
      <c r="W76" s="12">
        <v>13745.48</v>
      </c>
      <c r="X76" s="12">
        <v>13745.49</v>
      </c>
      <c r="Y76" s="12">
        <v>13745.48</v>
      </c>
      <c r="Z76" s="12">
        <v>13763.01</v>
      </c>
      <c r="AA76" s="12">
        <v>14100.08</v>
      </c>
      <c r="AB76" s="12">
        <v>14434.51</v>
      </c>
      <c r="AC76" s="12">
        <v>14766.25</v>
      </c>
      <c r="AD76" s="12">
        <v>15095.4</v>
      </c>
      <c r="AE76" s="12">
        <v>15421.88</v>
      </c>
      <c r="AF76" s="12">
        <v>15745.81</v>
      </c>
      <c r="AG76" s="12">
        <v>16067.22</v>
      </c>
      <c r="AH76" s="12">
        <v>16386.04</v>
      </c>
      <c r="AI76" s="12">
        <v>16702.47</v>
      </c>
      <c r="AJ76" s="12">
        <v>17016.330000000002</v>
      </c>
      <c r="AK76" s="12">
        <v>17327.669999999998</v>
      </c>
      <c r="AL76" s="12">
        <v>17636.68</v>
      </c>
      <c r="AM76" s="12">
        <v>17943.18</v>
      </c>
      <c r="AN76" s="12">
        <v>18247.32</v>
      </c>
      <c r="AO76" s="12">
        <v>18549.169999999998</v>
      </c>
      <c r="AP76" s="12">
        <v>18848.59</v>
      </c>
      <c r="AQ76" s="12">
        <v>19145.580000000002</v>
      </c>
      <c r="AR76" s="12">
        <v>19440.39</v>
      </c>
      <c r="AS76" s="12">
        <v>19732.88</v>
      </c>
      <c r="AT76" s="12">
        <v>20023.13</v>
      </c>
      <c r="AU76" s="12">
        <v>20311.11</v>
      </c>
    </row>
    <row r="77" spans="1:47">
      <c r="A77" s="12" t="s">
        <v>89</v>
      </c>
      <c r="B77" s="12">
        <v>807.53</v>
      </c>
      <c r="C77" s="12">
        <v>733.51</v>
      </c>
      <c r="D77" s="12">
        <v>598.95000000000005</v>
      </c>
      <c r="E77" s="12">
        <v>484.04</v>
      </c>
      <c r="F77" s="12">
        <v>657.05</v>
      </c>
      <c r="G77" s="12">
        <v>735.1</v>
      </c>
      <c r="H77" s="12">
        <v>607.89</v>
      </c>
      <c r="I77" s="12">
        <v>672.86</v>
      </c>
      <c r="J77" s="12">
        <v>586.34</v>
      </c>
      <c r="K77" s="12">
        <v>905.14</v>
      </c>
      <c r="L77" s="12">
        <v>656.52</v>
      </c>
      <c r="M77" s="12">
        <v>1389.04</v>
      </c>
      <c r="N77" s="12">
        <v>1110.1600000000001</v>
      </c>
      <c r="O77" s="12">
        <v>1499.73</v>
      </c>
      <c r="P77" s="12">
        <v>739.32</v>
      </c>
      <c r="Q77" s="12">
        <v>739.32</v>
      </c>
      <c r="R77" s="12">
        <v>739.32</v>
      </c>
      <c r="S77" s="12">
        <v>739.32</v>
      </c>
      <c r="T77" s="12">
        <v>739.32</v>
      </c>
      <c r="U77" s="12">
        <v>739.32</v>
      </c>
      <c r="V77" s="12">
        <v>739.32</v>
      </c>
      <c r="W77" s="12">
        <v>739.32</v>
      </c>
      <c r="X77" s="12">
        <v>739.32</v>
      </c>
      <c r="Y77" s="12">
        <v>739.32</v>
      </c>
      <c r="Z77" s="12">
        <v>739.32</v>
      </c>
      <c r="AA77" s="12">
        <v>739.32</v>
      </c>
      <c r="AB77" s="12">
        <v>739.32</v>
      </c>
      <c r="AC77" s="12">
        <v>739.32</v>
      </c>
      <c r="AD77" s="12">
        <v>739.32</v>
      </c>
      <c r="AE77" s="12">
        <v>739.32</v>
      </c>
      <c r="AF77" s="12">
        <v>739.32</v>
      </c>
      <c r="AG77" s="12">
        <v>739.32</v>
      </c>
      <c r="AH77" s="12">
        <v>739.32</v>
      </c>
      <c r="AI77" s="12">
        <v>739.32</v>
      </c>
      <c r="AJ77" s="12">
        <v>739.32</v>
      </c>
      <c r="AK77" s="12">
        <v>739.32</v>
      </c>
      <c r="AL77" s="12">
        <v>739.32</v>
      </c>
      <c r="AM77" s="12">
        <v>739.32</v>
      </c>
      <c r="AN77" s="12">
        <v>739.32</v>
      </c>
      <c r="AO77" s="12">
        <v>739.32</v>
      </c>
      <c r="AP77" s="12">
        <v>739.32</v>
      </c>
      <c r="AQ77" s="12">
        <v>739.32</v>
      </c>
      <c r="AR77" s="12">
        <v>739.32</v>
      </c>
      <c r="AS77" s="12">
        <v>739.32</v>
      </c>
      <c r="AT77" s="12">
        <v>739.32</v>
      </c>
      <c r="AU77" s="12">
        <v>739.32</v>
      </c>
    </row>
    <row r="78" spans="1:47">
      <c r="A78" s="12" t="s">
        <v>90</v>
      </c>
      <c r="B78" s="12">
        <v>0</v>
      </c>
      <c r="C78" s="12">
        <v>0</v>
      </c>
      <c r="D78" s="12">
        <v>0</v>
      </c>
      <c r="E78" s="12">
        <v>0</v>
      </c>
      <c r="F78" s="12">
        <v>5</v>
      </c>
      <c r="G78" s="12">
        <v>123</v>
      </c>
      <c r="H78" s="12">
        <v>398</v>
      </c>
      <c r="I78" s="12">
        <v>842</v>
      </c>
      <c r="J78" s="12">
        <v>1173</v>
      </c>
      <c r="K78" s="12">
        <v>1757.71</v>
      </c>
      <c r="L78" s="12">
        <v>2953.84</v>
      </c>
      <c r="M78" s="12">
        <v>2987.91</v>
      </c>
      <c r="N78" s="12">
        <v>2987.91</v>
      </c>
      <c r="O78" s="12">
        <v>2987.91</v>
      </c>
      <c r="P78" s="12">
        <v>3065</v>
      </c>
      <c r="Q78" s="12">
        <v>3065</v>
      </c>
      <c r="R78" s="12">
        <v>3065</v>
      </c>
      <c r="S78" s="12">
        <v>3065</v>
      </c>
      <c r="T78" s="12">
        <v>3065</v>
      </c>
      <c r="U78" s="12">
        <v>3109.24</v>
      </c>
      <c r="V78" s="12">
        <v>3153.48</v>
      </c>
      <c r="W78" s="12">
        <v>3197.71</v>
      </c>
      <c r="X78" s="12">
        <v>3241.95</v>
      </c>
      <c r="Y78" s="12">
        <v>3286.19</v>
      </c>
      <c r="Z78" s="12">
        <v>3330.43</v>
      </c>
      <c r="AA78" s="12">
        <v>3374.67</v>
      </c>
      <c r="AB78" s="12">
        <v>3418.91</v>
      </c>
      <c r="AC78" s="12">
        <v>3463.15</v>
      </c>
      <c r="AD78" s="12">
        <v>3507.39</v>
      </c>
      <c r="AE78" s="12">
        <v>3551.63</v>
      </c>
      <c r="AF78" s="12">
        <v>3595.87</v>
      </c>
      <c r="AG78" s="12">
        <v>3640.11</v>
      </c>
      <c r="AH78" s="12">
        <v>3684.34</v>
      </c>
      <c r="AI78" s="12">
        <v>3728.58</v>
      </c>
      <c r="AJ78" s="12">
        <v>3772.82</v>
      </c>
      <c r="AK78" s="12">
        <v>3817.06</v>
      </c>
      <c r="AL78" s="12">
        <v>3817.06</v>
      </c>
      <c r="AM78" s="12">
        <v>3817.06</v>
      </c>
      <c r="AN78" s="12">
        <v>3817.06</v>
      </c>
      <c r="AO78" s="12">
        <v>3817.06</v>
      </c>
      <c r="AP78" s="12">
        <v>3817.06</v>
      </c>
      <c r="AQ78" s="12">
        <v>3830.2</v>
      </c>
      <c r="AR78" s="12">
        <v>3843.34</v>
      </c>
      <c r="AS78" s="12">
        <v>3856.48</v>
      </c>
      <c r="AT78" s="12">
        <v>3869.62</v>
      </c>
      <c r="AU78" s="12">
        <v>3882.76</v>
      </c>
    </row>
    <row r="79" spans="1:47">
      <c r="A79" s="12" t="s">
        <v>91</v>
      </c>
      <c r="B79" s="12">
        <v>77969</v>
      </c>
      <c r="C79" s="12">
        <v>83457</v>
      </c>
      <c r="D79" s="12">
        <v>79750</v>
      </c>
      <c r="E79" s="12">
        <v>85832</v>
      </c>
      <c r="F79" s="12">
        <v>81395.98</v>
      </c>
      <c r="G79" s="12">
        <v>81975</v>
      </c>
      <c r="H79" s="12">
        <v>84766</v>
      </c>
      <c r="I79" s="12">
        <v>84866</v>
      </c>
      <c r="J79" s="12">
        <v>93102.99</v>
      </c>
      <c r="K79" s="12">
        <v>96195.59</v>
      </c>
      <c r="L79" s="12">
        <v>91768.76</v>
      </c>
      <c r="M79" s="12">
        <v>91142.48</v>
      </c>
      <c r="N79" s="12">
        <v>90445.04</v>
      </c>
      <c r="O79" s="12">
        <v>90155.26</v>
      </c>
      <c r="P79" s="12">
        <v>90155.19</v>
      </c>
      <c r="Q79" s="12">
        <v>84129.16</v>
      </c>
      <c r="R79" s="12">
        <v>85687.85</v>
      </c>
      <c r="S79" s="12">
        <v>71307.899999999994</v>
      </c>
      <c r="T79" s="12">
        <v>66938.31</v>
      </c>
      <c r="U79" s="12">
        <v>72918.67</v>
      </c>
      <c r="V79" s="12">
        <v>57676.72</v>
      </c>
      <c r="W79" s="12">
        <v>64638.73</v>
      </c>
      <c r="X79" s="12">
        <v>64661.06</v>
      </c>
      <c r="Y79" s="12">
        <v>70915.7</v>
      </c>
      <c r="Z79" s="12">
        <v>64795.09</v>
      </c>
      <c r="AA79" s="12">
        <v>71049.72</v>
      </c>
      <c r="AB79" s="12">
        <v>64929.11</v>
      </c>
      <c r="AC79" s="12">
        <v>71183.75</v>
      </c>
      <c r="AD79" s="12">
        <v>71183.75</v>
      </c>
      <c r="AE79" s="12">
        <v>77438.39</v>
      </c>
      <c r="AF79" s="12">
        <v>77438.39</v>
      </c>
      <c r="AG79" s="12">
        <v>77438.39</v>
      </c>
      <c r="AH79" s="12">
        <v>77438.39</v>
      </c>
      <c r="AI79" s="12">
        <v>77438.39</v>
      </c>
      <c r="AJ79" s="12">
        <v>77438.39</v>
      </c>
      <c r="AK79" s="12">
        <v>77438.39</v>
      </c>
      <c r="AL79" s="12">
        <v>77438.39</v>
      </c>
      <c r="AM79" s="12">
        <v>77438.39</v>
      </c>
      <c r="AN79" s="12">
        <v>77438.39</v>
      </c>
      <c r="AO79" s="12">
        <v>77438.39</v>
      </c>
      <c r="AP79" s="12">
        <v>77438.39</v>
      </c>
      <c r="AQ79" s="12">
        <v>77438.39</v>
      </c>
      <c r="AR79" s="12">
        <v>77438.39</v>
      </c>
      <c r="AS79" s="12">
        <v>77438.39</v>
      </c>
      <c r="AT79" s="12">
        <v>77438.39</v>
      </c>
      <c r="AU79" s="12">
        <v>77438.39</v>
      </c>
    </row>
    <row r="80" spans="1:47">
      <c r="A80" s="12" t="s">
        <v>92</v>
      </c>
      <c r="B80" s="12">
        <v>28734.080000000002</v>
      </c>
      <c r="C80" s="12">
        <v>23808.080000000002</v>
      </c>
      <c r="D80" s="12">
        <v>27468.720000000001</v>
      </c>
      <c r="E80" s="12">
        <v>22638.21</v>
      </c>
      <c r="F80" s="12">
        <v>10461.15</v>
      </c>
      <c r="G80" s="12">
        <v>10336.620000000001</v>
      </c>
      <c r="H80" s="12">
        <v>4329.34</v>
      </c>
      <c r="I80" s="12">
        <v>3596.74</v>
      </c>
      <c r="J80" s="12">
        <v>2742.24</v>
      </c>
      <c r="K80" s="12">
        <v>94.81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</row>
    <row r="81" spans="1:47">
      <c r="A81" s="12" t="s">
        <v>93</v>
      </c>
      <c r="B81" s="12">
        <v>13282.59</v>
      </c>
      <c r="C81" s="12">
        <v>11807.7</v>
      </c>
      <c r="D81" s="12">
        <v>13530.81</v>
      </c>
      <c r="E81" s="12">
        <v>11214.3</v>
      </c>
      <c r="F81" s="12">
        <v>7490.9</v>
      </c>
      <c r="G81" s="12">
        <v>16885.54</v>
      </c>
      <c r="H81" s="12">
        <v>24281.59</v>
      </c>
      <c r="I81" s="12">
        <v>23380.22</v>
      </c>
      <c r="J81" s="12">
        <v>18653.16</v>
      </c>
      <c r="K81" s="12">
        <v>15720.97</v>
      </c>
      <c r="L81" s="12">
        <v>16399.830000000002</v>
      </c>
      <c r="M81" s="12">
        <v>14192.83</v>
      </c>
      <c r="N81" s="12">
        <v>7748.06</v>
      </c>
      <c r="O81" s="12">
        <v>11893.24</v>
      </c>
      <c r="P81" s="12">
        <v>8801.99</v>
      </c>
      <c r="Q81" s="12">
        <v>3894.13</v>
      </c>
      <c r="R81" s="12">
        <v>3913.75</v>
      </c>
      <c r="S81" s="12">
        <v>9189.3799999999992</v>
      </c>
      <c r="T81" s="12">
        <v>11013.64</v>
      </c>
      <c r="U81" s="12">
        <v>9013.6</v>
      </c>
      <c r="V81" s="12">
        <v>21124.93</v>
      </c>
      <c r="W81" s="12">
        <v>15195.56</v>
      </c>
      <c r="X81" s="12">
        <v>16122.26</v>
      </c>
      <c r="Y81" s="12">
        <v>17456.23</v>
      </c>
      <c r="Z81" s="12">
        <v>24752.74</v>
      </c>
      <c r="AA81" s="12">
        <v>19519.580000000002</v>
      </c>
      <c r="AB81" s="12">
        <v>26475.86</v>
      </c>
      <c r="AC81" s="12">
        <v>22066.959999999999</v>
      </c>
      <c r="AD81" s="12">
        <v>23894.49</v>
      </c>
      <c r="AE81" s="12">
        <v>19716.54</v>
      </c>
      <c r="AF81" s="12">
        <v>21302.080000000002</v>
      </c>
      <c r="AG81" s="12">
        <v>22268.61</v>
      </c>
      <c r="AH81" s="12">
        <v>23640.97</v>
      </c>
      <c r="AI81" s="12">
        <v>25231.29</v>
      </c>
      <c r="AJ81" s="12">
        <v>26818.42</v>
      </c>
      <c r="AK81" s="12">
        <v>28268.6</v>
      </c>
      <c r="AL81" s="12">
        <v>30653.16</v>
      </c>
      <c r="AM81" s="12">
        <v>32054.79</v>
      </c>
      <c r="AN81" s="12">
        <v>33384.17</v>
      </c>
      <c r="AO81" s="12">
        <v>33875.360000000001</v>
      </c>
      <c r="AP81" s="12">
        <v>35231.949999999997</v>
      </c>
      <c r="AQ81" s="12">
        <v>35969.599999999999</v>
      </c>
      <c r="AR81" s="12">
        <v>36936.39</v>
      </c>
      <c r="AS81" s="12">
        <v>37742.480000000003</v>
      </c>
      <c r="AT81" s="12">
        <v>38734.22</v>
      </c>
      <c r="AU81" s="12">
        <v>39529.51</v>
      </c>
    </row>
    <row r="82" spans="1:47">
      <c r="A82" s="12" t="s">
        <v>94</v>
      </c>
      <c r="B82" s="12">
        <v>309.95</v>
      </c>
      <c r="C82" s="12">
        <v>309.95</v>
      </c>
      <c r="D82" s="12">
        <v>309.95</v>
      </c>
      <c r="E82" s="12">
        <v>182.56</v>
      </c>
      <c r="F82" s="12">
        <v>215.24</v>
      </c>
      <c r="G82" s="12">
        <v>73.47</v>
      </c>
      <c r="H82" s="12">
        <v>45.67</v>
      </c>
      <c r="I82" s="12">
        <v>65.78</v>
      </c>
      <c r="J82" s="12">
        <v>45.15</v>
      </c>
      <c r="K82" s="12">
        <v>381.13</v>
      </c>
      <c r="L82" s="12">
        <v>706.74</v>
      </c>
      <c r="M82" s="12">
        <v>526.47</v>
      </c>
      <c r="N82" s="12">
        <v>366.53</v>
      </c>
      <c r="O82" s="12">
        <v>462.69</v>
      </c>
      <c r="P82" s="12">
        <v>23.56</v>
      </c>
      <c r="Q82" s="12">
        <v>23.56</v>
      </c>
      <c r="R82" s="12">
        <v>23.56</v>
      </c>
      <c r="S82" s="12">
        <v>23.56</v>
      </c>
      <c r="T82" s="12">
        <v>23.56</v>
      </c>
      <c r="U82" s="12">
        <v>23.56</v>
      </c>
      <c r="V82" s="12">
        <v>23.56</v>
      </c>
      <c r="W82" s="12">
        <v>23.56</v>
      </c>
      <c r="X82" s="12">
        <v>23.56</v>
      </c>
      <c r="Y82" s="12">
        <v>23.56</v>
      </c>
      <c r="Z82" s="12">
        <v>23.56</v>
      </c>
      <c r="AA82" s="12">
        <v>23.56</v>
      </c>
      <c r="AB82" s="12">
        <v>23.56</v>
      </c>
      <c r="AC82" s="12">
        <v>23.56</v>
      </c>
      <c r="AD82" s="12">
        <v>23.56</v>
      </c>
      <c r="AE82" s="12">
        <v>23.56</v>
      </c>
      <c r="AF82" s="12">
        <v>23.56</v>
      </c>
      <c r="AG82" s="12">
        <v>23.56</v>
      </c>
      <c r="AH82" s="12">
        <v>23.56</v>
      </c>
      <c r="AI82" s="12">
        <v>23.56</v>
      </c>
      <c r="AJ82" s="12">
        <v>23.56</v>
      </c>
      <c r="AK82" s="12">
        <v>23.56</v>
      </c>
      <c r="AL82" s="12">
        <v>23.56</v>
      </c>
      <c r="AM82" s="12">
        <v>25.34</v>
      </c>
      <c r="AN82" s="12">
        <v>32.74</v>
      </c>
      <c r="AO82" s="12">
        <v>116.02</v>
      </c>
      <c r="AP82" s="12">
        <v>310.91000000000003</v>
      </c>
      <c r="AQ82" s="12">
        <v>345.81</v>
      </c>
      <c r="AR82" s="12">
        <v>702.95</v>
      </c>
      <c r="AS82" s="12">
        <v>739.74</v>
      </c>
      <c r="AT82" s="12">
        <v>822.87</v>
      </c>
      <c r="AU82" s="12">
        <v>851.93</v>
      </c>
    </row>
    <row r="84" spans="1:47" ht="18">
      <c r="A84" s="13" t="s">
        <v>101</v>
      </c>
    </row>
    <row r="85" spans="1:47">
      <c r="A85" s="12" t="s">
        <v>40</v>
      </c>
      <c r="B85" s="12" t="s">
        <v>41</v>
      </c>
      <c r="C85" s="12" t="s">
        <v>42</v>
      </c>
      <c r="D85" s="12" t="s">
        <v>43</v>
      </c>
      <c r="E85" s="12" t="s">
        <v>44</v>
      </c>
      <c r="F85" s="12" t="s">
        <v>45</v>
      </c>
      <c r="G85" s="12" t="s">
        <v>46</v>
      </c>
      <c r="H85" s="12" t="s">
        <v>47</v>
      </c>
      <c r="I85" s="12" t="s">
        <v>48</v>
      </c>
      <c r="J85" s="12" t="s">
        <v>49</v>
      </c>
      <c r="K85" s="12" t="s">
        <v>50</v>
      </c>
      <c r="L85" s="12" t="s">
        <v>51</v>
      </c>
      <c r="M85" s="12" t="s">
        <v>52</v>
      </c>
      <c r="N85" s="12" t="s">
        <v>53</v>
      </c>
      <c r="O85" s="12" t="s">
        <v>54</v>
      </c>
      <c r="P85" s="12" t="s">
        <v>55</v>
      </c>
      <c r="Q85" s="12" t="s">
        <v>56</v>
      </c>
      <c r="R85" s="12" t="s">
        <v>57</v>
      </c>
      <c r="S85" s="12" t="s">
        <v>58</v>
      </c>
      <c r="T85" s="12" t="s">
        <v>59</v>
      </c>
      <c r="U85" s="12" t="s">
        <v>60</v>
      </c>
      <c r="V85" s="12" t="s">
        <v>61</v>
      </c>
      <c r="W85" s="12" t="s">
        <v>62</v>
      </c>
      <c r="X85" s="12" t="s">
        <v>63</v>
      </c>
      <c r="Y85" s="12" t="s">
        <v>64</v>
      </c>
      <c r="Z85" s="12" t="s">
        <v>65</v>
      </c>
      <c r="AA85" s="12" t="s">
        <v>66</v>
      </c>
      <c r="AB85" s="12" t="s">
        <v>67</v>
      </c>
      <c r="AC85" s="12" t="s">
        <v>68</v>
      </c>
      <c r="AD85" s="12" t="s">
        <v>69</v>
      </c>
      <c r="AE85" s="12" t="s">
        <v>70</v>
      </c>
      <c r="AF85" s="12" t="s">
        <v>71</v>
      </c>
      <c r="AG85" s="12" t="s">
        <v>72</v>
      </c>
      <c r="AH85" s="12" t="s">
        <v>73</v>
      </c>
      <c r="AI85" s="12" t="s">
        <v>74</v>
      </c>
      <c r="AJ85" s="12" t="s">
        <v>75</v>
      </c>
      <c r="AK85" s="12" t="s">
        <v>76</v>
      </c>
      <c r="AL85" s="12" t="s">
        <v>77</v>
      </c>
      <c r="AM85" s="12" t="s">
        <v>78</v>
      </c>
      <c r="AN85" s="12" t="s">
        <v>79</v>
      </c>
      <c r="AO85" s="12" t="s">
        <v>80</v>
      </c>
      <c r="AP85" s="12" t="s">
        <v>81</v>
      </c>
      <c r="AQ85" s="12" t="s">
        <v>82</v>
      </c>
      <c r="AR85" s="12" t="s">
        <v>83</v>
      </c>
      <c r="AS85" s="12" t="s">
        <v>84</v>
      </c>
      <c r="AT85" s="12" t="s">
        <v>85</v>
      </c>
      <c r="AU85" s="12" t="s">
        <v>86</v>
      </c>
    </row>
    <row r="86" spans="1:47">
      <c r="A86" s="12" t="s">
        <v>87</v>
      </c>
      <c r="B86" s="12">
        <v>36440</v>
      </c>
      <c r="C86" s="12">
        <v>33651</v>
      </c>
      <c r="D86" s="12">
        <v>33513</v>
      </c>
      <c r="E86" s="12">
        <v>34588</v>
      </c>
      <c r="F86" s="12">
        <v>33549</v>
      </c>
      <c r="G86" s="12">
        <v>33269</v>
      </c>
      <c r="H86" s="12">
        <v>34206</v>
      </c>
      <c r="I86" s="12">
        <v>32185</v>
      </c>
      <c r="J86" s="12">
        <v>35337</v>
      </c>
      <c r="K86" s="12">
        <v>34494.879999999997</v>
      </c>
      <c r="L86" s="12">
        <v>34773.94</v>
      </c>
      <c r="M86" s="12">
        <v>36599.449999999997</v>
      </c>
      <c r="N86" s="12">
        <v>35990.53</v>
      </c>
      <c r="O86" s="12">
        <v>30732.18</v>
      </c>
      <c r="P86" s="12">
        <v>30732.12</v>
      </c>
      <c r="Q86" s="12">
        <v>30732.19</v>
      </c>
      <c r="R86" s="12">
        <v>35165.629999999997</v>
      </c>
      <c r="S86" s="12">
        <v>35165.61</v>
      </c>
      <c r="T86" s="12">
        <v>35165.64</v>
      </c>
      <c r="U86" s="12">
        <v>35165.660000000003</v>
      </c>
      <c r="V86" s="12">
        <v>35165.629999999997</v>
      </c>
      <c r="W86" s="12">
        <v>35165.629999999997</v>
      </c>
      <c r="X86" s="12">
        <v>37965.629999999997</v>
      </c>
      <c r="Y86" s="12">
        <v>37965.620000000003</v>
      </c>
      <c r="Z86" s="12">
        <v>42224.81</v>
      </c>
      <c r="AA86" s="12">
        <v>42224.83</v>
      </c>
      <c r="AB86" s="12">
        <v>42224.82</v>
      </c>
      <c r="AC86" s="12">
        <v>42224.81</v>
      </c>
      <c r="AD86" s="12">
        <v>42224.800000000003</v>
      </c>
      <c r="AE86" s="12">
        <v>42224.81</v>
      </c>
      <c r="AF86" s="12">
        <v>42224.78</v>
      </c>
      <c r="AG86" s="12">
        <v>42224.79</v>
      </c>
      <c r="AH86" s="12">
        <v>42224.79</v>
      </c>
      <c r="AI86" s="12">
        <v>42224.84</v>
      </c>
      <c r="AJ86" s="12">
        <v>42224.82</v>
      </c>
      <c r="AK86" s="12">
        <v>43038.97</v>
      </c>
      <c r="AL86" s="12">
        <v>43038.97</v>
      </c>
      <c r="AM86" s="12">
        <v>43038.98</v>
      </c>
      <c r="AN86" s="12">
        <v>43039</v>
      </c>
      <c r="AO86" s="12">
        <v>43038.97</v>
      </c>
      <c r="AP86" s="12">
        <v>43038.98</v>
      </c>
      <c r="AQ86" s="12">
        <v>43038.95</v>
      </c>
      <c r="AR86" s="12">
        <v>43038.94</v>
      </c>
      <c r="AS86" s="12">
        <v>43038.98</v>
      </c>
      <c r="AT86" s="12">
        <v>43038.98</v>
      </c>
      <c r="AU86" s="12">
        <v>43038.95</v>
      </c>
    </row>
    <row r="87" spans="1:47">
      <c r="A87" s="12" t="s">
        <v>88</v>
      </c>
      <c r="B87" s="12">
        <v>53</v>
      </c>
      <c r="C87" s="12">
        <v>325</v>
      </c>
      <c r="D87" s="12">
        <v>325</v>
      </c>
      <c r="E87" s="12">
        <v>412</v>
      </c>
      <c r="F87" s="12">
        <v>365</v>
      </c>
      <c r="G87" s="12">
        <v>343</v>
      </c>
      <c r="H87" s="12">
        <v>747</v>
      </c>
      <c r="I87" s="12">
        <v>877</v>
      </c>
      <c r="J87" s="12">
        <v>868</v>
      </c>
      <c r="K87" s="12">
        <v>911.32</v>
      </c>
      <c r="L87" s="12">
        <v>845.79</v>
      </c>
      <c r="M87" s="12">
        <v>966.19</v>
      </c>
      <c r="N87" s="12">
        <v>926.6</v>
      </c>
      <c r="O87" s="12">
        <v>873.02</v>
      </c>
      <c r="P87" s="12">
        <v>873.02</v>
      </c>
      <c r="Q87" s="12">
        <v>873.02</v>
      </c>
      <c r="R87" s="12">
        <v>873.02</v>
      </c>
      <c r="S87" s="12">
        <v>873.02</v>
      </c>
      <c r="T87" s="12">
        <v>873.02</v>
      </c>
      <c r="U87" s="12">
        <v>873.02</v>
      </c>
      <c r="V87" s="12">
        <v>873.02</v>
      </c>
      <c r="W87" s="12">
        <v>873.02</v>
      </c>
      <c r="X87" s="12">
        <v>873.02</v>
      </c>
      <c r="Y87" s="12">
        <v>873.02</v>
      </c>
      <c r="Z87" s="12">
        <v>873.02</v>
      </c>
      <c r="AA87" s="12">
        <v>886.93</v>
      </c>
      <c r="AB87" s="12">
        <v>900.7</v>
      </c>
      <c r="AC87" s="12">
        <v>914.33</v>
      </c>
      <c r="AD87" s="12">
        <v>927.83</v>
      </c>
      <c r="AE87" s="12">
        <v>941.19</v>
      </c>
      <c r="AF87" s="12">
        <v>954.42</v>
      </c>
      <c r="AG87" s="12">
        <v>967.52</v>
      </c>
      <c r="AH87" s="12">
        <v>980.48</v>
      </c>
      <c r="AI87" s="12">
        <v>993.32</v>
      </c>
      <c r="AJ87" s="12">
        <v>1006.02</v>
      </c>
      <c r="AK87" s="12">
        <v>1018.6</v>
      </c>
      <c r="AL87" s="12">
        <v>1031.06</v>
      </c>
      <c r="AM87" s="12">
        <v>1192.45</v>
      </c>
      <c r="AN87" s="12">
        <v>1357.58</v>
      </c>
      <c r="AO87" s="12">
        <v>1372.95</v>
      </c>
      <c r="AP87" s="12">
        <v>1388.17</v>
      </c>
      <c r="AQ87" s="12">
        <v>1403.24</v>
      </c>
      <c r="AR87" s="12">
        <v>1566.3</v>
      </c>
      <c r="AS87" s="12">
        <v>1746.31</v>
      </c>
      <c r="AT87" s="12">
        <v>1930.35</v>
      </c>
      <c r="AU87" s="12">
        <v>2118.34</v>
      </c>
    </row>
    <row r="88" spans="1:47">
      <c r="A88" s="12" t="s">
        <v>89</v>
      </c>
      <c r="B88" s="12">
        <v>27.33</v>
      </c>
      <c r="C88" s="12">
        <v>32</v>
      </c>
      <c r="D88" s="12">
        <v>27</v>
      </c>
      <c r="E88" s="12">
        <v>38</v>
      </c>
      <c r="F88" s="12">
        <v>0</v>
      </c>
      <c r="G88" s="12">
        <v>0</v>
      </c>
      <c r="H88" s="12">
        <v>0</v>
      </c>
      <c r="I88" s="12">
        <v>39</v>
      </c>
      <c r="J88" s="12">
        <v>42</v>
      </c>
      <c r="K88" s="12">
        <v>64.400000000000006</v>
      </c>
      <c r="L88" s="12">
        <v>72.599999999999994</v>
      </c>
      <c r="M88" s="12">
        <v>108</v>
      </c>
      <c r="N88" s="12">
        <v>56</v>
      </c>
      <c r="O88" s="12">
        <v>46</v>
      </c>
      <c r="P88" s="12">
        <v>46</v>
      </c>
      <c r="Q88" s="12">
        <v>46</v>
      </c>
      <c r="R88" s="12">
        <v>46</v>
      </c>
      <c r="S88" s="12">
        <v>46</v>
      </c>
      <c r="T88" s="12">
        <v>46</v>
      </c>
      <c r="U88" s="12">
        <v>46</v>
      </c>
      <c r="V88" s="12">
        <v>46</v>
      </c>
      <c r="W88" s="12">
        <v>46</v>
      </c>
      <c r="X88" s="12">
        <v>46</v>
      </c>
      <c r="Y88" s="12">
        <v>46</v>
      </c>
      <c r="Z88" s="12">
        <v>46</v>
      </c>
      <c r="AA88" s="12">
        <v>46</v>
      </c>
      <c r="AB88" s="12">
        <v>46</v>
      </c>
      <c r="AC88" s="12">
        <v>46</v>
      </c>
      <c r="AD88" s="12">
        <v>46</v>
      </c>
      <c r="AE88" s="12">
        <v>46</v>
      </c>
      <c r="AF88" s="12">
        <v>46</v>
      </c>
      <c r="AG88" s="12">
        <v>46</v>
      </c>
      <c r="AH88" s="12">
        <v>46</v>
      </c>
      <c r="AI88" s="12">
        <v>46</v>
      </c>
      <c r="AJ88" s="12">
        <v>46</v>
      </c>
      <c r="AK88" s="12">
        <v>46</v>
      </c>
      <c r="AL88" s="12">
        <v>46</v>
      </c>
      <c r="AM88" s="12">
        <v>46</v>
      </c>
      <c r="AN88" s="12">
        <v>46</v>
      </c>
      <c r="AO88" s="12">
        <v>46</v>
      </c>
      <c r="AP88" s="12">
        <v>46</v>
      </c>
      <c r="AQ88" s="12">
        <v>46</v>
      </c>
      <c r="AR88" s="12">
        <v>46</v>
      </c>
      <c r="AS88" s="12">
        <v>46</v>
      </c>
      <c r="AT88" s="12">
        <v>46</v>
      </c>
      <c r="AU88" s="12">
        <v>46</v>
      </c>
    </row>
    <row r="89" spans="1:47">
      <c r="A89" s="12" t="s">
        <v>90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6.13</v>
      </c>
      <c r="Q89" s="12">
        <v>24.53</v>
      </c>
      <c r="R89" s="12">
        <v>25.4</v>
      </c>
      <c r="S89" s="12">
        <v>26.28</v>
      </c>
      <c r="T89" s="12">
        <v>27.16</v>
      </c>
      <c r="U89" s="12">
        <v>45.55</v>
      </c>
      <c r="V89" s="12">
        <v>46.43</v>
      </c>
      <c r="W89" s="12">
        <v>47.3</v>
      </c>
      <c r="X89" s="12">
        <v>48.18</v>
      </c>
      <c r="Y89" s="12">
        <v>66.58</v>
      </c>
      <c r="Z89" s="12">
        <v>67.45</v>
      </c>
      <c r="AA89" s="12">
        <v>68.33</v>
      </c>
      <c r="AB89" s="12">
        <v>69.2</v>
      </c>
      <c r="AC89" s="12">
        <v>87.6</v>
      </c>
      <c r="AD89" s="12">
        <v>88.48</v>
      </c>
      <c r="AE89" s="12">
        <v>89.35</v>
      </c>
      <c r="AF89" s="12">
        <v>90.23</v>
      </c>
      <c r="AG89" s="12">
        <v>108.62</v>
      </c>
      <c r="AH89" s="12">
        <v>109.5</v>
      </c>
      <c r="AI89" s="12">
        <v>110.38</v>
      </c>
      <c r="AJ89" s="12">
        <v>111.25</v>
      </c>
      <c r="AK89" s="12">
        <v>128.77000000000001</v>
      </c>
      <c r="AL89" s="12">
        <v>128.77000000000001</v>
      </c>
      <c r="AM89" s="12">
        <v>128.77000000000001</v>
      </c>
      <c r="AN89" s="12">
        <v>128.77000000000001</v>
      </c>
      <c r="AO89" s="12">
        <v>128.77000000000001</v>
      </c>
      <c r="AP89" s="12">
        <v>128.77000000000001</v>
      </c>
      <c r="AQ89" s="12">
        <v>128.77000000000001</v>
      </c>
      <c r="AR89" s="12">
        <v>128.77000000000001</v>
      </c>
      <c r="AS89" s="12">
        <v>128.77000000000001</v>
      </c>
      <c r="AT89" s="12">
        <v>128.77000000000001</v>
      </c>
      <c r="AU89" s="12">
        <v>128.77000000000001</v>
      </c>
    </row>
    <row r="90" spans="1:47">
      <c r="A90" s="12" t="s">
        <v>91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</row>
    <row r="91" spans="1:47">
      <c r="A91" s="12" t="s">
        <v>92</v>
      </c>
      <c r="B91" s="12">
        <v>413.26</v>
      </c>
      <c r="C91" s="12">
        <v>316.98</v>
      </c>
      <c r="D91" s="12">
        <v>380.97</v>
      </c>
      <c r="E91" s="12">
        <v>380.18</v>
      </c>
      <c r="F91" s="12">
        <v>137.79</v>
      </c>
      <c r="G91" s="12">
        <v>43.57</v>
      </c>
      <c r="H91" s="12">
        <v>48.77</v>
      </c>
      <c r="I91" s="12">
        <v>50.54</v>
      </c>
      <c r="J91" s="12">
        <v>64.180000000000007</v>
      </c>
      <c r="K91" s="12">
        <v>67.62</v>
      </c>
      <c r="L91" s="12">
        <v>83.71</v>
      </c>
      <c r="M91" s="12">
        <v>27.48</v>
      </c>
      <c r="N91" s="12">
        <v>29.44</v>
      </c>
      <c r="O91" s="12">
        <v>4.91</v>
      </c>
      <c r="P91" s="12">
        <v>4.91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</row>
    <row r="92" spans="1:47">
      <c r="A92" s="12" t="s">
        <v>93</v>
      </c>
      <c r="B92" s="12">
        <v>41.65</v>
      </c>
      <c r="C92" s="12">
        <v>90.76</v>
      </c>
      <c r="D92" s="12">
        <v>172.59</v>
      </c>
      <c r="E92" s="12">
        <v>133.66</v>
      </c>
      <c r="F92" s="12">
        <v>129.41</v>
      </c>
      <c r="G92" s="12">
        <v>98.95</v>
      </c>
      <c r="H92" s="12">
        <v>109.3</v>
      </c>
      <c r="I92" s="12">
        <v>60.7</v>
      </c>
      <c r="J92" s="12">
        <v>30.49</v>
      </c>
      <c r="K92" s="12">
        <v>32.090000000000003</v>
      </c>
      <c r="L92" s="12">
        <v>54.43</v>
      </c>
      <c r="M92" s="12">
        <v>56.85</v>
      </c>
      <c r="N92" s="12">
        <v>48.35</v>
      </c>
      <c r="O92" s="12">
        <v>36.93</v>
      </c>
      <c r="P92" s="12">
        <v>15.03</v>
      </c>
      <c r="Q92" s="12">
        <v>15.03</v>
      </c>
      <c r="R92" s="12">
        <v>15.03</v>
      </c>
      <c r="S92" s="12">
        <v>15.03</v>
      </c>
      <c r="T92" s="12">
        <v>15.03</v>
      </c>
      <c r="U92" s="12">
        <v>15.03</v>
      </c>
      <c r="V92" s="12">
        <v>15.03</v>
      </c>
      <c r="W92" s="12">
        <v>15.03</v>
      </c>
      <c r="X92" s="12">
        <v>15.03</v>
      </c>
      <c r="Y92" s="12">
        <v>15.03</v>
      </c>
      <c r="Z92" s="12">
        <v>15.03</v>
      </c>
      <c r="AA92" s="12">
        <v>15.03</v>
      </c>
      <c r="AB92" s="12">
        <v>15.03</v>
      </c>
      <c r="AC92" s="12">
        <v>15.03</v>
      </c>
      <c r="AD92" s="12">
        <v>15.03</v>
      </c>
      <c r="AE92" s="12">
        <v>20.61</v>
      </c>
      <c r="AF92" s="12">
        <v>25.58</v>
      </c>
      <c r="AG92" s="12">
        <v>32.24</v>
      </c>
      <c r="AH92" s="12">
        <v>39.159999999999997</v>
      </c>
      <c r="AI92" s="12">
        <v>45.77</v>
      </c>
      <c r="AJ92" s="12">
        <v>52.25</v>
      </c>
      <c r="AK92" s="12">
        <v>18.32</v>
      </c>
      <c r="AL92" s="12">
        <v>21.69</v>
      </c>
      <c r="AM92" s="12">
        <v>21.6</v>
      </c>
      <c r="AN92" s="12">
        <v>21.58</v>
      </c>
      <c r="AO92" s="12">
        <v>26.82</v>
      </c>
      <c r="AP92" s="12">
        <v>36.74</v>
      </c>
      <c r="AQ92" s="12">
        <v>45.68</v>
      </c>
      <c r="AR92" s="12">
        <v>66.650000000000006</v>
      </c>
      <c r="AS92" s="12">
        <v>68.239999999999995</v>
      </c>
      <c r="AT92" s="12">
        <v>512.4</v>
      </c>
      <c r="AU92" s="12">
        <v>570.97</v>
      </c>
    </row>
    <row r="93" spans="1:47">
      <c r="A93" s="12" t="s">
        <v>94</v>
      </c>
      <c r="B93" s="12">
        <v>8.2899999999999991</v>
      </c>
      <c r="C93" s="12">
        <v>7.35</v>
      </c>
      <c r="D93" s="12">
        <v>10.64</v>
      </c>
      <c r="E93" s="12">
        <v>9.4499999999999993</v>
      </c>
      <c r="F93" s="12">
        <v>4.71</v>
      </c>
      <c r="G93" s="12">
        <v>2.37</v>
      </c>
      <c r="H93" s="12">
        <v>3.53</v>
      </c>
      <c r="I93" s="12">
        <v>2.65</v>
      </c>
      <c r="J93" s="12">
        <v>1.93</v>
      </c>
      <c r="K93" s="12">
        <v>6.79</v>
      </c>
      <c r="L93" s="12">
        <v>3.88</v>
      </c>
      <c r="M93" s="12">
        <v>3.67</v>
      </c>
      <c r="N93" s="12">
        <v>3.21</v>
      </c>
      <c r="O93" s="12">
        <v>2.16</v>
      </c>
      <c r="P93" s="12">
        <v>1.55</v>
      </c>
      <c r="Q93" s="12">
        <v>1.46</v>
      </c>
      <c r="R93" s="12">
        <v>1.46</v>
      </c>
      <c r="S93" s="12">
        <v>1.46</v>
      </c>
      <c r="T93" s="12">
        <v>1.46</v>
      </c>
      <c r="U93" s="12">
        <v>1.46</v>
      </c>
      <c r="V93" s="12">
        <v>1.46</v>
      </c>
      <c r="W93" s="12">
        <v>1.46</v>
      </c>
      <c r="X93" s="12">
        <v>1.46</v>
      </c>
      <c r="Y93" s="12">
        <v>1.46</v>
      </c>
      <c r="Z93" s="12">
        <v>1.46</v>
      </c>
      <c r="AA93" s="12">
        <v>1.46</v>
      </c>
      <c r="AB93" s="12">
        <v>1.46</v>
      </c>
      <c r="AC93" s="12">
        <v>1.46</v>
      </c>
      <c r="AD93" s="12">
        <v>1.46</v>
      </c>
      <c r="AE93" s="12">
        <v>1.66</v>
      </c>
      <c r="AF93" s="12">
        <v>1.98</v>
      </c>
      <c r="AG93" s="12">
        <v>2.27</v>
      </c>
      <c r="AH93" s="12">
        <v>2.75</v>
      </c>
      <c r="AI93" s="12">
        <v>3.2</v>
      </c>
      <c r="AJ93" s="12">
        <v>3.65</v>
      </c>
      <c r="AK93" s="12">
        <v>1.5</v>
      </c>
      <c r="AL93" s="12">
        <v>1.91</v>
      </c>
      <c r="AM93" s="12">
        <v>1.91</v>
      </c>
      <c r="AN93" s="12">
        <v>1.91</v>
      </c>
      <c r="AO93" s="12">
        <v>2.27</v>
      </c>
      <c r="AP93" s="12">
        <v>2.95</v>
      </c>
      <c r="AQ93" s="12">
        <v>3.57</v>
      </c>
      <c r="AR93" s="12">
        <v>5.07</v>
      </c>
      <c r="AS93" s="12">
        <v>5.21</v>
      </c>
      <c r="AT93" s="12">
        <v>35.82</v>
      </c>
      <c r="AU93" s="12">
        <v>39.85</v>
      </c>
    </row>
    <row r="95" spans="1:47" ht="18">
      <c r="A95" s="13" t="s">
        <v>102</v>
      </c>
    </row>
    <row r="96" spans="1:47">
      <c r="A96" s="12" t="s">
        <v>40</v>
      </c>
      <c r="B96" s="12" t="s">
        <v>41</v>
      </c>
      <c r="C96" s="12" t="s">
        <v>42</v>
      </c>
      <c r="D96" s="12" t="s">
        <v>43</v>
      </c>
      <c r="E96" s="12" t="s">
        <v>44</v>
      </c>
      <c r="F96" s="12" t="s">
        <v>45</v>
      </c>
      <c r="G96" s="12" t="s">
        <v>46</v>
      </c>
      <c r="H96" s="12" t="s">
        <v>47</v>
      </c>
      <c r="I96" s="12" t="s">
        <v>48</v>
      </c>
      <c r="J96" s="12" t="s">
        <v>49</v>
      </c>
      <c r="K96" s="12" t="s">
        <v>50</v>
      </c>
      <c r="L96" s="12" t="s">
        <v>51</v>
      </c>
      <c r="M96" s="12" t="s">
        <v>52</v>
      </c>
      <c r="N96" s="12" t="s">
        <v>53</v>
      </c>
      <c r="O96" s="12" t="s">
        <v>54</v>
      </c>
      <c r="P96" s="12" t="s">
        <v>55</v>
      </c>
      <c r="Q96" s="12" t="s">
        <v>56</v>
      </c>
      <c r="R96" s="12" t="s">
        <v>57</v>
      </c>
      <c r="S96" s="12" t="s">
        <v>58</v>
      </c>
      <c r="T96" s="12" t="s">
        <v>59</v>
      </c>
      <c r="U96" s="12" t="s">
        <v>60</v>
      </c>
      <c r="V96" s="12" t="s">
        <v>61</v>
      </c>
      <c r="W96" s="12" t="s">
        <v>62</v>
      </c>
      <c r="X96" s="12" t="s">
        <v>63</v>
      </c>
      <c r="Y96" s="12" t="s">
        <v>64</v>
      </c>
      <c r="Z96" s="12" t="s">
        <v>65</v>
      </c>
      <c r="AA96" s="12" t="s">
        <v>66</v>
      </c>
      <c r="AB96" s="12" t="s">
        <v>67</v>
      </c>
      <c r="AC96" s="12" t="s">
        <v>68</v>
      </c>
      <c r="AD96" s="12" t="s">
        <v>69</v>
      </c>
      <c r="AE96" s="12" t="s">
        <v>70</v>
      </c>
      <c r="AF96" s="12" t="s">
        <v>71</v>
      </c>
      <c r="AG96" s="12" t="s">
        <v>72</v>
      </c>
      <c r="AH96" s="12" t="s">
        <v>73</v>
      </c>
      <c r="AI96" s="12" t="s">
        <v>74</v>
      </c>
      <c r="AJ96" s="12" t="s">
        <v>75</v>
      </c>
      <c r="AK96" s="12" t="s">
        <v>76</v>
      </c>
      <c r="AL96" s="12" t="s">
        <v>77</v>
      </c>
      <c r="AM96" s="12" t="s">
        <v>78</v>
      </c>
      <c r="AN96" s="12" t="s">
        <v>79</v>
      </c>
      <c r="AO96" s="12" t="s">
        <v>80</v>
      </c>
      <c r="AP96" s="12" t="s">
        <v>81</v>
      </c>
      <c r="AQ96" s="12" t="s">
        <v>82</v>
      </c>
      <c r="AR96" s="12" t="s">
        <v>83</v>
      </c>
      <c r="AS96" s="12" t="s">
        <v>84</v>
      </c>
      <c r="AT96" s="12" t="s">
        <v>85</v>
      </c>
      <c r="AU96" s="12" t="s">
        <v>86</v>
      </c>
    </row>
    <row r="97" spans="1:47">
      <c r="A97" s="12" t="s">
        <v>87</v>
      </c>
      <c r="B97" s="12">
        <v>2316</v>
      </c>
      <c r="C97" s="12">
        <v>1966</v>
      </c>
      <c r="D97" s="12">
        <v>2113</v>
      </c>
      <c r="E97" s="12">
        <v>2150</v>
      </c>
      <c r="F97" s="12">
        <v>1695</v>
      </c>
      <c r="G97" s="12">
        <v>1620</v>
      </c>
      <c r="H97" s="12">
        <v>2036</v>
      </c>
      <c r="I97" s="12">
        <v>2319</v>
      </c>
      <c r="J97" s="12">
        <v>2028</v>
      </c>
      <c r="K97" s="12">
        <v>1821.38</v>
      </c>
      <c r="L97" s="12">
        <v>1977.46</v>
      </c>
      <c r="M97" s="12">
        <v>1971.08</v>
      </c>
      <c r="N97" s="12">
        <v>1937</v>
      </c>
      <c r="O97" s="12">
        <v>1991.1</v>
      </c>
      <c r="P97" s="12">
        <v>1991.1</v>
      </c>
      <c r="Q97" s="12">
        <v>1991.09</v>
      </c>
      <c r="R97" s="12">
        <v>1991.11</v>
      </c>
      <c r="S97" s="12">
        <v>1991.12</v>
      </c>
      <c r="T97" s="12">
        <v>1991.09</v>
      </c>
      <c r="U97" s="12">
        <v>1991.14</v>
      </c>
      <c r="V97" s="12">
        <v>1991.16</v>
      </c>
      <c r="W97" s="12">
        <v>1991.06</v>
      </c>
      <c r="X97" s="12">
        <v>1991.12</v>
      </c>
      <c r="Y97" s="12">
        <v>2416</v>
      </c>
      <c r="Z97" s="12">
        <v>2862.87</v>
      </c>
      <c r="AA97" s="12">
        <v>3307.76</v>
      </c>
      <c r="AB97" s="12">
        <v>3325.63</v>
      </c>
      <c r="AC97" s="12">
        <v>3341.76</v>
      </c>
      <c r="AD97" s="12">
        <v>3356.31</v>
      </c>
      <c r="AE97" s="12">
        <v>3369.38</v>
      </c>
      <c r="AF97" s="12">
        <v>3381.07</v>
      </c>
      <c r="AG97" s="12">
        <v>3391.59</v>
      </c>
      <c r="AH97" s="12">
        <v>3401.13</v>
      </c>
      <c r="AI97" s="12">
        <v>3409.71</v>
      </c>
      <c r="AJ97" s="12">
        <v>3417.42</v>
      </c>
      <c r="AK97" s="12">
        <v>3424.47</v>
      </c>
      <c r="AL97" s="12">
        <v>3430.66</v>
      </c>
      <c r="AM97" s="12">
        <v>3436.2</v>
      </c>
      <c r="AN97" s="12">
        <v>3436.25</v>
      </c>
      <c r="AO97" s="12">
        <v>3436.32</v>
      </c>
      <c r="AP97" s="12">
        <v>3436.3</v>
      </c>
      <c r="AQ97" s="12">
        <v>3436.21</v>
      </c>
      <c r="AR97" s="12">
        <v>3436.28</v>
      </c>
      <c r="AS97" s="12">
        <v>3436.3</v>
      </c>
      <c r="AT97" s="12">
        <v>3436.14</v>
      </c>
      <c r="AU97" s="12">
        <v>3436.27</v>
      </c>
    </row>
    <row r="98" spans="1:47">
      <c r="A98" s="12" t="s">
        <v>88</v>
      </c>
      <c r="B98" s="12">
        <v>741</v>
      </c>
      <c r="C98" s="12">
        <v>921</v>
      </c>
      <c r="D98" s="12">
        <v>1430</v>
      </c>
      <c r="E98" s="12">
        <v>1473</v>
      </c>
      <c r="F98" s="12">
        <v>1558</v>
      </c>
      <c r="G98" s="12">
        <v>1629</v>
      </c>
      <c r="H98" s="12">
        <v>2372</v>
      </c>
      <c r="I98" s="12">
        <v>2601</v>
      </c>
      <c r="J98" s="12">
        <v>3058</v>
      </c>
      <c r="K98" s="12">
        <v>3518.87</v>
      </c>
      <c r="L98" s="12">
        <v>4089.32</v>
      </c>
      <c r="M98" s="12">
        <v>4586.3900000000003</v>
      </c>
      <c r="N98" s="12">
        <v>4634.08</v>
      </c>
      <c r="O98" s="12">
        <v>4119</v>
      </c>
      <c r="P98" s="12">
        <v>4118.99</v>
      </c>
      <c r="Q98" s="12">
        <v>4787.82</v>
      </c>
      <c r="R98" s="12">
        <v>4787.82</v>
      </c>
      <c r="S98" s="12">
        <v>7872.11</v>
      </c>
      <c r="T98" s="12">
        <v>8057.24</v>
      </c>
      <c r="U98" s="12">
        <v>8057.25</v>
      </c>
      <c r="V98" s="12">
        <v>8265.98</v>
      </c>
      <c r="W98" s="12">
        <v>8490.44</v>
      </c>
      <c r="X98" s="12">
        <v>10304.200000000001</v>
      </c>
      <c r="Y98" s="12">
        <v>11922.41</v>
      </c>
      <c r="Z98" s="12">
        <v>12472</v>
      </c>
      <c r="AA98" s="12">
        <v>13597.43</v>
      </c>
      <c r="AB98" s="12">
        <v>14755.28</v>
      </c>
      <c r="AC98" s="12">
        <v>15944.34</v>
      </c>
      <c r="AD98" s="12">
        <v>16852.11</v>
      </c>
      <c r="AE98" s="12">
        <v>17449.36</v>
      </c>
      <c r="AF98" s="12">
        <v>18058.189999999999</v>
      </c>
      <c r="AG98" s="12">
        <v>18678.34</v>
      </c>
      <c r="AH98" s="12">
        <v>19310.189999999999</v>
      </c>
      <c r="AI98" s="12">
        <v>19954.21</v>
      </c>
      <c r="AJ98" s="12">
        <v>20609.46</v>
      </c>
      <c r="AK98" s="12">
        <v>21276.34</v>
      </c>
      <c r="AL98" s="12">
        <v>21802.48</v>
      </c>
      <c r="AM98" s="12">
        <v>22338.85</v>
      </c>
      <c r="AN98" s="12">
        <v>22885.05</v>
      </c>
      <c r="AO98" s="12">
        <v>23353.84</v>
      </c>
      <c r="AP98" s="12">
        <v>23829.81</v>
      </c>
      <c r="AQ98" s="12">
        <v>24312.87</v>
      </c>
      <c r="AR98" s="12">
        <v>24802.93</v>
      </c>
      <c r="AS98" s="12">
        <v>25299.66</v>
      </c>
      <c r="AT98" s="12">
        <v>25802.91</v>
      </c>
      <c r="AU98" s="12">
        <v>26311.89</v>
      </c>
    </row>
    <row r="99" spans="1:47">
      <c r="A99" s="12" t="s">
        <v>89</v>
      </c>
      <c r="B99" s="12">
        <v>1725.17</v>
      </c>
      <c r="C99" s="12">
        <v>1855.17</v>
      </c>
      <c r="D99" s="12">
        <v>1870.36</v>
      </c>
      <c r="E99" s="12">
        <v>1917.39</v>
      </c>
      <c r="F99" s="12">
        <v>1861.5</v>
      </c>
      <c r="G99" s="12">
        <v>1908.78</v>
      </c>
      <c r="H99" s="12">
        <v>1972.19</v>
      </c>
      <c r="I99" s="12">
        <v>2089.12</v>
      </c>
      <c r="J99" s="12">
        <v>2250.1</v>
      </c>
      <c r="K99" s="12">
        <v>3497.7</v>
      </c>
      <c r="L99" s="12">
        <v>1709.75</v>
      </c>
      <c r="M99" s="12">
        <v>1762.5</v>
      </c>
      <c r="N99" s="12">
        <v>1582.34</v>
      </c>
      <c r="O99" s="12">
        <v>1428.1</v>
      </c>
      <c r="P99" s="12">
        <v>1428.1</v>
      </c>
      <c r="Q99" s="12">
        <v>1718.2</v>
      </c>
      <c r="R99" s="12">
        <v>1753.25</v>
      </c>
      <c r="S99" s="12">
        <v>1753.26</v>
      </c>
      <c r="T99" s="12">
        <v>2191.2199999999998</v>
      </c>
      <c r="U99" s="12">
        <v>2191.21</v>
      </c>
      <c r="V99" s="12">
        <v>2191.25</v>
      </c>
      <c r="W99" s="12">
        <v>2208.7800000000002</v>
      </c>
      <c r="X99" s="12">
        <v>2208.77</v>
      </c>
      <c r="Y99" s="12">
        <v>2646.78</v>
      </c>
      <c r="Z99" s="12">
        <v>2646.78</v>
      </c>
      <c r="AA99" s="12">
        <v>2664.3</v>
      </c>
      <c r="AB99" s="12">
        <v>2664.29</v>
      </c>
      <c r="AC99" s="12">
        <v>2664.28</v>
      </c>
      <c r="AD99" s="12">
        <v>3102.28</v>
      </c>
      <c r="AE99" s="12">
        <v>3137.32</v>
      </c>
      <c r="AF99" s="12">
        <v>3137.32</v>
      </c>
      <c r="AG99" s="12">
        <v>3137.34</v>
      </c>
      <c r="AH99" s="12">
        <v>3137.34</v>
      </c>
      <c r="AI99" s="12">
        <v>3207.42</v>
      </c>
      <c r="AJ99" s="12">
        <v>3207.41</v>
      </c>
      <c r="AK99" s="12">
        <v>3207.42</v>
      </c>
      <c r="AL99" s="12">
        <v>3204.65</v>
      </c>
      <c r="AM99" s="12">
        <v>3204.65</v>
      </c>
      <c r="AN99" s="12">
        <v>3204.65</v>
      </c>
      <c r="AO99" s="12">
        <v>3204.65</v>
      </c>
      <c r="AP99" s="12">
        <v>3204.65</v>
      </c>
      <c r="AQ99" s="12">
        <v>3204.65</v>
      </c>
      <c r="AR99" s="12">
        <v>3204.65</v>
      </c>
      <c r="AS99" s="12">
        <v>3204.65</v>
      </c>
      <c r="AT99" s="12">
        <v>3204.65</v>
      </c>
      <c r="AU99" s="12">
        <v>3204.65</v>
      </c>
    </row>
    <row r="100" spans="1:47">
      <c r="A100" s="12" t="s">
        <v>90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3.44</v>
      </c>
      <c r="J100" s="12">
        <v>7.04</v>
      </c>
      <c r="K100" s="12">
        <v>7.04</v>
      </c>
      <c r="L100" s="12">
        <v>7.04</v>
      </c>
      <c r="M100" s="12">
        <v>7.04</v>
      </c>
      <c r="N100" s="12">
        <v>33.85</v>
      </c>
      <c r="O100" s="12">
        <v>57.5</v>
      </c>
      <c r="P100" s="12">
        <v>57.5</v>
      </c>
      <c r="Q100" s="12">
        <v>57.5</v>
      </c>
      <c r="R100" s="12">
        <v>372.86</v>
      </c>
      <c r="S100" s="12">
        <v>1003.58</v>
      </c>
      <c r="T100" s="12">
        <v>1003.58</v>
      </c>
      <c r="U100" s="12">
        <v>1003.58</v>
      </c>
      <c r="V100" s="12">
        <v>1003.58</v>
      </c>
      <c r="W100" s="12">
        <v>1003.58</v>
      </c>
      <c r="X100" s="12">
        <v>1112.8</v>
      </c>
      <c r="Y100" s="12">
        <v>1225.28</v>
      </c>
      <c r="Z100" s="12">
        <v>1341.04</v>
      </c>
      <c r="AA100" s="12">
        <v>1459.89</v>
      </c>
      <c r="AB100" s="12">
        <v>1581.45</v>
      </c>
      <c r="AC100" s="12">
        <v>1705.71</v>
      </c>
      <c r="AD100" s="12">
        <v>1831.86</v>
      </c>
      <c r="AE100" s="12">
        <v>1958</v>
      </c>
      <c r="AF100" s="12">
        <v>2084.14</v>
      </c>
      <c r="AG100" s="12">
        <v>2210.29</v>
      </c>
      <c r="AH100" s="12">
        <v>2336.4299999999998</v>
      </c>
      <c r="AI100" s="12">
        <v>2462.58</v>
      </c>
      <c r="AJ100" s="12">
        <v>2588.7199999999998</v>
      </c>
      <c r="AK100" s="12">
        <v>2714.86</v>
      </c>
      <c r="AL100" s="12">
        <v>2841.01</v>
      </c>
      <c r="AM100" s="12">
        <v>2967.15</v>
      </c>
      <c r="AN100" s="12">
        <v>3093.3</v>
      </c>
      <c r="AO100" s="12">
        <v>3219.44</v>
      </c>
      <c r="AP100" s="12">
        <v>3345.58</v>
      </c>
      <c r="AQ100" s="12">
        <v>3471.73</v>
      </c>
      <c r="AR100" s="12">
        <v>3597.87</v>
      </c>
      <c r="AS100" s="12">
        <v>3724.02</v>
      </c>
      <c r="AT100" s="12">
        <v>3850.16</v>
      </c>
      <c r="AU100" s="12">
        <v>3976.3</v>
      </c>
    </row>
    <row r="101" spans="1:47">
      <c r="A101" s="12" t="s">
        <v>91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</row>
    <row r="102" spans="1:47">
      <c r="A102" s="12" t="s">
        <v>92</v>
      </c>
      <c r="B102" s="12">
        <v>43581.07</v>
      </c>
      <c r="C102" s="12">
        <v>44117.04</v>
      </c>
      <c r="D102" s="12">
        <v>43868.23</v>
      </c>
      <c r="E102" s="12">
        <v>42131.1</v>
      </c>
      <c r="F102" s="12">
        <v>40805</v>
      </c>
      <c r="G102" s="12">
        <v>37566.910000000003</v>
      </c>
      <c r="H102" s="12">
        <v>38509.519999999997</v>
      </c>
      <c r="I102" s="12">
        <v>38070.06</v>
      </c>
      <c r="J102" s="12">
        <v>38933.51</v>
      </c>
      <c r="K102" s="12">
        <v>43727.18</v>
      </c>
      <c r="L102" s="12">
        <v>40158.82</v>
      </c>
      <c r="M102" s="12">
        <v>41502.25</v>
      </c>
      <c r="N102" s="12">
        <v>38660.01</v>
      </c>
      <c r="O102" s="12">
        <v>35043.82</v>
      </c>
      <c r="P102" s="12">
        <v>36325.699999999997</v>
      </c>
      <c r="Q102" s="12">
        <v>26542.959999999999</v>
      </c>
      <c r="R102" s="12">
        <v>20089.5</v>
      </c>
      <c r="S102" s="12">
        <v>12411.97</v>
      </c>
      <c r="T102" s="12">
        <v>9647.08</v>
      </c>
      <c r="U102" s="12">
        <v>10370.82</v>
      </c>
      <c r="V102" s="12">
        <v>11062.66</v>
      </c>
      <c r="W102" s="12">
        <v>12660.24</v>
      </c>
      <c r="X102" s="12">
        <v>11062.77</v>
      </c>
      <c r="Y102" s="12">
        <v>5294.08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</row>
    <row r="103" spans="1:47">
      <c r="A103" s="12" t="s">
        <v>93</v>
      </c>
      <c r="B103" s="12">
        <v>19568.759999999998</v>
      </c>
      <c r="C103" s="12">
        <v>22063.15</v>
      </c>
      <c r="D103" s="12">
        <v>22337.97</v>
      </c>
      <c r="E103" s="12">
        <v>23347.1</v>
      </c>
      <c r="F103" s="12">
        <v>26233.32</v>
      </c>
      <c r="G103" s="12">
        <v>27594.87</v>
      </c>
      <c r="H103" s="12">
        <v>28106.9</v>
      </c>
      <c r="I103" s="12">
        <v>29938.05</v>
      </c>
      <c r="J103" s="12">
        <v>31739.48</v>
      </c>
      <c r="K103" s="12">
        <v>31585.45</v>
      </c>
      <c r="L103" s="12">
        <v>33746.21</v>
      </c>
      <c r="M103" s="12">
        <v>33877.83</v>
      </c>
      <c r="N103" s="12">
        <v>36983.61</v>
      </c>
      <c r="O103" s="12">
        <v>40578.550000000003</v>
      </c>
      <c r="P103" s="12">
        <v>42127.11</v>
      </c>
      <c r="Q103" s="12">
        <v>46305.33</v>
      </c>
      <c r="R103" s="12">
        <v>57572.02</v>
      </c>
      <c r="S103" s="12">
        <v>63777.01</v>
      </c>
      <c r="T103" s="12">
        <v>67439.850000000006</v>
      </c>
      <c r="U103" s="12">
        <v>69102.7</v>
      </c>
      <c r="V103" s="12">
        <v>69491.45</v>
      </c>
      <c r="W103" s="12">
        <v>69032.61</v>
      </c>
      <c r="X103" s="12">
        <v>70203.259999999995</v>
      </c>
      <c r="Y103" s="12">
        <v>74817.440000000002</v>
      </c>
      <c r="Z103" s="12">
        <v>81615.02</v>
      </c>
      <c r="AA103" s="12">
        <v>81492.259999999995</v>
      </c>
      <c r="AB103" s="12">
        <v>82208.399999999994</v>
      </c>
      <c r="AC103" s="12">
        <v>83015.91</v>
      </c>
      <c r="AD103" s="12">
        <v>83184.05</v>
      </c>
      <c r="AE103" s="12">
        <v>83672.41</v>
      </c>
      <c r="AF103" s="12">
        <v>84297.55</v>
      </c>
      <c r="AG103" s="12">
        <v>84672.3</v>
      </c>
      <c r="AH103" s="12">
        <v>85130.95</v>
      </c>
      <c r="AI103" s="12">
        <v>85382.34</v>
      </c>
      <c r="AJ103" s="12">
        <v>85853.03</v>
      </c>
      <c r="AK103" s="12">
        <v>85935.14</v>
      </c>
      <c r="AL103" s="12">
        <v>86185.98</v>
      </c>
      <c r="AM103" s="12">
        <v>86394.35</v>
      </c>
      <c r="AN103" s="12">
        <v>86768.46</v>
      </c>
      <c r="AO103" s="12">
        <v>87302.66</v>
      </c>
      <c r="AP103" s="12">
        <v>87213.89</v>
      </c>
      <c r="AQ103" s="12">
        <v>87538.68</v>
      </c>
      <c r="AR103" s="12">
        <v>87714.35</v>
      </c>
      <c r="AS103" s="12">
        <v>88153.84</v>
      </c>
      <c r="AT103" s="12">
        <v>88337.7</v>
      </c>
      <c r="AU103" s="12">
        <v>88631.31</v>
      </c>
    </row>
    <row r="104" spans="1:47">
      <c r="A104" s="12" t="s">
        <v>94</v>
      </c>
      <c r="B104" s="12">
        <v>509.44</v>
      </c>
      <c r="C104" s="12">
        <v>860.08</v>
      </c>
      <c r="D104" s="12">
        <v>922.06</v>
      </c>
      <c r="E104" s="12">
        <v>635.87</v>
      </c>
      <c r="F104" s="12">
        <v>14.15</v>
      </c>
      <c r="G104" s="12">
        <v>26.51</v>
      </c>
      <c r="H104" s="12">
        <v>25.4</v>
      </c>
      <c r="I104" s="12">
        <v>28.93</v>
      </c>
      <c r="J104" s="12">
        <v>27</v>
      </c>
      <c r="K104" s="12">
        <v>78.41</v>
      </c>
      <c r="L104" s="12">
        <v>82.74</v>
      </c>
      <c r="M104" s="12">
        <v>51.91</v>
      </c>
      <c r="N104" s="12">
        <v>101.14</v>
      </c>
      <c r="O104" s="12">
        <v>116.42</v>
      </c>
      <c r="P104" s="12">
        <v>107.28</v>
      </c>
      <c r="Q104" s="12">
        <v>107.28</v>
      </c>
      <c r="R104" s="12">
        <v>107.28</v>
      </c>
      <c r="S104" s="12">
        <v>107.28</v>
      </c>
      <c r="T104" s="12">
        <v>107.28</v>
      </c>
      <c r="U104" s="12">
        <v>107.28</v>
      </c>
      <c r="V104" s="12">
        <v>107.28</v>
      </c>
      <c r="W104" s="12">
        <v>107.28</v>
      </c>
      <c r="X104" s="12">
        <v>107.28</v>
      </c>
      <c r="Y104" s="12">
        <v>107.28</v>
      </c>
      <c r="Z104" s="12">
        <v>107.28</v>
      </c>
      <c r="AA104" s="12">
        <v>107.28</v>
      </c>
      <c r="AB104" s="12">
        <v>107.28</v>
      </c>
      <c r="AC104" s="12">
        <v>107.28</v>
      </c>
      <c r="AD104" s="12">
        <v>107.28</v>
      </c>
      <c r="AE104" s="12">
        <v>107.28</v>
      </c>
      <c r="AF104" s="12">
        <v>107.28</v>
      </c>
      <c r="AG104" s="12">
        <v>107.28</v>
      </c>
      <c r="AH104" s="12">
        <v>107.28</v>
      </c>
      <c r="AI104" s="12">
        <v>107.28</v>
      </c>
      <c r="AJ104" s="12">
        <v>107.28</v>
      </c>
      <c r="AK104" s="12">
        <v>107.28</v>
      </c>
      <c r="AL104" s="12">
        <v>107.28</v>
      </c>
      <c r="AM104" s="12">
        <v>107.28</v>
      </c>
      <c r="AN104" s="12">
        <v>107.28</v>
      </c>
      <c r="AO104" s="12">
        <v>107.28</v>
      </c>
      <c r="AP104" s="12">
        <v>107.28</v>
      </c>
      <c r="AQ104" s="12">
        <v>107.28</v>
      </c>
      <c r="AR104" s="12">
        <v>107.28</v>
      </c>
      <c r="AS104" s="12">
        <v>107.28</v>
      </c>
      <c r="AT104" s="12">
        <v>107.28</v>
      </c>
      <c r="AU104" s="12">
        <v>107.28</v>
      </c>
    </row>
    <row r="106" spans="1:47" ht="18">
      <c r="A106" s="13" t="s">
        <v>103</v>
      </c>
    </row>
    <row r="107" spans="1:47">
      <c r="A107" s="12" t="s">
        <v>40</v>
      </c>
      <c r="B107" s="12" t="s">
        <v>41</v>
      </c>
      <c r="C107" s="12" t="s">
        <v>42</v>
      </c>
      <c r="D107" s="12" t="s">
        <v>43</v>
      </c>
      <c r="E107" s="12" t="s">
        <v>44</v>
      </c>
      <c r="F107" s="12" t="s">
        <v>45</v>
      </c>
      <c r="G107" s="12" t="s">
        <v>46</v>
      </c>
      <c r="H107" s="12" t="s">
        <v>47</v>
      </c>
      <c r="I107" s="12" t="s">
        <v>48</v>
      </c>
      <c r="J107" s="12" t="s">
        <v>49</v>
      </c>
      <c r="K107" s="12" t="s">
        <v>50</v>
      </c>
      <c r="L107" s="12" t="s">
        <v>51</v>
      </c>
      <c r="M107" s="12" t="s">
        <v>52</v>
      </c>
      <c r="N107" s="12" t="s">
        <v>53</v>
      </c>
      <c r="O107" s="12" t="s">
        <v>54</v>
      </c>
      <c r="P107" s="12" t="s">
        <v>55</v>
      </c>
      <c r="Q107" s="12" t="s">
        <v>56</v>
      </c>
      <c r="R107" s="12" t="s">
        <v>57</v>
      </c>
      <c r="S107" s="12" t="s">
        <v>58</v>
      </c>
      <c r="T107" s="12" t="s">
        <v>59</v>
      </c>
      <c r="U107" s="12" t="s">
        <v>60</v>
      </c>
      <c r="V107" s="12" t="s">
        <v>61</v>
      </c>
      <c r="W107" s="12" t="s">
        <v>62</v>
      </c>
      <c r="X107" s="12" t="s">
        <v>63</v>
      </c>
      <c r="Y107" s="12" t="s">
        <v>64</v>
      </c>
      <c r="Z107" s="12" t="s">
        <v>65</v>
      </c>
      <c r="AA107" s="12" t="s">
        <v>66</v>
      </c>
      <c r="AB107" s="12" t="s">
        <v>67</v>
      </c>
      <c r="AC107" s="12" t="s">
        <v>68</v>
      </c>
      <c r="AD107" s="12" t="s">
        <v>69</v>
      </c>
      <c r="AE107" s="12" t="s">
        <v>70</v>
      </c>
      <c r="AF107" s="12" t="s">
        <v>71</v>
      </c>
      <c r="AG107" s="12" t="s">
        <v>72</v>
      </c>
      <c r="AH107" s="12" t="s">
        <v>73</v>
      </c>
      <c r="AI107" s="12" t="s">
        <v>74</v>
      </c>
      <c r="AJ107" s="12" t="s">
        <v>75</v>
      </c>
      <c r="AK107" s="12" t="s">
        <v>76</v>
      </c>
      <c r="AL107" s="12" t="s">
        <v>77</v>
      </c>
      <c r="AM107" s="12" t="s">
        <v>78</v>
      </c>
      <c r="AN107" s="12" t="s">
        <v>79</v>
      </c>
      <c r="AO107" s="12" t="s">
        <v>80</v>
      </c>
      <c r="AP107" s="12" t="s">
        <v>81</v>
      </c>
      <c r="AQ107" s="12" t="s">
        <v>82</v>
      </c>
      <c r="AR107" s="12" t="s">
        <v>83</v>
      </c>
      <c r="AS107" s="12" t="s">
        <v>84</v>
      </c>
      <c r="AT107" s="12" t="s">
        <v>85</v>
      </c>
      <c r="AU107" s="12" t="s">
        <v>86</v>
      </c>
    </row>
    <row r="108" spans="1:47">
      <c r="A108" s="12" t="s">
        <v>87</v>
      </c>
      <c r="B108" s="12">
        <v>60327</v>
      </c>
      <c r="C108" s="12">
        <v>53902.91</v>
      </c>
      <c r="D108" s="12">
        <v>64015.8</v>
      </c>
      <c r="E108" s="12">
        <v>58525.63</v>
      </c>
      <c r="F108" s="12">
        <v>56298.400000000001</v>
      </c>
      <c r="G108" s="12">
        <v>53970.879999999997</v>
      </c>
      <c r="H108" s="12">
        <v>60772.07</v>
      </c>
      <c r="I108" s="12">
        <v>64477.04</v>
      </c>
      <c r="J108" s="12">
        <v>58666.27</v>
      </c>
      <c r="K108" s="12">
        <v>57572.87</v>
      </c>
      <c r="L108" s="12">
        <v>64713.33</v>
      </c>
      <c r="M108" s="12">
        <v>61840.44</v>
      </c>
      <c r="N108" s="12">
        <v>66503.42</v>
      </c>
      <c r="O108" s="12">
        <v>61791.11</v>
      </c>
      <c r="P108" s="12">
        <v>62457.52</v>
      </c>
      <c r="Q108" s="12">
        <v>62504.91</v>
      </c>
      <c r="R108" s="12">
        <v>62504.91</v>
      </c>
      <c r="S108" s="12">
        <v>73161</v>
      </c>
      <c r="T108" s="12">
        <v>73341.14</v>
      </c>
      <c r="U108" s="12">
        <v>73341.11</v>
      </c>
      <c r="V108" s="12">
        <v>78448.22</v>
      </c>
      <c r="W108" s="12">
        <v>78448.22</v>
      </c>
      <c r="X108" s="12">
        <v>78448.22</v>
      </c>
      <c r="Y108" s="12">
        <v>78792.639999999999</v>
      </c>
      <c r="Z108" s="12">
        <v>79118.649999999994</v>
      </c>
      <c r="AA108" s="12">
        <v>79480.710000000006</v>
      </c>
      <c r="AB108" s="12">
        <v>79844.63</v>
      </c>
      <c r="AC108" s="12">
        <v>80503.740000000005</v>
      </c>
      <c r="AD108" s="12">
        <v>81135.22</v>
      </c>
      <c r="AE108" s="12">
        <v>81742.23</v>
      </c>
      <c r="AF108" s="12">
        <v>82327.3</v>
      </c>
      <c r="AG108" s="12">
        <v>82892.929999999993</v>
      </c>
      <c r="AH108" s="12">
        <v>83441.09</v>
      </c>
      <c r="AI108" s="12">
        <v>83973.74</v>
      </c>
      <c r="AJ108" s="12">
        <v>84492.73</v>
      </c>
      <c r="AK108" s="12">
        <v>84999.62</v>
      </c>
      <c r="AL108" s="12">
        <v>85495.76</v>
      </c>
      <c r="AM108" s="12">
        <v>85880.11</v>
      </c>
      <c r="AN108" s="12">
        <v>86368.7</v>
      </c>
      <c r="AO108" s="12">
        <v>86848.98</v>
      </c>
      <c r="AP108" s="12">
        <v>87322.05</v>
      </c>
      <c r="AQ108" s="12">
        <v>87788.75</v>
      </c>
      <c r="AR108" s="12">
        <v>88249.91</v>
      </c>
      <c r="AS108" s="12">
        <v>88706.52</v>
      </c>
      <c r="AT108" s="12">
        <v>89158.8</v>
      </c>
      <c r="AU108" s="12">
        <v>89607.83</v>
      </c>
    </row>
    <row r="109" spans="1:47">
      <c r="A109" s="12" t="s">
        <v>88</v>
      </c>
      <c r="B109" s="12">
        <v>0</v>
      </c>
      <c r="C109" s="12">
        <v>0</v>
      </c>
      <c r="D109" s="12">
        <v>0</v>
      </c>
      <c r="E109" s="12">
        <v>0</v>
      </c>
      <c r="F109" s="12">
        <v>34</v>
      </c>
      <c r="G109" s="12">
        <v>123</v>
      </c>
      <c r="H109" s="12">
        <v>484.6</v>
      </c>
      <c r="I109" s="12">
        <v>507.98</v>
      </c>
      <c r="J109" s="12">
        <v>860</v>
      </c>
      <c r="K109" s="12">
        <v>1071.1400000000001</v>
      </c>
      <c r="L109" s="12">
        <v>867.9</v>
      </c>
      <c r="M109" s="12">
        <v>1222.8</v>
      </c>
      <c r="N109" s="12">
        <v>1631.17</v>
      </c>
      <c r="O109" s="12">
        <v>1723.64</v>
      </c>
      <c r="P109" s="12">
        <v>1723.64</v>
      </c>
      <c r="Q109" s="12">
        <v>1797.27</v>
      </c>
      <c r="R109" s="12">
        <v>1797.27</v>
      </c>
      <c r="S109" s="12">
        <v>1797.27</v>
      </c>
      <c r="T109" s="12">
        <v>1979.58</v>
      </c>
      <c r="U109" s="12">
        <v>1979.58</v>
      </c>
      <c r="V109" s="12">
        <v>1979.58</v>
      </c>
      <c r="W109" s="12">
        <v>2014.62</v>
      </c>
      <c r="X109" s="12">
        <v>2049.66</v>
      </c>
      <c r="Y109" s="12">
        <v>2084.6999999999998</v>
      </c>
      <c r="Z109" s="12">
        <v>2163.54</v>
      </c>
      <c r="AA109" s="12">
        <v>2251.69</v>
      </c>
      <c r="AB109" s="12">
        <v>2340.35</v>
      </c>
      <c r="AC109" s="12">
        <v>2473.3200000000002</v>
      </c>
      <c r="AD109" s="12">
        <v>2606.7800000000002</v>
      </c>
      <c r="AE109" s="12">
        <v>2740.73</v>
      </c>
      <c r="AF109" s="12">
        <v>2875.15</v>
      </c>
      <c r="AG109" s="12">
        <v>3010.04</v>
      </c>
      <c r="AH109" s="12">
        <v>3145.38</v>
      </c>
      <c r="AI109" s="12">
        <v>3281.17</v>
      </c>
      <c r="AJ109" s="12">
        <v>3417.39</v>
      </c>
      <c r="AK109" s="12">
        <v>3554.04</v>
      </c>
      <c r="AL109" s="12">
        <v>3770.2</v>
      </c>
      <c r="AM109" s="12">
        <v>3985.39</v>
      </c>
      <c r="AN109" s="12">
        <v>4199.6000000000004</v>
      </c>
      <c r="AO109" s="12">
        <v>4412.83</v>
      </c>
      <c r="AP109" s="12">
        <v>4625.08</v>
      </c>
      <c r="AQ109" s="12">
        <v>4836.34</v>
      </c>
      <c r="AR109" s="12">
        <v>5046.62</v>
      </c>
      <c r="AS109" s="12">
        <v>5255.91</v>
      </c>
      <c r="AT109" s="12">
        <v>5464.21</v>
      </c>
      <c r="AU109" s="12">
        <v>5671.54</v>
      </c>
    </row>
    <row r="110" spans="1:47">
      <c r="A110" s="12" t="s">
        <v>89</v>
      </c>
      <c r="B110" s="12">
        <v>2863.41</v>
      </c>
      <c r="C110" s="12">
        <v>2948.7</v>
      </c>
      <c r="D110" s="12">
        <v>2948.7</v>
      </c>
      <c r="E110" s="12">
        <v>2467.38</v>
      </c>
      <c r="F110" s="12">
        <v>2162.84</v>
      </c>
      <c r="G110" s="12">
        <v>3810.74</v>
      </c>
      <c r="H110" s="12">
        <v>4111</v>
      </c>
      <c r="I110" s="12">
        <v>4034.09</v>
      </c>
      <c r="J110" s="12">
        <v>3821.9</v>
      </c>
      <c r="K110" s="12">
        <v>5856.07</v>
      </c>
      <c r="L110" s="12">
        <v>3275.06</v>
      </c>
      <c r="M110" s="12">
        <v>4462.62</v>
      </c>
      <c r="N110" s="12">
        <v>4135.6099999999997</v>
      </c>
      <c r="O110" s="12">
        <v>3837.03</v>
      </c>
      <c r="P110" s="12">
        <v>3837.04</v>
      </c>
      <c r="Q110" s="12">
        <v>3837.04</v>
      </c>
      <c r="R110" s="12">
        <v>3837.03</v>
      </c>
      <c r="S110" s="12">
        <v>3837.03</v>
      </c>
      <c r="T110" s="12">
        <v>3837.04</v>
      </c>
      <c r="U110" s="12">
        <v>3837.04</v>
      </c>
      <c r="V110" s="12">
        <v>3837.03</v>
      </c>
      <c r="W110" s="12">
        <v>3837.04</v>
      </c>
      <c r="X110" s="12">
        <v>3837.03</v>
      </c>
      <c r="Y110" s="12">
        <v>3837.03</v>
      </c>
      <c r="Z110" s="12">
        <v>3844.73</v>
      </c>
      <c r="AA110" s="12">
        <v>3841.44</v>
      </c>
      <c r="AB110" s="12">
        <v>3841.44</v>
      </c>
      <c r="AC110" s="12">
        <v>3852.32</v>
      </c>
      <c r="AD110" s="12">
        <v>3860.8</v>
      </c>
      <c r="AE110" s="12">
        <v>3869.45</v>
      </c>
      <c r="AF110" s="12">
        <v>3878.36</v>
      </c>
      <c r="AG110" s="12">
        <v>3887.48</v>
      </c>
      <c r="AH110" s="12">
        <v>3896.79</v>
      </c>
      <c r="AI110" s="12">
        <v>3936.02</v>
      </c>
      <c r="AJ110" s="12">
        <v>3949.79</v>
      </c>
      <c r="AK110" s="12">
        <v>3963.74</v>
      </c>
      <c r="AL110" s="12">
        <v>3977.9</v>
      </c>
      <c r="AM110" s="12">
        <v>3992.33</v>
      </c>
      <c r="AN110" s="12">
        <v>4007.12</v>
      </c>
      <c r="AO110" s="12">
        <v>4022.08</v>
      </c>
      <c r="AP110" s="12">
        <v>4037.25</v>
      </c>
      <c r="AQ110" s="12">
        <v>4052.6</v>
      </c>
      <c r="AR110" s="12">
        <v>4068.19</v>
      </c>
      <c r="AS110" s="12">
        <v>4084.14</v>
      </c>
      <c r="AT110" s="12">
        <v>4100.22</v>
      </c>
      <c r="AU110" s="12">
        <v>4116.4799999999996</v>
      </c>
    </row>
    <row r="111" spans="1:47">
      <c r="A111" s="12" t="s">
        <v>90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2.8</v>
      </c>
      <c r="K111" s="12">
        <v>2.8</v>
      </c>
      <c r="L111" s="12">
        <v>4.0199999999999996</v>
      </c>
      <c r="M111" s="12">
        <v>4.0199999999999996</v>
      </c>
      <c r="N111" s="12">
        <v>4.0199999999999996</v>
      </c>
      <c r="O111" s="12">
        <v>4.0199999999999996</v>
      </c>
      <c r="P111" s="12">
        <v>28.55</v>
      </c>
      <c r="Q111" s="12">
        <v>28.55</v>
      </c>
      <c r="R111" s="12">
        <v>28.55</v>
      </c>
      <c r="S111" s="12">
        <v>28.55</v>
      </c>
      <c r="T111" s="12">
        <v>77.61</v>
      </c>
      <c r="U111" s="12">
        <v>77.61</v>
      </c>
      <c r="V111" s="12">
        <v>77.61</v>
      </c>
      <c r="W111" s="12">
        <v>126.66</v>
      </c>
      <c r="X111" s="12">
        <v>187.98</v>
      </c>
      <c r="Y111" s="12">
        <v>187.98</v>
      </c>
      <c r="Z111" s="12">
        <v>298.36</v>
      </c>
      <c r="AA111" s="12">
        <v>359.68</v>
      </c>
      <c r="AB111" s="12">
        <v>470.06</v>
      </c>
      <c r="AC111" s="12">
        <v>531.38</v>
      </c>
      <c r="AD111" s="12">
        <v>641.75</v>
      </c>
      <c r="AE111" s="12">
        <v>703.07</v>
      </c>
      <c r="AF111" s="12">
        <v>813.45</v>
      </c>
      <c r="AG111" s="12">
        <v>874.77</v>
      </c>
      <c r="AH111" s="12">
        <v>985.14</v>
      </c>
      <c r="AI111" s="12">
        <v>1046.46</v>
      </c>
      <c r="AJ111" s="12">
        <v>1156.8399999999999</v>
      </c>
      <c r="AK111" s="12">
        <v>1218.1600000000001</v>
      </c>
      <c r="AL111" s="12">
        <v>1279.48</v>
      </c>
      <c r="AM111" s="12">
        <v>1340.8</v>
      </c>
      <c r="AN111" s="12">
        <v>1417.63</v>
      </c>
      <c r="AO111" s="12">
        <v>1495.28</v>
      </c>
      <c r="AP111" s="12">
        <v>1573.13</v>
      </c>
      <c r="AQ111" s="12">
        <v>1651.26</v>
      </c>
      <c r="AR111" s="12">
        <v>1729.72</v>
      </c>
      <c r="AS111" s="12">
        <v>1808.37</v>
      </c>
      <c r="AT111" s="12">
        <v>1887.21</v>
      </c>
      <c r="AU111" s="12">
        <v>1966.24</v>
      </c>
    </row>
    <row r="112" spans="1:47">
      <c r="A112" s="12" t="s">
        <v>91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</row>
    <row r="113" spans="1:47">
      <c r="A113" s="12" t="s">
        <v>92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</row>
    <row r="114" spans="1:47">
      <c r="A114" s="12" t="s">
        <v>93</v>
      </c>
      <c r="B114" s="12">
        <v>2382.92</v>
      </c>
      <c r="C114" s="12">
        <v>2388.62</v>
      </c>
      <c r="D114" s="12">
        <v>2388.62</v>
      </c>
      <c r="E114" s="12">
        <v>2635.13</v>
      </c>
      <c r="F114" s="12">
        <v>1635.69</v>
      </c>
      <c r="G114" s="12">
        <v>2089</v>
      </c>
      <c r="H114" s="12">
        <v>3214.86</v>
      </c>
      <c r="I114" s="12">
        <v>2557.92</v>
      </c>
      <c r="J114" s="12">
        <v>1520.03</v>
      </c>
      <c r="K114" s="12">
        <v>1689.2</v>
      </c>
      <c r="L114" s="12">
        <v>2050.77</v>
      </c>
      <c r="M114" s="12">
        <v>1285.53</v>
      </c>
      <c r="N114" s="12">
        <v>1181.42</v>
      </c>
      <c r="O114" s="12">
        <v>1291.1099999999999</v>
      </c>
      <c r="P114" s="12">
        <v>1338.84</v>
      </c>
      <c r="Q114" s="12">
        <v>1338.84</v>
      </c>
      <c r="R114" s="12">
        <v>1338.84</v>
      </c>
      <c r="S114" s="12">
        <v>1338.84</v>
      </c>
      <c r="T114" s="12">
        <v>1338.84</v>
      </c>
      <c r="U114" s="12">
        <v>1338.84</v>
      </c>
      <c r="V114" s="12">
        <v>1601.64</v>
      </c>
      <c r="W114" s="12">
        <v>1601.64</v>
      </c>
      <c r="X114" s="12">
        <v>1930.14</v>
      </c>
      <c r="Y114" s="12">
        <v>1930.14</v>
      </c>
      <c r="Z114" s="12">
        <v>1930.14</v>
      </c>
      <c r="AA114" s="12">
        <v>1930.14</v>
      </c>
      <c r="AB114" s="12">
        <v>2258.64</v>
      </c>
      <c r="AC114" s="12">
        <v>2258.64</v>
      </c>
      <c r="AD114" s="12">
        <v>2275.0300000000002</v>
      </c>
      <c r="AE114" s="12">
        <v>2284.66</v>
      </c>
      <c r="AF114" s="12">
        <v>2291.0100000000002</v>
      </c>
      <c r="AG114" s="12">
        <v>2291.02</v>
      </c>
      <c r="AH114" s="12">
        <v>2291.02</v>
      </c>
      <c r="AI114" s="12">
        <v>2318.0700000000002</v>
      </c>
      <c r="AJ114" s="12">
        <v>2325.37</v>
      </c>
      <c r="AK114" s="12">
        <v>2337.8000000000002</v>
      </c>
      <c r="AL114" s="12">
        <v>2344.98</v>
      </c>
      <c r="AM114" s="12">
        <v>2336.21</v>
      </c>
      <c r="AN114" s="12">
        <v>2344.98</v>
      </c>
      <c r="AO114" s="12">
        <v>2371.7199999999998</v>
      </c>
      <c r="AP114" s="12">
        <v>2361.37</v>
      </c>
      <c r="AQ114" s="12">
        <v>2345.62</v>
      </c>
      <c r="AR114" s="12">
        <v>2344.98</v>
      </c>
      <c r="AS114" s="12">
        <v>2344.98</v>
      </c>
      <c r="AT114" s="12">
        <v>2344.98</v>
      </c>
      <c r="AU114" s="12">
        <v>2344.98</v>
      </c>
    </row>
    <row r="115" spans="1:47">
      <c r="A115" s="12" t="s">
        <v>94</v>
      </c>
      <c r="B115" s="12">
        <v>91.06</v>
      </c>
      <c r="C115" s="12">
        <v>35.56</v>
      </c>
      <c r="D115" s="12">
        <v>91.56</v>
      </c>
      <c r="E115" s="12">
        <v>94.57</v>
      </c>
      <c r="F115" s="12">
        <v>111.11</v>
      </c>
      <c r="G115" s="12">
        <v>107.1</v>
      </c>
      <c r="H115" s="12">
        <v>91.71</v>
      </c>
      <c r="I115" s="12">
        <v>46.18</v>
      </c>
      <c r="J115" s="12">
        <v>289.31</v>
      </c>
      <c r="K115" s="12">
        <v>556.96</v>
      </c>
      <c r="L115" s="12">
        <v>196.85</v>
      </c>
      <c r="M115" s="12">
        <v>162.88</v>
      </c>
      <c r="N115" s="12">
        <v>145.72</v>
      </c>
      <c r="O115" s="12">
        <v>159.03</v>
      </c>
      <c r="P115" s="12">
        <v>68</v>
      </c>
      <c r="Q115" s="12">
        <v>68</v>
      </c>
      <c r="R115" s="12">
        <v>68</v>
      </c>
      <c r="S115" s="12">
        <v>68</v>
      </c>
      <c r="T115" s="12">
        <v>68</v>
      </c>
      <c r="U115" s="12">
        <v>68</v>
      </c>
      <c r="V115" s="12">
        <v>68</v>
      </c>
      <c r="W115" s="12">
        <v>68</v>
      </c>
      <c r="X115" s="12">
        <v>68</v>
      </c>
      <c r="Y115" s="12">
        <v>68</v>
      </c>
      <c r="Z115" s="12">
        <v>68</v>
      </c>
      <c r="AA115" s="12">
        <v>68</v>
      </c>
      <c r="AB115" s="12">
        <v>68</v>
      </c>
      <c r="AC115" s="12">
        <v>68</v>
      </c>
      <c r="AD115" s="12">
        <v>80.09</v>
      </c>
      <c r="AE115" s="12">
        <v>82.2</v>
      </c>
      <c r="AF115" s="12">
        <v>87.23</v>
      </c>
      <c r="AG115" s="12">
        <v>92.18</v>
      </c>
      <c r="AH115" s="12">
        <v>92.18</v>
      </c>
      <c r="AI115" s="12">
        <v>104.71</v>
      </c>
      <c r="AJ115" s="12">
        <v>112.38</v>
      </c>
      <c r="AK115" s="12">
        <v>112.38</v>
      </c>
      <c r="AL115" s="12">
        <v>113.73</v>
      </c>
      <c r="AM115" s="12">
        <v>112.38</v>
      </c>
      <c r="AN115" s="12">
        <v>132.47</v>
      </c>
      <c r="AO115" s="12">
        <v>132.47</v>
      </c>
      <c r="AP115" s="12">
        <v>132.47</v>
      </c>
      <c r="AQ115" s="12">
        <v>132.47</v>
      </c>
      <c r="AR115" s="12">
        <v>132.47</v>
      </c>
      <c r="AS115" s="12">
        <v>132.47</v>
      </c>
      <c r="AT115" s="12">
        <v>132.47</v>
      </c>
      <c r="AU115" s="12">
        <v>132.47</v>
      </c>
    </row>
    <row r="117" spans="1:47" ht="18">
      <c r="A117" s="13" t="s">
        <v>104</v>
      </c>
    </row>
    <row r="118" spans="1:47">
      <c r="A118" s="12" t="s">
        <v>40</v>
      </c>
      <c r="B118" s="12" t="s">
        <v>41</v>
      </c>
      <c r="C118" s="12" t="s">
        <v>42</v>
      </c>
      <c r="D118" s="12" t="s">
        <v>43</v>
      </c>
      <c r="E118" s="12" t="s">
        <v>44</v>
      </c>
      <c r="F118" s="12" t="s">
        <v>45</v>
      </c>
      <c r="G118" s="12" t="s">
        <v>46</v>
      </c>
      <c r="H118" s="12" t="s">
        <v>47</v>
      </c>
      <c r="I118" s="12" t="s">
        <v>48</v>
      </c>
      <c r="J118" s="12" t="s">
        <v>49</v>
      </c>
      <c r="K118" s="12" t="s">
        <v>50</v>
      </c>
      <c r="L118" s="12" t="s">
        <v>51</v>
      </c>
      <c r="M118" s="12" t="s">
        <v>52</v>
      </c>
      <c r="N118" s="12" t="s">
        <v>53</v>
      </c>
      <c r="O118" s="12" t="s">
        <v>54</v>
      </c>
      <c r="P118" s="12" t="s">
        <v>55</v>
      </c>
      <c r="Q118" s="12" t="s">
        <v>56</v>
      </c>
      <c r="R118" s="12" t="s">
        <v>57</v>
      </c>
      <c r="S118" s="12" t="s">
        <v>58</v>
      </c>
      <c r="T118" s="12" t="s">
        <v>59</v>
      </c>
      <c r="U118" s="12" t="s">
        <v>60</v>
      </c>
      <c r="V118" s="12" t="s">
        <v>61</v>
      </c>
      <c r="W118" s="12" t="s">
        <v>62</v>
      </c>
      <c r="X118" s="12" t="s">
        <v>63</v>
      </c>
      <c r="Y118" s="12" t="s">
        <v>64</v>
      </c>
      <c r="Z118" s="12" t="s">
        <v>65</v>
      </c>
      <c r="AA118" s="12" t="s">
        <v>66</v>
      </c>
      <c r="AB118" s="12" t="s">
        <v>67</v>
      </c>
      <c r="AC118" s="12" t="s">
        <v>68</v>
      </c>
      <c r="AD118" s="12" t="s">
        <v>69</v>
      </c>
      <c r="AE118" s="12" t="s">
        <v>70</v>
      </c>
      <c r="AF118" s="12" t="s">
        <v>71</v>
      </c>
      <c r="AG118" s="12" t="s">
        <v>72</v>
      </c>
      <c r="AH118" s="12" t="s">
        <v>73</v>
      </c>
      <c r="AI118" s="12" t="s">
        <v>74</v>
      </c>
      <c r="AJ118" s="12" t="s">
        <v>75</v>
      </c>
      <c r="AK118" s="12" t="s">
        <v>76</v>
      </c>
      <c r="AL118" s="12" t="s">
        <v>77</v>
      </c>
      <c r="AM118" s="12" t="s">
        <v>78</v>
      </c>
      <c r="AN118" s="12" t="s">
        <v>79</v>
      </c>
      <c r="AO118" s="12" t="s">
        <v>80</v>
      </c>
      <c r="AP118" s="12" t="s">
        <v>81</v>
      </c>
      <c r="AQ118" s="12" t="s">
        <v>82</v>
      </c>
      <c r="AR118" s="12" t="s">
        <v>83</v>
      </c>
      <c r="AS118" s="12" t="s">
        <v>84</v>
      </c>
      <c r="AT118" s="12" t="s">
        <v>85</v>
      </c>
      <c r="AU118" s="12" t="s">
        <v>86</v>
      </c>
    </row>
    <row r="119" spans="1:47">
      <c r="A119" s="12" t="s">
        <v>87</v>
      </c>
      <c r="B119" s="12">
        <v>4573</v>
      </c>
      <c r="C119" s="12">
        <v>4032</v>
      </c>
      <c r="D119" s="12">
        <v>4393</v>
      </c>
      <c r="E119" s="12">
        <v>4030</v>
      </c>
      <c r="F119" s="12">
        <v>2962</v>
      </c>
      <c r="G119" s="12">
        <v>3866</v>
      </c>
      <c r="H119" s="12">
        <v>4641</v>
      </c>
      <c r="I119" s="12">
        <v>4240</v>
      </c>
      <c r="J119" s="12">
        <v>4449</v>
      </c>
      <c r="K119" s="12">
        <v>4706.09</v>
      </c>
      <c r="L119" s="12">
        <v>3425.61</v>
      </c>
      <c r="M119" s="12">
        <v>3284.77</v>
      </c>
      <c r="N119" s="12">
        <v>3854.75</v>
      </c>
      <c r="O119" s="12">
        <v>3591.24</v>
      </c>
      <c r="P119" s="12">
        <v>3591.22</v>
      </c>
      <c r="Q119" s="12">
        <v>3591.23</v>
      </c>
      <c r="R119" s="12">
        <v>3825.35</v>
      </c>
      <c r="S119" s="12">
        <v>3825.38</v>
      </c>
      <c r="T119" s="12">
        <v>3861.32</v>
      </c>
      <c r="U119" s="12">
        <v>3861.27</v>
      </c>
      <c r="V119" s="12">
        <v>3964.47</v>
      </c>
      <c r="W119" s="12">
        <v>3964.46</v>
      </c>
      <c r="X119" s="12">
        <v>3964.44</v>
      </c>
      <c r="Y119" s="12">
        <v>3964.47</v>
      </c>
      <c r="Z119" s="12">
        <v>3964.47</v>
      </c>
      <c r="AA119" s="12">
        <v>3964.47</v>
      </c>
      <c r="AB119" s="12">
        <v>3964.41</v>
      </c>
      <c r="AC119" s="12">
        <v>4067.6</v>
      </c>
      <c r="AD119" s="12">
        <v>4103.46</v>
      </c>
      <c r="AE119" s="12">
        <v>4103.41</v>
      </c>
      <c r="AF119" s="12">
        <v>4103.45</v>
      </c>
      <c r="AG119" s="12">
        <v>4103.42</v>
      </c>
      <c r="AH119" s="12">
        <v>4103.45</v>
      </c>
      <c r="AI119" s="12">
        <v>4103.43</v>
      </c>
      <c r="AJ119" s="12">
        <v>4103.45</v>
      </c>
      <c r="AK119" s="12">
        <v>4103.3999999999996</v>
      </c>
      <c r="AL119" s="12">
        <v>4103.43</v>
      </c>
      <c r="AM119" s="12">
        <v>4103.3999999999996</v>
      </c>
      <c r="AN119" s="12">
        <v>4010.21</v>
      </c>
      <c r="AO119" s="12">
        <v>4000.22</v>
      </c>
      <c r="AP119" s="12">
        <v>3990.84</v>
      </c>
      <c r="AQ119" s="12">
        <v>3982.02</v>
      </c>
      <c r="AR119" s="12">
        <v>3973.72</v>
      </c>
      <c r="AS119" s="12">
        <v>3965.91</v>
      </c>
      <c r="AT119" s="12">
        <v>3959.23</v>
      </c>
      <c r="AU119" s="12">
        <v>3952.09</v>
      </c>
    </row>
    <row r="120" spans="1:47">
      <c r="A120" s="12" t="s">
        <v>88</v>
      </c>
      <c r="B120" s="12">
        <v>92</v>
      </c>
      <c r="C120" s="12">
        <v>573</v>
      </c>
      <c r="D120" s="12">
        <v>620</v>
      </c>
      <c r="E120" s="12">
        <v>574</v>
      </c>
      <c r="F120" s="12">
        <v>579</v>
      </c>
      <c r="G120" s="12">
        <v>507</v>
      </c>
      <c r="H120" s="12">
        <v>682</v>
      </c>
      <c r="I120" s="12">
        <v>655</v>
      </c>
      <c r="J120" s="12">
        <v>646</v>
      </c>
      <c r="K120" s="12">
        <v>615.26</v>
      </c>
      <c r="L120" s="12">
        <v>619.83000000000004</v>
      </c>
      <c r="M120" s="12">
        <v>745.91</v>
      </c>
      <c r="N120" s="12">
        <v>410.59</v>
      </c>
      <c r="O120" s="12">
        <v>385.51</v>
      </c>
      <c r="P120" s="12">
        <v>385.51</v>
      </c>
      <c r="Q120" s="12">
        <v>385.51</v>
      </c>
      <c r="R120" s="12">
        <v>1110.75</v>
      </c>
      <c r="S120" s="12">
        <v>1500.56</v>
      </c>
      <c r="T120" s="12">
        <v>1578.9</v>
      </c>
      <c r="U120" s="12">
        <v>2137.38</v>
      </c>
      <c r="V120" s="12">
        <v>3331.64</v>
      </c>
      <c r="W120" s="12">
        <v>3893.3</v>
      </c>
      <c r="X120" s="12">
        <v>4456.75</v>
      </c>
      <c r="Y120" s="12">
        <v>5376.37</v>
      </c>
      <c r="Z120" s="12">
        <v>6297.86</v>
      </c>
      <c r="AA120" s="12">
        <v>6866.17</v>
      </c>
      <c r="AB120" s="12">
        <v>6963.01</v>
      </c>
      <c r="AC120" s="12">
        <v>7061.33</v>
      </c>
      <c r="AD120" s="12">
        <v>7160.37</v>
      </c>
      <c r="AE120" s="12">
        <v>7568.43</v>
      </c>
      <c r="AF120" s="12">
        <v>8238.68</v>
      </c>
      <c r="AG120" s="12">
        <v>8902.4599999999991</v>
      </c>
      <c r="AH120" s="12">
        <v>9559.14</v>
      </c>
      <c r="AI120" s="12">
        <v>10571.67</v>
      </c>
      <c r="AJ120" s="12">
        <v>11101.37</v>
      </c>
      <c r="AK120" s="12">
        <v>11762.82</v>
      </c>
      <c r="AL120" s="12">
        <v>12265.67</v>
      </c>
      <c r="AM120" s="12">
        <v>12753.41</v>
      </c>
      <c r="AN120" s="12">
        <v>13213.03</v>
      </c>
      <c r="AO120" s="12">
        <v>13633.94</v>
      </c>
      <c r="AP120" s="12">
        <v>14041.13</v>
      </c>
      <c r="AQ120" s="12">
        <v>14435.03</v>
      </c>
      <c r="AR120" s="12">
        <v>14816.1</v>
      </c>
      <c r="AS120" s="12">
        <v>15184.72</v>
      </c>
      <c r="AT120" s="12">
        <v>15544.67</v>
      </c>
      <c r="AU120" s="12">
        <v>15889.54</v>
      </c>
    </row>
    <row r="121" spans="1:47">
      <c r="A121" s="12" t="s">
        <v>89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43.8</v>
      </c>
      <c r="T121" s="12">
        <v>43.8</v>
      </c>
      <c r="U121" s="12">
        <v>43.8</v>
      </c>
      <c r="V121" s="12">
        <v>43.8</v>
      </c>
      <c r="W121" s="12">
        <v>43.8</v>
      </c>
      <c r="X121" s="12">
        <v>43.8</v>
      </c>
      <c r="Y121" s="12">
        <v>43.8</v>
      </c>
      <c r="Z121" s="12">
        <v>43.8</v>
      </c>
      <c r="AA121" s="12">
        <v>87.6</v>
      </c>
      <c r="AB121" s="12">
        <v>87.6</v>
      </c>
      <c r="AC121" s="12">
        <v>87.6</v>
      </c>
      <c r="AD121" s="12">
        <v>87.6</v>
      </c>
      <c r="AE121" s="12">
        <v>87.6</v>
      </c>
      <c r="AF121" s="12">
        <v>87.6</v>
      </c>
      <c r="AG121" s="12">
        <v>87.6</v>
      </c>
      <c r="AH121" s="12">
        <v>87.6</v>
      </c>
      <c r="AI121" s="12">
        <v>87.6</v>
      </c>
      <c r="AJ121" s="12">
        <v>87.6</v>
      </c>
      <c r="AK121" s="12">
        <v>87.6</v>
      </c>
      <c r="AL121" s="12">
        <v>87.6</v>
      </c>
      <c r="AM121" s="12">
        <v>87.6</v>
      </c>
      <c r="AN121" s="12">
        <v>87.51</v>
      </c>
      <c r="AO121" s="12">
        <v>87.27</v>
      </c>
      <c r="AP121" s="12">
        <v>87.05</v>
      </c>
      <c r="AQ121" s="12">
        <v>86.83</v>
      </c>
      <c r="AR121" s="12">
        <v>86.63</v>
      </c>
      <c r="AS121" s="12">
        <v>86.45</v>
      </c>
      <c r="AT121" s="12">
        <v>86.29</v>
      </c>
      <c r="AU121" s="12">
        <v>86.11</v>
      </c>
    </row>
    <row r="122" spans="1:47">
      <c r="A122" s="12" t="s">
        <v>90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34.25</v>
      </c>
      <c r="Q122" s="12">
        <v>65.78</v>
      </c>
      <c r="R122" s="12">
        <v>97.32</v>
      </c>
      <c r="S122" s="12">
        <v>97.32</v>
      </c>
      <c r="T122" s="12">
        <v>128.85</v>
      </c>
      <c r="U122" s="12">
        <v>128.85</v>
      </c>
      <c r="V122" s="12">
        <v>160.38999999999999</v>
      </c>
      <c r="W122" s="12">
        <v>160.38999999999999</v>
      </c>
      <c r="X122" s="12">
        <v>207.69</v>
      </c>
      <c r="Y122" s="12">
        <v>207.69</v>
      </c>
      <c r="Z122" s="12">
        <v>255</v>
      </c>
      <c r="AA122" s="12">
        <v>255</v>
      </c>
      <c r="AB122" s="12">
        <v>286.52999999999997</v>
      </c>
      <c r="AC122" s="12">
        <v>286.52999999999997</v>
      </c>
      <c r="AD122" s="12">
        <v>302.3</v>
      </c>
      <c r="AE122" s="12">
        <v>302.3</v>
      </c>
      <c r="AF122" s="12">
        <v>318.07</v>
      </c>
      <c r="AG122" s="12">
        <v>318.07</v>
      </c>
      <c r="AH122" s="12">
        <v>333.84</v>
      </c>
      <c r="AI122" s="12">
        <v>333.84</v>
      </c>
      <c r="AJ122" s="12">
        <v>349.61</v>
      </c>
      <c r="AK122" s="12">
        <v>349.61</v>
      </c>
      <c r="AL122" s="12">
        <v>349.61</v>
      </c>
      <c r="AM122" s="12">
        <v>349.61</v>
      </c>
      <c r="AN122" s="12">
        <v>349.61</v>
      </c>
      <c r="AO122" s="12">
        <v>349.61</v>
      </c>
      <c r="AP122" s="12">
        <v>349.61</v>
      </c>
      <c r="AQ122" s="12">
        <v>349.61</v>
      </c>
      <c r="AR122" s="12">
        <v>349.61</v>
      </c>
      <c r="AS122" s="12">
        <v>349.61</v>
      </c>
      <c r="AT122" s="12">
        <v>349.61</v>
      </c>
      <c r="AU122" s="12">
        <v>349.61</v>
      </c>
    </row>
    <row r="123" spans="1:47">
      <c r="A123" s="12" t="s">
        <v>91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</row>
    <row r="124" spans="1:47">
      <c r="A124" s="12" t="s">
        <v>92</v>
      </c>
      <c r="B124" s="12">
        <v>13157.72</v>
      </c>
      <c r="C124" s="12">
        <v>12734.72</v>
      </c>
      <c r="D124" s="12">
        <v>13706.72</v>
      </c>
      <c r="E124" s="12">
        <v>14055.07</v>
      </c>
      <c r="F124" s="12">
        <v>14446.21</v>
      </c>
      <c r="G124" s="12">
        <v>13510.41</v>
      </c>
      <c r="H124" s="12">
        <v>13181.21</v>
      </c>
      <c r="I124" s="12">
        <v>13089.82</v>
      </c>
      <c r="J124" s="12">
        <v>13578.27</v>
      </c>
      <c r="K124" s="12">
        <v>11726.75</v>
      </c>
      <c r="L124" s="12">
        <v>12030.72</v>
      </c>
      <c r="M124" s="12">
        <v>11974.82</v>
      </c>
      <c r="N124" s="12">
        <v>11915.14</v>
      </c>
      <c r="O124" s="12">
        <v>10290.84</v>
      </c>
      <c r="P124" s="12">
        <v>7168.23</v>
      </c>
      <c r="Q124" s="12">
        <v>3769.47</v>
      </c>
      <c r="R124" s="12">
        <v>3713.33</v>
      </c>
      <c r="S124" s="12">
        <v>1401.99</v>
      </c>
      <c r="T124" s="12">
        <v>1526.31</v>
      </c>
      <c r="U124" s="12">
        <v>1466.01</v>
      </c>
      <c r="V124" s="12">
        <v>1162.44</v>
      </c>
      <c r="W124" s="12">
        <v>1165.05</v>
      </c>
      <c r="X124" s="12">
        <v>754.98</v>
      </c>
      <c r="Y124" s="12">
        <v>754.98</v>
      </c>
      <c r="Z124" s="12">
        <v>754.98</v>
      </c>
      <c r="AA124" s="12">
        <v>754.98</v>
      </c>
      <c r="AB124" s="12">
        <v>754.98</v>
      </c>
      <c r="AC124" s="12">
        <v>754.98</v>
      </c>
      <c r="AD124" s="12">
        <v>754.98</v>
      </c>
      <c r="AE124" s="12">
        <v>754.98</v>
      </c>
      <c r="AF124" s="12">
        <v>754.98</v>
      </c>
      <c r="AG124" s="12">
        <v>754.98</v>
      </c>
      <c r="AH124" s="12">
        <v>754.98</v>
      </c>
      <c r="AI124" s="12">
        <v>754.98</v>
      </c>
      <c r="AJ124" s="12">
        <v>754.98</v>
      </c>
      <c r="AK124" s="12">
        <v>754.98</v>
      </c>
      <c r="AL124" s="12">
        <v>754.98</v>
      </c>
      <c r="AM124" s="12">
        <v>754.98</v>
      </c>
      <c r="AN124" s="12">
        <v>754.98</v>
      </c>
      <c r="AO124" s="12">
        <v>754.98</v>
      </c>
      <c r="AP124" s="12">
        <v>754.98</v>
      </c>
      <c r="AQ124" s="12">
        <v>754.98</v>
      </c>
      <c r="AR124" s="12">
        <v>754.98</v>
      </c>
      <c r="AS124" s="12">
        <v>754.98</v>
      </c>
      <c r="AT124" s="12">
        <v>754.98</v>
      </c>
      <c r="AU124" s="12">
        <v>754.98</v>
      </c>
    </row>
    <row r="125" spans="1:47">
      <c r="A125" s="12" t="s">
        <v>93</v>
      </c>
      <c r="B125" s="12">
        <v>1896.28</v>
      </c>
      <c r="C125" s="12">
        <v>2247.2800000000002</v>
      </c>
      <c r="D125" s="12">
        <v>1869.28</v>
      </c>
      <c r="E125" s="12">
        <v>3083.94</v>
      </c>
      <c r="F125" s="12">
        <v>2763.79</v>
      </c>
      <c r="G125" s="12">
        <v>2503.59</v>
      </c>
      <c r="H125" s="12">
        <v>2678.79</v>
      </c>
      <c r="I125" s="12">
        <v>3253.18</v>
      </c>
      <c r="J125" s="12">
        <v>4493.7299999999996</v>
      </c>
      <c r="K125" s="12">
        <v>6022.45</v>
      </c>
      <c r="L125" s="12">
        <v>7352.38</v>
      </c>
      <c r="M125" s="12">
        <v>8615.18</v>
      </c>
      <c r="N125" s="12">
        <v>9036.86</v>
      </c>
      <c r="O125" s="12">
        <v>9382.16</v>
      </c>
      <c r="P125" s="12">
        <v>12922.18</v>
      </c>
      <c r="Q125" s="12">
        <v>15094.86</v>
      </c>
      <c r="R125" s="12">
        <v>15200.08</v>
      </c>
      <c r="S125" s="12">
        <v>15633.22</v>
      </c>
      <c r="T125" s="12">
        <v>15824.59</v>
      </c>
      <c r="U125" s="12">
        <v>15906.85</v>
      </c>
      <c r="V125" s="12">
        <v>15511.9</v>
      </c>
      <c r="W125" s="12">
        <v>15460.7</v>
      </c>
      <c r="X125" s="12">
        <v>15682.41</v>
      </c>
      <c r="Y125" s="12">
        <v>15695.39</v>
      </c>
      <c r="Z125" s="12">
        <v>15769.28</v>
      </c>
      <c r="AA125" s="12">
        <v>15568.34</v>
      </c>
      <c r="AB125" s="12">
        <v>15881.39</v>
      </c>
      <c r="AC125" s="12">
        <v>16047.98</v>
      </c>
      <c r="AD125" s="12">
        <v>16297.79</v>
      </c>
      <c r="AE125" s="12">
        <v>16362.21</v>
      </c>
      <c r="AF125" s="12">
        <v>16021.9</v>
      </c>
      <c r="AG125" s="12">
        <v>15634.93</v>
      </c>
      <c r="AH125" s="12">
        <v>15256.48</v>
      </c>
      <c r="AI125" s="12">
        <v>14658.62</v>
      </c>
      <c r="AJ125" s="12">
        <v>14620.83</v>
      </c>
      <c r="AK125" s="12">
        <v>14187.06</v>
      </c>
      <c r="AL125" s="12">
        <v>14078.68</v>
      </c>
      <c r="AM125" s="12">
        <v>14123.06</v>
      </c>
      <c r="AN125" s="12">
        <v>14073.25</v>
      </c>
      <c r="AO125" s="12">
        <v>14012.63</v>
      </c>
      <c r="AP125" s="12">
        <v>13913.45</v>
      </c>
      <c r="AQ125" s="12">
        <v>13818.71</v>
      </c>
      <c r="AR125" s="12">
        <v>13769.81</v>
      </c>
      <c r="AS125" s="12">
        <v>13676.91</v>
      </c>
      <c r="AT125" s="12">
        <v>13708.82</v>
      </c>
      <c r="AU125" s="12">
        <v>13427.4</v>
      </c>
    </row>
    <row r="126" spans="1:47">
      <c r="A126" s="12" t="s">
        <v>94</v>
      </c>
      <c r="B126" s="12">
        <v>17.899999999999999</v>
      </c>
      <c r="C126" s="12">
        <v>19.5</v>
      </c>
      <c r="D126" s="12">
        <v>25.9</v>
      </c>
      <c r="E126" s="12">
        <v>22.6</v>
      </c>
      <c r="F126" s="12">
        <v>17.899999999999999</v>
      </c>
      <c r="G126" s="12">
        <v>20.8</v>
      </c>
      <c r="H126" s="12">
        <v>12.3</v>
      </c>
      <c r="I126" s="12">
        <v>11.3</v>
      </c>
      <c r="J126" s="12">
        <v>15</v>
      </c>
      <c r="K126" s="12">
        <v>12.4</v>
      </c>
      <c r="L126" s="12">
        <v>2</v>
      </c>
      <c r="M126" s="12">
        <v>1</v>
      </c>
      <c r="N126" s="12">
        <v>1</v>
      </c>
      <c r="O126" s="12">
        <v>1</v>
      </c>
      <c r="P126" s="12">
        <v>8.1999999999999993</v>
      </c>
      <c r="Q126" s="12">
        <v>8.1999999999999993</v>
      </c>
      <c r="R126" s="12">
        <v>8.1999999999999993</v>
      </c>
      <c r="S126" s="12">
        <v>8.1999999999999993</v>
      </c>
      <c r="T126" s="12">
        <v>8.1999999999999993</v>
      </c>
      <c r="U126" s="12">
        <v>8.1999999999999993</v>
      </c>
      <c r="V126" s="12">
        <v>8.1999999999999993</v>
      </c>
      <c r="W126" s="12">
        <v>8.1999999999999993</v>
      </c>
      <c r="X126" s="12">
        <v>8.1999999999999993</v>
      </c>
      <c r="Y126" s="12">
        <v>8.1999999999999993</v>
      </c>
      <c r="Z126" s="12">
        <v>8.1999999999999993</v>
      </c>
      <c r="AA126" s="12">
        <v>8.1999999999999993</v>
      </c>
      <c r="AB126" s="12">
        <v>8.1999999999999993</v>
      </c>
      <c r="AC126" s="12">
        <v>8.1999999999999993</v>
      </c>
      <c r="AD126" s="12">
        <v>8.1999999999999993</v>
      </c>
      <c r="AE126" s="12">
        <v>8.1999999999999993</v>
      </c>
      <c r="AF126" s="12">
        <v>8.1999999999999993</v>
      </c>
      <c r="AG126" s="12">
        <v>8.1999999999999993</v>
      </c>
      <c r="AH126" s="12">
        <v>8.1999999999999993</v>
      </c>
      <c r="AI126" s="12">
        <v>8.1999999999999993</v>
      </c>
      <c r="AJ126" s="12">
        <v>8.1999999999999993</v>
      </c>
      <c r="AK126" s="12">
        <v>8.1999999999999993</v>
      </c>
      <c r="AL126" s="12">
        <v>8.1999999999999993</v>
      </c>
      <c r="AM126" s="12">
        <v>8.1999999999999993</v>
      </c>
      <c r="AN126" s="12">
        <v>8.19</v>
      </c>
      <c r="AO126" s="12">
        <v>8.17</v>
      </c>
      <c r="AP126" s="12">
        <v>8.15</v>
      </c>
      <c r="AQ126" s="12">
        <v>8.1300000000000008</v>
      </c>
      <c r="AR126" s="12">
        <v>8.11</v>
      </c>
      <c r="AS126" s="12">
        <v>8.09</v>
      </c>
      <c r="AT126" s="12">
        <v>8.08</v>
      </c>
      <c r="AU126" s="12">
        <v>8.06</v>
      </c>
    </row>
    <row r="128" spans="1:47" ht="18">
      <c r="A128" s="13" t="s">
        <v>105</v>
      </c>
    </row>
    <row r="129" spans="1:47">
      <c r="A129" s="12" t="s">
        <v>40</v>
      </c>
      <c r="B129" s="12" t="s">
        <v>41</v>
      </c>
      <c r="C129" s="12" t="s">
        <v>42</v>
      </c>
      <c r="D129" s="12" t="s">
        <v>43</v>
      </c>
      <c r="E129" s="12" t="s">
        <v>44</v>
      </c>
      <c r="F129" s="12" t="s">
        <v>45</v>
      </c>
      <c r="G129" s="12" t="s">
        <v>46</v>
      </c>
      <c r="H129" s="12" t="s">
        <v>47</v>
      </c>
      <c r="I129" s="12" t="s">
        <v>48</v>
      </c>
      <c r="J129" s="12" t="s">
        <v>49</v>
      </c>
      <c r="K129" s="12" t="s">
        <v>50</v>
      </c>
      <c r="L129" s="12" t="s">
        <v>51</v>
      </c>
      <c r="M129" s="12" t="s">
        <v>52</v>
      </c>
      <c r="N129" s="12" t="s">
        <v>53</v>
      </c>
      <c r="O129" s="12" t="s">
        <v>54</v>
      </c>
      <c r="P129" s="12" t="s">
        <v>55</v>
      </c>
      <c r="Q129" s="12" t="s">
        <v>56</v>
      </c>
      <c r="R129" s="12" t="s">
        <v>57</v>
      </c>
      <c r="S129" s="12" t="s">
        <v>58</v>
      </c>
      <c r="T129" s="12" t="s">
        <v>59</v>
      </c>
      <c r="U129" s="12" t="s">
        <v>60</v>
      </c>
      <c r="V129" s="12" t="s">
        <v>61</v>
      </c>
      <c r="W129" s="12" t="s">
        <v>62</v>
      </c>
      <c r="X129" s="12" t="s">
        <v>63</v>
      </c>
      <c r="Y129" s="12" t="s">
        <v>64</v>
      </c>
      <c r="Z129" s="12" t="s">
        <v>65</v>
      </c>
      <c r="AA129" s="12" t="s">
        <v>66</v>
      </c>
      <c r="AB129" s="12" t="s">
        <v>67</v>
      </c>
      <c r="AC129" s="12" t="s">
        <v>68</v>
      </c>
      <c r="AD129" s="12" t="s">
        <v>69</v>
      </c>
      <c r="AE129" s="12" t="s">
        <v>70</v>
      </c>
      <c r="AF129" s="12" t="s">
        <v>71</v>
      </c>
      <c r="AG129" s="12" t="s">
        <v>72</v>
      </c>
      <c r="AH129" s="12" t="s">
        <v>73</v>
      </c>
      <c r="AI129" s="12" t="s">
        <v>74</v>
      </c>
      <c r="AJ129" s="12" t="s">
        <v>75</v>
      </c>
      <c r="AK129" s="12" t="s">
        <v>76</v>
      </c>
      <c r="AL129" s="12" t="s">
        <v>77</v>
      </c>
      <c r="AM129" s="12" t="s">
        <v>78</v>
      </c>
      <c r="AN129" s="12" t="s">
        <v>79</v>
      </c>
      <c r="AO129" s="12" t="s">
        <v>80</v>
      </c>
      <c r="AP129" s="12" t="s">
        <v>81</v>
      </c>
      <c r="AQ129" s="12" t="s">
        <v>82</v>
      </c>
      <c r="AR129" s="12" t="s">
        <v>83</v>
      </c>
      <c r="AS129" s="12" t="s">
        <v>84</v>
      </c>
      <c r="AT129" s="12" t="s">
        <v>85</v>
      </c>
      <c r="AU129" s="12" t="s">
        <v>86</v>
      </c>
    </row>
    <row r="130" spans="1:47">
      <c r="A130" s="12" t="s">
        <v>87</v>
      </c>
      <c r="B130" s="12">
        <v>330.63</v>
      </c>
      <c r="C130" s="12">
        <v>330.63</v>
      </c>
      <c r="D130" s="12">
        <v>330.63</v>
      </c>
      <c r="E130" s="12">
        <v>348.29</v>
      </c>
      <c r="F130" s="12">
        <v>379.06</v>
      </c>
      <c r="G130" s="12">
        <v>380.43</v>
      </c>
      <c r="H130" s="12">
        <v>388.07</v>
      </c>
      <c r="I130" s="12">
        <v>430.19</v>
      </c>
      <c r="J130" s="12">
        <v>347.19</v>
      </c>
      <c r="K130" s="12">
        <v>410.67</v>
      </c>
      <c r="L130" s="12">
        <v>421.7</v>
      </c>
      <c r="M130" s="12">
        <v>419.46</v>
      </c>
      <c r="N130" s="12">
        <v>448.15</v>
      </c>
      <c r="O130" s="12">
        <v>418.51</v>
      </c>
      <c r="P130" s="12">
        <v>414.21</v>
      </c>
      <c r="Q130" s="12">
        <v>420.28</v>
      </c>
      <c r="R130" s="12">
        <v>419.93</v>
      </c>
      <c r="S130" s="12">
        <v>463.23</v>
      </c>
      <c r="T130" s="12">
        <v>462.99</v>
      </c>
      <c r="U130" s="12">
        <v>462.81</v>
      </c>
      <c r="V130" s="12">
        <v>462.67</v>
      </c>
      <c r="W130" s="12">
        <v>462.57</v>
      </c>
      <c r="X130" s="12">
        <v>462.48</v>
      </c>
      <c r="Y130" s="12">
        <v>462.39</v>
      </c>
      <c r="Z130" s="12">
        <v>482.79</v>
      </c>
      <c r="AA130" s="12">
        <v>477.88</v>
      </c>
      <c r="AB130" s="12">
        <v>467.42</v>
      </c>
      <c r="AC130" s="12">
        <v>467.37</v>
      </c>
      <c r="AD130" s="12">
        <v>472.12</v>
      </c>
      <c r="AE130" s="12">
        <v>472.19</v>
      </c>
      <c r="AF130" s="12">
        <v>426.87</v>
      </c>
      <c r="AG130" s="12">
        <v>428.21</v>
      </c>
      <c r="AH130" s="12">
        <v>430.48</v>
      </c>
      <c r="AI130" s="12">
        <v>431.82</v>
      </c>
      <c r="AJ130" s="12">
        <v>431.79</v>
      </c>
      <c r="AK130" s="12">
        <v>431.8</v>
      </c>
      <c r="AL130" s="12">
        <v>435.06</v>
      </c>
      <c r="AM130" s="12">
        <v>435.05</v>
      </c>
      <c r="AN130" s="12">
        <v>435.06</v>
      </c>
      <c r="AO130" s="12">
        <v>435.28</v>
      </c>
      <c r="AP130" s="12">
        <v>437.54</v>
      </c>
      <c r="AQ130" s="12">
        <v>438.49</v>
      </c>
      <c r="AR130" s="12">
        <v>439.49</v>
      </c>
      <c r="AS130" s="12">
        <v>439.51</v>
      </c>
      <c r="AT130" s="12">
        <v>441.83</v>
      </c>
      <c r="AU130" s="12">
        <v>441.85</v>
      </c>
    </row>
    <row r="131" spans="1:47">
      <c r="A131" s="12" t="s">
        <v>88</v>
      </c>
      <c r="B131" s="12">
        <v>0.41</v>
      </c>
      <c r="C131" s="12">
        <v>0.41</v>
      </c>
      <c r="D131" s="12">
        <v>0.41</v>
      </c>
      <c r="E131" s="12">
        <v>0.44</v>
      </c>
      <c r="F131" s="12">
        <v>0.23</v>
      </c>
      <c r="G131" s="12">
        <v>0.09</v>
      </c>
      <c r="H131" s="12">
        <v>0.4</v>
      </c>
      <c r="I131" s="12">
        <v>0.45</v>
      </c>
      <c r="J131" s="12">
        <v>0.28000000000000003</v>
      </c>
      <c r="K131" s="12">
        <v>0.33</v>
      </c>
      <c r="L131" s="12">
        <v>0.65</v>
      </c>
      <c r="M131" s="12">
        <v>0.51</v>
      </c>
      <c r="N131" s="12">
        <v>0.03</v>
      </c>
      <c r="O131" s="12">
        <v>0</v>
      </c>
      <c r="P131" s="12">
        <v>0</v>
      </c>
      <c r="Q131" s="12">
        <v>0</v>
      </c>
      <c r="R131" s="12">
        <v>0</v>
      </c>
      <c r="S131" s="12">
        <v>2.34</v>
      </c>
      <c r="T131" s="12">
        <v>2.34</v>
      </c>
      <c r="U131" s="12">
        <v>5.31</v>
      </c>
      <c r="V131" s="12">
        <v>49.11</v>
      </c>
      <c r="W131" s="12">
        <v>49.11</v>
      </c>
      <c r="X131" s="12">
        <v>49.11</v>
      </c>
      <c r="Y131" s="12">
        <v>49.11</v>
      </c>
      <c r="Z131" s="12">
        <v>46.57</v>
      </c>
      <c r="AA131" s="12">
        <v>46.02</v>
      </c>
      <c r="AB131" s="12">
        <v>44.88</v>
      </c>
      <c r="AC131" s="12">
        <v>44.88</v>
      </c>
      <c r="AD131" s="12">
        <v>45.41</v>
      </c>
      <c r="AE131" s="12">
        <v>45.42</v>
      </c>
      <c r="AF131" s="12">
        <v>40.68</v>
      </c>
      <c r="AG131" s="12">
        <v>40.79</v>
      </c>
      <c r="AH131" s="12">
        <v>41.07</v>
      </c>
      <c r="AI131" s="12">
        <v>41.18</v>
      </c>
      <c r="AJ131" s="12">
        <v>41.18</v>
      </c>
      <c r="AK131" s="12">
        <v>41.18</v>
      </c>
      <c r="AL131" s="12">
        <v>41.5</v>
      </c>
      <c r="AM131" s="12">
        <v>41.5</v>
      </c>
      <c r="AN131" s="12">
        <v>41.5</v>
      </c>
      <c r="AO131" s="12">
        <v>41.51</v>
      </c>
      <c r="AP131" s="12">
        <v>41.79</v>
      </c>
      <c r="AQ131" s="12">
        <v>41.87</v>
      </c>
      <c r="AR131" s="12">
        <v>41.96</v>
      </c>
      <c r="AS131" s="12">
        <v>41.96</v>
      </c>
      <c r="AT131" s="12">
        <v>42.19</v>
      </c>
      <c r="AU131" s="12">
        <v>42.19</v>
      </c>
    </row>
    <row r="132" spans="1:47">
      <c r="A132" s="12" t="s">
        <v>89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3.45</v>
      </c>
      <c r="Q132" s="12">
        <v>3.5</v>
      </c>
      <c r="R132" s="12">
        <v>3.5</v>
      </c>
      <c r="S132" s="12">
        <v>3.5</v>
      </c>
      <c r="T132" s="12">
        <v>3.5</v>
      </c>
      <c r="U132" s="12">
        <v>3.5</v>
      </c>
      <c r="V132" s="12">
        <v>7.01</v>
      </c>
      <c r="W132" s="12">
        <v>7.01</v>
      </c>
      <c r="X132" s="12">
        <v>7.01</v>
      </c>
      <c r="Y132" s="12">
        <v>7.01</v>
      </c>
      <c r="Z132" s="12">
        <v>6.65</v>
      </c>
      <c r="AA132" s="12">
        <v>6.57</v>
      </c>
      <c r="AB132" s="12">
        <v>12.81</v>
      </c>
      <c r="AC132" s="12">
        <v>12.81</v>
      </c>
      <c r="AD132" s="12">
        <v>12.96</v>
      </c>
      <c r="AE132" s="12">
        <v>12.96</v>
      </c>
      <c r="AF132" s="12">
        <v>11.61</v>
      </c>
      <c r="AG132" s="12">
        <v>11.64</v>
      </c>
      <c r="AH132" s="12">
        <v>11.72</v>
      </c>
      <c r="AI132" s="12">
        <v>11.75</v>
      </c>
      <c r="AJ132" s="12">
        <v>11.75</v>
      </c>
      <c r="AK132" s="12">
        <v>11.75</v>
      </c>
      <c r="AL132" s="12">
        <v>11.84</v>
      </c>
      <c r="AM132" s="12">
        <v>11.84</v>
      </c>
      <c r="AN132" s="12">
        <v>11.84</v>
      </c>
      <c r="AO132" s="12">
        <v>11.85</v>
      </c>
      <c r="AP132" s="12">
        <v>12.96</v>
      </c>
      <c r="AQ132" s="12">
        <v>12.97</v>
      </c>
      <c r="AR132" s="12">
        <v>12.95</v>
      </c>
      <c r="AS132" s="12">
        <v>12.94</v>
      </c>
      <c r="AT132" s="12">
        <v>13.16</v>
      </c>
      <c r="AU132" s="12">
        <v>13.16</v>
      </c>
    </row>
    <row r="133" spans="1:47">
      <c r="A133" s="12" t="s">
        <v>90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1.1200000000000001</v>
      </c>
      <c r="U133" s="12">
        <v>1.1200000000000001</v>
      </c>
      <c r="V133" s="12">
        <v>1.1200000000000001</v>
      </c>
      <c r="W133" s="12">
        <v>1.1200000000000001</v>
      </c>
      <c r="X133" s="12">
        <v>1.1200000000000001</v>
      </c>
      <c r="Y133" s="12">
        <v>1.1200000000000001</v>
      </c>
      <c r="Z133" s="12">
        <v>1.06</v>
      </c>
      <c r="AA133" s="12">
        <v>1.05</v>
      </c>
      <c r="AB133" s="12">
        <v>1.02</v>
      </c>
      <c r="AC133" s="12">
        <v>1.02</v>
      </c>
      <c r="AD133" s="12">
        <v>1.03</v>
      </c>
      <c r="AE133" s="12">
        <v>1.03</v>
      </c>
      <c r="AF133" s="12">
        <v>0.92</v>
      </c>
      <c r="AG133" s="12">
        <v>0.93</v>
      </c>
      <c r="AH133" s="12">
        <v>0.93</v>
      </c>
      <c r="AI133" s="12">
        <v>0.94</v>
      </c>
      <c r="AJ133" s="12">
        <v>0.94</v>
      </c>
      <c r="AK133" s="12">
        <v>0.94</v>
      </c>
      <c r="AL133" s="12">
        <v>0.94</v>
      </c>
      <c r="AM133" s="12">
        <v>0.94</v>
      </c>
      <c r="AN133" s="12">
        <v>0.94</v>
      </c>
      <c r="AO133" s="12">
        <v>0.94</v>
      </c>
      <c r="AP133" s="12">
        <v>0.95</v>
      </c>
      <c r="AQ133" s="12">
        <v>0.95</v>
      </c>
      <c r="AR133" s="12">
        <v>0.95</v>
      </c>
      <c r="AS133" s="12">
        <v>0.95</v>
      </c>
      <c r="AT133" s="12">
        <v>0.96</v>
      </c>
      <c r="AU133" s="12">
        <v>0.96</v>
      </c>
    </row>
    <row r="134" spans="1:47">
      <c r="A134" s="12" t="s">
        <v>91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</row>
    <row r="135" spans="1:47">
      <c r="A135" s="12" t="s">
        <v>92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</row>
    <row r="136" spans="1:47">
      <c r="A136" s="12" t="s">
        <v>93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32.619999999999997</v>
      </c>
      <c r="Q136" s="12">
        <v>131.12</v>
      </c>
      <c r="R136" s="12">
        <v>179.91</v>
      </c>
      <c r="S136" s="12">
        <v>134.32</v>
      </c>
      <c r="T136" s="12">
        <v>190.43</v>
      </c>
      <c r="U136" s="12">
        <v>213.91</v>
      </c>
      <c r="V136" s="12">
        <v>67.94</v>
      </c>
      <c r="W136" s="12">
        <v>68.650000000000006</v>
      </c>
      <c r="X136" s="12">
        <v>77.94</v>
      </c>
      <c r="Y136" s="12">
        <v>88.11</v>
      </c>
      <c r="Z136" s="12">
        <v>24.32</v>
      </c>
      <c r="AA136" s="12">
        <v>19.32</v>
      </c>
      <c r="AB136" s="12">
        <v>11.44</v>
      </c>
      <c r="AC136" s="12">
        <v>10.96</v>
      </c>
      <c r="AD136" s="12">
        <v>14.81</v>
      </c>
      <c r="AE136" s="12">
        <v>16.61</v>
      </c>
      <c r="AF136" s="12">
        <v>0.73</v>
      </c>
      <c r="AG136" s="12">
        <v>0.86</v>
      </c>
      <c r="AH136" s="12">
        <v>0.99</v>
      </c>
      <c r="AI136" s="12">
        <v>1.1599999999999999</v>
      </c>
      <c r="AJ136" s="12">
        <v>1.19</v>
      </c>
      <c r="AK136" s="12">
        <v>1.19</v>
      </c>
      <c r="AL136" s="12">
        <v>1.18</v>
      </c>
      <c r="AM136" s="12">
        <v>1.2</v>
      </c>
      <c r="AN136" s="12">
        <v>1.41</v>
      </c>
      <c r="AO136" s="12">
        <v>2.17</v>
      </c>
      <c r="AP136" s="12">
        <v>1.28</v>
      </c>
      <c r="AQ136" s="12">
        <v>1.29</v>
      </c>
      <c r="AR136" s="12">
        <v>1.4</v>
      </c>
      <c r="AS136" s="12">
        <v>1.57</v>
      </c>
      <c r="AT136" s="12">
        <v>1.85</v>
      </c>
      <c r="AU136" s="12">
        <v>1.83</v>
      </c>
    </row>
    <row r="137" spans="1:47">
      <c r="A137" s="12" t="s">
        <v>94</v>
      </c>
      <c r="B137" s="12">
        <v>22.09</v>
      </c>
      <c r="C137" s="12">
        <v>22.09</v>
      </c>
      <c r="D137" s="12">
        <v>22.09</v>
      </c>
      <c r="E137" s="12">
        <v>22.33</v>
      </c>
      <c r="F137" s="12">
        <v>18.54</v>
      </c>
      <c r="G137" s="12">
        <v>24.78</v>
      </c>
      <c r="H137" s="12">
        <v>36.869999999999997</v>
      </c>
      <c r="I137" s="12">
        <v>24.37</v>
      </c>
      <c r="J137" s="12">
        <v>23.29</v>
      </c>
      <c r="K137" s="12">
        <v>23</v>
      </c>
      <c r="L137" s="12">
        <v>23.78</v>
      </c>
      <c r="M137" s="12">
        <v>24.7</v>
      </c>
      <c r="N137" s="12">
        <v>33.97</v>
      </c>
      <c r="O137" s="12">
        <v>27.24</v>
      </c>
      <c r="P137" s="12">
        <v>25</v>
      </c>
      <c r="Q137" s="12">
        <v>20</v>
      </c>
      <c r="R137" s="12">
        <v>20</v>
      </c>
      <c r="S137" s="12">
        <v>20</v>
      </c>
      <c r="T137" s="12">
        <v>20</v>
      </c>
      <c r="U137" s="12">
        <v>20</v>
      </c>
      <c r="V137" s="12">
        <v>20</v>
      </c>
      <c r="W137" s="12">
        <v>20</v>
      </c>
      <c r="X137" s="12">
        <v>20</v>
      </c>
      <c r="Y137" s="12">
        <v>20</v>
      </c>
      <c r="Z137" s="12">
        <v>20</v>
      </c>
      <c r="AA137" s="12">
        <v>20</v>
      </c>
      <c r="AB137" s="12">
        <v>20</v>
      </c>
      <c r="AC137" s="12">
        <v>20</v>
      </c>
      <c r="AD137" s="12">
        <v>20</v>
      </c>
      <c r="AE137" s="12">
        <v>20</v>
      </c>
      <c r="AF137" s="12">
        <v>20</v>
      </c>
      <c r="AG137" s="12">
        <v>20</v>
      </c>
      <c r="AH137" s="12">
        <v>20</v>
      </c>
      <c r="AI137" s="12">
        <v>20</v>
      </c>
      <c r="AJ137" s="12">
        <v>20</v>
      </c>
      <c r="AK137" s="12">
        <v>20</v>
      </c>
      <c r="AL137" s="12">
        <v>10</v>
      </c>
      <c r="AM137" s="12">
        <v>10</v>
      </c>
      <c r="AN137" s="12">
        <v>10</v>
      </c>
      <c r="AO137" s="12">
        <v>10</v>
      </c>
      <c r="AP137" s="12">
        <v>10</v>
      </c>
      <c r="AQ137" s="12">
        <v>10</v>
      </c>
      <c r="AR137" s="12">
        <v>10</v>
      </c>
      <c r="AS137" s="12">
        <v>10</v>
      </c>
      <c r="AT137" s="12">
        <v>10</v>
      </c>
      <c r="AU137" s="12">
        <v>10</v>
      </c>
    </row>
    <row r="139" spans="1:47" ht="18">
      <c r="A139" s="13" t="s">
        <v>106</v>
      </c>
    </row>
    <row r="140" spans="1:47">
      <c r="A140" s="12" t="s">
        <v>40</v>
      </c>
      <c r="B140" s="12" t="s">
        <v>41</v>
      </c>
      <c r="C140" s="12" t="s">
        <v>42</v>
      </c>
      <c r="D140" s="12" t="s">
        <v>43</v>
      </c>
      <c r="E140" s="12" t="s">
        <v>44</v>
      </c>
      <c r="F140" s="12" t="s">
        <v>45</v>
      </c>
      <c r="G140" s="12" t="s">
        <v>46</v>
      </c>
      <c r="H140" s="12" t="s">
        <v>47</v>
      </c>
      <c r="I140" s="12" t="s">
        <v>48</v>
      </c>
      <c r="J140" s="12" t="s">
        <v>49</v>
      </c>
      <c r="K140" s="12" t="s">
        <v>50</v>
      </c>
      <c r="L140" s="12" t="s">
        <v>51</v>
      </c>
      <c r="M140" s="12" t="s">
        <v>52</v>
      </c>
      <c r="N140" s="12" t="s">
        <v>53</v>
      </c>
      <c r="O140" s="12" t="s">
        <v>54</v>
      </c>
      <c r="P140" s="12" t="s">
        <v>55</v>
      </c>
      <c r="Q140" s="12" t="s">
        <v>56</v>
      </c>
      <c r="R140" s="12" t="s">
        <v>57</v>
      </c>
      <c r="S140" s="12" t="s">
        <v>58</v>
      </c>
      <c r="T140" s="12" t="s">
        <v>59</v>
      </c>
      <c r="U140" s="12" t="s">
        <v>60</v>
      </c>
      <c r="V140" s="12" t="s">
        <v>61</v>
      </c>
      <c r="W140" s="12" t="s">
        <v>62</v>
      </c>
      <c r="X140" s="12" t="s">
        <v>63</v>
      </c>
      <c r="Y140" s="12" t="s">
        <v>64</v>
      </c>
      <c r="Z140" s="12" t="s">
        <v>65</v>
      </c>
      <c r="AA140" s="12" t="s">
        <v>66</v>
      </c>
      <c r="AB140" s="12" t="s">
        <v>67</v>
      </c>
      <c r="AC140" s="12" t="s">
        <v>68</v>
      </c>
      <c r="AD140" s="12" t="s">
        <v>69</v>
      </c>
      <c r="AE140" s="12" t="s">
        <v>70</v>
      </c>
      <c r="AF140" s="12" t="s">
        <v>71</v>
      </c>
      <c r="AG140" s="12" t="s">
        <v>72</v>
      </c>
      <c r="AH140" s="12" t="s">
        <v>73</v>
      </c>
      <c r="AI140" s="12" t="s">
        <v>74</v>
      </c>
      <c r="AJ140" s="12" t="s">
        <v>75</v>
      </c>
      <c r="AK140" s="12" t="s">
        <v>76</v>
      </c>
      <c r="AL140" s="12" t="s">
        <v>77</v>
      </c>
      <c r="AM140" s="12" t="s">
        <v>78</v>
      </c>
      <c r="AN140" s="12" t="s">
        <v>79</v>
      </c>
      <c r="AO140" s="12" t="s">
        <v>80</v>
      </c>
      <c r="AP140" s="12" t="s">
        <v>81</v>
      </c>
      <c r="AQ140" s="12" t="s">
        <v>82</v>
      </c>
      <c r="AR140" s="12" t="s">
        <v>83</v>
      </c>
      <c r="AS140" s="12" t="s">
        <v>84</v>
      </c>
      <c r="AT140" s="12" t="s">
        <v>85</v>
      </c>
      <c r="AU140" s="12" t="s">
        <v>86</v>
      </c>
    </row>
    <row r="141" spans="1:47">
      <c r="A141" s="12" t="s">
        <v>87</v>
      </c>
      <c r="B141" s="12">
        <v>259.11</v>
      </c>
      <c r="C141" s="12">
        <v>251.87</v>
      </c>
      <c r="D141" s="12">
        <v>250.25</v>
      </c>
      <c r="E141" s="12">
        <v>246.58</v>
      </c>
      <c r="F141" s="12">
        <v>253.95</v>
      </c>
      <c r="G141" s="12">
        <v>253.95</v>
      </c>
      <c r="H141" s="12">
        <v>260.35000000000002</v>
      </c>
      <c r="I141" s="12">
        <v>255.2</v>
      </c>
      <c r="J141" s="12">
        <v>262.76</v>
      </c>
      <c r="K141" s="12">
        <v>233.82</v>
      </c>
      <c r="L141" s="12">
        <v>163.84</v>
      </c>
      <c r="M141" s="12">
        <v>243.19</v>
      </c>
      <c r="N141" s="12">
        <v>249.38</v>
      </c>
      <c r="O141" s="12">
        <v>252.98</v>
      </c>
      <c r="P141" s="12">
        <v>112.86</v>
      </c>
      <c r="Q141" s="12">
        <v>93.6</v>
      </c>
      <c r="R141" s="12">
        <v>119.17</v>
      </c>
      <c r="S141" s="12">
        <v>122.81</v>
      </c>
      <c r="T141" s="12">
        <v>224.98</v>
      </c>
      <c r="U141" s="12">
        <v>248.58</v>
      </c>
      <c r="V141" s="12">
        <v>254.58</v>
      </c>
      <c r="W141" s="12">
        <v>254.53</v>
      </c>
      <c r="X141" s="12">
        <v>253.69</v>
      </c>
      <c r="Y141" s="12">
        <v>254.66</v>
      </c>
      <c r="Z141" s="12">
        <v>337.83</v>
      </c>
      <c r="AA141" s="12">
        <v>336.08</v>
      </c>
      <c r="AB141" s="12">
        <v>336.38</v>
      </c>
      <c r="AC141" s="12">
        <v>337.33</v>
      </c>
      <c r="AD141" s="12">
        <v>340.61</v>
      </c>
      <c r="AE141" s="12">
        <v>340.74</v>
      </c>
      <c r="AF141" s="12">
        <v>343.81</v>
      </c>
      <c r="AG141" s="12">
        <v>343.81</v>
      </c>
      <c r="AH141" s="12">
        <v>344.03</v>
      </c>
      <c r="AI141" s="12">
        <v>343.9</v>
      </c>
      <c r="AJ141" s="12">
        <v>347.1</v>
      </c>
      <c r="AK141" s="12">
        <v>346.67</v>
      </c>
      <c r="AL141" s="12">
        <v>348.36</v>
      </c>
      <c r="AM141" s="12">
        <v>349.49</v>
      </c>
      <c r="AN141" s="12">
        <v>349.92</v>
      </c>
      <c r="AO141" s="12">
        <v>350.27</v>
      </c>
      <c r="AP141" s="12">
        <v>350.7</v>
      </c>
      <c r="AQ141" s="12">
        <v>356.03</v>
      </c>
      <c r="AR141" s="12">
        <v>356.07</v>
      </c>
      <c r="AS141" s="12">
        <v>359.54</v>
      </c>
      <c r="AT141" s="12">
        <v>359.58</v>
      </c>
      <c r="AU141" s="12">
        <v>362.1</v>
      </c>
    </row>
    <row r="142" spans="1:47">
      <c r="A142" s="12" t="s">
        <v>88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1.3</v>
      </c>
      <c r="J142" s="12">
        <v>1.6</v>
      </c>
      <c r="K142" s="12">
        <v>19.850000000000001</v>
      </c>
      <c r="L142" s="12">
        <v>20.78</v>
      </c>
      <c r="M142" s="12">
        <v>14.3</v>
      </c>
      <c r="N142" s="12">
        <v>17.190000000000001</v>
      </c>
      <c r="O142" s="12">
        <v>18.010000000000002</v>
      </c>
      <c r="P142" s="12">
        <v>6.91</v>
      </c>
      <c r="Q142" s="12">
        <v>5.84</v>
      </c>
      <c r="R142" s="12">
        <v>8.0299999999999994</v>
      </c>
      <c r="S142" s="12">
        <v>9.93</v>
      </c>
      <c r="T142" s="12">
        <v>3.39</v>
      </c>
      <c r="U142" s="12">
        <v>2.06</v>
      </c>
      <c r="V142" s="12">
        <v>2.11</v>
      </c>
      <c r="W142" s="12">
        <v>2.11</v>
      </c>
      <c r="X142" s="12">
        <v>2.95</v>
      </c>
      <c r="Y142" s="12">
        <v>2.08</v>
      </c>
      <c r="Z142" s="12">
        <v>2.67</v>
      </c>
      <c r="AA142" s="12">
        <v>4.5599999999999996</v>
      </c>
      <c r="AB142" s="12">
        <v>4.5599999999999996</v>
      </c>
      <c r="AC142" s="12">
        <v>4.57</v>
      </c>
      <c r="AD142" s="12">
        <v>3.59</v>
      </c>
      <c r="AE142" s="12">
        <v>3.59</v>
      </c>
      <c r="AF142" s="12">
        <v>3.63</v>
      </c>
      <c r="AG142" s="12">
        <v>3.63</v>
      </c>
      <c r="AH142" s="12">
        <v>3.63</v>
      </c>
      <c r="AI142" s="12">
        <v>3.63</v>
      </c>
      <c r="AJ142" s="12">
        <v>3.67</v>
      </c>
      <c r="AK142" s="12">
        <v>3.66</v>
      </c>
      <c r="AL142" s="12">
        <v>3.68</v>
      </c>
      <c r="AM142" s="12">
        <v>3.69</v>
      </c>
      <c r="AN142" s="12">
        <v>3.69</v>
      </c>
      <c r="AO142" s="12">
        <v>3.7</v>
      </c>
      <c r="AP142" s="12">
        <v>3.7</v>
      </c>
      <c r="AQ142" s="12">
        <v>3.75</v>
      </c>
      <c r="AR142" s="12">
        <v>3.76</v>
      </c>
      <c r="AS142" s="12">
        <v>3.8</v>
      </c>
      <c r="AT142" s="12">
        <v>3.8</v>
      </c>
      <c r="AU142" s="12">
        <v>3.82</v>
      </c>
    </row>
    <row r="143" spans="1:47">
      <c r="A143" s="12" t="s">
        <v>89</v>
      </c>
      <c r="B143" s="12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</row>
    <row r="144" spans="1:47">
      <c r="A144" s="12" t="s">
        <v>90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0.23</v>
      </c>
      <c r="K144" s="12">
        <v>0.36</v>
      </c>
      <c r="L144" s="12">
        <v>0.71</v>
      </c>
      <c r="M144" s="12">
        <v>1.06</v>
      </c>
      <c r="N144" s="12">
        <v>1.41</v>
      </c>
      <c r="O144" s="12">
        <v>1.77</v>
      </c>
      <c r="P144" s="12">
        <v>1.77</v>
      </c>
      <c r="Q144" s="12">
        <v>1.77</v>
      </c>
      <c r="R144" s="12">
        <v>1.77</v>
      </c>
      <c r="S144" s="12">
        <v>1.77</v>
      </c>
      <c r="T144" s="12">
        <v>1.77</v>
      </c>
      <c r="U144" s="12">
        <v>1.77</v>
      </c>
      <c r="V144" s="12">
        <v>1.77</v>
      </c>
      <c r="W144" s="12">
        <v>2.12</v>
      </c>
      <c r="X144" s="12">
        <v>2.12</v>
      </c>
      <c r="Y144" s="12">
        <v>2.12</v>
      </c>
      <c r="Z144" s="12">
        <v>2.12</v>
      </c>
      <c r="AA144" s="12">
        <v>2.12</v>
      </c>
      <c r="AB144" s="12">
        <v>2.12</v>
      </c>
      <c r="AC144" s="12">
        <v>2.12</v>
      </c>
      <c r="AD144" s="12">
        <v>2.12</v>
      </c>
      <c r="AE144" s="12">
        <v>2.12</v>
      </c>
      <c r="AF144" s="12">
        <v>2.12</v>
      </c>
      <c r="AG144" s="12">
        <v>2.12</v>
      </c>
      <c r="AH144" s="12">
        <v>2.12</v>
      </c>
      <c r="AI144" s="12">
        <v>2.12</v>
      </c>
      <c r="AJ144" s="12">
        <v>2.12</v>
      </c>
      <c r="AK144" s="12">
        <v>2.12</v>
      </c>
      <c r="AL144" s="12">
        <v>2.12</v>
      </c>
      <c r="AM144" s="12">
        <v>2.12</v>
      </c>
      <c r="AN144" s="12">
        <v>2.12</v>
      </c>
      <c r="AO144" s="12">
        <v>2.12</v>
      </c>
      <c r="AP144" s="12">
        <v>2.12</v>
      </c>
      <c r="AQ144" s="12">
        <v>2.12</v>
      </c>
      <c r="AR144" s="12">
        <v>2.12</v>
      </c>
      <c r="AS144" s="12">
        <v>2.12</v>
      </c>
      <c r="AT144" s="12">
        <v>2.12</v>
      </c>
      <c r="AU144" s="12">
        <v>2.12</v>
      </c>
    </row>
    <row r="145" spans="1:47">
      <c r="A145" s="12" t="s">
        <v>91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</row>
    <row r="146" spans="1:47">
      <c r="A146" s="12" t="s">
        <v>92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</row>
    <row r="147" spans="1:47">
      <c r="A147" s="12" t="s">
        <v>93</v>
      </c>
      <c r="B147" s="12">
        <v>162.4</v>
      </c>
      <c r="C147" s="12">
        <v>169.77</v>
      </c>
      <c r="D147" s="12">
        <v>116.92</v>
      </c>
      <c r="E147" s="12">
        <v>171.91</v>
      </c>
      <c r="F147" s="12">
        <v>191.5</v>
      </c>
      <c r="G147" s="12">
        <v>97.44</v>
      </c>
      <c r="H147" s="12">
        <v>61.32</v>
      </c>
      <c r="I147" s="12">
        <v>34.270000000000003</v>
      </c>
      <c r="J147" s="12">
        <v>151.62</v>
      </c>
      <c r="K147" s="12">
        <v>35</v>
      </c>
      <c r="L147" s="12">
        <v>40.6</v>
      </c>
      <c r="M147" s="12">
        <v>36.18</v>
      </c>
      <c r="N147" s="12">
        <v>46.08</v>
      </c>
      <c r="O147" s="12">
        <v>18.62</v>
      </c>
      <c r="P147" s="12">
        <v>13.06</v>
      </c>
      <c r="Q147" s="12">
        <v>13.06</v>
      </c>
      <c r="R147" s="12">
        <v>13.06</v>
      </c>
      <c r="S147" s="12">
        <v>13.06</v>
      </c>
      <c r="T147" s="12">
        <v>20.05</v>
      </c>
      <c r="U147" s="12">
        <v>13.06</v>
      </c>
      <c r="V147" s="12">
        <v>13.06</v>
      </c>
      <c r="W147" s="12">
        <v>13.06</v>
      </c>
      <c r="X147" s="12">
        <v>13.06</v>
      </c>
      <c r="Y147" s="12">
        <v>13.06</v>
      </c>
      <c r="Z147" s="12">
        <v>13.06</v>
      </c>
      <c r="AA147" s="12">
        <v>13.06</v>
      </c>
      <c r="AB147" s="12">
        <v>13.06</v>
      </c>
      <c r="AC147" s="12">
        <v>13.06</v>
      </c>
      <c r="AD147" s="12">
        <v>13.06</v>
      </c>
      <c r="AE147" s="12">
        <v>13.06</v>
      </c>
      <c r="AF147" s="12">
        <v>13.06</v>
      </c>
      <c r="AG147" s="12">
        <v>13.06</v>
      </c>
      <c r="AH147" s="12">
        <v>13.06</v>
      </c>
      <c r="AI147" s="12">
        <v>13.06</v>
      </c>
      <c r="AJ147" s="12">
        <v>13.06</v>
      </c>
      <c r="AK147" s="12">
        <v>13.06</v>
      </c>
      <c r="AL147" s="12">
        <v>13.06</v>
      </c>
      <c r="AM147" s="12">
        <v>13.06</v>
      </c>
      <c r="AN147" s="12">
        <v>13.06</v>
      </c>
      <c r="AO147" s="12">
        <v>13.06</v>
      </c>
      <c r="AP147" s="12">
        <v>13.06</v>
      </c>
      <c r="AQ147" s="12">
        <v>13.06</v>
      </c>
      <c r="AR147" s="12">
        <v>13.06</v>
      </c>
      <c r="AS147" s="12">
        <v>13.06</v>
      </c>
      <c r="AT147" s="12">
        <v>13.06</v>
      </c>
      <c r="AU147" s="12">
        <v>13.06</v>
      </c>
    </row>
    <row r="148" spans="1:47">
      <c r="A148" s="12" t="s">
        <v>94</v>
      </c>
      <c r="B148" s="12">
        <v>71.63</v>
      </c>
      <c r="C148" s="12">
        <v>41.21</v>
      </c>
      <c r="D148" s="12">
        <v>60.64</v>
      </c>
      <c r="E148" s="12">
        <v>57.56</v>
      </c>
      <c r="F148" s="12">
        <v>61.1</v>
      </c>
      <c r="G148" s="12">
        <v>57.78</v>
      </c>
      <c r="H148" s="12">
        <v>59.13</v>
      </c>
      <c r="I148" s="12">
        <v>77.16</v>
      </c>
      <c r="J148" s="12">
        <v>78.73</v>
      </c>
      <c r="K148" s="12">
        <v>101.67</v>
      </c>
      <c r="L148" s="12">
        <v>149.87</v>
      </c>
      <c r="M148" s="12">
        <v>81.650000000000006</v>
      </c>
      <c r="N148" s="12">
        <v>71.06</v>
      </c>
      <c r="O148" s="12">
        <v>189.42</v>
      </c>
      <c r="P148" s="12">
        <v>179.6</v>
      </c>
      <c r="Q148" s="12">
        <v>179.6</v>
      </c>
      <c r="R148" s="12">
        <v>179.6</v>
      </c>
      <c r="S148" s="12">
        <v>179.6</v>
      </c>
      <c r="T148" s="12">
        <v>85.25</v>
      </c>
      <c r="U148" s="12">
        <v>73.95</v>
      </c>
      <c r="V148" s="12">
        <v>73.95</v>
      </c>
      <c r="W148" s="12">
        <v>73.95</v>
      </c>
      <c r="X148" s="12">
        <v>73.95</v>
      </c>
      <c r="Y148" s="12">
        <v>73.95</v>
      </c>
      <c r="Z148" s="12">
        <v>50</v>
      </c>
      <c r="AA148" s="12">
        <v>50</v>
      </c>
      <c r="AB148" s="12">
        <v>50</v>
      </c>
      <c r="AC148" s="12">
        <v>50</v>
      </c>
      <c r="AD148" s="12">
        <v>50</v>
      </c>
      <c r="AE148" s="12">
        <v>50</v>
      </c>
      <c r="AF148" s="12">
        <v>50</v>
      </c>
      <c r="AG148" s="12">
        <v>50</v>
      </c>
      <c r="AH148" s="12">
        <v>50</v>
      </c>
      <c r="AI148" s="12">
        <v>50</v>
      </c>
      <c r="AJ148" s="12">
        <v>50</v>
      </c>
      <c r="AK148" s="12">
        <v>50</v>
      </c>
      <c r="AL148" s="12">
        <v>25</v>
      </c>
      <c r="AM148" s="12">
        <v>25</v>
      </c>
      <c r="AN148" s="12">
        <v>25</v>
      </c>
      <c r="AO148" s="12">
        <v>25</v>
      </c>
      <c r="AP148" s="12">
        <v>25</v>
      </c>
      <c r="AQ148" s="12">
        <v>25</v>
      </c>
      <c r="AR148" s="12">
        <v>25</v>
      </c>
      <c r="AS148" s="12">
        <v>25</v>
      </c>
      <c r="AT148" s="12">
        <v>25</v>
      </c>
      <c r="AU148" s="12">
        <v>25</v>
      </c>
    </row>
    <row r="150" spans="1:47" ht="18">
      <c r="A150" s="13" t="s">
        <v>107</v>
      </c>
    </row>
    <row r="151" spans="1:47">
      <c r="A151" s="12" t="s">
        <v>40</v>
      </c>
      <c r="B151" s="12" t="s">
        <v>41</v>
      </c>
      <c r="C151" s="12" t="s">
        <v>42</v>
      </c>
      <c r="D151" s="12" t="s">
        <v>43</v>
      </c>
      <c r="E151" s="12" t="s">
        <v>44</v>
      </c>
      <c r="F151" s="12" t="s">
        <v>45</v>
      </c>
      <c r="G151" s="12" t="s">
        <v>46</v>
      </c>
      <c r="H151" s="12" t="s">
        <v>47</v>
      </c>
      <c r="I151" s="12" t="s">
        <v>48</v>
      </c>
      <c r="J151" s="12" t="s">
        <v>49</v>
      </c>
      <c r="K151" s="12" t="s">
        <v>50</v>
      </c>
      <c r="L151" s="12" t="s">
        <v>51</v>
      </c>
      <c r="M151" s="12" t="s">
        <v>52</v>
      </c>
      <c r="N151" s="12" t="s">
        <v>53</v>
      </c>
      <c r="O151" s="12" t="s">
        <v>54</v>
      </c>
      <c r="P151" s="12" t="s">
        <v>55</v>
      </c>
      <c r="Q151" s="12" t="s">
        <v>56</v>
      </c>
      <c r="R151" s="12" t="s">
        <v>57</v>
      </c>
      <c r="S151" s="12" t="s">
        <v>58</v>
      </c>
      <c r="T151" s="12" t="s">
        <v>59</v>
      </c>
      <c r="U151" s="12" t="s">
        <v>60</v>
      </c>
      <c r="V151" s="12" t="s">
        <v>61</v>
      </c>
      <c r="W151" s="12" t="s">
        <v>62</v>
      </c>
      <c r="X151" s="12" t="s">
        <v>63</v>
      </c>
      <c r="Y151" s="12" t="s">
        <v>64</v>
      </c>
      <c r="Z151" s="12" t="s">
        <v>65</v>
      </c>
      <c r="AA151" s="12" t="s">
        <v>66</v>
      </c>
      <c r="AB151" s="12" t="s">
        <v>67</v>
      </c>
      <c r="AC151" s="12" t="s">
        <v>68</v>
      </c>
      <c r="AD151" s="12" t="s">
        <v>69</v>
      </c>
      <c r="AE151" s="12" t="s">
        <v>70</v>
      </c>
      <c r="AF151" s="12" t="s">
        <v>71</v>
      </c>
      <c r="AG151" s="12" t="s">
        <v>72</v>
      </c>
      <c r="AH151" s="12" t="s">
        <v>73</v>
      </c>
      <c r="AI151" s="12" t="s">
        <v>74</v>
      </c>
      <c r="AJ151" s="12" t="s">
        <v>75</v>
      </c>
      <c r="AK151" s="12" t="s">
        <v>76</v>
      </c>
      <c r="AL151" s="12" t="s">
        <v>77</v>
      </c>
      <c r="AM151" s="12" t="s">
        <v>78</v>
      </c>
      <c r="AN151" s="12" t="s">
        <v>79</v>
      </c>
      <c r="AO151" s="12" t="s">
        <v>80</v>
      </c>
      <c r="AP151" s="12" t="s">
        <v>81</v>
      </c>
      <c r="AQ151" s="12" t="s">
        <v>82</v>
      </c>
      <c r="AR151" s="12" t="s">
        <v>83</v>
      </c>
      <c r="AS151" s="12" t="s">
        <v>84</v>
      </c>
      <c r="AT151" s="12" t="s">
        <v>85</v>
      </c>
      <c r="AU151" s="12" t="s">
        <v>86</v>
      </c>
    </row>
    <row r="152" spans="1:47">
      <c r="A152" s="12" t="s">
        <v>87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</row>
    <row r="153" spans="1:47">
      <c r="A153" s="12" t="s">
        <v>88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0.86</v>
      </c>
      <c r="T153" s="12">
        <v>1.72</v>
      </c>
      <c r="U153" s="12">
        <v>2.61</v>
      </c>
      <c r="V153" s="12">
        <v>3.57</v>
      </c>
      <c r="W153" s="12">
        <v>4.5199999999999996</v>
      </c>
      <c r="X153" s="12">
        <v>5.41</v>
      </c>
      <c r="Y153" s="12">
        <v>6.37</v>
      </c>
      <c r="Z153" s="12">
        <v>7.33</v>
      </c>
      <c r="AA153" s="12">
        <v>8.2799999999999994</v>
      </c>
      <c r="AB153" s="12">
        <v>9.23</v>
      </c>
      <c r="AC153" s="12">
        <v>10.130000000000001</v>
      </c>
      <c r="AD153" s="12">
        <v>11.08</v>
      </c>
      <c r="AE153" s="12">
        <v>12.04</v>
      </c>
      <c r="AF153" s="12">
        <v>12.99</v>
      </c>
      <c r="AG153" s="12">
        <v>13.95</v>
      </c>
      <c r="AH153" s="12">
        <v>14.9</v>
      </c>
      <c r="AI153" s="12">
        <v>15.86</v>
      </c>
      <c r="AJ153" s="12">
        <v>16.75</v>
      </c>
      <c r="AK153" s="12">
        <v>17.7</v>
      </c>
      <c r="AL153" s="12">
        <v>18.72</v>
      </c>
      <c r="AM153" s="12">
        <v>19.68</v>
      </c>
      <c r="AN153" s="12">
        <v>20.63</v>
      </c>
      <c r="AO153" s="12">
        <v>21.58</v>
      </c>
      <c r="AP153" s="12">
        <v>22.6</v>
      </c>
      <c r="AQ153" s="12">
        <v>23.62</v>
      </c>
      <c r="AR153" s="12">
        <v>24.57</v>
      </c>
      <c r="AS153" s="12">
        <v>25.59</v>
      </c>
      <c r="AT153" s="12">
        <v>26.61</v>
      </c>
      <c r="AU153" s="12">
        <v>27.62</v>
      </c>
    </row>
    <row r="154" spans="1:47">
      <c r="A154" s="12" t="s">
        <v>89</v>
      </c>
      <c r="B154" s="12">
        <v>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</row>
    <row r="155" spans="1:47">
      <c r="A155" s="12" t="s">
        <v>90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0.35</v>
      </c>
      <c r="S155" s="12">
        <v>0.63</v>
      </c>
      <c r="T155" s="12">
        <v>0.99</v>
      </c>
      <c r="U155" s="12">
        <v>1.33</v>
      </c>
      <c r="V155" s="12">
        <v>1.69</v>
      </c>
      <c r="W155" s="12">
        <v>2.0499999999999998</v>
      </c>
      <c r="X155" s="12">
        <v>2.38</v>
      </c>
      <c r="Y155" s="12">
        <v>2.74</v>
      </c>
      <c r="Z155" s="12">
        <v>3.1</v>
      </c>
      <c r="AA155" s="12">
        <v>3.46</v>
      </c>
      <c r="AB155" s="12">
        <v>3.82</v>
      </c>
      <c r="AC155" s="12">
        <v>4.1500000000000004</v>
      </c>
      <c r="AD155" s="12">
        <v>4.51</v>
      </c>
      <c r="AE155" s="12">
        <v>4.87</v>
      </c>
      <c r="AF155" s="12">
        <v>5.23</v>
      </c>
      <c r="AG155" s="12">
        <v>5.58</v>
      </c>
      <c r="AH155" s="12">
        <v>5.94</v>
      </c>
      <c r="AI155" s="12">
        <v>6.3</v>
      </c>
      <c r="AJ155" s="12">
        <v>6.64</v>
      </c>
      <c r="AK155" s="12">
        <v>7</v>
      </c>
      <c r="AL155" s="12">
        <v>7.38</v>
      </c>
      <c r="AM155" s="12">
        <v>7.74</v>
      </c>
      <c r="AN155" s="12">
        <v>8.1</v>
      </c>
      <c r="AO155" s="12">
        <v>8.4600000000000009</v>
      </c>
      <c r="AP155" s="12">
        <v>8.85</v>
      </c>
      <c r="AQ155" s="12">
        <v>9.23</v>
      </c>
      <c r="AR155" s="12">
        <v>9.59</v>
      </c>
      <c r="AS155" s="12">
        <v>9.98</v>
      </c>
      <c r="AT155" s="12">
        <v>10.36</v>
      </c>
      <c r="AU155" s="12">
        <v>10.75</v>
      </c>
    </row>
    <row r="156" spans="1:47">
      <c r="A156" s="12" t="s">
        <v>91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</row>
    <row r="157" spans="1:47">
      <c r="A157" s="12" t="s">
        <v>92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</row>
    <row r="158" spans="1:47">
      <c r="A158" s="12" t="s">
        <v>93</v>
      </c>
      <c r="B158" s="12">
        <v>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</row>
    <row r="159" spans="1:47">
      <c r="A159" s="12" t="s">
        <v>94</v>
      </c>
      <c r="B159" s="12">
        <v>142</v>
      </c>
      <c r="C159" s="12">
        <v>145</v>
      </c>
      <c r="D159" s="12">
        <v>149</v>
      </c>
      <c r="E159" s="12">
        <v>182</v>
      </c>
      <c r="F159" s="12">
        <v>162</v>
      </c>
      <c r="G159" s="12">
        <v>162</v>
      </c>
      <c r="H159" s="12">
        <v>98</v>
      </c>
      <c r="I159" s="12">
        <v>98</v>
      </c>
      <c r="J159" s="12">
        <v>98</v>
      </c>
      <c r="K159" s="12">
        <v>157.6</v>
      </c>
      <c r="L159" s="12">
        <v>157.41999999999999</v>
      </c>
      <c r="M159" s="12">
        <v>189.83</v>
      </c>
      <c r="N159" s="12">
        <v>189.93</v>
      </c>
      <c r="O159" s="12">
        <v>237.25</v>
      </c>
      <c r="P159" s="12">
        <v>258.27999999999997</v>
      </c>
      <c r="Q159" s="12">
        <v>246.13</v>
      </c>
      <c r="R159" s="12">
        <v>268.3</v>
      </c>
      <c r="S159" s="12">
        <v>275.92</v>
      </c>
      <c r="T159" s="12">
        <v>277.93</v>
      </c>
      <c r="U159" s="12">
        <v>278.24</v>
      </c>
      <c r="V159" s="12">
        <v>279.56</v>
      </c>
      <c r="W159" s="12">
        <v>282.36</v>
      </c>
      <c r="X159" s="12">
        <v>280.69</v>
      </c>
      <c r="Y159" s="12">
        <v>279.82</v>
      </c>
      <c r="Z159" s="12">
        <v>278.5</v>
      </c>
      <c r="AA159" s="12">
        <v>277.63</v>
      </c>
      <c r="AB159" s="12">
        <v>276.31</v>
      </c>
      <c r="AC159" s="12">
        <v>275.08999999999997</v>
      </c>
      <c r="AD159" s="12">
        <v>280.08</v>
      </c>
      <c r="AE159" s="12">
        <v>272.02</v>
      </c>
      <c r="AF159" s="12">
        <v>271.14</v>
      </c>
      <c r="AG159" s="12">
        <v>272.47000000000003</v>
      </c>
      <c r="AH159" s="12">
        <v>275</v>
      </c>
      <c r="AI159" s="12">
        <v>274.95</v>
      </c>
      <c r="AJ159" s="12">
        <v>274.3</v>
      </c>
      <c r="AK159" s="12">
        <v>278.24</v>
      </c>
      <c r="AL159" s="12">
        <v>278.33</v>
      </c>
      <c r="AM159" s="12">
        <v>278.45999999999998</v>
      </c>
      <c r="AN159" s="12">
        <v>280.33</v>
      </c>
      <c r="AO159" s="12">
        <v>283.14999999999998</v>
      </c>
      <c r="AP159" s="12">
        <v>283.19</v>
      </c>
      <c r="AQ159" s="12">
        <v>287.61</v>
      </c>
      <c r="AR159" s="12">
        <v>287.79000000000002</v>
      </c>
      <c r="AS159" s="12">
        <v>290.58</v>
      </c>
      <c r="AT159" s="12">
        <v>292.69</v>
      </c>
      <c r="AU159" s="12">
        <v>296.27999999999997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A35C-5DBE-40B4-A3ED-18A9B1C94DDB}">
  <dimension ref="A4:B13"/>
  <sheetViews>
    <sheetView workbookViewId="0">
      <selection activeCell="D37" sqref="D37"/>
    </sheetView>
  </sheetViews>
  <sheetFormatPr defaultRowHeight="14.45"/>
  <cols>
    <col min="1" max="1" width="20.28515625" bestFit="1" customWidth="1"/>
  </cols>
  <sheetData>
    <row r="4" spans="1:2" ht="18">
      <c r="A4" s="13" t="s">
        <v>39</v>
      </c>
      <c r="B4" s="12"/>
    </row>
    <row r="5" spans="1:2">
      <c r="A5" s="12" t="s">
        <v>40</v>
      </c>
      <c r="B5" s="12" t="s">
        <v>56</v>
      </c>
    </row>
    <row r="6" spans="1:2">
      <c r="A6" s="12" t="s">
        <v>87</v>
      </c>
      <c r="B6" s="12">
        <v>384922.4</v>
      </c>
    </row>
    <row r="7" spans="1:2">
      <c r="A7" s="12" t="s">
        <v>88</v>
      </c>
      <c r="B7" s="12">
        <v>34673.040000000001</v>
      </c>
    </row>
    <row r="8" spans="1:2">
      <c r="A8" s="12" t="s">
        <v>89</v>
      </c>
      <c r="B8" s="12">
        <v>8197.7900000000009</v>
      </c>
    </row>
    <row r="9" spans="1:2">
      <c r="A9" s="12" t="s">
        <v>90</v>
      </c>
      <c r="B9" s="12">
        <v>3177.39</v>
      </c>
    </row>
    <row r="10" spans="1:2">
      <c r="A10" s="12" t="s">
        <v>91</v>
      </c>
      <c r="B10" s="12">
        <v>89069.8</v>
      </c>
    </row>
    <row r="11" spans="1:2">
      <c r="A11" s="12" t="s">
        <v>92</v>
      </c>
      <c r="B11" s="12">
        <v>33709.83</v>
      </c>
    </row>
    <row r="12" spans="1:2">
      <c r="A12" s="12" t="s">
        <v>93</v>
      </c>
      <c r="B12" s="12">
        <v>70167.34</v>
      </c>
    </row>
    <row r="13" spans="1:2">
      <c r="A13" s="12" t="s">
        <v>94</v>
      </c>
      <c r="B13" s="12">
        <v>2578.75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1266-DBC4-4274-AB9E-5A9F373C90A2}">
  <dimension ref="A3:K42"/>
  <sheetViews>
    <sheetView zoomScale="70" zoomScaleNormal="70" workbookViewId="0">
      <selection activeCell="A3" sqref="A3"/>
    </sheetView>
  </sheetViews>
  <sheetFormatPr defaultColWidth="8.85546875" defaultRowHeight="14.45"/>
  <cols>
    <col min="2" max="2" width="16.28515625" bestFit="1" customWidth="1"/>
    <col min="3" max="3" width="15.140625" bestFit="1" customWidth="1"/>
    <col min="4" max="4" width="17.85546875" bestFit="1" customWidth="1"/>
    <col min="5" max="5" width="16.140625" bestFit="1" customWidth="1"/>
    <col min="6" max="6" width="13.42578125" bestFit="1" customWidth="1"/>
    <col min="7" max="7" width="14.28515625" bestFit="1" customWidth="1"/>
    <col min="8" max="8" width="15.5703125" bestFit="1" customWidth="1"/>
    <col min="9" max="9" width="22.28515625" bestFit="1" customWidth="1"/>
    <col min="10" max="10" width="22.42578125" bestFit="1" customWidth="1"/>
  </cols>
  <sheetData>
    <row r="3" spans="1:10">
      <c r="I3" s="18"/>
      <c r="J3" s="18"/>
    </row>
    <row r="4" spans="1:10" ht="18">
      <c r="A4" s="19" t="s">
        <v>108</v>
      </c>
      <c r="I4" s="18"/>
      <c r="J4" s="18"/>
    </row>
    <row r="5" spans="1:10" ht="48" customHeight="1">
      <c r="A5" s="16" t="s">
        <v>109</v>
      </c>
      <c r="B5" s="16" t="s">
        <v>110</v>
      </c>
      <c r="C5" s="16" t="s">
        <v>111</v>
      </c>
      <c r="D5" s="16" t="s">
        <v>112</v>
      </c>
      <c r="E5" s="16" t="s">
        <v>113</v>
      </c>
      <c r="G5" s="16"/>
      <c r="H5" s="20"/>
      <c r="I5" s="18"/>
      <c r="J5" s="18"/>
    </row>
    <row r="6" spans="1:10" ht="15.75" customHeight="1">
      <c r="A6" s="16">
        <v>2010</v>
      </c>
      <c r="B6" s="21">
        <v>43627383.769000001</v>
      </c>
      <c r="C6" s="14">
        <v>18609427.662999999</v>
      </c>
      <c r="D6" s="14">
        <v>2019834934.04</v>
      </c>
      <c r="E6" s="14">
        <v>654000988.07000005</v>
      </c>
      <c r="G6" s="22"/>
      <c r="H6" s="22"/>
      <c r="I6" s="22"/>
      <c r="J6" s="18"/>
    </row>
    <row r="7" spans="1:10" ht="15.75" customHeight="1">
      <c r="A7" s="16">
        <v>2011</v>
      </c>
      <c r="B7" s="21">
        <v>51076001.248000003</v>
      </c>
      <c r="C7" s="14">
        <v>14398468.711999999</v>
      </c>
      <c r="D7" s="14">
        <v>2032904032.52</v>
      </c>
      <c r="E7" s="14">
        <v>370675730.94999999</v>
      </c>
      <c r="G7" s="22"/>
      <c r="H7" s="22"/>
      <c r="I7" s="22"/>
      <c r="J7" s="18"/>
    </row>
    <row r="8" spans="1:10">
      <c r="A8">
        <v>2012</v>
      </c>
      <c r="B8" s="21">
        <v>57639015.947999999</v>
      </c>
      <c r="C8" s="21">
        <v>10884158.145</v>
      </c>
      <c r="D8" s="14">
        <v>1916218287.9000001</v>
      </c>
      <c r="E8" s="14">
        <v>219680565.81999999</v>
      </c>
      <c r="F8" s="23"/>
      <c r="G8" s="22"/>
      <c r="H8" s="22"/>
      <c r="I8" s="22"/>
      <c r="J8" s="18"/>
    </row>
    <row r="9" spans="1:10">
      <c r="A9">
        <v>2013</v>
      </c>
      <c r="B9" s="21">
        <v>62577905.9789</v>
      </c>
      <c r="C9" s="21">
        <v>10693917.1676</v>
      </c>
      <c r="D9" s="14">
        <v>2454621454.6427999</v>
      </c>
      <c r="E9" s="14">
        <v>368882973.10149997</v>
      </c>
      <c r="F9" s="23"/>
      <c r="G9" s="22"/>
      <c r="H9" s="22"/>
      <c r="I9" s="22"/>
      <c r="J9" s="18"/>
    </row>
    <row r="10" spans="1:10">
      <c r="A10">
        <v>2014</v>
      </c>
      <c r="B10" s="21">
        <v>58421314.180799998</v>
      </c>
      <c r="C10" s="21">
        <v>12808372.087300001</v>
      </c>
      <c r="D10" s="14">
        <v>2909775231.6669998</v>
      </c>
      <c r="E10" s="14">
        <v>591061746.81799996</v>
      </c>
      <c r="F10" s="23"/>
      <c r="G10" s="22"/>
      <c r="H10" s="22"/>
      <c r="I10" s="22"/>
      <c r="J10" s="18"/>
    </row>
    <row r="11" spans="1:10">
      <c r="A11">
        <v>2015</v>
      </c>
      <c r="B11" s="21">
        <v>68255549.067100003</v>
      </c>
      <c r="C11" s="21">
        <v>8726269.3249999993</v>
      </c>
      <c r="D11" s="14">
        <v>3114508523.8636999</v>
      </c>
      <c r="E11" s="14">
        <v>304767680.02039999</v>
      </c>
      <c r="F11" s="24"/>
      <c r="G11" s="24"/>
      <c r="H11" s="22"/>
      <c r="I11" s="22"/>
      <c r="J11" s="18"/>
    </row>
    <row r="12" spans="1:10">
      <c r="A12">
        <v>2016</v>
      </c>
      <c r="B12" s="21">
        <v>73102688.088400006</v>
      </c>
      <c r="C12" s="21">
        <v>9302530.8050999995</v>
      </c>
      <c r="D12" s="14">
        <v>2904438437.1153998</v>
      </c>
      <c r="E12" s="14">
        <v>250785755.86700001</v>
      </c>
      <c r="F12" s="25"/>
      <c r="G12" s="25"/>
      <c r="H12" s="22"/>
      <c r="I12" s="22"/>
      <c r="J12" s="18"/>
    </row>
    <row r="13" spans="1:10">
      <c r="A13">
        <v>2017</v>
      </c>
      <c r="B13" s="21">
        <v>72039761.127499998</v>
      </c>
      <c r="C13" s="21">
        <v>9904113.9894999992</v>
      </c>
      <c r="D13" s="14">
        <v>2927882187.8421001</v>
      </c>
      <c r="E13" s="14">
        <v>239741122.2256</v>
      </c>
      <c r="F13" s="25"/>
      <c r="G13" s="25"/>
      <c r="H13" s="22"/>
      <c r="I13" s="22"/>
    </row>
    <row r="14" spans="1:10">
      <c r="A14">
        <v>2018</v>
      </c>
      <c r="B14" s="21">
        <v>61399038.280000001</v>
      </c>
      <c r="C14" s="21">
        <v>13194732.741</v>
      </c>
      <c r="D14" s="14">
        <v>2913913114.4837999</v>
      </c>
      <c r="E14" s="14">
        <v>509773311.28869998</v>
      </c>
      <c r="F14" s="25"/>
      <c r="G14" s="25"/>
      <c r="H14" s="22"/>
      <c r="I14" s="22"/>
    </row>
    <row r="15" spans="1:10">
      <c r="A15">
        <v>2019</v>
      </c>
      <c r="B15" s="21">
        <v>60410451.970399998</v>
      </c>
      <c r="C15" s="21">
        <v>13334185.164999999</v>
      </c>
      <c r="D15" s="14">
        <v>2516843866.7968998</v>
      </c>
      <c r="E15" s="14">
        <v>591510338.10239995</v>
      </c>
      <c r="F15" s="25"/>
      <c r="G15" s="25"/>
      <c r="H15" s="22"/>
      <c r="I15" s="22"/>
    </row>
    <row r="16" spans="1:10">
      <c r="A16">
        <v>2020</v>
      </c>
      <c r="B16" s="21">
        <v>67158157.593500003</v>
      </c>
      <c r="C16" s="21">
        <v>9811863.4286000002</v>
      </c>
      <c r="D16" s="14">
        <v>2567299349.8909001</v>
      </c>
      <c r="E16" s="14">
        <v>293456122.12769997</v>
      </c>
      <c r="F16" s="25"/>
      <c r="G16" s="25"/>
      <c r="H16" s="22"/>
      <c r="I16" s="22"/>
    </row>
    <row r="17" spans="1:8">
      <c r="B17" s="26"/>
      <c r="C17" s="26"/>
      <c r="D17" s="26"/>
      <c r="E17" s="26"/>
      <c r="F17" s="26"/>
      <c r="G17" s="23"/>
      <c r="H17" s="27"/>
    </row>
    <row r="18" spans="1:8">
      <c r="D18" s="18"/>
      <c r="E18" s="28" t="s">
        <v>114</v>
      </c>
      <c r="G18" s="23"/>
      <c r="H18" s="27"/>
    </row>
    <row r="19" spans="1:8">
      <c r="B19" s="18"/>
      <c r="C19" s="18"/>
      <c r="D19" s="18"/>
      <c r="E19" s="18"/>
      <c r="G19" s="23"/>
      <c r="H19" s="27"/>
    </row>
    <row r="20" spans="1:8">
      <c r="B20" s="18"/>
      <c r="C20" s="18"/>
      <c r="D20" s="18"/>
      <c r="E20" s="18"/>
      <c r="G20" s="23"/>
      <c r="H20" s="27"/>
    </row>
    <row r="21" spans="1:8">
      <c r="A21" s="29" t="s">
        <v>115</v>
      </c>
      <c r="B21" s="30"/>
      <c r="C21" s="30"/>
      <c r="D21" s="30"/>
      <c r="E21" s="18"/>
      <c r="G21" s="23"/>
      <c r="H21" s="27"/>
    </row>
    <row r="22" spans="1:8">
      <c r="A22" s="29" t="s">
        <v>116</v>
      </c>
      <c r="B22" s="29"/>
      <c r="C22" s="29"/>
      <c r="D22" s="29"/>
      <c r="H22" s="27"/>
    </row>
    <row r="23" spans="1:8">
      <c r="A23" s="31" t="s">
        <v>117</v>
      </c>
      <c r="B23" s="32"/>
      <c r="C23" s="32"/>
      <c r="D23" s="32"/>
      <c r="E23" s="33"/>
      <c r="F23" s="34"/>
      <c r="G23" s="35"/>
      <c r="H23" s="36"/>
    </row>
    <row r="24" spans="1:8">
      <c r="B24" s="33"/>
      <c r="C24" s="33"/>
      <c r="D24" s="33"/>
      <c r="E24" s="33"/>
      <c r="F24" s="34"/>
      <c r="G24" s="35"/>
      <c r="H24" s="36"/>
    </row>
    <row r="25" spans="1:8">
      <c r="A25" s="31"/>
      <c r="B25" s="37"/>
      <c r="C25" s="37"/>
      <c r="D25" s="37"/>
      <c r="E25" s="34"/>
      <c r="F25" s="34"/>
      <c r="G25" s="34"/>
      <c r="H25" s="34"/>
    </row>
    <row r="26" spans="1:8">
      <c r="A26" s="31" t="s">
        <v>118</v>
      </c>
      <c r="B26" s="38"/>
      <c r="C26" s="38"/>
      <c r="D26" s="38"/>
      <c r="E26" s="39"/>
      <c r="F26" s="34"/>
      <c r="G26" s="34"/>
      <c r="H26" s="34"/>
    </row>
    <row r="27" spans="1:8">
      <c r="A27" s="31" t="s">
        <v>119</v>
      </c>
      <c r="B27" s="38"/>
      <c r="C27" s="38"/>
      <c r="D27" s="38"/>
      <c r="E27" s="39"/>
      <c r="F27" s="34"/>
      <c r="G27" s="34"/>
      <c r="H27" s="34"/>
    </row>
    <row r="28" spans="1:8">
      <c r="A28" s="31" t="s">
        <v>120</v>
      </c>
      <c r="B28" s="38"/>
      <c r="C28" s="38"/>
      <c r="D28" s="38"/>
      <c r="E28" s="39"/>
      <c r="F28" s="34"/>
      <c r="G28" s="34"/>
      <c r="H28" s="34"/>
    </row>
    <row r="29" spans="1:8">
      <c r="A29" s="34"/>
      <c r="B29" s="39"/>
      <c r="C29" s="39"/>
      <c r="D29" s="39"/>
      <c r="E29" s="39"/>
      <c r="F29" s="34"/>
      <c r="G29" s="34"/>
      <c r="H29" s="34"/>
    </row>
    <row r="30" spans="1:8">
      <c r="A30" s="34"/>
      <c r="B30" s="39"/>
      <c r="C30" s="39"/>
      <c r="D30" s="39"/>
      <c r="E30" s="39"/>
      <c r="F30" s="34"/>
      <c r="G30" s="34"/>
      <c r="H30" s="34"/>
    </row>
    <row r="31" spans="1:8">
      <c r="A31" s="34"/>
      <c r="B31" s="39"/>
      <c r="C31" s="39"/>
      <c r="D31" s="40"/>
      <c r="E31" s="39"/>
      <c r="F31" s="34"/>
      <c r="G31" s="34"/>
      <c r="H31" s="34"/>
    </row>
    <row r="32" spans="1:8">
      <c r="A32" s="34"/>
      <c r="B32" s="28"/>
      <c r="C32" s="28"/>
      <c r="D32" s="34"/>
      <c r="E32" s="34"/>
      <c r="F32" s="34"/>
      <c r="G32" s="34"/>
      <c r="H32" s="34"/>
    </row>
    <row r="33" spans="1:11">
      <c r="A33" s="34"/>
      <c r="B33" s="41"/>
      <c r="C33" s="39"/>
      <c r="D33" s="34"/>
      <c r="E33" s="39"/>
      <c r="F33" s="34"/>
      <c r="G33" s="34"/>
      <c r="H33" s="34"/>
    </row>
    <row r="34" spans="1:11">
      <c r="A34" s="34"/>
      <c r="B34" s="35"/>
      <c r="C34" s="39"/>
      <c r="D34" s="34"/>
      <c r="E34" s="39"/>
      <c r="F34" s="34"/>
      <c r="G34" s="34"/>
      <c r="H34" s="34"/>
    </row>
    <row r="35" spans="1:11">
      <c r="A35" s="34"/>
      <c r="B35" s="28"/>
      <c r="C35" s="39"/>
      <c r="D35" s="28"/>
      <c r="E35" s="39"/>
      <c r="F35" s="28"/>
      <c r="G35" s="28"/>
      <c r="H35" s="34"/>
      <c r="I35" s="42"/>
      <c r="K35" s="42"/>
    </row>
    <row r="36" spans="1:11">
      <c r="A36" s="34"/>
      <c r="B36" s="28"/>
      <c r="C36" s="39"/>
      <c r="D36" s="28"/>
      <c r="E36" s="39"/>
      <c r="F36" s="28"/>
      <c r="G36" s="28"/>
      <c r="H36" s="28"/>
      <c r="I36" s="42"/>
      <c r="J36" s="42"/>
      <c r="K36" s="42"/>
    </row>
    <row r="37" spans="1:11">
      <c r="A37" s="34"/>
      <c r="B37" s="39"/>
      <c r="C37" s="39"/>
      <c r="D37" s="43"/>
      <c r="E37" s="39"/>
      <c r="F37" s="28"/>
      <c r="G37" s="28"/>
      <c r="H37" s="28"/>
      <c r="I37" s="42"/>
      <c r="J37" s="42"/>
      <c r="K37" s="42"/>
    </row>
    <row r="38" spans="1:11">
      <c r="A38" s="34"/>
      <c r="B38" s="44"/>
      <c r="C38" s="34"/>
      <c r="D38" s="34"/>
      <c r="E38" s="34"/>
      <c r="F38" s="34"/>
      <c r="G38" s="34"/>
      <c r="H38" s="34"/>
    </row>
    <row r="39" spans="1:11">
      <c r="A39" s="34"/>
      <c r="B39" s="34"/>
      <c r="C39" s="34"/>
      <c r="D39" s="34"/>
      <c r="E39" s="34"/>
      <c r="F39" s="34"/>
      <c r="G39" s="34"/>
      <c r="H39" s="34"/>
    </row>
    <row r="40" spans="1:11">
      <c r="A40" s="34"/>
      <c r="B40" s="34"/>
      <c r="C40" s="34"/>
      <c r="D40" s="34"/>
      <c r="E40" s="34"/>
      <c r="F40" s="34"/>
      <c r="G40" s="45"/>
      <c r="H40" s="34"/>
    </row>
    <row r="41" spans="1:11">
      <c r="A41" s="34"/>
      <c r="B41" s="34"/>
      <c r="C41" s="34"/>
      <c r="D41" s="34"/>
      <c r="E41" s="34"/>
      <c r="F41" s="34"/>
      <c r="G41" s="34"/>
      <c r="H41" s="34"/>
    </row>
    <row r="42" spans="1:11">
      <c r="G42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3854-F82C-4439-8614-602F556480B3}">
  <dimension ref="A1"/>
  <sheetViews>
    <sheetView topLeftCell="A7" workbookViewId="0">
      <selection activeCell="R22" sqref="R22"/>
    </sheetView>
  </sheetViews>
  <sheetFormatPr defaultRowHeight="14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EED7-6926-4C65-870C-4973B3BDC436}">
  <dimension ref="A3:E30"/>
  <sheetViews>
    <sheetView workbookViewId="0">
      <selection activeCell="E30" sqref="E30"/>
    </sheetView>
  </sheetViews>
  <sheetFormatPr defaultRowHeight="14.45"/>
  <cols>
    <col min="1" max="1" width="32.7109375" customWidth="1"/>
    <col min="4" max="4" width="23.85546875" bestFit="1" customWidth="1"/>
    <col min="5" max="5" width="12" bestFit="1" customWidth="1"/>
  </cols>
  <sheetData>
    <row r="3" spans="1:5">
      <c r="A3" s="46" t="s">
        <v>121</v>
      </c>
      <c r="D3" s="1" t="s">
        <v>122</v>
      </c>
      <c r="E3" s="1">
        <v>13200000000</v>
      </c>
    </row>
    <row r="4" spans="1:5">
      <c r="A4" s="47" t="s">
        <v>123</v>
      </c>
      <c r="B4" s="48">
        <v>773.88201900000001</v>
      </c>
      <c r="C4">
        <f>B4/B10</f>
        <v>0.19055487787141653</v>
      </c>
      <c r="E4">
        <f>E3*C4</f>
        <v>2515324387.902698</v>
      </c>
    </row>
    <row r="5" spans="1:5" ht="15" customHeight="1">
      <c r="A5" s="47" t="s">
        <v>124</v>
      </c>
      <c r="B5" s="48">
        <v>15.693806</v>
      </c>
      <c r="C5">
        <f t="shared" ref="C5" si="0">B5/B11</f>
        <v>4.0406152859932239E-3</v>
      </c>
      <c r="E5">
        <f>C5*E3</f>
        <v>53336121.775110558</v>
      </c>
    </row>
    <row r="6" spans="1:5" ht="12.6" customHeight="1">
      <c r="A6" s="47" t="s">
        <v>125</v>
      </c>
      <c r="B6" s="48">
        <v>1636.4144289999999</v>
      </c>
      <c r="C6">
        <f>B6/B10</f>
        <v>0.40293836012375267</v>
      </c>
      <c r="E6">
        <f>C6*E3</f>
        <v>5318786353.6335354</v>
      </c>
    </row>
    <row r="7" spans="1:5" ht="16.899999999999999" customHeight="1">
      <c r="A7" s="47" t="s">
        <v>126</v>
      </c>
      <c r="B7" s="48">
        <v>784.792236</v>
      </c>
      <c r="C7">
        <f>B7/B10</f>
        <v>0.19324132750707559</v>
      </c>
      <c r="E7">
        <f>C7*E3</f>
        <v>2550785523.0933976</v>
      </c>
    </row>
    <row r="8" spans="1:5" ht="13.9" customHeight="1">
      <c r="A8" s="47" t="s">
        <v>127</v>
      </c>
      <c r="B8" s="48">
        <v>834.12176499999998</v>
      </c>
      <c r="C8">
        <f>B8/B10</f>
        <v>0.20538785907553875</v>
      </c>
      <c r="E8">
        <f>C8*E3</f>
        <v>2711119739.7971115</v>
      </c>
    </row>
    <row r="9" spans="1:5" ht="13.15" customHeight="1" thickBot="1">
      <c r="A9" s="47" t="s">
        <v>128</v>
      </c>
      <c r="B9" s="53">
        <v>16.298684999999999</v>
      </c>
      <c r="C9" s="52">
        <f>B9/B10</f>
        <v>4.0132653988432937E-3</v>
      </c>
      <c r="E9" s="52">
        <f>C9*E3</f>
        <v>52975103.264731474</v>
      </c>
    </row>
    <row r="10" spans="1:5" ht="14.45" customHeight="1" thickTop="1">
      <c r="A10" s="46" t="s">
        <v>129</v>
      </c>
      <c r="B10" s="49">
        <v>4061.2028810000002</v>
      </c>
      <c r="C10">
        <f>SUM(C4:C9)</f>
        <v>1.0001763052626202</v>
      </c>
      <c r="E10">
        <f>SUM(E4:E9)</f>
        <v>13202327229.466585</v>
      </c>
    </row>
    <row r="11" spans="1:5" ht="16.149999999999999" customHeight="1">
      <c r="A11" s="46" t="s">
        <v>130</v>
      </c>
      <c r="B11" s="49">
        <v>3884.0139159999999</v>
      </c>
    </row>
    <row r="19" spans="1:5">
      <c r="A19" s="46" t="s">
        <v>131</v>
      </c>
      <c r="E19">
        <v>2711119739.7971115</v>
      </c>
    </row>
    <row r="20" spans="1:5">
      <c r="A20" s="47" t="s">
        <v>132</v>
      </c>
      <c r="B20" s="50">
        <v>281.94189499999999</v>
      </c>
      <c r="C20">
        <f>B20/B30</f>
        <v>0.37325162710581911</v>
      </c>
      <c r="E20">
        <f>C20*E19</f>
        <v>1011929854.1579767</v>
      </c>
    </row>
    <row r="21" spans="1:5">
      <c r="A21" s="47" t="s">
        <v>133</v>
      </c>
      <c r="B21" s="50">
        <v>15.628645000000001</v>
      </c>
      <c r="C21">
        <f>B21/B30</f>
        <v>2.0690139632172169E-2</v>
      </c>
      <c r="E21">
        <f>C21*E19</f>
        <v>56093445.975940511</v>
      </c>
    </row>
    <row r="22" spans="1:5">
      <c r="A22" s="47" t="s">
        <v>134</v>
      </c>
      <c r="B22" s="50">
        <v>18.228128000000002</v>
      </c>
      <c r="C22">
        <f>B22/B30</f>
        <v>2.4131491473068027E-2</v>
      </c>
      <c r="E22">
        <f>C22*E19</f>
        <v>65423362.883380406</v>
      </c>
    </row>
    <row r="23" spans="1:5">
      <c r="A23" s="47" t="s">
        <v>135</v>
      </c>
      <c r="B23" s="50">
        <v>12.319288</v>
      </c>
      <c r="C23">
        <f>B23/B30</f>
        <v>1.63090139221246E-2</v>
      </c>
      <c r="E23">
        <f>C23*E19</f>
        <v>44215689.580897912</v>
      </c>
    </row>
    <row r="24" spans="1:5">
      <c r="A24" s="47" t="s">
        <v>136</v>
      </c>
      <c r="B24" s="50">
        <v>12.115481000000001</v>
      </c>
      <c r="C24">
        <f>B24/B30</f>
        <v>1.6039201965424958E-2</v>
      </c>
    </row>
    <row r="25" spans="1:5">
      <c r="A25" s="47" t="s">
        <v>137</v>
      </c>
      <c r="B25" s="50">
        <v>0.20380699999999999</v>
      </c>
      <c r="C25">
        <f>B25/B30</f>
        <v>2.6981195669964432E-4</v>
      </c>
    </row>
    <row r="26" spans="1:5">
      <c r="A26" s="47" t="s">
        <v>138</v>
      </c>
      <c r="B26" s="50">
        <v>3.278273</v>
      </c>
      <c r="C26">
        <f>B26/B30</f>
        <v>4.3399748425010584E-3</v>
      </c>
      <c r="E26">
        <f>C26*E19</f>
        <v>11766191.46572748</v>
      </c>
    </row>
    <row r="27" spans="1:5">
      <c r="A27" s="47" t="s">
        <v>139</v>
      </c>
      <c r="B27" s="50">
        <v>81.890709000000001</v>
      </c>
      <c r="C27">
        <f>B27/B30</f>
        <v>0.10841184272773348</v>
      </c>
      <c r="E27">
        <f>C27*E19</f>
        <v>293917486.84693819</v>
      </c>
    </row>
    <row r="28" spans="1:5">
      <c r="A28" s="47" t="s">
        <v>140</v>
      </c>
      <c r="B28" s="50">
        <v>341.96826199999998</v>
      </c>
      <c r="C28">
        <f>B28/B30</f>
        <v>0.45271813970764807</v>
      </c>
      <c r="E28">
        <f>C28*E19</f>
        <v>1227373085.1256313</v>
      </c>
    </row>
    <row r="29" spans="1:5">
      <c r="A29" s="47" t="s">
        <v>141</v>
      </c>
      <c r="B29" s="50">
        <v>0.11166</v>
      </c>
      <c r="C29">
        <f>B29/B30</f>
        <v>1.4782221947765429E-4</v>
      </c>
      <c r="E29">
        <f>C29*E19</f>
        <v>400763.7372064896</v>
      </c>
    </row>
    <row r="30" spans="1:5">
      <c r="A30" s="46" t="s">
        <v>142</v>
      </c>
      <c r="B30" s="51">
        <v>755.36682099999996</v>
      </c>
      <c r="C30">
        <f>SUM(C20:C29)</f>
        <v>1.0163090655526688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8"/>
  <sheetViews>
    <sheetView zoomScale="80" zoomScaleNormal="80" workbookViewId="0">
      <selection activeCell="G23" sqref="G23"/>
    </sheetView>
  </sheetViews>
  <sheetFormatPr defaultRowHeight="14.45"/>
  <cols>
    <col min="1" max="1" width="26.140625" style="2" customWidth="1"/>
    <col min="2" max="32" width="11.5703125" bestFit="1" customWidth="1"/>
  </cols>
  <sheetData>
    <row r="1" spans="1:32" ht="28.9">
      <c r="A1" s="6" t="s">
        <v>143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s="2" t="s">
        <v>144</v>
      </c>
      <c r="B2" s="5">
        <f>'Percentage of US Generation'!E4/1000</f>
        <v>2515324.387902698</v>
      </c>
      <c r="C2" s="5">
        <f>B2</f>
        <v>2515324.387902698</v>
      </c>
      <c r="D2" s="5">
        <f>C2</f>
        <v>2515324.387902698</v>
      </c>
      <c r="E2" s="5">
        <f t="shared" ref="E2:AF2" si="0">D2</f>
        <v>2515324.387902698</v>
      </c>
      <c r="F2" s="5">
        <f t="shared" si="0"/>
        <v>2515324.387902698</v>
      </c>
      <c r="G2" s="5">
        <f t="shared" si="0"/>
        <v>2515324.387902698</v>
      </c>
      <c r="H2" s="5">
        <f t="shared" si="0"/>
        <v>2515324.387902698</v>
      </c>
      <c r="I2" s="5">
        <f t="shared" si="0"/>
        <v>2515324.387902698</v>
      </c>
      <c r="J2" s="5">
        <f t="shared" si="0"/>
        <v>2515324.387902698</v>
      </c>
      <c r="K2" s="5">
        <f t="shared" si="0"/>
        <v>2515324.387902698</v>
      </c>
      <c r="L2" s="5">
        <f t="shared" si="0"/>
        <v>2515324.387902698</v>
      </c>
      <c r="M2" s="5">
        <f t="shared" si="0"/>
        <v>2515324.387902698</v>
      </c>
      <c r="N2" s="5">
        <f t="shared" si="0"/>
        <v>2515324.387902698</v>
      </c>
      <c r="O2" s="5">
        <f t="shared" si="0"/>
        <v>2515324.387902698</v>
      </c>
      <c r="P2" s="5">
        <f t="shared" si="0"/>
        <v>2515324.387902698</v>
      </c>
      <c r="Q2" s="5">
        <f t="shared" si="0"/>
        <v>2515324.387902698</v>
      </c>
      <c r="R2" s="5">
        <f t="shared" si="0"/>
        <v>2515324.387902698</v>
      </c>
      <c r="S2" s="5">
        <f t="shared" si="0"/>
        <v>2515324.387902698</v>
      </c>
      <c r="T2" s="5">
        <f t="shared" si="0"/>
        <v>2515324.387902698</v>
      </c>
      <c r="U2" s="5">
        <f t="shared" si="0"/>
        <v>2515324.387902698</v>
      </c>
      <c r="V2" s="5">
        <f t="shared" si="0"/>
        <v>2515324.387902698</v>
      </c>
      <c r="W2" s="5">
        <f t="shared" si="0"/>
        <v>2515324.387902698</v>
      </c>
      <c r="X2" s="5">
        <f t="shared" si="0"/>
        <v>2515324.387902698</v>
      </c>
      <c r="Y2" s="5">
        <f t="shared" si="0"/>
        <v>2515324.387902698</v>
      </c>
      <c r="Z2" s="5">
        <f t="shared" si="0"/>
        <v>2515324.387902698</v>
      </c>
      <c r="AA2" s="5">
        <f t="shared" si="0"/>
        <v>2515324.387902698</v>
      </c>
      <c r="AB2" s="5">
        <f t="shared" si="0"/>
        <v>2515324.387902698</v>
      </c>
      <c r="AC2" s="5">
        <f t="shared" si="0"/>
        <v>2515324.387902698</v>
      </c>
      <c r="AD2" s="5">
        <f t="shared" si="0"/>
        <v>2515324.387902698</v>
      </c>
      <c r="AE2" s="5">
        <f t="shared" si="0"/>
        <v>2515324.387902698</v>
      </c>
      <c r="AF2" s="5">
        <f t="shared" si="0"/>
        <v>2515324.387902698</v>
      </c>
    </row>
    <row r="3" spans="1:32">
      <c r="A3" s="2" t="s">
        <v>145</v>
      </c>
      <c r="B3" s="5">
        <f>'Percentage of US Generation'!E6/1000</f>
        <v>5318786.3536335351</v>
      </c>
      <c r="C3" s="5">
        <f>B3</f>
        <v>5318786.3536335351</v>
      </c>
      <c r="D3" s="5">
        <f t="shared" ref="D3:AF3" si="1">C3</f>
        <v>5318786.3536335351</v>
      </c>
      <c r="E3" s="5">
        <f t="shared" si="1"/>
        <v>5318786.3536335351</v>
      </c>
      <c r="F3" s="5">
        <f t="shared" si="1"/>
        <v>5318786.3536335351</v>
      </c>
      <c r="G3" s="5">
        <f t="shared" si="1"/>
        <v>5318786.3536335351</v>
      </c>
      <c r="H3" s="5">
        <f t="shared" si="1"/>
        <v>5318786.3536335351</v>
      </c>
      <c r="I3" s="5">
        <f t="shared" si="1"/>
        <v>5318786.3536335351</v>
      </c>
      <c r="J3" s="5">
        <f t="shared" si="1"/>
        <v>5318786.3536335351</v>
      </c>
      <c r="K3" s="5">
        <f t="shared" si="1"/>
        <v>5318786.3536335351</v>
      </c>
      <c r="L3" s="5">
        <f t="shared" si="1"/>
        <v>5318786.3536335351</v>
      </c>
      <c r="M3" s="5">
        <f t="shared" si="1"/>
        <v>5318786.3536335351</v>
      </c>
      <c r="N3" s="5">
        <f t="shared" si="1"/>
        <v>5318786.3536335351</v>
      </c>
      <c r="O3" s="5">
        <f t="shared" si="1"/>
        <v>5318786.3536335351</v>
      </c>
      <c r="P3" s="5">
        <f t="shared" si="1"/>
        <v>5318786.3536335351</v>
      </c>
      <c r="Q3" s="5">
        <f t="shared" si="1"/>
        <v>5318786.3536335351</v>
      </c>
      <c r="R3" s="5">
        <f t="shared" si="1"/>
        <v>5318786.3536335351</v>
      </c>
      <c r="S3" s="5">
        <f t="shared" si="1"/>
        <v>5318786.3536335351</v>
      </c>
      <c r="T3" s="5">
        <f t="shared" si="1"/>
        <v>5318786.3536335351</v>
      </c>
      <c r="U3" s="5">
        <f t="shared" si="1"/>
        <v>5318786.3536335351</v>
      </c>
      <c r="V3" s="5">
        <f t="shared" si="1"/>
        <v>5318786.3536335351</v>
      </c>
      <c r="W3" s="5">
        <f t="shared" si="1"/>
        <v>5318786.3536335351</v>
      </c>
      <c r="X3" s="5">
        <f t="shared" si="1"/>
        <v>5318786.3536335351</v>
      </c>
      <c r="Y3" s="5">
        <f t="shared" si="1"/>
        <v>5318786.3536335351</v>
      </c>
      <c r="Z3" s="5">
        <f t="shared" si="1"/>
        <v>5318786.3536335351</v>
      </c>
      <c r="AA3" s="5">
        <f t="shared" si="1"/>
        <v>5318786.3536335351</v>
      </c>
      <c r="AB3" s="5">
        <f t="shared" si="1"/>
        <v>5318786.3536335351</v>
      </c>
      <c r="AC3" s="5">
        <f t="shared" si="1"/>
        <v>5318786.3536335351</v>
      </c>
      <c r="AD3" s="5">
        <f t="shared" si="1"/>
        <v>5318786.3536335351</v>
      </c>
      <c r="AE3" s="5">
        <f t="shared" si="1"/>
        <v>5318786.3536335351</v>
      </c>
      <c r="AF3" s="5">
        <f t="shared" si="1"/>
        <v>5318786.3536335351</v>
      </c>
    </row>
    <row r="4" spans="1:32">
      <c r="A4" s="2" t="s">
        <v>146</v>
      </c>
      <c r="B4" s="5">
        <f>'Percentage of US Generation'!E7/1000</f>
        <v>2550785.5230933977</v>
      </c>
      <c r="C4" s="5">
        <f>B4</f>
        <v>2550785.5230933977</v>
      </c>
      <c r="D4" s="5">
        <f t="shared" ref="D4:AF4" si="2">C4</f>
        <v>2550785.5230933977</v>
      </c>
      <c r="E4" s="5">
        <f t="shared" si="2"/>
        <v>2550785.5230933977</v>
      </c>
      <c r="F4" s="5">
        <f t="shared" si="2"/>
        <v>2550785.5230933977</v>
      </c>
      <c r="G4" s="5">
        <f t="shared" si="2"/>
        <v>2550785.5230933977</v>
      </c>
      <c r="H4" s="5">
        <f t="shared" si="2"/>
        <v>2550785.5230933977</v>
      </c>
      <c r="I4" s="5">
        <f t="shared" si="2"/>
        <v>2550785.5230933977</v>
      </c>
      <c r="J4" s="5">
        <f t="shared" si="2"/>
        <v>2550785.5230933977</v>
      </c>
      <c r="K4" s="5">
        <f t="shared" si="2"/>
        <v>2550785.5230933977</v>
      </c>
      <c r="L4" s="5">
        <f t="shared" si="2"/>
        <v>2550785.5230933977</v>
      </c>
      <c r="M4" s="5">
        <f t="shared" si="2"/>
        <v>2550785.5230933977</v>
      </c>
      <c r="N4" s="5">
        <f t="shared" si="2"/>
        <v>2550785.5230933977</v>
      </c>
      <c r="O4" s="5">
        <f t="shared" si="2"/>
        <v>2550785.5230933977</v>
      </c>
      <c r="P4" s="5">
        <f t="shared" si="2"/>
        <v>2550785.5230933977</v>
      </c>
      <c r="Q4" s="5">
        <f t="shared" si="2"/>
        <v>2550785.5230933977</v>
      </c>
      <c r="R4" s="5">
        <f t="shared" si="2"/>
        <v>2550785.5230933977</v>
      </c>
      <c r="S4" s="5">
        <f t="shared" si="2"/>
        <v>2550785.5230933977</v>
      </c>
      <c r="T4" s="5">
        <f t="shared" si="2"/>
        <v>2550785.5230933977</v>
      </c>
      <c r="U4" s="5">
        <f t="shared" si="2"/>
        <v>2550785.5230933977</v>
      </c>
      <c r="V4" s="5">
        <f t="shared" si="2"/>
        <v>2550785.5230933977</v>
      </c>
      <c r="W4" s="5">
        <f t="shared" si="2"/>
        <v>2550785.5230933977</v>
      </c>
      <c r="X4" s="5">
        <f t="shared" si="2"/>
        <v>2550785.5230933977</v>
      </c>
      <c r="Y4" s="5">
        <f t="shared" si="2"/>
        <v>2550785.5230933977</v>
      </c>
      <c r="Z4" s="5">
        <f t="shared" si="2"/>
        <v>2550785.5230933977</v>
      </c>
      <c r="AA4" s="5">
        <f t="shared" si="2"/>
        <v>2550785.5230933977</v>
      </c>
      <c r="AB4" s="5">
        <f t="shared" si="2"/>
        <v>2550785.5230933977</v>
      </c>
      <c r="AC4" s="5">
        <f t="shared" si="2"/>
        <v>2550785.5230933977</v>
      </c>
      <c r="AD4" s="5">
        <f t="shared" si="2"/>
        <v>2550785.5230933977</v>
      </c>
      <c r="AE4" s="5">
        <f t="shared" si="2"/>
        <v>2550785.5230933977</v>
      </c>
      <c r="AF4" s="5">
        <f t="shared" si="2"/>
        <v>2550785.5230933977</v>
      </c>
    </row>
    <row r="5" spans="1:32">
      <c r="A5" s="2" t="s">
        <v>147</v>
      </c>
      <c r="B5" s="5">
        <f>'Percentage of US Generation'!E20/1000</f>
        <v>1011929.8541579767</v>
      </c>
      <c r="C5" s="5">
        <f>B5</f>
        <v>1011929.8541579767</v>
      </c>
      <c r="D5" s="5">
        <f t="shared" ref="D5:AF5" si="3">C5</f>
        <v>1011929.8541579767</v>
      </c>
      <c r="E5" s="5">
        <f t="shared" si="3"/>
        <v>1011929.8541579767</v>
      </c>
      <c r="F5" s="5">
        <f t="shared" si="3"/>
        <v>1011929.8541579767</v>
      </c>
      <c r="G5" s="5">
        <f t="shared" si="3"/>
        <v>1011929.8541579767</v>
      </c>
      <c r="H5" s="5">
        <f t="shared" si="3"/>
        <v>1011929.8541579767</v>
      </c>
      <c r="I5" s="5">
        <f t="shared" si="3"/>
        <v>1011929.8541579767</v>
      </c>
      <c r="J5" s="5">
        <f t="shared" si="3"/>
        <v>1011929.8541579767</v>
      </c>
      <c r="K5" s="5">
        <f t="shared" si="3"/>
        <v>1011929.8541579767</v>
      </c>
      <c r="L5" s="5">
        <f t="shared" si="3"/>
        <v>1011929.8541579767</v>
      </c>
      <c r="M5" s="5">
        <f t="shared" si="3"/>
        <v>1011929.8541579767</v>
      </c>
      <c r="N5" s="5">
        <f t="shared" si="3"/>
        <v>1011929.8541579767</v>
      </c>
      <c r="O5" s="5">
        <f t="shared" si="3"/>
        <v>1011929.8541579767</v>
      </c>
      <c r="P5" s="5">
        <f t="shared" si="3"/>
        <v>1011929.8541579767</v>
      </c>
      <c r="Q5" s="5">
        <f t="shared" si="3"/>
        <v>1011929.8541579767</v>
      </c>
      <c r="R5" s="5">
        <f t="shared" si="3"/>
        <v>1011929.8541579767</v>
      </c>
      <c r="S5" s="5">
        <f t="shared" si="3"/>
        <v>1011929.8541579767</v>
      </c>
      <c r="T5" s="5">
        <f t="shared" si="3"/>
        <v>1011929.8541579767</v>
      </c>
      <c r="U5" s="5">
        <f t="shared" si="3"/>
        <v>1011929.8541579767</v>
      </c>
      <c r="V5" s="5">
        <f t="shared" si="3"/>
        <v>1011929.8541579767</v>
      </c>
      <c r="W5" s="5">
        <f t="shared" si="3"/>
        <v>1011929.8541579767</v>
      </c>
      <c r="X5" s="5">
        <f t="shared" si="3"/>
        <v>1011929.8541579767</v>
      </c>
      <c r="Y5" s="5">
        <f t="shared" si="3"/>
        <v>1011929.8541579767</v>
      </c>
      <c r="Z5" s="5">
        <f t="shared" si="3"/>
        <v>1011929.8541579767</v>
      </c>
      <c r="AA5" s="5">
        <f t="shared" si="3"/>
        <v>1011929.8541579767</v>
      </c>
      <c r="AB5" s="5">
        <f t="shared" si="3"/>
        <v>1011929.8541579767</v>
      </c>
      <c r="AC5" s="5">
        <f t="shared" si="3"/>
        <v>1011929.8541579767</v>
      </c>
      <c r="AD5" s="5">
        <f t="shared" si="3"/>
        <v>1011929.8541579767</v>
      </c>
      <c r="AE5" s="5">
        <f t="shared" si="3"/>
        <v>1011929.8541579767</v>
      </c>
      <c r="AF5" s="5">
        <f t="shared" si="3"/>
        <v>1011929.8541579767</v>
      </c>
    </row>
    <row r="6" spans="1:32">
      <c r="A6" s="2" t="s">
        <v>148</v>
      </c>
      <c r="B6" s="5">
        <f>'Percentage of US Generation'!E28/1000</f>
        <v>1227373.0851256314</v>
      </c>
      <c r="C6" s="5">
        <f>B6</f>
        <v>1227373.0851256314</v>
      </c>
      <c r="D6" s="5">
        <f t="shared" ref="D6:AF6" si="4">C6</f>
        <v>1227373.0851256314</v>
      </c>
      <c r="E6" s="5">
        <f t="shared" si="4"/>
        <v>1227373.0851256314</v>
      </c>
      <c r="F6" s="5">
        <f t="shared" si="4"/>
        <v>1227373.0851256314</v>
      </c>
      <c r="G6" s="5">
        <f t="shared" si="4"/>
        <v>1227373.0851256314</v>
      </c>
      <c r="H6" s="5">
        <f t="shared" si="4"/>
        <v>1227373.0851256314</v>
      </c>
      <c r="I6" s="5">
        <f t="shared" si="4"/>
        <v>1227373.0851256314</v>
      </c>
      <c r="J6" s="5">
        <f t="shared" si="4"/>
        <v>1227373.0851256314</v>
      </c>
      <c r="K6" s="5">
        <f t="shared" si="4"/>
        <v>1227373.0851256314</v>
      </c>
      <c r="L6" s="5">
        <f t="shared" si="4"/>
        <v>1227373.0851256314</v>
      </c>
      <c r="M6" s="5">
        <f t="shared" si="4"/>
        <v>1227373.0851256314</v>
      </c>
      <c r="N6" s="5">
        <f t="shared" si="4"/>
        <v>1227373.0851256314</v>
      </c>
      <c r="O6" s="5">
        <f t="shared" si="4"/>
        <v>1227373.0851256314</v>
      </c>
      <c r="P6" s="5">
        <f t="shared" si="4"/>
        <v>1227373.0851256314</v>
      </c>
      <c r="Q6" s="5">
        <f t="shared" si="4"/>
        <v>1227373.0851256314</v>
      </c>
      <c r="R6" s="5">
        <f t="shared" si="4"/>
        <v>1227373.0851256314</v>
      </c>
      <c r="S6" s="5">
        <f t="shared" si="4"/>
        <v>1227373.0851256314</v>
      </c>
      <c r="T6" s="5">
        <f t="shared" si="4"/>
        <v>1227373.0851256314</v>
      </c>
      <c r="U6" s="5">
        <f t="shared" si="4"/>
        <v>1227373.0851256314</v>
      </c>
      <c r="V6" s="5">
        <f t="shared" si="4"/>
        <v>1227373.0851256314</v>
      </c>
      <c r="W6" s="5">
        <f t="shared" si="4"/>
        <v>1227373.0851256314</v>
      </c>
      <c r="X6" s="5">
        <f t="shared" si="4"/>
        <v>1227373.0851256314</v>
      </c>
      <c r="Y6" s="5">
        <f t="shared" si="4"/>
        <v>1227373.0851256314</v>
      </c>
      <c r="Z6" s="5">
        <f t="shared" si="4"/>
        <v>1227373.0851256314</v>
      </c>
      <c r="AA6" s="5">
        <f t="shared" si="4"/>
        <v>1227373.0851256314</v>
      </c>
      <c r="AB6" s="5">
        <f t="shared" si="4"/>
        <v>1227373.0851256314</v>
      </c>
      <c r="AC6" s="5">
        <f t="shared" si="4"/>
        <v>1227373.0851256314</v>
      </c>
      <c r="AD6" s="5">
        <f t="shared" si="4"/>
        <v>1227373.0851256314</v>
      </c>
      <c r="AE6" s="5">
        <f t="shared" si="4"/>
        <v>1227373.0851256314</v>
      </c>
      <c r="AF6" s="5">
        <f t="shared" si="4"/>
        <v>1227373.0851256314</v>
      </c>
    </row>
    <row r="7" spans="1:32">
      <c r="A7" s="2" t="s">
        <v>149</v>
      </c>
      <c r="B7" s="5">
        <f>'Percentage of US Generation'!E27/1000</f>
        <v>293917.48684693821</v>
      </c>
      <c r="C7" s="5">
        <f>B7</f>
        <v>293917.48684693821</v>
      </c>
      <c r="D7" s="5">
        <f t="shared" ref="D7:AF7" si="5">C7</f>
        <v>293917.48684693821</v>
      </c>
      <c r="E7" s="5">
        <f t="shared" si="5"/>
        <v>293917.48684693821</v>
      </c>
      <c r="F7" s="5">
        <f t="shared" si="5"/>
        <v>293917.48684693821</v>
      </c>
      <c r="G7" s="5">
        <f t="shared" si="5"/>
        <v>293917.48684693821</v>
      </c>
      <c r="H7" s="5">
        <f t="shared" si="5"/>
        <v>293917.48684693821</v>
      </c>
      <c r="I7" s="5">
        <f t="shared" si="5"/>
        <v>293917.48684693821</v>
      </c>
      <c r="J7" s="5">
        <f t="shared" si="5"/>
        <v>293917.48684693821</v>
      </c>
      <c r="K7" s="5">
        <f t="shared" si="5"/>
        <v>293917.48684693821</v>
      </c>
      <c r="L7" s="5">
        <f t="shared" si="5"/>
        <v>293917.48684693821</v>
      </c>
      <c r="M7" s="5">
        <f t="shared" si="5"/>
        <v>293917.48684693821</v>
      </c>
      <c r="N7" s="5">
        <f t="shared" si="5"/>
        <v>293917.48684693821</v>
      </c>
      <c r="O7" s="5">
        <f t="shared" si="5"/>
        <v>293917.48684693821</v>
      </c>
      <c r="P7" s="5">
        <f t="shared" si="5"/>
        <v>293917.48684693821</v>
      </c>
      <c r="Q7" s="5">
        <f t="shared" si="5"/>
        <v>293917.48684693821</v>
      </c>
      <c r="R7" s="5">
        <f t="shared" si="5"/>
        <v>293917.48684693821</v>
      </c>
      <c r="S7" s="5">
        <f t="shared" si="5"/>
        <v>293917.48684693821</v>
      </c>
      <c r="T7" s="5">
        <f t="shared" si="5"/>
        <v>293917.48684693821</v>
      </c>
      <c r="U7" s="5">
        <f t="shared" si="5"/>
        <v>293917.48684693821</v>
      </c>
      <c r="V7" s="5">
        <f t="shared" si="5"/>
        <v>293917.48684693821</v>
      </c>
      <c r="W7" s="5">
        <f t="shared" si="5"/>
        <v>293917.48684693821</v>
      </c>
      <c r="X7" s="5">
        <f t="shared" si="5"/>
        <v>293917.48684693821</v>
      </c>
      <c r="Y7" s="5">
        <f t="shared" si="5"/>
        <v>293917.48684693821</v>
      </c>
      <c r="Z7" s="5">
        <f t="shared" si="5"/>
        <v>293917.48684693821</v>
      </c>
      <c r="AA7" s="5">
        <f t="shared" si="5"/>
        <v>293917.48684693821</v>
      </c>
      <c r="AB7" s="5">
        <f t="shared" si="5"/>
        <v>293917.48684693821</v>
      </c>
      <c r="AC7" s="5">
        <f t="shared" si="5"/>
        <v>293917.48684693821</v>
      </c>
      <c r="AD7" s="5">
        <f t="shared" si="5"/>
        <v>293917.48684693821</v>
      </c>
      <c r="AE7" s="5">
        <f t="shared" si="5"/>
        <v>293917.48684693821</v>
      </c>
      <c r="AF7" s="5">
        <f t="shared" si="5"/>
        <v>293917.48684693821</v>
      </c>
    </row>
    <row r="8" spans="1:32">
      <c r="A8" s="2" t="s">
        <v>150</v>
      </c>
      <c r="B8" s="5">
        <f>'Percentage of US Generation'!E26/1000</f>
        <v>11766.191465727479</v>
      </c>
      <c r="C8" s="5">
        <f>B8</f>
        <v>11766.191465727479</v>
      </c>
      <c r="D8" s="5">
        <f t="shared" ref="D8:AF8" si="6">C8</f>
        <v>11766.191465727479</v>
      </c>
      <c r="E8" s="5">
        <f t="shared" si="6"/>
        <v>11766.191465727479</v>
      </c>
      <c r="F8" s="5">
        <f t="shared" si="6"/>
        <v>11766.191465727479</v>
      </c>
      <c r="G8" s="5">
        <f t="shared" si="6"/>
        <v>11766.191465727479</v>
      </c>
      <c r="H8" s="5">
        <f t="shared" si="6"/>
        <v>11766.191465727479</v>
      </c>
      <c r="I8" s="5">
        <f t="shared" si="6"/>
        <v>11766.191465727479</v>
      </c>
      <c r="J8" s="5">
        <f t="shared" si="6"/>
        <v>11766.191465727479</v>
      </c>
      <c r="K8" s="5">
        <f t="shared" si="6"/>
        <v>11766.191465727479</v>
      </c>
      <c r="L8" s="5">
        <f t="shared" si="6"/>
        <v>11766.191465727479</v>
      </c>
      <c r="M8" s="5">
        <f t="shared" si="6"/>
        <v>11766.191465727479</v>
      </c>
      <c r="N8" s="5">
        <f t="shared" si="6"/>
        <v>11766.191465727479</v>
      </c>
      <c r="O8" s="5">
        <f t="shared" si="6"/>
        <v>11766.191465727479</v>
      </c>
      <c r="P8" s="5">
        <f t="shared" si="6"/>
        <v>11766.191465727479</v>
      </c>
      <c r="Q8" s="5">
        <f t="shared" si="6"/>
        <v>11766.191465727479</v>
      </c>
      <c r="R8" s="5">
        <f t="shared" si="6"/>
        <v>11766.191465727479</v>
      </c>
      <c r="S8" s="5">
        <f t="shared" si="6"/>
        <v>11766.191465727479</v>
      </c>
      <c r="T8" s="5">
        <f t="shared" si="6"/>
        <v>11766.191465727479</v>
      </c>
      <c r="U8" s="5">
        <f t="shared" si="6"/>
        <v>11766.191465727479</v>
      </c>
      <c r="V8" s="5">
        <f t="shared" si="6"/>
        <v>11766.191465727479</v>
      </c>
      <c r="W8" s="5">
        <f t="shared" si="6"/>
        <v>11766.191465727479</v>
      </c>
      <c r="X8" s="5">
        <f t="shared" si="6"/>
        <v>11766.191465727479</v>
      </c>
      <c r="Y8" s="5">
        <f t="shared" si="6"/>
        <v>11766.191465727479</v>
      </c>
      <c r="Z8" s="5">
        <f t="shared" si="6"/>
        <v>11766.191465727479</v>
      </c>
      <c r="AA8" s="5">
        <f t="shared" si="6"/>
        <v>11766.191465727479</v>
      </c>
      <c r="AB8" s="5">
        <f t="shared" si="6"/>
        <v>11766.191465727479</v>
      </c>
      <c r="AC8" s="5">
        <f t="shared" si="6"/>
        <v>11766.191465727479</v>
      </c>
      <c r="AD8" s="5">
        <f t="shared" si="6"/>
        <v>11766.191465727479</v>
      </c>
      <c r="AE8" s="5">
        <f t="shared" si="6"/>
        <v>11766.191465727479</v>
      </c>
      <c r="AF8" s="5">
        <f t="shared" si="6"/>
        <v>11766.191465727479</v>
      </c>
    </row>
    <row r="9" spans="1:32">
      <c r="A9" s="2" t="s">
        <v>151</v>
      </c>
      <c r="B9" s="5">
        <f>'Percentage of US Generation'!E23/1000</f>
        <v>44215.68958089791</v>
      </c>
      <c r="C9" s="5">
        <f>B9</f>
        <v>44215.68958089791</v>
      </c>
      <c r="D9" s="5">
        <f t="shared" ref="D9:AF9" si="7">C9</f>
        <v>44215.68958089791</v>
      </c>
      <c r="E9" s="5">
        <f t="shared" si="7"/>
        <v>44215.68958089791</v>
      </c>
      <c r="F9" s="5">
        <f t="shared" si="7"/>
        <v>44215.68958089791</v>
      </c>
      <c r="G9" s="5">
        <f t="shared" si="7"/>
        <v>44215.68958089791</v>
      </c>
      <c r="H9" s="5">
        <f t="shared" si="7"/>
        <v>44215.68958089791</v>
      </c>
      <c r="I9" s="5">
        <f t="shared" si="7"/>
        <v>44215.68958089791</v>
      </c>
      <c r="J9" s="5">
        <f t="shared" si="7"/>
        <v>44215.68958089791</v>
      </c>
      <c r="K9" s="5">
        <f t="shared" si="7"/>
        <v>44215.68958089791</v>
      </c>
      <c r="L9" s="5">
        <f t="shared" si="7"/>
        <v>44215.68958089791</v>
      </c>
      <c r="M9" s="5">
        <f t="shared" si="7"/>
        <v>44215.68958089791</v>
      </c>
      <c r="N9" s="5">
        <f t="shared" si="7"/>
        <v>44215.68958089791</v>
      </c>
      <c r="O9" s="5">
        <f t="shared" si="7"/>
        <v>44215.68958089791</v>
      </c>
      <c r="P9" s="5">
        <f t="shared" si="7"/>
        <v>44215.68958089791</v>
      </c>
      <c r="Q9" s="5">
        <f t="shared" si="7"/>
        <v>44215.68958089791</v>
      </c>
      <c r="R9" s="5">
        <f t="shared" si="7"/>
        <v>44215.68958089791</v>
      </c>
      <c r="S9" s="5">
        <f t="shared" si="7"/>
        <v>44215.68958089791</v>
      </c>
      <c r="T9" s="5">
        <f t="shared" si="7"/>
        <v>44215.68958089791</v>
      </c>
      <c r="U9" s="5">
        <f t="shared" si="7"/>
        <v>44215.68958089791</v>
      </c>
      <c r="V9" s="5">
        <f t="shared" si="7"/>
        <v>44215.68958089791</v>
      </c>
      <c r="W9" s="5">
        <f t="shared" si="7"/>
        <v>44215.68958089791</v>
      </c>
      <c r="X9" s="5">
        <f t="shared" si="7"/>
        <v>44215.68958089791</v>
      </c>
      <c r="Y9" s="5">
        <f t="shared" si="7"/>
        <v>44215.68958089791</v>
      </c>
      <c r="Z9" s="5">
        <f t="shared" si="7"/>
        <v>44215.68958089791</v>
      </c>
      <c r="AA9" s="5">
        <f t="shared" si="7"/>
        <v>44215.68958089791</v>
      </c>
      <c r="AB9" s="5">
        <f t="shared" si="7"/>
        <v>44215.68958089791</v>
      </c>
      <c r="AC9" s="5">
        <f t="shared" si="7"/>
        <v>44215.68958089791</v>
      </c>
      <c r="AD9" s="5">
        <f t="shared" si="7"/>
        <v>44215.68958089791</v>
      </c>
      <c r="AE9" s="5">
        <f t="shared" si="7"/>
        <v>44215.68958089791</v>
      </c>
      <c r="AF9" s="5">
        <f t="shared" si="7"/>
        <v>44215.68958089791</v>
      </c>
    </row>
    <row r="10" spans="1:32">
      <c r="A10" s="2" t="s">
        <v>152</v>
      </c>
      <c r="B10" s="5">
        <f>'Percentage of US Generation'!E21/1000</f>
        <v>56093.445975940507</v>
      </c>
      <c r="C10" s="5">
        <f>B10</f>
        <v>56093.445975940507</v>
      </c>
      <c r="D10" s="5">
        <f t="shared" ref="D10:AF10" si="8">C10</f>
        <v>56093.445975940507</v>
      </c>
      <c r="E10" s="5">
        <f t="shared" si="8"/>
        <v>56093.445975940507</v>
      </c>
      <c r="F10" s="5">
        <f t="shared" si="8"/>
        <v>56093.445975940507</v>
      </c>
      <c r="G10" s="5">
        <f t="shared" si="8"/>
        <v>56093.445975940507</v>
      </c>
      <c r="H10" s="5">
        <f t="shared" si="8"/>
        <v>56093.445975940507</v>
      </c>
      <c r="I10" s="5">
        <f t="shared" si="8"/>
        <v>56093.445975940507</v>
      </c>
      <c r="J10" s="5">
        <f t="shared" si="8"/>
        <v>56093.445975940507</v>
      </c>
      <c r="K10" s="5">
        <f t="shared" si="8"/>
        <v>56093.445975940507</v>
      </c>
      <c r="L10" s="5">
        <f t="shared" si="8"/>
        <v>56093.445975940507</v>
      </c>
      <c r="M10" s="5">
        <f t="shared" si="8"/>
        <v>56093.445975940507</v>
      </c>
      <c r="N10" s="5">
        <f t="shared" si="8"/>
        <v>56093.445975940507</v>
      </c>
      <c r="O10" s="5">
        <f t="shared" si="8"/>
        <v>56093.445975940507</v>
      </c>
      <c r="P10" s="5">
        <f t="shared" si="8"/>
        <v>56093.445975940507</v>
      </c>
      <c r="Q10" s="5">
        <f t="shared" si="8"/>
        <v>56093.445975940507</v>
      </c>
      <c r="R10" s="5">
        <f t="shared" si="8"/>
        <v>56093.445975940507</v>
      </c>
      <c r="S10" s="5">
        <f t="shared" si="8"/>
        <v>56093.445975940507</v>
      </c>
      <c r="T10" s="5">
        <f t="shared" si="8"/>
        <v>56093.445975940507</v>
      </c>
      <c r="U10" s="5">
        <f t="shared" si="8"/>
        <v>56093.445975940507</v>
      </c>
      <c r="V10" s="5">
        <f t="shared" si="8"/>
        <v>56093.445975940507</v>
      </c>
      <c r="W10" s="5">
        <f t="shared" si="8"/>
        <v>56093.445975940507</v>
      </c>
      <c r="X10" s="5">
        <f t="shared" si="8"/>
        <v>56093.445975940507</v>
      </c>
      <c r="Y10" s="5">
        <f t="shared" si="8"/>
        <v>56093.445975940507</v>
      </c>
      <c r="Z10" s="5">
        <f t="shared" si="8"/>
        <v>56093.445975940507</v>
      </c>
      <c r="AA10" s="5">
        <f t="shared" si="8"/>
        <v>56093.445975940507</v>
      </c>
      <c r="AB10" s="5">
        <f t="shared" si="8"/>
        <v>56093.445975940507</v>
      </c>
      <c r="AC10" s="5">
        <f t="shared" si="8"/>
        <v>56093.445975940507</v>
      </c>
      <c r="AD10" s="5">
        <f t="shared" si="8"/>
        <v>56093.445975940507</v>
      </c>
      <c r="AE10" s="5">
        <f t="shared" si="8"/>
        <v>56093.445975940507</v>
      </c>
      <c r="AF10" s="5">
        <f t="shared" si="8"/>
        <v>56093.445975940507</v>
      </c>
    </row>
    <row r="11" spans="1:32">
      <c r="A11" s="2" t="s">
        <v>153</v>
      </c>
      <c r="B11" s="5">
        <f>'Percentage of US Generation'!E5/1000</f>
        <v>53336.121775110558</v>
      </c>
      <c r="C11" s="5">
        <f>B11</f>
        <v>53336.121775110558</v>
      </c>
      <c r="D11" s="5">
        <f t="shared" ref="D11:AF11" si="9">C11</f>
        <v>53336.121775110558</v>
      </c>
      <c r="E11" s="5">
        <f t="shared" si="9"/>
        <v>53336.121775110558</v>
      </c>
      <c r="F11" s="5">
        <f t="shared" si="9"/>
        <v>53336.121775110558</v>
      </c>
      <c r="G11" s="5">
        <f t="shared" si="9"/>
        <v>53336.121775110558</v>
      </c>
      <c r="H11" s="5">
        <f t="shared" si="9"/>
        <v>53336.121775110558</v>
      </c>
      <c r="I11" s="5">
        <f t="shared" si="9"/>
        <v>53336.121775110558</v>
      </c>
      <c r="J11" s="5">
        <f t="shared" si="9"/>
        <v>53336.121775110558</v>
      </c>
      <c r="K11" s="5">
        <f t="shared" si="9"/>
        <v>53336.121775110558</v>
      </c>
      <c r="L11" s="5">
        <f t="shared" si="9"/>
        <v>53336.121775110558</v>
      </c>
      <c r="M11" s="5">
        <f t="shared" si="9"/>
        <v>53336.121775110558</v>
      </c>
      <c r="N11" s="5">
        <f t="shared" si="9"/>
        <v>53336.121775110558</v>
      </c>
      <c r="O11" s="5">
        <f t="shared" si="9"/>
        <v>53336.121775110558</v>
      </c>
      <c r="P11" s="5">
        <f t="shared" si="9"/>
        <v>53336.121775110558</v>
      </c>
      <c r="Q11" s="5">
        <f t="shared" si="9"/>
        <v>53336.121775110558</v>
      </c>
      <c r="R11" s="5">
        <f t="shared" si="9"/>
        <v>53336.121775110558</v>
      </c>
      <c r="S11" s="5">
        <f t="shared" si="9"/>
        <v>53336.121775110558</v>
      </c>
      <c r="T11" s="5">
        <f t="shared" si="9"/>
        <v>53336.121775110558</v>
      </c>
      <c r="U11" s="5">
        <f t="shared" si="9"/>
        <v>53336.121775110558</v>
      </c>
      <c r="V11" s="5">
        <f t="shared" si="9"/>
        <v>53336.121775110558</v>
      </c>
      <c r="W11" s="5">
        <f t="shared" si="9"/>
        <v>53336.121775110558</v>
      </c>
      <c r="X11" s="5">
        <f t="shared" si="9"/>
        <v>53336.121775110558</v>
      </c>
      <c r="Y11" s="5">
        <f t="shared" si="9"/>
        <v>53336.121775110558</v>
      </c>
      <c r="Z11" s="5">
        <f t="shared" si="9"/>
        <v>53336.121775110558</v>
      </c>
      <c r="AA11" s="5">
        <f t="shared" si="9"/>
        <v>53336.121775110558</v>
      </c>
      <c r="AB11" s="5">
        <f t="shared" si="9"/>
        <v>53336.121775110558</v>
      </c>
      <c r="AC11" s="5">
        <f t="shared" si="9"/>
        <v>53336.121775110558</v>
      </c>
      <c r="AD11" s="5">
        <f t="shared" si="9"/>
        <v>53336.121775110558</v>
      </c>
      <c r="AE11" s="5">
        <f t="shared" si="9"/>
        <v>53336.121775110558</v>
      </c>
      <c r="AF11" s="5">
        <f t="shared" si="9"/>
        <v>53336.121775110558</v>
      </c>
    </row>
    <row r="12" spans="1:32">
      <c r="A12" s="2" t="s">
        <v>154</v>
      </c>
      <c r="B12" s="5">
        <v>0</v>
      </c>
      <c r="C12" s="5">
        <f>B12</f>
        <v>0</v>
      </c>
      <c r="D12" s="5">
        <f t="shared" ref="D12:AF12" si="10">C12</f>
        <v>0</v>
      </c>
      <c r="E12" s="5">
        <f t="shared" si="10"/>
        <v>0</v>
      </c>
      <c r="F12" s="5">
        <f t="shared" si="10"/>
        <v>0</v>
      </c>
      <c r="G12" s="5">
        <f t="shared" si="10"/>
        <v>0</v>
      </c>
      <c r="H12" s="5">
        <f t="shared" si="10"/>
        <v>0</v>
      </c>
      <c r="I12" s="5">
        <f t="shared" si="10"/>
        <v>0</v>
      </c>
      <c r="J12" s="5">
        <f t="shared" si="10"/>
        <v>0</v>
      </c>
      <c r="K12" s="5">
        <f t="shared" si="10"/>
        <v>0</v>
      </c>
      <c r="L12" s="5">
        <f t="shared" si="10"/>
        <v>0</v>
      </c>
      <c r="M12" s="5">
        <f t="shared" si="10"/>
        <v>0</v>
      </c>
      <c r="N12" s="5">
        <f t="shared" si="10"/>
        <v>0</v>
      </c>
      <c r="O12" s="5">
        <f t="shared" si="10"/>
        <v>0</v>
      </c>
      <c r="P12" s="5">
        <f t="shared" si="10"/>
        <v>0</v>
      </c>
      <c r="Q12" s="5">
        <f t="shared" si="10"/>
        <v>0</v>
      </c>
      <c r="R12" s="5">
        <f t="shared" si="10"/>
        <v>0</v>
      </c>
      <c r="S12" s="5">
        <f t="shared" si="10"/>
        <v>0</v>
      </c>
      <c r="T12" s="5">
        <f t="shared" si="10"/>
        <v>0</v>
      </c>
      <c r="U12" s="5">
        <f t="shared" si="10"/>
        <v>0</v>
      </c>
      <c r="V12" s="5">
        <f t="shared" si="10"/>
        <v>0</v>
      </c>
      <c r="W12" s="5">
        <f t="shared" si="10"/>
        <v>0</v>
      </c>
      <c r="X12" s="5">
        <f t="shared" si="10"/>
        <v>0</v>
      </c>
      <c r="Y12" s="5">
        <f t="shared" si="10"/>
        <v>0</v>
      </c>
      <c r="Z12" s="5">
        <f t="shared" si="10"/>
        <v>0</v>
      </c>
      <c r="AA12" s="5">
        <f t="shared" si="10"/>
        <v>0</v>
      </c>
      <c r="AB12" s="5">
        <f t="shared" si="10"/>
        <v>0</v>
      </c>
      <c r="AC12" s="5">
        <f t="shared" si="10"/>
        <v>0</v>
      </c>
      <c r="AD12" s="5">
        <f t="shared" si="10"/>
        <v>0</v>
      </c>
      <c r="AE12" s="5">
        <f t="shared" si="10"/>
        <v>0</v>
      </c>
      <c r="AF12" s="5">
        <f t="shared" si="10"/>
        <v>0</v>
      </c>
    </row>
    <row r="13" spans="1:32">
      <c r="A13" s="2" t="s">
        <v>155</v>
      </c>
      <c r="B13" s="5">
        <v>0</v>
      </c>
      <c r="C13" s="5">
        <f>B13</f>
        <v>0</v>
      </c>
      <c r="D13" s="5">
        <f t="shared" ref="D13:AF13" si="11">C13</f>
        <v>0</v>
      </c>
      <c r="E13" s="5">
        <f t="shared" si="11"/>
        <v>0</v>
      </c>
      <c r="F13" s="5">
        <f t="shared" si="11"/>
        <v>0</v>
      </c>
      <c r="G13" s="5">
        <f t="shared" si="11"/>
        <v>0</v>
      </c>
      <c r="H13" s="5">
        <f t="shared" si="11"/>
        <v>0</v>
      </c>
      <c r="I13" s="5">
        <f t="shared" si="11"/>
        <v>0</v>
      </c>
      <c r="J13" s="5">
        <f t="shared" si="11"/>
        <v>0</v>
      </c>
      <c r="K13" s="5">
        <f t="shared" si="11"/>
        <v>0</v>
      </c>
      <c r="L13" s="5">
        <f t="shared" si="11"/>
        <v>0</v>
      </c>
      <c r="M13" s="5">
        <f t="shared" si="11"/>
        <v>0</v>
      </c>
      <c r="N13" s="5">
        <f t="shared" si="11"/>
        <v>0</v>
      </c>
      <c r="O13" s="5">
        <f t="shared" si="11"/>
        <v>0</v>
      </c>
      <c r="P13" s="5">
        <f t="shared" si="11"/>
        <v>0</v>
      </c>
      <c r="Q13" s="5">
        <f t="shared" si="11"/>
        <v>0</v>
      </c>
      <c r="R13" s="5">
        <f t="shared" si="11"/>
        <v>0</v>
      </c>
      <c r="S13" s="5">
        <f t="shared" si="11"/>
        <v>0</v>
      </c>
      <c r="T13" s="5">
        <f t="shared" si="11"/>
        <v>0</v>
      </c>
      <c r="U13" s="5">
        <f t="shared" si="11"/>
        <v>0</v>
      </c>
      <c r="V13" s="5">
        <f t="shared" si="11"/>
        <v>0</v>
      </c>
      <c r="W13" s="5">
        <f t="shared" si="11"/>
        <v>0</v>
      </c>
      <c r="X13" s="5">
        <f t="shared" si="11"/>
        <v>0</v>
      </c>
      <c r="Y13" s="5">
        <f t="shared" si="11"/>
        <v>0</v>
      </c>
      <c r="Z13" s="5">
        <f t="shared" si="11"/>
        <v>0</v>
      </c>
      <c r="AA13" s="5">
        <f t="shared" si="11"/>
        <v>0</v>
      </c>
      <c r="AB13" s="5">
        <f t="shared" si="11"/>
        <v>0</v>
      </c>
      <c r="AC13" s="5">
        <f t="shared" si="11"/>
        <v>0</v>
      </c>
      <c r="AD13" s="5">
        <f t="shared" si="11"/>
        <v>0</v>
      </c>
      <c r="AE13" s="5">
        <f t="shared" si="11"/>
        <v>0</v>
      </c>
      <c r="AF13" s="5">
        <f t="shared" si="11"/>
        <v>0</v>
      </c>
    </row>
    <row r="14" spans="1:32">
      <c r="A14" s="2" t="s">
        <v>156</v>
      </c>
      <c r="B14" s="5">
        <f>'Percentage of US Generation'!E29/1000</f>
        <v>400.76373720648962</v>
      </c>
      <c r="C14" s="5">
        <f>B14</f>
        <v>400.76373720648962</v>
      </c>
      <c r="D14" s="5">
        <f t="shared" ref="D14:AF14" si="12">C14</f>
        <v>400.76373720648962</v>
      </c>
      <c r="E14" s="5">
        <f t="shared" si="12"/>
        <v>400.76373720648962</v>
      </c>
      <c r="F14" s="5">
        <f t="shared" si="12"/>
        <v>400.76373720648962</v>
      </c>
      <c r="G14" s="5">
        <f t="shared" si="12"/>
        <v>400.76373720648962</v>
      </c>
      <c r="H14" s="5">
        <f t="shared" si="12"/>
        <v>400.76373720648962</v>
      </c>
      <c r="I14" s="5">
        <f t="shared" si="12"/>
        <v>400.76373720648962</v>
      </c>
      <c r="J14" s="5">
        <f t="shared" si="12"/>
        <v>400.76373720648962</v>
      </c>
      <c r="K14" s="5">
        <f t="shared" si="12"/>
        <v>400.76373720648962</v>
      </c>
      <c r="L14" s="5">
        <f t="shared" si="12"/>
        <v>400.76373720648962</v>
      </c>
      <c r="M14" s="5">
        <f t="shared" si="12"/>
        <v>400.76373720648962</v>
      </c>
      <c r="N14" s="5">
        <f t="shared" si="12"/>
        <v>400.76373720648962</v>
      </c>
      <c r="O14" s="5">
        <f t="shared" si="12"/>
        <v>400.76373720648962</v>
      </c>
      <c r="P14" s="5">
        <f t="shared" si="12"/>
        <v>400.76373720648962</v>
      </c>
      <c r="Q14" s="5">
        <f t="shared" si="12"/>
        <v>400.76373720648962</v>
      </c>
      <c r="R14" s="5">
        <f t="shared" si="12"/>
        <v>400.76373720648962</v>
      </c>
      <c r="S14" s="5">
        <f t="shared" si="12"/>
        <v>400.76373720648962</v>
      </c>
      <c r="T14" s="5">
        <f t="shared" si="12"/>
        <v>400.76373720648962</v>
      </c>
      <c r="U14" s="5">
        <f t="shared" si="12"/>
        <v>400.76373720648962</v>
      </c>
      <c r="V14" s="5">
        <f t="shared" si="12"/>
        <v>400.76373720648962</v>
      </c>
      <c r="W14" s="5">
        <f t="shared" si="12"/>
        <v>400.76373720648962</v>
      </c>
      <c r="X14" s="5">
        <f t="shared" si="12"/>
        <v>400.76373720648962</v>
      </c>
      <c r="Y14" s="5">
        <f t="shared" si="12"/>
        <v>400.76373720648962</v>
      </c>
      <c r="Z14" s="5">
        <f t="shared" si="12"/>
        <v>400.76373720648962</v>
      </c>
      <c r="AA14" s="5">
        <f t="shared" si="12"/>
        <v>400.76373720648962</v>
      </c>
      <c r="AB14" s="5">
        <f t="shared" si="12"/>
        <v>400.76373720648962</v>
      </c>
      <c r="AC14" s="5">
        <f t="shared" si="12"/>
        <v>400.76373720648962</v>
      </c>
      <c r="AD14" s="5">
        <f t="shared" si="12"/>
        <v>400.76373720648962</v>
      </c>
      <c r="AE14" s="5">
        <f t="shared" si="12"/>
        <v>400.76373720648962</v>
      </c>
      <c r="AF14" s="5">
        <f t="shared" si="12"/>
        <v>400.76373720648962</v>
      </c>
    </row>
    <row r="15" spans="1:32">
      <c r="A15" s="2" t="s">
        <v>157</v>
      </c>
      <c r="B15" s="5">
        <f>'Percentage of US Generation'!E9/1000</f>
        <v>52975.103264731471</v>
      </c>
      <c r="C15" s="5">
        <f>B15</f>
        <v>52975.103264731471</v>
      </c>
      <c r="D15" s="5">
        <f t="shared" ref="D15:AF15" si="13">C15</f>
        <v>52975.103264731471</v>
      </c>
      <c r="E15" s="5">
        <f t="shared" si="13"/>
        <v>52975.103264731471</v>
      </c>
      <c r="F15" s="5">
        <f t="shared" si="13"/>
        <v>52975.103264731471</v>
      </c>
      <c r="G15" s="5">
        <f t="shared" si="13"/>
        <v>52975.103264731471</v>
      </c>
      <c r="H15" s="5">
        <f t="shared" si="13"/>
        <v>52975.103264731471</v>
      </c>
      <c r="I15" s="5">
        <f t="shared" si="13"/>
        <v>52975.103264731471</v>
      </c>
      <c r="J15" s="5">
        <f t="shared" si="13"/>
        <v>52975.103264731471</v>
      </c>
      <c r="K15" s="5">
        <f t="shared" si="13"/>
        <v>52975.103264731471</v>
      </c>
      <c r="L15" s="5">
        <f t="shared" si="13"/>
        <v>52975.103264731471</v>
      </c>
      <c r="M15" s="5">
        <f t="shared" si="13"/>
        <v>52975.103264731471</v>
      </c>
      <c r="N15" s="5">
        <f t="shared" si="13"/>
        <v>52975.103264731471</v>
      </c>
      <c r="O15" s="5">
        <f t="shared" si="13"/>
        <v>52975.103264731471</v>
      </c>
      <c r="P15" s="5">
        <f t="shared" si="13"/>
        <v>52975.103264731471</v>
      </c>
      <c r="Q15" s="5">
        <f t="shared" si="13"/>
        <v>52975.103264731471</v>
      </c>
      <c r="R15" s="5">
        <f t="shared" si="13"/>
        <v>52975.103264731471</v>
      </c>
      <c r="S15" s="5">
        <f t="shared" si="13"/>
        <v>52975.103264731471</v>
      </c>
      <c r="T15" s="5">
        <f t="shared" si="13"/>
        <v>52975.103264731471</v>
      </c>
      <c r="U15" s="5">
        <f t="shared" si="13"/>
        <v>52975.103264731471</v>
      </c>
      <c r="V15" s="5">
        <f t="shared" si="13"/>
        <v>52975.103264731471</v>
      </c>
      <c r="W15" s="5">
        <f t="shared" si="13"/>
        <v>52975.103264731471</v>
      </c>
      <c r="X15" s="5">
        <f t="shared" si="13"/>
        <v>52975.103264731471</v>
      </c>
      <c r="Y15" s="5">
        <f t="shared" si="13"/>
        <v>52975.103264731471</v>
      </c>
      <c r="Z15" s="5">
        <f t="shared" si="13"/>
        <v>52975.103264731471</v>
      </c>
      <c r="AA15" s="5">
        <f t="shared" si="13"/>
        <v>52975.103264731471</v>
      </c>
      <c r="AB15" s="5">
        <f t="shared" si="13"/>
        <v>52975.103264731471</v>
      </c>
      <c r="AC15" s="5">
        <f t="shared" si="13"/>
        <v>52975.103264731471</v>
      </c>
      <c r="AD15" s="5">
        <f t="shared" si="13"/>
        <v>52975.103264731471</v>
      </c>
      <c r="AE15" s="5">
        <f t="shared" si="13"/>
        <v>52975.103264731471</v>
      </c>
      <c r="AF15" s="5">
        <f t="shared" si="13"/>
        <v>52975.103264731471</v>
      </c>
    </row>
    <row r="16" spans="1:32">
      <c r="A16" s="2" t="s">
        <v>158</v>
      </c>
      <c r="B16" s="5">
        <v>0</v>
      </c>
      <c r="C16" s="5">
        <f>B16</f>
        <v>0</v>
      </c>
      <c r="D16" s="5">
        <f t="shared" ref="D16:AF16" si="14">C16</f>
        <v>0</v>
      </c>
      <c r="E16" s="5">
        <f t="shared" si="14"/>
        <v>0</v>
      </c>
      <c r="F16" s="5">
        <f t="shared" si="14"/>
        <v>0</v>
      </c>
      <c r="G16" s="5">
        <f t="shared" si="14"/>
        <v>0</v>
      </c>
      <c r="H16" s="5">
        <f t="shared" si="14"/>
        <v>0</v>
      </c>
      <c r="I16" s="5">
        <f t="shared" si="14"/>
        <v>0</v>
      </c>
      <c r="J16" s="5">
        <f t="shared" si="14"/>
        <v>0</v>
      </c>
      <c r="K16" s="5">
        <f t="shared" si="14"/>
        <v>0</v>
      </c>
      <c r="L16" s="5">
        <f t="shared" si="14"/>
        <v>0</v>
      </c>
      <c r="M16" s="5">
        <f t="shared" si="14"/>
        <v>0</v>
      </c>
      <c r="N16" s="5">
        <f t="shared" si="14"/>
        <v>0</v>
      </c>
      <c r="O16" s="5">
        <f t="shared" si="14"/>
        <v>0</v>
      </c>
      <c r="P16" s="5">
        <f t="shared" si="14"/>
        <v>0</v>
      </c>
      <c r="Q16" s="5">
        <f t="shared" si="14"/>
        <v>0</v>
      </c>
      <c r="R16" s="5">
        <f t="shared" si="14"/>
        <v>0</v>
      </c>
      <c r="S16" s="5">
        <f t="shared" si="14"/>
        <v>0</v>
      </c>
      <c r="T16" s="5">
        <f t="shared" si="14"/>
        <v>0</v>
      </c>
      <c r="U16" s="5">
        <f t="shared" si="14"/>
        <v>0</v>
      </c>
      <c r="V16" s="5">
        <f t="shared" si="14"/>
        <v>0</v>
      </c>
      <c r="W16" s="5">
        <f t="shared" si="14"/>
        <v>0</v>
      </c>
      <c r="X16" s="5">
        <f t="shared" si="14"/>
        <v>0</v>
      </c>
      <c r="Y16" s="5">
        <f t="shared" si="14"/>
        <v>0</v>
      </c>
      <c r="Z16" s="5">
        <f t="shared" si="14"/>
        <v>0</v>
      </c>
      <c r="AA16" s="5">
        <f t="shared" si="14"/>
        <v>0</v>
      </c>
      <c r="AB16" s="5">
        <f t="shared" si="14"/>
        <v>0</v>
      </c>
      <c r="AC16" s="5">
        <f t="shared" si="14"/>
        <v>0</v>
      </c>
      <c r="AD16" s="5">
        <f t="shared" si="14"/>
        <v>0</v>
      </c>
      <c r="AE16" s="5">
        <f t="shared" si="14"/>
        <v>0</v>
      </c>
      <c r="AF16" s="5">
        <f t="shared" si="14"/>
        <v>0</v>
      </c>
    </row>
    <row r="17" spans="1:32">
      <c r="A17" s="2" t="s">
        <v>159</v>
      </c>
      <c r="B17" s="5">
        <f>'Percentage of US Generation'!E22/1000</f>
        <v>65423.362883380403</v>
      </c>
      <c r="C17" s="5">
        <f>B17</f>
        <v>65423.362883380403</v>
      </c>
      <c r="D17" s="5">
        <f t="shared" ref="D17:AF17" si="15">C17</f>
        <v>65423.362883380403</v>
      </c>
      <c r="E17" s="5">
        <f t="shared" si="15"/>
        <v>65423.362883380403</v>
      </c>
      <c r="F17" s="5">
        <f t="shared" si="15"/>
        <v>65423.362883380403</v>
      </c>
      <c r="G17" s="5">
        <f t="shared" si="15"/>
        <v>65423.362883380403</v>
      </c>
      <c r="H17" s="5">
        <f t="shared" si="15"/>
        <v>65423.362883380403</v>
      </c>
      <c r="I17" s="5">
        <f t="shared" si="15"/>
        <v>65423.362883380403</v>
      </c>
      <c r="J17" s="5">
        <f t="shared" si="15"/>
        <v>65423.362883380403</v>
      </c>
      <c r="K17" s="5">
        <f t="shared" si="15"/>
        <v>65423.362883380403</v>
      </c>
      <c r="L17" s="5">
        <f t="shared" si="15"/>
        <v>65423.362883380403</v>
      </c>
      <c r="M17" s="5">
        <f t="shared" si="15"/>
        <v>65423.362883380403</v>
      </c>
      <c r="N17" s="5">
        <f t="shared" si="15"/>
        <v>65423.362883380403</v>
      </c>
      <c r="O17" s="5">
        <f t="shared" si="15"/>
        <v>65423.362883380403</v>
      </c>
      <c r="P17" s="5">
        <f t="shared" si="15"/>
        <v>65423.362883380403</v>
      </c>
      <c r="Q17" s="5">
        <f t="shared" si="15"/>
        <v>65423.362883380403</v>
      </c>
      <c r="R17" s="5">
        <f t="shared" si="15"/>
        <v>65423.362883380403</v>
      </c>
      <c r="S17" s="5">
        <f t="shared" si="15"/>
        <v>65423.362883380403</v>
      </c>
      <c r="T17" s="5">
        <f t="shared" si="15"/>
        <v>65423.362883380403</v>
      </c>
      <c r="U17" s="5">
        <f t="shared" si="15"/>
        <v>65423.362883380403</v>
      </c>
      <c r="V17" s="5">
        <f t="shared" si="15"/>
        <v>65423.362883380403</v>
      </c>
      <c r="W17" s="5">
        <f t="shared" si="15"/>
        <v>65423.362883380403</v>
      </c>
      <c r="X17" s="5">
        <f t="shared" si="15"/>
        <v>65423.362883380403</v>
      </c>
      <c r="Y17" s="5">
        <f t="shared" si="15"/>
        <v>65423.362883380403</v>
      </c>
      <c r="Z17" s="5">
        <f t="shared" si="15"/>
        <v>65423.362883380403</v>
      </c>
      <c r="AA17" s="5">
        <f t="shared" si="15"/>
        <v>65423.362883380403</v>
      </c>
      <c r="AB17" s="5">
        <f t="shared" si="15"/>
        <v>65423.362883380403</v>
      </c>
      <c r="AC17" s="5">
        <f t="shared" si="15"/>
        <v>65423.362883380403</v>
      </c>
      <c r="AD17" s="5">
        <f t="shared" si="15"/>
        <v>65423.362883380403</v>
      </c>
      <c r="AE17" s="5">
        <f t="shared" si="15"/>
        <v>65423.362883380403</v>
      </c>
      <c r="AF17" s="5">
        <f t="shared" si="15"/>
        <v>65423.362883380403</v>
      </c>
    </row>
    <row r="18" spans="1:32">
      <c r="B18" s="5">
        <f>SUM(B2:B17)</f>
        <v>13202327.369443176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2"/>
  <sheetViews>
    <sheetView workbookViewId="0">
      <selection activeCell="Y15" sqref="Y15"/>
    </sheetView>
  </sheetViews>
  <sheetFormatPr defaultRowHeight="14.45"/>
  <cols>
    <col min="1" max="1" width="26.140625" customWidth="1"/>
    <col min="2" max="2" width="9.85546875" bestFit="1" customWidth="1"/>
  </cols>
  <sheetData>
    <row r="1" spans="1:32" ht="28.9">
      <c r="A1" s="7" t="s">
        <v>160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161</v>
      </c>
      <c r="B2" s="17">
        <v>67158158</v>
      </c>
      <c r="C2" s="17">
        <v>67158158</v>
      </c>
      <c r="D2" s="17">
        <v>67158158</v>
      </c>
      <c r="E2" s="17">
        <v>67158158</v>
      </c>
      <c r="F2" s="17">
        <v>67158158</v>
      </c>
      <c r="G2" s="17">
        <v>67158158</v>
      </c>
      <c r="H2" s="17">
        <v>67158158</v>
      </c>
      <c r="I2" s="17">
        <v>67158158</v>
      </c>
      <c r="J2" s="17">
        <v>67158158</v>
      </c>
      <c r="K2" s="17">
        <v>67158158</v>
      </c>
      <c r="L2" s="17">
        <v>67158158</v>
      </c>
      <c r="M2" s="17">
        <v>67158158</v>
      </c>
      <c r="N2" s="17">
        <v>67158158</v>
      </c>
      <c r="O2" s="17">
        <v>67158158</v>
      </c>
      <c r="P2" s="17">
        <v>67158158</v>
      </c>
      <c r="Q2" s="17">
        <v>67158158</v>
      </c>
      <c r="R2" s="17">
        <v>67158158</v>
      </c>
      <c r="S2" s="17">
        <v>67158158</v>
      </c>
      <c r="T2" s="17">
        <v>67158158</v>
      </c>
      <c r="U2" s="17">
        <v>67158158</v>
      </c>
      <c r="V2" s="17">
        <v>67158158</v>
      </c>
      <c r="W2" s="17">
        <v>67158158</v>
      </c>
      <c r="X2" s="17">
        <v>67158158</v>
      </c>
      <c r="Y2" s="17">
        <v>67158158</v>
      </c>
      <c r="Z2" s="17">
        <v>67158158</v>
      </c>
      <c r="AA2" s="17">
        <v>67158158</v>
      </c>
      <c r="AB2" s="17">
        <v>67158158</v>
      </c>
      <c r="AC2" s="17">
        <v>67158158</v>
      </c>
      <c r="AD2" s="17">
        <v>67158158</v>
      </c>
      <c r="AE2" s="17">
        <v>67158158</v>
      </c>
      <c r="AF2" s="17">
        <v>67158158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workbookViewId="0">
      <selection activeCell="U24" sqref="U24"/>
    </sheetView>
  </sheetViews>
  <sheetFormatPr defaultRowHeight="14.45"/>
  <cols>
    <col min="1" max="1" width="26.28515625" customWidth="1"/>
  </cols>
  <sheetData>
    <row r="1" spans="1:34">
      <c r="A1" s="7" t="s">
        <v>162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ht="17.45">
      <c r="A2" t="s">
        <v>163</v>
      </c>
      <c r="B2" s="15">
        <v>29.91</v>
      </c>
      <c r="C2" s="15">
        <v>29.91</v>
      </c>
      <c r="D2" s="15">
        <v>29.91</v>
      </c>
      <c r="E2" s="15">
        <v>29.91</v>
      </c>
      <c r="F2" s="15">
        <v>29.91</v>
      </c>
      <c r="G2" s="15">
        <v>29.91</v>
      </c>
      <c r="H2" s="15">
        <v>29.91</v>
      </c>
      <c r="I2" s="15">
        <v>29.91</v>
      </c>
      <c r="J2" s="15">
        <v>29.91</v>
      </c>
      <c r="K2" s="15">
        <v>29.91</v>
      </c>
      <c r="L2" s="15">
        <v>29.91</v>
      </c>
      <c r="M2" s="15">
        <v>29.91</v>
      </c>
      <c r="N2" s="15">
        <v>29.91</v>
      </c>
      <c r="O2" s="15">
        <v>29.91</v>
      </c>
      <c r="P2" s="15">
        <v>29.91</v>
      </c>
      <c r="Q2" s="15">
        <v>29.91</v>
      </c>
      <c r="R2" s="15">
        <v>29.91</v>
      </c>
      <c r="S2" s="15">
        <v>29.91</v>
      </c>
      <c r="T2" s="15">
        <v>29.91</v>
      </c>
      <c r="U2" s="15">
        <v>29.91</v>
      </c>
      <c r="V2" s="15">
        <v>29.91</v>
      </c>
      <c r="W2" s="15">
        <v>29.91</v>
      </c>
      <c r="X2" s="15">
        <v>29.91</v>
      </c>
      <c r="Y2" s="15">
        <v>29.91</v>
      </c>
      <c r="Z2" s="15">
        <v>29.91</v>
      </c>
      <c r="AA2" s="15">
        <v>29.91</v>
      </c>
      <c r="AB2" s="15">
        <v>29.91</v>
      </c>
      <c r="AC2" s="15">
        <v>29.91</v>
      </c>
      <c r="AD2" s="15">
        <v>29.91</v>
      </c>
      <c r="AE2" s="15">
        <v>29.91</v>
      </c>
      <c r="AF2" s="15">
        <v>29.91</v>
      </c>
      <c r="AG2" s="10"/>
      <c r="AH2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E50DF-C308-4ADA-A886-8A962CA335D3}"/>
</file>

<file path=customXml/itemProps2.xml><?xml version="1.0" encoding="utf-8"?>
<ds:datastoreItem xmlns:ds="http://schemas.openxmlformats.org/officeDocument/2006/customXml" ds:itemID="{C03D8147-3D90-4C04-B020-B52A945C810A}"/>
</file>

<file path=customXml/itemProps3.xml><?xml version="1.0" encoding="utf-8"?>
<ds:datastoreItem xmlns:ds="http://schemas.openxmlformats.org/officeDocument/2006/customXml" ds:itemID="{5FD69F42-EBDC-413D-8C06-B6645871E9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Janetta McKenzie</cp:lastModifiedBy>
  <cp:revision/>
  <dcterms:created xsi:type="dcterms:W3CDTF">2016-02-04T22:14:05Z</dcterms:created>
  <dcterms:modified xsi:type="dcterms:W3CDTF">2022-05-30T16:04:45Z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</Properties>
</file>