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TCAMRB/"/>
    </mc:Choice>
  </mc:AlternateContent>
  <xr:revisionPtr revIDLastSave="38" documentId="11_9E1E1613CBCEDCAD0C172361B47D81074791905D" xr6:coauthVersionLast="47" xr6:coauthVersionMax="47" xr10:uidLastSave="{8B8C987B-BC95-4411-8B41-FF9962E55F93}"/>
  <bookViews>
    <workbookView xWindow="-28920" yWindow="-4080" windowWidth="29040" windowHeight="15840" firstSheet="1" activeTab="1" xr2:uid="{00000000-000D-0000-FFFF-FFFF00000000}"/>
  </bookViews>
  <sheets>
    <sheet name="About" sheetId="1" r:id="rId1"/>
    <sheet name="CDN data" sheetId="5" r:id="rId2"/>
    <sheet name="TCAMRB" sheetId="4" r:id="rId3"/>
  </sheets>
  <calcPr calcId="191028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D20" i="5"/>
  <c r="C20" i="5"/>
  <c r="E18" i="5"/>
  <c r="C19" i="5"/>
  <c r="D19" i="5"/>
  <c r="E19" i="5"/>
  <c r="E20" i="5"/>
  <c r="E21" i="5"/>
  <c r="E22" i="5"/>
  <c r="E23" i="5"/>
  <c r="E24" i="5"/>
  <c r="E25" i="5"/>
  <c r="E7" i="5"/>
  <c r="E6" i="5"/>
  <c r="C7" i="5"/>
  <c r="D7" i="5"/>
  <c r="C8" i="5"/>
  <c r="D8" i="5"/>
  <c r="E8" i="5"/>
  <c r="D9" i="5"/>
  <c r="E9" i="5"/>
  <c r="E10" i="5"/>
  <c r="E11" i="5"/>
  <c r="E12" i="5"/>
  <c r="E13" i="5"/>
</calcChain>
</file>

<file path=xl/sharedStrings.xml><?xml version="1.0" encoding="utf-8"?>
<sst xmlns="http://schemas.openxmlformats.org/spreadsheetml/2006/main" count="67" uniqueCount="38">
  <si>
    <t>TCAMRB Transmission Capacity Across Modeled Region Border</t>
  </si>
  <si>
    <t>Sources:</t>
  </si>
  <si>
    <t>NEB</t>
  </si>
  <si>
    <t>2017 Strategic Electricity Interties</t>
  </si>
  <si>
    <t>https://www.ourcommons.ca/Content/Committee/421/RNNR/Reports/RP9335660/rnnrrp07/rnnrrp07-e.pdf</t>
  </si>
  <si>
    <t>Interconnection details available at: https://www.c2es.org/site/assets/uploads/2017/05/canada-interconnected.pdf</t>
  </si>
  <si>
    <t>Notes</t>
  </si>
  <si>
    <t>Used average import/export capability data</t>
  </si>
  <si>
    <t>All sources included in 'CDN data' tab</t>
  </si>
  <si>
    <t xml:space="preserve">Many of the sources from v1.4.3 study are not longer viable. </t>
  </si>
  <si>
    <t>V3.3.0 source contains all strategic interties with US, data from NRCan 2017. More modern reference not available.</t>
  </si>
  <si>
    <t>Interties with the US - 1.4.3 Version</t>
  </si>
  <si>
    <t>Interconnection</t>
  </si>
  <si>
    <t>Interconnection capability (MW)</t>
  </si>
  <si>
    <t>Source</t>
  </si>
  <si>
    <t>Between</t>
  </si>
  <si>
    <t>And</t>
  </si>
  <si>
    <t>Reception</t>
  </si>
  <si>
    <t>Delivery</t>
  </si>
  <si>
    <t>Average</t>
  </si>
  <si>
    <t>NB</t>
  </si>
  <si>
    <t>US</t>
  </si>
  <si>
    <t>http://normandmousseau.com/documents/Locke-2.pdf</t>
  </si>
  <si>
    <t>QC</t>
  </si>
  <si>
    <t>http://www.hydroquebec.com/data/transenergie/pdf/hqt-plan-directeur-2020.pdf</t>
  </si>
  <si>
    <t>ON</t>
  </si>
  <si>
    <t>http://www.ieso.com/-/media/files/ieso/document-library/power-data/supply/</t>
  </si>
  <si>
    <t>MB</t>
  </si>
  <si>
    <t>http://www.pubmanitoba.ca/v1/nfat/pdf/hydro_application/nfat_business_case_chapter_05_the_manitoba_hydro_system_interconnection_and_export_markets.pdf</t>
  </si>
  <si>
    <t>SK</t>
  </si>
  <si>
    <t>https://docs2.neb-one.gc.ca/ll-eng/llisapi.dll?func=ll&amp;objId=587269&amp;objaction=download&amp;viewType=1</t>
  </si>
  <si>
    <t>AB</t>
  </si>
  <si>
    <t>https://www.aeso.ca/market/current-market-initiatives/intertie-restoration/</t>
  </si>
  <si>
    <t>BC</t>
  </si>
  <si>
    <t>https://www.bchydro.com/content/dam/hydro/medialib/internet/documents/planning_regulatory/iep_ltap/2012q2/draft_2012_irp_appendix24.pdf</t>
  </si>
  <si>
    <t>Interties with the US - 3.3.0 Version</t>
  </si>
  <si>
    <t>Transmission Capacity Across Modeled Region Border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</si>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</sst>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5" fillId="0" borderId="0" xfId="0" applyNumberFormat="1" applyFont="1"/>
    <xf numFmtId="3" fontId="3" fillId="0" borderId="0" xfId="0" applyNumberFormat="1" applyFont="1"/>
    <xf numFmtId="0" fontId="6" fillId="0" borderId="0" xfId="1"/>
    <xf numFmtId="0" fontId="6" fillId="0" borderId="0" xfId="1" applyAlignment="1">
      <alignment horizontal="left"/>
    </xf>
    <xf numFmtId="0" fontId="4" fillId="3" borderId="0" xfId="0" applyFont="1" applyFill="1" applyAlignment="1">
      <alignment horizontal="center"/>
    </xf>
    <xf numFmtId="0" fontId="6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urcommons.ca/Content/Committee/421/RNNR/Reports/RP9335660/rnnrrp07/rnnrrp07-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so.com/-/media/files/ieso/document-library/power-data/supply/" TargetMode="External"/><Relationship Id="rId2" Type="http://schemas.openxmlformats.org/officeDocument/2006/relationships/hyperlink" Target="http://www.hydroquebec.com/data/transenergie/pdf/hqt-plan-directeur-2020.pdf" TargetMode="External"/><Relationship Id="rId1" Type="http://schemas.openxmlformats.org/officeDocument/2006/relationships/hyperlink" Target="http://normandmousseau.com/documents/Locke-2.pdf" TargetMode="External"/><Relationship Id="rId6" Type="http://schemas.openxmlformats.org/officeDocument/2006/relationships/hyperlink" Target="https://www.ourcommons.ca/Content/Committee/421/RNNR/Reports/RP9335660/rnnrrp07/rnnrrp07-e.pdf" TargetMode="External"/><Relationship Id="rId5" Type="http://schemas.openxmlformats.org/officeDocument/2006/relationships/hyperlink" Target="https://www.bchydro.com/content/dam/hydro/medialib/internet/documents/planning_regulatory/iep_ltap/2012q2/draft_2012_irp_appendix24.pdf" TargetMode="External"/><Relationship Id="rId4" Type="http://schemas.openxmlformats.org/officeDocument/2006/relationships/hyperlink" Target="http://www.pubmanitoba.ca/v1/nfat/pdf/hydro_application/nfat_business_case_chapter_05_the_manitoba_hydro_system_interconnection_and_export_marke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15" sqref="A15"/>
    </sheetView>
  </sheetViews>
  <sheetFormatPr defaultColWidth="8.86328125" defaultRowHeight="14.25" x14ac:dyDescent="0.45"/>
  <cols>
    <col min="1" max="1" width="11.3984375" customWidth="1"/>
    <col min="2" max="2" width="70.39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</v>
      </c>
    </row>
    <row r="4" spans="1:2" x14ac:dyDescent="0.45">
      <c r="B4" s="5" t="s">
        <v>3</v>
      </c>
    </row>
    <row r="5" spans="1:2" x14ac:dyDescent="0.45">
      <c r="B5" s="13" t="s">
        <v>4</v>
      </c>
    </row>
    <row r="6" spans="1:2" x14ac:dyDescent="0.45">
      <c r="B6" s="3">
        <v>2020</v>
      </c>
    </row>
    <row r="8" spans="1:2" x14ac:dyDescent="0.45">
      <c r="B8" t="s">
        <v>5</v>
      </c>
    </row>
    <row r="10" spans="1:2" x14ac:dyDescent="0.45">
      <c r="A10" s="1" t="s">
        <v>6</v>
      </c>
      <c r="B10" s="1"/>
    </row>
    <row r="11" spans="1:2" x14ac:dyDescent="0.45">
      <c r="A11" t="s">
        <v>7</v>
      </c>
    </row>
    <row r="12" spans="1:2" x14ac:dyDescent="0.45">
      <c r="A12" t="s">
        <v>8</v>
      </c>
      <c r="B12" s="3"/>
    </row>
    <row r="13" spans="1:2" x14ac:dyDescent="0.45">
      <c r="A13" t="s">
        <v>9</v>
      </c>
    </row>
    <row r="14" spans="1:2" x14ac:dyDescent="0.45">
      <c r="A14" t="s">
        <v>10</v>
      </c>
    </row>
  </sheetData>
  <hyperlinks>
    <hyperlink ref="B5" r:id="rId1" xr:uid="{232883F1-6C7B-4AD1-A095-EED34E9E3B27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5"/>
  <sheetViews>
    <sheetView tabSelected="1" workbookViewId="0">
      <selection activeCell="F18" sqref="F18:F24"/>
    </sheetView>
  </sheetViews>
  <sheetFormatPr defaultColWidth="10.86328125" defaultRowHeight="14.25" x14ac:dyDescent="0.45"/>
  <sheetData>
    <row r="3" spans="1:6" ht="18" x14ac:dyDescent="0.55000000000000004">
      <c r="A3" s="6" t="s">
        <v>11</v>
      </c>
      <c r="B3" s="6"/>
      <c r="C3" s="7"/>
      <c r="D3" s="7"/>
      <c r="E3" s="7"/>
      <c r="F3" s="7"/>
    </row>
    <row r="4" spans="1:6" x14ac:dyDescent="0.45">
      <c r="A4" s="14" t="s">
        <v>12</v>
      </c>
      <c r="B4" s="14"/>
      <c r="C4" s="14" t="s">
        <v>13</v>
      </c>
      <c r="D4" s="14"/>
      <c r="E4" s="14"/>
      <c r="F4" s="8" t="s">
        <v>14</v>
      </c>
    </row>
    <row r="5" spans="1:6" x14ac:dyDescent="0.45">
      <c r="A5" s="9" t="s">
        <v>15</v>
      </c>
      <c r="B5" s="9" t="s">
        <v>16</v>
      </c>
      <c r="C5" s="9" t="s">
        <v>17</v>
      </c>
      <c r="D5" s="9" t="s">
        <v>18</v>
      </c>
      <c r="E5" s="9" t="s">
        <v>19</v>
      </c>
      <c r="F5" s="7"/>
    </row>
    <row r="6" spans="1:6" x14ac:dyDescent="0.45">
      <c r="A6" s="7" t="s">
        <v>20</v>
      </c>
      <c r="B6" s="7" t="s">
        <v>21</v>
      </c>
      <c r="C6" s="7">
        <v>705</v>
      </c>
      <c r="D6" s="7">
        <v>1120</v>
      </c>
      <c r="E6" s="7">
        <f>AVERAGE(C6,D6)</f>
        <v>912.5</v>
      </c>
      <c r="F6" s="12" t="s">
        <v>22</v>
      </c>
    </row>
    <row r="7" spans="1:6" x14ac:dyDescent="0.45">
      <c r="A7" s="7" t="s">
        <v>23</v>
      </c>
      <c r="B7" s="7" t="s">
        <v>21</v>
      </c>
      <c r="C7" s="7">
        <f>1100+2170</f>
        <v>3270</v>
      </c>
      <c r="D7" s="7">
        <f>1999+2275</f>
        <v>4274</v>
      </c>
      <c r="E7" s="7">
        <f>AVERAGE(C7,D7)</f>
        <v>3772</v>
      </c>
      <c r="F7" s="12" t="s">
        <v>24</v>
      </c>
    </row>
    <row r="8" spans="1:6" x14ac:dyDescent="0.45">
      <c r="A8" s="7" t="s">
        <v>25</v>
      </c>
      <c r="B8" s="7" t="s">
        <v>21</v>
      </c>
      <c r="C8" s="7">
        <f>800+900</f>
        <v>1700</v>
      </c>
      <c r="D8" s="7">
        <f>800+900</f>
        <v>1700</v>
      </c>
      <c r="E8" s="7">
        <f t="shared" ref="E8:E12" si="0">AVERAGE(C8,D8)</f>
        <v>1700</v>
      </c>
      <c r="F8" s="12" t="s">
        <v>26</v>
      </c>
    </row>
    <row r="9" spans="1:6" x14ac:dyDescent="0.45">
      <c r="A9" s="7" t="s">
        <v>27</v>
      </c>
      <c r="B9" s="7" t="s">
        <v>21</v>
      </c>
      <c r="C9" s="7">
        <v>700</v>
      </c>
      <c r="D9" s="7">
        <f>1950</f>
        <v>1950</v>
      </c>
      <c r="E9" s="7">
        <f t="shared" si="0"/>
        <v>1325</v>
      </c>
      <c r="F9" s="12" t="s">
        <v>28</v>
      </c>
    </row>
    <row r="10" spans="1:6" x14ac:dyDescent="0.45">
      <c r="A10" s="7" t="s">
        <v>29</v>
      </c>
      <c r="B10" s="7" t="s">
        <v>21</v>
      </c>
      <c r="C10" s="7">
        <v>150</v>
      </c>
      <c r="D10" s="7">
        <v>150</v>
      </c>
      <c r="E10" s="7">
        <f t="shared" si="0"/>
        <v>150</v>
      </c>
      <c r="F10" s="7" t="s">
        <v>30</v>
      </c>
    </row>
    <row r="11" spans="1:6" x14ac:dyDescent="0.45">
      <c r="A11" s="7" t="s">
        <v>31</v>
      </c>
      <c r="B11" s="7" t="s">
        <v>21</v>
      </c>
      <c r="C11" s="7">
        <v>310</v>
      </c>
      <c r="D11" s="7">
        <v>315</v>
      </c>
      <c r="E11" s="7">
        <f t="shared" si="0"/>
        <v>312.5</v>
      </c>
      <c r="F11" s="7" t="s">
        <v>32</v>
      </c>
    </row>
    <row r="12" spans="1:6" x14ac:dyDescent="0.45">
      <c r="A12" s="7" t="s">
        <v>33</v>
      </c>
      <c r="B12" s="7" t="s">
        <v>21</v>
      </c>
      <c r="C12" s="7">
        <v>2000</v>
      </c>
      <c r="D12" s="11">
        <v>3150</v>
      </c>
      <c r="E12" s="7">
        <f t="shared" si="0"/>
        <v>2575</v>
      </c>
      <c r="F12" s="12" t="s">
        <v>34</v>
      </c>
    </row>
    <row r="13" spans="1:6" x14ac:dyDescent="0.45">
      <c r="A13" s="7"/>
      <c r="B13" s="7"/>
      <c r="C13" s="7"/>
      <c r="D13" s="7"/>
      <c r="E13" s="10">
        <f>SUM(E6:E12)</f>
        <v>10747</v>
      </c>
      <c r="F13" s="7"/>
    </row>
    <row r="15" spans="1:6" ht="18" x14ac:dyDescent="0.55000000000000004">
      <c r="A15" s="6" t="s">
        <v>35</v>
      </c>
      <c r="B15" s="6"/>
      <c r="C15" s="7"/>
      <c r="D15" s="7"/>
      <c r="E15" s="7"/>
      <c r="F15" s="7"/>
    </row>
    <row r="16" spans="1:6" x14ac:dyDescent="0.45">
      <c r="A16" s="14" t="s">
        <v>12</v>
      </c>
      <c r="B16" s="14"/>
      <c r="C16" s="14" t="s">
        <v>13</v>
      </c>
      <c r="D16" s="14"/>
      <c r="E16" s="14"/>
      <c r="F16" s="8" t="s">
        <v>14</v>
      </c>
    </row>
    <row r="17" spans="1:6" x14ac:dyDescent="0.45">
      <c r="A17" s="9" t="s">
        <v>15</v>
      </c>
      <c r="B17" s="9" t="s">
        <v>16</v>
      </c>
      <c r="C17" s="9" t="s">
        <v>17</v>
      </c>
      <c r="D17" s="9" t="s">
        <v>18</v>
      </c>
      <c r="E17" s="9" t="s">
        <v>19</v>
      </c>
      <c r="F17" s="7"/>
    </row>
    <row r="18" spans="1:6" x14ac:dyDescent="0.45">
      <c r="A18" s="7" t="s">
        <v>20</v>
      </c>
      <c r="B18" s="7" t="s">
        <v>21</v>
      </c>
      <c r="C18" s="7">
        <v>777</v>
      </c>
      <c r="D18" s="7">
        <v>1627</v>
      </c>
      <c r="E18" s="7">
        <f>AVERAGE(C18,D18)</f>
        <v>1202</v>
      </c>
      <c r="F18" s="15" t="s">
        <v>4</v>
      </c>
    </row>
    <row r="19" spans="1:6" x14ac:dyDescent="0.45">
      <c r="A19" s="7" t="s">
        <v>23</v>
      </c>
      <c r="B19" s="7" t="s">
        <v>21</v>
      </c>
      <c r="C19" s="7">
        <f>1100+2170</f>
        <v>3270</v>
      </c>
      <c r="D19" s="7">
        <f>1999+2275</f>
        <v>4274</v>
      </c>
      <c r="E19" s="7">
        <f>AVERAGE(C19,D19)</f>
        <v>3772</v>
      </c>
      <c r="F19" s="15"/>
    </row>
    <row r="20" spans="1:6" x14ac:dyDescent="0.45">
      <c r="A20" s="7" t="s">
        <v>25</v>
      </c>
      <c r="B20" s="7" t="s">
        <v>21</v>
      </c>
      <c r="C20" s="7">
        <f>100+1650+2100</f>
        <v>3850</v>
      </c>
      <c r="D20" s="7">
        <f>150+1650+2100</f>
        <v>3900</v>
      </c>
      <c r="E20" s="7">
        <f t="shared" ref="E20:E24" si="1">AVERAGE(C20,D20)</f>
        <v>3875</v>
      </c>
      <c r="F20" s="15"/>
    </row>
    <row r="21" spans="1:6" x14ac:dyDescent="0.45">
      <c r="A21" s="7" t="s">
        <v>27</v>
      </c>
      <c r="B21" s="7" t="s">
        <v>21</v>
      </c>
      <c r="C21" s="7">
        <v>700</v>
      </c>
      <c r="D21" s="7">
        <v>1950</v>
      </c>
      <c r="E21" s="7">
        <f t="shared" si="1"/>
        <v>1325</v>
      </c>
      <c r="F21" s="15"/>
    </row>
    <row r="22" spans="1:6" x14ac:dyDescent="0.45">
      <c r="A22" s="7" t="s">
        <v>29</v>
      </c>
      <c r="B22" s="7" t="s">
        <v>21</v>
      </c>
      <c r="C22" s="7">
        <v>140</v>
      </c>
      <c r="D22" s="7">
        <v>105</v>
      </c>
      <c r="E22" s="7">
        <f t="shared" si="1"/>
        <v>122.5</v>
      </c>
      <c r="F22" s="15"/>
    </row>
    <row r="23" spans="1:6" x14ac:dyDescent="0.45">
      <c r="A23" s="7" t="s">
        <v>31</v>
      </c>
      <c r="B23" s="7" t="s">
        <v>21</v>
      </c>
      <c r="C23" s="7">
        <v>300</v>
      </c>
      <c r="D23" s="7">
        <v>325</v>
      </c>
      <c r="E23" s="7">
        <f t="shared" si="1"/>
        <v>312.5</v>
      </c>
      <c r="F23" s="15"/>
    </row>
    <row r="24" spans="1:6" x14ac:dyDescent="0.45">
      <c r="A24" s="7" t="s">
        <v>33</v>
      </c>
      <c r="B24" s="7" t="s">
        <v>21</v>
      </c>
      <c r="C24" s="7">
        <v>3000</v>
      </c>
      <c r="D24" s="11">
        <v>3150</v>
      </c>
      <c r="E24" s="7">
        <f t="shared" si="1"/>
        <v>3075</v>
      </c>
      <c r="F24" s="15"/>
    </row>
    <row r="25" spans="1:6" x14ac:dyDescent="0.45">
      <c r="A25" s="7"/>
      <c r="B25" s="7"/>
      <c r="C25" s="7"/>
      <c r="D25" s="7"/>
      <c r="E25" s="10">
        <f>SUM(E18:E24)</f>
        <v>13684</v>
      </c>
      <c r="F25" s="7"/>
    </row>
  </sheetData>
  <mergeCells count="5">
    <mergeCell ref="A4:B4"/>
    <mergeCell ref="C4:E4"/>
    <mergeCell ref="A16:B16"/>
    <mergeCell ref="C16:E16"/>
    <mergeCell ref="F18:F24"/>
  </mergeCells>
  <hyperlinks>
    <hyperlink ref="F6" r:id="rId1" xr:uid="{002A58F4-7933-4D22-824C-9323FC789741}"/>
    <hyperlink ref="F7" r:id="rId2" xr:uid="{235A9480-70E7-4A87-A34B-5ABF647ADFAD}"/>
    <hyperlink ref="F8" r:id="rId3" xr:uid="{C1A0178F-E3C5-47C8-80D9-9A70F8D7B40E}"/>
    <hyperlink ref="F9" r:id="rId4" xr:uid="{B254E25A-1F1A-4A49-A4BC-F919C2155F5D}"/>
    <hyperlink ref="F12" r:id="rId5" xr:uid="{65F4FEA5-7D27-4EC2-A92F-2FACF8907242}"/>
    <hyperlink ref="F18" r:id="rId6" xr:uid="{E89BA2AE-BB97-4F44-8750-A071FFC71B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ColWidth="8.86328125" defaultRowHeight="14.25" x14ac:dyDescent="0.45"/>
  <sheetData>
    <row r="1" spans="1:2" x14ac:dyDescent="0.45">
      <c r="B1" t="s">
        <v>36</v>
      </c>
    </row>
    <row r="2" spans="1:2" x14ac:dyDescent="0.45">
      <c r="A2" t="s">
        <v>37</v>
      </c>
      <c r="B2" s="4">
        <f>'CDN data'!E25</f>
        <v>13684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645183-91F1-49FF-A86D-7D517E2DE5BD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580559a-617d-4d7d-8fb9-71ff64b58360"/>
    <ds:schemaRef ds:uri="52604411-7aeb-406e-8b34-4ce79a7293cc"/>
    <ds:schemaRef ds:uri="de340059-046a-4f1a-8b62-ade039df3700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C629D54-01FC-41E9-AD53-E15F3F2EBF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E443D8-AB7B-4557-916E-6019454FE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CDN data</vt:lpstr>
      <vt:lpstr>TCAMRB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Sarah Brackett</cp:lastModifiedBy>
  <cp:revision/>
  <dcterms:created xsi:type="dcterms:W3CDTF">2016-02-05T01:40:15Z</dcterms:created>
  <dcterms:modified xsi:type="dcterms:W3CDTF">2022-06-14T15:21:53Z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