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Canada\canada-eps\InputData\trans\TTS\"/>
    </mc:Choice>
  </mc:AlternateContent>
  <xr:revisionPtr revIDLastSave="0" documentId="13_ncr:1_{83C4C987-86FF-474D-BADE-880F23ABEE87}" xr6:coauthVersionLast="47" xr6:coauthVersionMax="47" xr10:uidLastSave="{00000000-0000-0000-0000-000000000000}"/>
  <bookViews>
    <workbookView xWindow="-120" yWindow="-120" windowWidth="29040" windowHeight="17640" firstSheet="14" activeTab="20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8" l="1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B3" i="18"/>
  <c r="B4" i="18"/>
  <c r="B5" i="18"/>
  <c r="B6" i="18"/>
  <c r="B7" i="18"/>
  <c r="B8" i="18"/>
  <c r="B2" i="18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59" i="7"/>
  <c r="B58" i="7"/>
  <c r="B60" i="7" s="1"/>
  <c r="D80" i="3"/>
  <c r="D29" i="3"/>
  <c r="D28" i="3"/>
  <c r="E26" i="3"/>
  <c r="D26" i="3"/>
  <c r="D25" i="3"/>
  <c r="D24" i="3" l="1"/>
  <c r="E14" i="3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I14" i="3" s="1"/>
  <c r="C6" i="2" s="1"/>
  <c r="E13" i="3"/>
  <c r="J36" i="3" l="1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H14" i="3"/>
  <c r="B6" i="2" s="1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E4" i="10" s="1"/>
  <c r="O33" i="3"/>
  <c r="I4" i="10" s="1"/>
  <c r="L33" i="3"/>
  <c r="F4" i="10" s="1"/>
  <c r="P33" i="3"/>
  <c r="J4" i="10" s="1"/>
  <c r="I33" i="3"/>
  <c r="C4" i="10" s="1"/>
  <c r="M33" i="3"/>
  <c r="G4" i="10" s="1"/>
  <c r="Q33" i="3"/>
  <c r="K4" i="10" s="1"/>
  <c r="J33" i="3"/>
  <c r="D4" i="10" s="1"/>
  <c r="N33" i="3"/>
  <c r="H4" i="10" s="1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4" i="10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L4" i="10" s="1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O14" i="3"/>
  <c r="I6" i="2" s="1"/>
  <c r="P14" i="3"/>
  <c r="J6" i="2" s="1"/>
  <c r="Q14" i="3"/>
  <c r="K6" i="2" s="1"/>
  <c r="J14" i="3"/>
  <c r="D6" i="2" s="1"/>
  <c r="R14" i="3"/>
  <c r="L6" i="2" s="1"/>
  <c r="K14" i="3"/>
  <c r="E6" i="2" s="1"/>
  <c r="M14" i="3"/>
  <c r="G6" i="2" s="1"/>
  <c r="N14" i="3"/>
  <c r="H6" i="2" s="1"/>
  <c r="L14" i="3"/>
  <c r="F6" i="2" s="1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S14" i="3"/>
  <c r="M6" i="2" s="1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M4" i="10" s="1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N4" i="10" s="1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T14" i="3"/>
  <c r="N6" i="2" s="1"/>
  <c r="U25" i="3" l="1"/>
  <c r="O3" i="9" s="1"/>
  <c r="U32" i="3"/>
  <c r="O3" i="10" s="1"/>
  <c r="U21" i="3"/>
  <c r="O6" i="8" s="1"/>
  <c r="U14" i="3"/>
  <c r="O6" i="2" s="1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O4" i="10" s="1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P4" i="10" s="1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V14" i="3"/>
  <c r="P6" i="2" s="1"/>
  <c r="W11" i="3" l="1"/>
  <c r="Q3" i="2" s="1"/>
  <c r="W14" i="3"/>
  <c r="Q6" i="2" s="1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Q4" i="10" s="1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R4" i="10" s="1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Y14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X14" i="3"/>
  <c r="R6" i="2" s="1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S4" i="10" s="1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T4" i="10" s="1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Z14" i="3"/>
  <c r="T6" i="2" s="1"/>
  <c r="AA14" i="3" l="1"/>
  <c r="U6" i="2" s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U4" i="10" s="1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V4" i="10" s="1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AB14" i="3"/>
  <c r="V6" i="2" s="1"/>
  <c r="AC14" i="3" l="1"/>
  <c r="W6" i="2" s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W4" i="10" s="1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X4" i="10" s="1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AD14" i="3"/>
  <c r="X6" i="2" s="1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Y4" i="10" s="1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AE14" i="3"/>
  <c r="Y6" i="2" s="1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Z4" i="10" s="1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AF14" i="3"/>
  <c r="Z6" i="2" s="1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A4" i="10" s="1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G14" i="3"/>
  <c r="AA6" i="2" s="1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B4" i="10" s="1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H14" i="3"/>
  <c r="AB6" i="2" s="1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C4" i="10" s="1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I14" i="3"/>
  <c r="AC6" i="2" s="1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D4" i="10" s="1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J14" i="3"/>
  <c r="AD6" i="2" s="1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E4" i="10" s="1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K14" i="3"/>
  <c r="AE6" i="2" s="1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F4" i="10" s="1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L14" i="3"/>
  <c r="AF6" i="2" s="1"/>
  <c r="AL11" i="3"/>
  <c r="AF3" i="2" s="1"/>
</calcChain>
</file>

<file path=xl/sharedStrings.xml><?xml version="1.0" encoding="utf-8"?>
<sst xmlns="http://schemas.openxmlformats.org/spreadsheetml/2006/main" count="1760" uniqueCount="949">
  <si>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</si>
  <si>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</si>
  <si>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</si>
  <si>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</si>
  <si>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</si>
  <si>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</si>
  <si>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</si>
  <si>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</si>
  <si>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</si>
  <si>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</si>
  <si>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</si>
  <si>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</si>
  <si>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</si>
  <si>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</si>
  <si>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</si>
  <si>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</si>
  <si>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</si>
  <si>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</si>
  <si>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</si>
  <si>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</si>
  <si>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</si>
  <si>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</si>
  <si>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</si>
  <si>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</si>
  <si>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</si>
  <si>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</si>
  <si>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</si>
  <si>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</si>
  <si>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</si>
  <si>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</si>
  <si>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</si>
  <si>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</si>
  <si>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</si>
  <si>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</si>
  <si>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</si>
  <si>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</si>
  <si>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</si>
  <si>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</si>
  <si>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</si>
  <si>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</si>
  <si>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</si>
  <si>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</si>
  <si>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</si>
  <si>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</si>
  <si>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</si>
  <si>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</si>
  <si>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</si>
  <si>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</si>
  <si>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</si>
  <si>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</si>
  <si>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</si>
  <si>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</si>
  <si>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</si>
  <si>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</si>
  <si>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</si>
  <si>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</si>
  <si>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</si>
  <si>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</si>
  <si>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</si>
  <si>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</si>
  <si>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</si>
  <si>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</si>
  <si>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</si>
  <si>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</si>
  <si>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</si>
  <si>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</si>
  <si>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</si>
  <si>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</si>
  <si>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</si>
  <si>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</si>
  <si>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</si>
  <si>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</si>
  <si>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</si>
  <si>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</si>
  <si>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</si>
  <si>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</si>
  <si>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</si>
  <si>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</si>
  <si>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</si>
  <si>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</si>
  <si>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</si>
  <si>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</si>
  <si>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</si>
  <si>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</si>
  <si>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</si>
  <si>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</si>
  <si>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</si>
  <si>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</si>
  <si>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</si>
  <si>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</si>
  <si>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</si>
  <si>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</si>
  <si>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</si>
  <si>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</si>
  <si>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</si>
  <si>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</si>
  <si>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</si>
  <si>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</si>
  <si>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</si>
  <si>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</si>
  <si>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</si>
  <si>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</si>
  <si>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</si>
  <si>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</si>
  <si>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</si>
  <si>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</si>
  <si>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</si>
  <si>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</si>
  <si>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</si>
  <si>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</si>
  <si>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</si>
  <si>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</si>
  <si>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</si>
  <si>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</si>
  <si>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</si>
  <si>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</si>
  <si>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</si>
  <si>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</si>
  <si>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</si>
  <si>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</si>
  <si>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</si>
  <si>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</si>
  <si>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</si>
  <si>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</si>
  <si>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</si>
  <si>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</si>
  <si>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</si>
  <si>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</si>
  <si>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</si>
  <si>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</si>
  <si>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</si>
  <si>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</si>
  <si>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</si>
  <si>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</si>
  <si>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</si>
  <si>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</si>
  <si>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</si>
  <si>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</si>
  <si>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</si>
  <si>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</si>
  <si>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</si>
  <si>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</si>
  <si>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</si>
  <si>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</si>
  <si>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</si>
  <si>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</si>
  <si>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</si>
  <si>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</si>
  <si>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</si>
  <si>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</si>
  <si>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</si>
  <si>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</si>
  <si>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</si>
  <si>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</si>
  <si>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</si>
  <si>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</si>
  <si>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</si>
  <si>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</si>
  <si>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</si>
  <si>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</si>
  <si>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</si>
  <si>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</si>
  <si>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</si>
  <si>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</si>
  <si>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</si>
  <si>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</si>
  <si>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</si>
  <si>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</si>
  <si>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</si>
  <si>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</si>
  <si>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</si>
  <si>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</si>
  <si>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</si>
  <si>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</si>
  <si>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</si>
  <si>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</si>
  <si>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</si>
  <si>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</si>
  <si>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</si>
  <si>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</si>
  <si>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</si>
  <si>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</si>
  <si>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</si>
  <si>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</si>
  <si>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</si>
  <si>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</si>
  <si>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</si>
  <si>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</si>
  <si>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</si>
  <si>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</si>
  <si>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</si>
  <si>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</si>
  <si>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</si>
  <si>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</si>
  <si>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</si>
  <si>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</si>
  <si>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</si>
  <si>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</si>
  <si>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</si>
  <si>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</si>
  <si>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</si>
  <si>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</si>
  <si>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</si>
  <si>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</si>
  <si>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</si>
  <si>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</si>
  <si>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</si>
  <si>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</si>
  <si>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</si>
  <si>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</si>
  <si>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</si>
  <si>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</si>
  <si>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</si>
  <si>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</si>
  <si>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</si>
  <si>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</si>
  <si>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</si>
  <si>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</si>
  <si>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</si>
  <si>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</si>
  <si>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</si>
  <si>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</si>
  <si>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</si>
  <si>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</si>
  <si>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</si>
  <si>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</si>
  <si>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</si>
  <si>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</si>
  <si>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</si>
  <si>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</si>
  <si>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</si>
  <si>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</si>
  <si>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</si>
  <si>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</si>
  <si>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</si>
  <si>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</si>
  <si>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</si>
  <si>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</si>
  <si>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</si>
  <si>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</si>
  <si>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</si>
  <si>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</si>
  <si>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</si>
  <si>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</si>
  <si>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</si>
  <si>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</si>
  <si>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</si>
  <si>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</si>
  <si>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</si>
  <si>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</si>
  <si>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</si>
  <si>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</si>
  <si>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</si>
  <si>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</si>
  <si>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</si>
  <si>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</si>
  <si>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</si>
  <si>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</si>
  <si>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</si>
  <si>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</si>
  <si>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</si>
  <si>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</si>
  <si>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</si>
  <si>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</si>
  <si>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</si>
  <si>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</si>
  <si>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</si>
  <si>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</si>
  <si>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</si>
  <si>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</si>
  <si>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</si>
  <si>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</si>
  <si>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</si>
  <si>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</si>
  <si>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</si>
  <si>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</si>
  <si>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</si>
  <si>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</si>
  <si>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</si>
  <si>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</si>
  <si>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</si>
  <si>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</si>
  <si>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</si>
  <si>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</si>
  <si>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</si>
  <si>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</si>
  <si>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</si>
  <si>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</si>
  <si>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</si>
  <si>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</si>
  <si>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</si>
  <si>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</si>
  <si>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</si>
  <si>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</si>
  <si>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</si>
  <si>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</si>
  <si>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</si>
  <si>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</si>
  <si>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</si>
  <si>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</si>
  <si>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</si>
  <si>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</si>
  <si>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</si>
  <si>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</si>
  <si>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</si>
  <si>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</si>
  <si>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</si>
  <si>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</si>
  <si>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</si>
  <si>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</si>
  <si>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</si>
  <si>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</si>
  <si>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</si>
  <si>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</si>
  <si>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</si>
  <si>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</si>
  <si>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</si>
  <si>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</si>
  <si>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</si>
  <si>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</si>
  <si>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</si>
  <si>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</si>
  <si>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</si>
  <si>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</si>
  <si>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</si>
  <si>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</si>
  <si>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</si>
  <si>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</si>
  <si>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</si>
  <si>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</si>
  <si>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</si>
  <si>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</si>
  <si>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</si>
  <si>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</si>
  <si>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</si>
  <si>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</si>
  <si>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</si>
  <si>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</si>
  <si>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</si>
  <si>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</si>
  <si>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</si>
  <si>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</si>
  <si>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</si>
  <si>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</si>
  <si>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</si>
  <si>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</si>
  <si>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</si>
  <si>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</si>
  <si>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</si>
  <si>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</si>
  <si>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</si>
  <si>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</si>
  <si>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</si>
  <si>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</si>
  <si>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</si>
  <si>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</si>
  <si>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</si>
  <si>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</si>
  <si>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</si>
  <si>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</si>
  <si>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</si>
  <si>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</si>
  <si>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</si>
  <si>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</si>
  <si>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</si>
  <si>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</si>
  <si>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</si>
  <si>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</si>
  <si>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</si>
  <si>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</si>
  <si>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</si>
  <si>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</si>
  <si>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</si>
  <si>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</si>
  <si>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</si>
  <si>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</si>
  <si>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</si>
  <si>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</si>
  <si>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</si>
  <si>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</si>
  <si>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</si>
  <si>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</si>
  <si>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</si>
  <si>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</si>
  <si>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</si>
  <si>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</si>
  <si>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</si>
  <si>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</si>
  <si>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</si>
  <si>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</si>
  <si>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</si>
  <si>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</si>
  <si>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</si>
  <si>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</si>
  <si>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</si>
  <si>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</si>
  <si>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</si>
  <si>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</si>
  <si>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</si>
  <si>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</si>
  <si>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</si>
  <si>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</si>
  <si>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</si>
  <si>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</si>
  <si>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</si>
  <si>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</si>
  <si>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</si>
  <si>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</si>
  <si>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</si>
  <si>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</si>
  <si>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</si>
  <si>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</si>
  <si>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</si>
  <si>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</si>
  <si>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</si>
  <si>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</si>
  <si>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</si>
  <si>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</si>
  <si>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</si>
  <si>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</si>
  <si>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</si>
  <si>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</si>
  <si>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</si>
  <si>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</si>
  <si>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</si>
  <si>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</si>
  <si>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</si>
  <si>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</si>
  <si>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</si>
  <si>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</si>
  <si>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</si>
  <si>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</si>
  <si>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</si>
  <si>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</si>
  <si>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</si>
  <si>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</si>
  <si>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</si>
  <si>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</si>
  <si>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</si>
  <si>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</si>
  <si>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</si>
  <si>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</si>
  <si>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</si>
  <si>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</si>
  <si>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</si>
  <si>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</si>
  <si>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</si>
  <si>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</si>
  <si>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</si>
  <si>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</si>
  <si>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</si>
  <si>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</si>
  <si>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</si>
  <si>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</si>
  <si>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</si>
  <si>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</si>
  <si>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</si>
  <si>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</si>
  <si>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</si>
  <si>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</si>
  <si>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</si>
  <si>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</si>
  <si>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</si>
  <si>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</si>
  <si>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</si>
  <si>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</si>
  <si>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</si>
  <si>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</si>
  <si>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</si>
  <si>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</si>
  <si>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</si>
  <si>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</si>
  <si>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</si>
  <si>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</si>
  <si>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</si>
  <si>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</si>
  <si>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</si>
  <si>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</si>
  <si>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</si>
  <si>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</si>
  <si>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</si>
  <si>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</si>
  <si>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</si>
  <si>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</si>
  <si>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</si>
  <si>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</si>
  <si>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</si>
  <si>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</si>
  <si>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</si>
  <si>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</si>
  <si>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</si>
  <si>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</si>
  <si>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</si>
  <si>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</si>
  <si>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</si>
  <si>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</si>
  <si>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</si>
  <si>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</si>
  <si>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</si>
  <si>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</si>
  <si>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</si>
  <si>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</si>
  <si>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</si>
  <si>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</si>
  <si>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</si>
  <si>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</si>
  <si>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</si>
  <si>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</si>
  <si>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</si>
  <si>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</si>
  <si>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</si>
  <si>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</si>
  <si>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</si>
  <si>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</si>
  <si>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</si>
  <si>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</si>
  <si>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</si>
  <si>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</si>
  <si>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</si>
  <si>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</si>
  <si>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</si>
  <si>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</si>
  <si>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</si>
  <si>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</si>
  <si>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</si>
  <si>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</si>
  <si>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</si>
  <si>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</si>
  <si>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</si>
  <si>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</si>
  <si>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</si>
  <si>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</si>
  <si>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</si>
  <si>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</si>
  <si>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</si>
  <si>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</si>
  <si>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</si>
  <si>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</si>
  <si>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</si>
  <si>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</si>
  <si>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</si>
  <si>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</si>
  <si>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</si>
  <si>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</si>
  <si>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</si>
  <si>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</si>
  <si>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</si>
  <si>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</si>
  <si>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</si>
  <si>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</si>
  <si>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</si>
  <si>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</si>
  <si>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</si>
  <si>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</si>
  <si>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</si>
  <si>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</si>
  <si>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</si>
  <si>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</si>
  <si>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</si>
  <si>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</si>
  <si>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</si>
  <si>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</si>
  <si>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</si>
  <si>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</si>
  <si>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</si>
  <si>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</si>
  <si>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</si>
  <si>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</si>
  <si>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</si>
  <si>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</si>
  <si>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</si>
  <si>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</si>
  <si>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</si>
  <si>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</si>
  <si>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</si>
  <si>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</si>
  <si>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</si>
  <si>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</si>
  <si>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</si>
  <si>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</si>
  <si>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</si>
  <si>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</si>
  <si>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</si>
  <si>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</si>
  <si>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</si>
  <si>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</si>
  <si>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</si>
  <si>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</si>
  <si>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</si>
  <si>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</si>
  <si>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</si>
  <si>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</si>
  <si>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</si>
  <si>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</si>
  <si>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</si>
  <si>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</si>
  <si>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</si>
  <si>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</si>
  <si>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</si>
  <si>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</si>
  <si>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</si>
  <si>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</si>
  <si>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</si>
  <si>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</si>
  <si>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</si>
  <si>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</si>
  <si>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</si>
  <si>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</si>
  <si>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</si>
  <si>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</si>
  <si>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</si>
  <si>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</si>
  <si>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</si>
  <si>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</si>
  <si>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</si>
  <si>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</si>
  <si>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</si>
  <si>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</si>
  <si>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</si>
  <si>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</si>
  <si>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</si>
  <si>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</si>
  <si>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</si>
  <si>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</si>
  <si>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</si>
  <si>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</si>
  <si>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</si>
  <si>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</si>
  <si>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</si>
  <si>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</si>
  <si>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</si>
  <si>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</si>
  <si>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</si>
  <si>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</si>
  <si>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</si>
  <si>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</si>
  <si>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</si>
  <si>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</si>
  <si>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</si>
  <si>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</si>
  <si>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</si>
  <si>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</si>
  <si>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</si>
  <si>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</si>
  <si>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</si>
  <si>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</si>
  <si>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</si>
  <si>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</si>
  <si>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</si>
  <si>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</si>
  <si>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</si>
  <si>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</si>
  <si>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</si>
  <si>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</si>
  <si>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</si>
  <si>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</si>
  <si>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</si>
  <si>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</si>
  <si>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</si>
  <si>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</si>
  <si>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</si>
  <si>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</si>
  <si>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</si>
  <si>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</si>
  <si>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</si>
  <si>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</si>
  <si>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</si>
  <si>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</si>
  <si>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</si>
  <si>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</si>
  <si>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</si>
  <si>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</si>
  <si>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</si>
  <si>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</si>
  <si>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</si>
  <si>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</si>
  <si>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</si>
  <si>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</si>
  <si>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</si>
  <si>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</si>
  <si>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</si>
  <si>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</si>
  <si>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</si>
  <si>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</si>
  <si>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</si>
  <si>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</si>
  <si>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</si>
  <si>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</si>
  <si>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</si>
  <si>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</si>
  <si>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</si>
  <si>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</si>
  <si>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</si>
  <si>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</si>
  <si>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</si>
  <si>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</si>
  <si>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</si>
  <si>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</si>
  <si>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</si>
  <si>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</si>
  <si>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</si>
  <si>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</si>
  <si>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</si>
  <si>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</si>
  <si>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</si>
  <si>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</si>
  <si>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</si>
  <si>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</si>
  <si>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</si>
  <si>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</si>
  <si>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</si>
  <si>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</si>
  <si>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</si>
  <si>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</si>
  <si>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</si>
  <si>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</si>
  <si>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</si>
  <si>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</si>
  <si>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</si>
  <si>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</si>
  <si>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</si>
  <si>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</si>
  <si>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</si>
  <si>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</si>
  <si>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</si>
  <si>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</si>
  <si>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</si>
  <si>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</si>
  <si>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</si>
  <si>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</si>
  <si>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</si>
  <si>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</si>
  <si>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</si>
  <si>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</si>
  <si>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</si>
  <si>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</si>
  <si>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</si>
  <si>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</si>
  <si>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</si>
  <si>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</si>
  <si>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</si>
  <si>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</si>
  <si>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</si>
  <si>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</si>
  <si>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</si>
  <si>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</si>
  <si>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</si>
  <si>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</si>
  <si>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</si>
  <si>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</si>
  <si>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</si>
  <si>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</si>
  <si>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</si>
  <si>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</si>
  <si>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</si>
  <si>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</si>
  <si>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</si>
  <si>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</si>
  <si>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</si>
  <si>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</si>
  <si>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</si>
  <si>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</si>
  <si>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</si>
  <si>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</si>
  <si>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</si>
  <si>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</si>
  <si>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</si>
  <si>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</si>
  <si>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</si>
  <si>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</si>
  <si>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</si>
  <si>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</si>
  <si>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</si>
  <si>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</si>
  <si>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</si>
  <si>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</si>
  <si>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</si>
  <si>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</si>
  <si>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</si>
  <si>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</si>
  <si>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</si>
  <si>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</si>
  <si>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</si>
  <si>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</si>
  <si>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</si>
  <si>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</si>
  <si>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</si>
  <si>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</si>
  <si>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</si>
  <si>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</si>
  <si>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</si>
  <si>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</si>
  <si>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</si>
  <si>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</si>
  <si>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</si>
  <si>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</si>
  <si>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</si>
  <si>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</si>
  <si>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</si>
  <si>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</si>
  <si>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</si>
  <si>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</si>
  <si>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</si>
  <si>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</si>
  <si>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</si>
  <si>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</si>
  <si>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</si>
  <si>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</si>
  <si>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</si>
  <si>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</si>
  <si>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</si>
  <si>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</si>
  <si>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</si>
  <si>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</si>
  <si>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</si>
  <si>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</si>
  <si>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</si>
  <si>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</si>
  <si>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</si>
  <si>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</si>
  <si>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</si>
  <si>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</si>
  <si>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</si>
  <si>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</si>
  <si>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</si>
  <si>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</si>
  <si>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</si>
  <si>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</si>
  <si>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</si>
  <si>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</si>
  <si>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</si>
  <si>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</si>
  <si>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</si>
  <si>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</si>
  <si>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</si>
  <si>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</si>
  <si>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</si>
  <si>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</si>
  <si>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</si>
  <si>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</si>
  <si>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</si>
  <si>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</si>
  <si>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</si>
  <si>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</si>
  <si>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</si>
  <si>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</si>
  <si>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</si>
  <si>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</si>
  <si>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</si>
  <si>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</si>
  <si>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</si>
  <si>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</si>
  <si>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</si>
  <si>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</si>
  <si>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</si>
  <si>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</si>
  <si>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</si>
  <si>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</si>
  <si>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</si>
  <si>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</si>
  <si>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</si>
  <si>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</si>
  <si>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</si>
  <si>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</si>
  <si>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</si>
  <si>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</si>
  <si>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</si>
  <si>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</si>
  <si>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</si>
  <si>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</si>
  <si>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</si>
  <si>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</si>
  <si>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</si>
  <si>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</si>
  <si>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</si>
  <si>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</si>
  <si>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</si>
  <si>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</si>
  <si>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</si>
  <si>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</si>
  <si>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</si>
  <si>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</si>
  <si>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</si>
  <si>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</si>
  <si>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</si>
  <si>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</si>
  <si>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</si>
  <si>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</si>
  <si>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</si>
  <si>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</si>
  <si>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</si>
  <si>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</si>
  <si>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</si>
  <si>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</si>
  <si>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</si>
  <si>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</si>
  <si>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</si>
  <si>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</si>
  <si>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</si>
  <si>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</si>
  <si>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</si>
  <si>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</si>
  <si>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</si>
  <si>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</si>
  <si>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</si>
  <si>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</si>
  <si>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</si>
  <si>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</si>
  <si>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</si>
  <si>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</si>
  <si>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</si>
  <si>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</si>
  <si>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</si>
  <si>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</si>
  <si>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</si>
  <si>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</si>
  <si>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</si>
  <si>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</si>
  <si>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</si>
  <si>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</si>
  <si>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</si>
  <si>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</si>
  <si>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</si>
  <si>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</si>
  <si>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Psgr LDVs only</t>
  </si>
  <si>
    <t>We assume electric passenger EVs can reach a value of 1 by year 2030.</t>
  </si>
  <si>
    <t xml:space="preserve">For passenger LDVs, we calibrate 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</si>
  <si>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</si>
  <si>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</si>
  <si>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</si>
  <si>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</si>
  <si>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</si>
  <si>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</si>
  <si>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</si>
  <si>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</si>
  <si>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</si>
  <si>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</si>
  <si>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</si>
  <si>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</si>
  <si>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</si>
  <si>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</si>
  <si>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</si>
  <si>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</si>
  <si>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</si>
  <si>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Targets for start year electric vehicle sales</t>
  </si>
  <si>
    <t>Buses: &lt;580 vehicle sales in 2020</t>
  </si>
  <si>
    <t>HDVs: ~240 vehicle sales in 2020</t>
  </si>
  <si>
    <t>Electric sales (thousands), AEO</t>
  </si>
  <si>
    <t>Total sales (thousands), AEO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</si>
</sst>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0.34012692312920811</c:v>
                </c:pt>
                <c:pt idx="1">
                  <c:v>0.37636777483692907</c:v>
                </c:pt>
                <c:pt idx="2">
                  <c:v>0.43847127800899277</c:v>
                </c:pt>
                <c:pt idx="3">
                  <c:v>0.53226855948228369</c:v>
                </c:pt>
                <c:pt idx="4">
                  <c:v>0.64999999999999991</c:v>
                </c:pt>
                <c:pt idx="5">
                  <c:v>0.76773144051771625</c:v>
                </c:pt>
                <c:pt idx="6">
                  <c:v>0.86152872199100705</c:v>
                </c:pt>
                <c:pt idx="7">
                  <c:v>0.92363222516307086</c:v>
                </c:pt>
                <c:pt idx="8">
                  <c:v>0.95987307687079193</c:v>
                </c:pt>
                <c:pt idx="9">
                  <c:v>0.97948143847405045</c:v>
                </c:pt>
                <c:pt idx="10">
                  <c:v>0.98965817781470888</c:v>
                </c:pt>
                <c:pt idx="11">
                  <c:v>0.99482592105900269</c:v>
                </c:pt>
                <c:pt idx="12">
                  <c:v>0.9974210320703949</c:v>
                </c:pt>
                <c:pt idx="13">
                  <c:v>0.99871694274025491</c:v>
                </c:pt>
                <c:pt idx="14">
                  <c:v>0.99936226416391949</c:v>
                </c:pt>
                <c:pt idx="15">
                  <c:v>0.99968316444373162</c:v>
                </c:pt>
                <c:pt idx="16">
                  <c:v>0.99984262826083659</c:v>
                </c:pt>
                <c:pt idx="17">
                  <c:v>0.99992184266155926</c:v>
                </c:pt>
                <c:pt idx="18">
                  <c:v>0.99996118603269402</c:v>
                </c:pt>
                <c:pt idx="19">
                  <c:v>0.9999807250162196</c:v>
                </c:pt>
                <c:pt idx="20">
                  <c:v>0.9999904281936407</c:v>
                </c:pt>
                <c:pt idx="21">
                  <c:v>0.99999524674891127</c:v>
                </c:pt>
                <c:pt idx="22">
                  <c:v>0.99999763959729537</c:v>
                </c:pt>
                <c:pt idx="23">
                  <c:v>0.99999882785671601</c:v>
                </c:pt>
                <c:pt idx="24">
                  <c:v>0.99999941793038061</c:v>
                </c:pt>
                <c:pt idx="25">
                  <c:v>0.99999971095266016</c:v>
                </c:pt>
                <c:pt idx="26">
                  <c:v>0.99999985646330924</c:v>
                </c:pt>
                <c:pt idx="27">
                  <c:v>0.99999992872178134</c:v>
                </c:pt>
                <c:pt idx="28">
                  <c:v>0.99999996460428231</c:v>
                </c:pt>
                <c:pt idx="29">
                  <c:v>0.99999998242300614</c:v>
                </c:pt>
                <c:pt idx="30">
                  <c:v>0.99999999127152317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42</xdr:row>
      <xdr:rowOff>1</xdr:rowOff>
    </xdr:from>
    <xdr:to>
      <xdr:col>9</xdr:col>
      <xdr:colOff>19050</xdr:colOff>
      <xdr:row>53</xdr:row>
      <xdr:rowOff>43859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33</xdr:row>
      <xdr:rowOff>142875</xdr:rowOff>
    </xdr:from>
    <xdr:to>
      <xdr:col>9</xdr:col>
      <xdr:colOff>56302</xdr:colOff>
      <xdr:row>41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7"/>
  <sheetViews>
    <sheetView workbookViewId="0">
      <selection activeCell="B22" sqref="B22"/>
    </sheetView>
  </sheetViews>
  <sheetFormatPr defaultColWidth="9.140625" defaultRowHeight="15" x14ac:dyDescent="0.25"/>
  <cols>
    <col min="2" max="2" width="56.28515625" customWidth="1"/>
  </cols>
  <sheetData>
    <row r="1" spans="1:2" x14ac:dyDescent="0.25">
      <c r="A1" s="1" t="s">
        <v>911</v>
      </c>
    </row>
    <row r="3" spans="1:2" x14ac:dyDescent="0.25">
      <c r="A3" s="1" t="s">
        <v>0</v>
      </c>
      <c r="B3" s="12" t="s">
        <v>77</v>
      </c>
    </row>
    <row r="4" spans="1:2" x14ac:dyDescent="0.25">
      <c r="B4" t="s">
        <v>34</v>
      </c>
    </row>
    <row r="5" spans="1:2" x14ac:dyDescent="0.25">
      <c r="B5" s="3">
        <v>2020</v>
      </c>
    </row>
    <row r="6" spans="1:2" x14ac:dyDescent="0.25">
      <c r="B6" t="s">
        <v>130</v>
      </c>
    </row>
    <row r="7" spans="1:2" x14ac:dyDescent="0.25">
      <c r="B7" t="s">
        <v>133</v>
      </c>
    </row>
    <row r="8" spans="1:2" x14ac:dyDescent="0.25">
      <c r="B8" t="s">
        <v>131</v>
      </c>
    </row>
    <row r="10" spans="1:2" x14ac:dyDescent="0.25">
      <c r="B10" s="12" t="s">
        <v>78</v>
      </c>
    </row>
    <row r="11" spans="1:2" x14ac:dyDescent="0.25">
      <c r="B11" t="s">
        <v>143</v>
      </c>
    </row>
    <row r="12" spans="1:2" x14ac:dyDescent="0.25">
      <c r="B12" s="3">
        <v>2018</v>
      </c>
    </row>
    <row r="13" spans="1:2" x14ac:dyDescent="0.25">
      <c r="B13" t="s">
        <v>141</v>
      </c>
    </row>
    <row r="14" spans="1:2" x14ac:dyDescent="0.25">
      <c r="B14" s="31" t="s">
        <v>142</v>
      </c>
    </row>
    <row r="15" spans="1:2" x14ac:dyDescent="0.25">
      <c r="B15" t="s">
        <v>144</v>
      </c>
    </row>
    <row r="17" spans="2:2" x14ac:dyDescent="0.25">
      <c r="B17" t="s">
        <v>921</v>
      </c>
    </row>
    <row r="18" spans="2:2" x14ac:dyDescent="0.25">
      <c r="B18" s="3">
        <v>2020</v>
      </c>
    </row>
    <row r="19" spans="2:2" x14ac:dyDescent="0.25">
      <c r="B19" t="s">
        <v>922</v>
      </c>
    </row>
    <row r="20" spans="2:2" x14ac:dyDescent="0.25">
      <c r="B20" s="34" t="s">
        <v>923</v>
      </c>
    </row>
    <row r="21" spans="2:2" x14ac:dyDescent="0.25">
      <c r="B21" t="s">
        <v>144</v>
      </c>
    </row>
    <row r="23" spans="2:2" x14ac:dyDescent="0.25">
      <c r="B23" s="12" t="s">
        <v>79</v>
      </c>
    </row>
    <row r="24" spans="2:2" x14ac:dyDescent="0.25">
      <c r="B24" t="s">
        <v>34</v>
      </c>
    </row>
    <row r="25" spans="2:2" x14ac:dyDescent="0.25">
      <c r="B25" s="3">
        <v>2020</v>
      </c>
    </row>
    <row r="26" spans="2:2" x14ac:dyDescent="0.25">
      <c r="B26" t="s">
        <v>130</v>
      </c>
    </row>
    <row r="27" spans="2:2" x14ac:dyDescent="0.25">
      <c r="B27" t="s">
        <v>134</v>
      </c>
    </row>
    <row r="28" spans="2:2" x14ac:dyDescent="0.25">
      <c r="B28" t="s">
        <v>132</v>
      </c>
    </row>
    <row r="30" spans="2:2" x14ac:dyDescent="0.25">
      <c r="B30" s="12" t="s">
        <v>80</v>
      </c>
    </row>
    <row r="31" spans="2:2" x14ac:dyDescent="0.25">
      <c r="B31" s="13" t="s">
        <v>46</v>
      </c>
    </row>
    <row r="33" spans="1:2" x14ac:dyDescent="0.25">
      <c r="B33" s="12" t="s">
        <v>81</v>
      </c>
    </row>
    <row r="34" spans="1:2" x14ac:dyDescent="0.25">
      <c r="B34" t="s">
        <v>56</v>
      </c>
    </row>
    <row r="35" spans="1:2" x14ac:dyDescent="0.25">
      <c r="B35" s="3">
        <v>2014</v>
      </c>
    </row>
    <row r="36" spans="1:2" x14ac:dyDescent="0.25">
      <c r="B36" t="s">
        <v>57</v>
      </c>
    </row>
    <row r="37" spans="1:2" x14ac:dyDescent="0.25">
      <c r="B37" t="s">
        <v>58</v>
      </c>
    </row>
    <row r="39" spans="1:2" x14ac:dyDescent="0.25">
      <c r="B39" t="s">
        <v>59</v>
      </c>
    </row>
    <row r="40" spans="1:2" x14ac:dyDescent="0.25">
      <c r="B40" s="3">
        <v>2015</v>
      </c>
    </row>
    <row r="41" spans="1:2" x14ac:dyDescent="0.25">
      <c r="B41" t="s">
        <v>60</v>
      </c>
    </row>
    <row r="42" spans="1:2" x14ac:dyDescent="0.25">
      <c r="B42" t="s">
        <v>61</v>
      </c>
    </row>
    <row r="44" spans="1:2" x14ac:dyDescent="0.25">
      <c r="A44" s="1" t="s">
        <v>6</v>
      </c>
    </row>
    <row r="45" spans="1:2" x14ac:dyDescent="0.25">
      <c r="A45" t="s">
        <v>913</v>
      </c>
    </row>
    <row r="46" spans="1:2" x14ac:dyDescent="0.25">
      <c r="A46" t="s">
        <v>914</v>
      </c>
    </row>
    <row r="47" spans="1:2" x14ac:dyDescent="0.25">
      <c r="A47" t="s">
        <v>915</v>
      </c>
    </row>
    <row r="48" spans="1:2" x14ac:dyDescent="0.25">
      <c r="A48" s="34" t="s">
        <v>916</v>
      </c>
    </row>
    <row r="49" spans="1:2" x14ac:dyDescent="0.25">
      <c r="A49" s="1"/>
    </row>
    <row r="50" spans="1:2" x14ac:dyDescent="0.25">
      <c r="A50" t="s">
        <v>7</v>
      </c>
    </row>
    <row r="51" spans="1:2" x14ac:dyDescent="0.25">
      <c r="A51" t="s">
        <v>8</v>
      </c>
    </row>
    <row r="53" spans="1:2" x14ac:dyDescent="0.25">
      <c r="A53" t="s">
        <v>108</v>
      </c>
    </row>
    <row r="54" spans="1:2" x14ac:dyDescent="0.25">
      <c r="A54" t="s">
        <v>35</v>
      </c>
    </row>
    <row r="55" spans="1:2" x14ac:dyDescent="0.25">
      <c r="A55" t="s">
        <v>912</v>
      </c>
    </row>
    <row r="56" spans="1:2" x14ac:dyDescent="0.25">
      <c r="A56" t="s">
        <v>36</v>
      </c>
    </row>
    <row r="58" spans="1:2" x14ac:dyDescent="0.25">
      <c r="A58" s="12" t="s">
        <v>33</v>
      </c>
      <c r="B58" s="14"/>
    </row>
    <row r="60" spans="1:2" x14ac:dyDescent="0.25">
      <c r="B60" s="12" t="s">
        <v>43</v>
      </c>
    </row>
    <row r="61" spans="1:2" x14ac:dyDescent="0.25">
      <c r="B61" s="1"/>
    </row>
    <row r="62" spans="1:2" x14ac:dyDescent="0.25">
      <c r="B62" t="s">
        <v>28</v>
      </c>
    </row>
    <row r="63" spans="1:2" x14ac:dyDescent="0.25">
      <c r="B63" t="s">
        <v>29</v>
      </c>
    </row>
    <row r="64" spans="1:2" x14ac:dyDescent="0.25">
      <c r="B64" t="s">
        <v>30</v>
      </c>
    </row>
    <row r="66" spans="2:2" x14ac:dyDescent="0.25">
      <c r="B66" t="s">
        <v>31</v>
      </c>
    </row>
    <row r="67" spans="2:2" x14ac:dyDescent="0.25">
      <c r="B67" t="s">
        <v>32</v>
      </c>
    </row>
    <row r="69" spans="2:2" x14ac:dyDescent="0.25">
      <c r="B69" t="s">
        <v>25</v>
      </c>
    </row>
    <row r="70" spans="2:2" x14ac:dyDescent="0.25">
      <c r="B70" t="s">
        <v>26</v>
      </c>
    </row>
    <row r="71" spans="2:2" x14ac:dyDescent="0.25">
      <c r="B71" t="s">
        <v>27</v>
      </c>
    </row>
    <row r="73" spans="2:2" x14ac:dyDescent="0.25">
      <c r="B73" s="12" t="s">
        <v>44</v>
      </c>
    </row>
    <row r="75" spans="2:2" x14ac:dyDescent="0.25">
      <c r="B75" t="s">
        <v>135</v>
      </c>
    </row>
    <row r="76" spans="2:2" x14ac:dyDescent="0.25">
      <c r="B76" t="s">
        <v>918</v>
      </c>
    </row>
    <row r="77" spans="2:2" x14ac:dyDescent="0.25">
      <c r="B77" t="s">
        <v>136</v>
      </c>
    </row>
    <row r="78" spans="2:2" x14ac:dyDescent="0.25">
      <c r="B78" t="s">
        <v>919</v>
      </c>
    </row>
    <row r="79" spans="2:2" x14ac:dyDescent="0.25">
      <c r="B79" t="s">
        <v>920</v>
      </c>
    </row>
    <row r="81" spans="2:2" x14ac:dyDescent="0.25">
      <c r="B81" t="s">
        <v>145</v>
      </c>
    </row>
    <row r="82" spans="2:2" x14ac:dyDescent="0.25">
      <c r="B82" t="s">
        <v>42</v>
      </c>
    </row>
    <row r="84" spans="2:2" x14ac:dyDescent="0.25">
      <c r="B84" t="s">
        <v>917</v>
      </c>
    </row>
    <row r="85" spans="2:2" x14ac:dyDescent="0.25">
      <c r="B85" t="s">
        <v>45</v>
      </c>
    </row>
    <row r="87" spans="2:2" x14ac:dyDescent="0.25">
      <c r="B87" t="s">
        <v>47</v>
      </c>
    </row>
    <row r="88" spans="2:2" x14ac:dyDescent="0.25">
      <c r="B88" t="s">
        <v>45</v>
      </c>
    </row>
    <row r="90" spans="2:2" x14ac:dyDescent="0.25">
      <c r="B90" s="12" t="s">
        <v>48</v>
      </c>
    </row>
    <row r="92" spans="2:2" x14ac:dyDescent="0.25">
      <c r="B92" t="s">
        <v>74</v>
      </c>
    </row>
    <row r="93" spans="2:2" x14ac:dyDescent="0.25">
      <c r="B93" t="s">
        <v>146</v>
      </c>
    </row>
    <row r="94" spans="2:2" x14ac:dyDescent="0.25">
      <c r="B94" t="s">
        <v>147</v>
      </c>
    </row>
    <row r="95" spans="2:2" x14ac:dyDescent="0.25">
      <c r="B95" t="s">
        <v>148</v>
      </c>
    </row>
    <row r="97" spans="2:2" x14ac:dyDescent="0.25">
      <c r="B97" t="s">
        <v>82</v>
      </c>
    </row>
    <row r="98" spans="2:2" x14ac:dyDescent="0.25">
      <c r="B98" t="s">
        <v>75</v>
      </c>
    </row>
    <row r="99" spans="2:2" x14ac:dyDescent="0.25">
      <c r="B99" t="s">
        <v>86</v>
      </c>
    </row>
    <row r="100" spans="2:2" x14ac:dyDescent="0.25">
      <c r="B100" t="s">
        <v>76</v>
      </c>
    </row>
    <row r="101" spans="2:2" x14ac:dyDescent="0.25">
      <c r="B101" t="s">
        <v>87</v>
      </c>
    </row>
    <row r="102" spans="2:2" x14ac:dyDescent="0.25">
      <c r="B102" t="s">
        <v>83</v>
      </c>
    </row>
    <row r="103" spans="2:2" x14ac:dyDescent="0.25">
      <c r="B103" t="s">
        <v>84</v>
      </c>
    </row>
    <row r="104" spans="2:2" x14ac:dyDescent="0.25">
      <c r="B104" t="s">
        <v>85</v>
      </c>
    </row>
    <row r="106" spans="2:2" x14ac:dyDescent="0.25">
      <c r="B106" t="s">
        <v>109</v>
      </c>
    </row>
    <row r="107" spans="2:2" x14ac:dyDescent="0.25">
      <c r="B107" t="s">
        <v>113</v>
      </c>
    </row>
    <row r="108" spans="2:2" x14ac:dyDescent="0.25">
      <c r="B108" t="s">
        <v>110</v>
      </c>
    </row>
    <row r="109" spans="2:2" x14ac:dyDescent="0.25">
      <c r="B109" t="s">
        <v>111</v>
      </c>
    </row>
    <row r="110" spans="2:2" x14ac:dyDescent="0.25">
      <c r="B110" t="s">
        <v>112</v>
      </c>
    </row>
    <row r="112" spans="2:2" x14ac:dyDescent="0.25">
      <c r="B112" t="s">
        <v>68</v>
      </c>
    </row>
    <row r="113" spans="2:2" x14ac:dyDescent="0.25">
      <c r="B113" t="s">
        <v>69</v>
      </c>
    </row>
    <row r="114" spans="2:2" x14ac:dyDescent="0.25">
      <c r="B114" t="s">
        <v>70</v>
      </c>
    </row>
    <row r="115" spans="2:2" x14ac:dyDescent="0.25">
      <c r="B115" t="s">
        <v>71</v>
      </c>
    </row>
    <row r="116" spans="2:2" x14ac:dyDescent="0.25">
      <c r="B116" t="s">
        <v>72</v>
      </c>
    </row>
    <row r="117" spans="2:2" x14ac:dyDescent="0.25">
      <c r="B117" t="s">
        <v>73</v>
      </c>
    </row>
    <row r="119" spans="2:2" x14ac:dyDescent="0.25">
      <c r="B119" t="s">
        <v>124</v>
      </c>
    </row>
    <row r="121" spans="2:2" x14ac:dyDescent="0.25">
      <c r="B121" t="s">
        <v>49</v>
      </c>
    </row>
    <row r="122" spans="2:2" x14ac:dyDescent="0.25">
      <c r="B122" t="s">
        <v>50</v>
      </c>
    </row>
    <row r="123" spans="2:2" x14ac:dyDescent="0.25">
      <c r="B123" t="s">
        <v>51</v>
      </c>
    </row>
    <row r="124" spans="2:2" x14ac:dyDescent="0.25">
      <c r="B124" t="s">
        <v>52</v>
      </c>
    </row>
    <row r="125" spans="2:2" x14ac:dyDescent="0.25">
      <c r="B125" t="s">
        <v>53</v>
      </c>
    </row>
    <row r="126" spans="2:2" x14ac:dyDescent="0.25">
      <c r="B126" t="s">
        <v>54</v>
      </c>
    </row>
    <row r="127" spans="2:2" x14ac:dyDescent="0.25">
      <c r="B127" t="s">
        <v>55</v>
      </c>
    </row>
  </sheetData>
  <hyperlinks>
    <hyperlink ref="B14" r:id="rId1" xr:uid="{00000000-0004-0000-0000-000000000000}"/>
    <hyperlink ref="A48" r:id="rId2" xr:uid="{00000000-0004-0000-0000-000001000000}"/>
    <hyperlink ref="B20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128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0.34012692312920811</v>
      </c>
      <c r="C2">
        <f>Data!I10</f>
        <v>0.37636777483692907</v>
      </c>
      <c r="D2">
        <f>Data!J10</f>
        <v>0.43847127800899277</v>
      </c>
      <c r="E2">
        <f>Data!K10</f>
        <v>0.53226855948228369</v>
      </c>
      <c r="F2">
        <f>Data!L10</f>
        <v>0.64999999999999991</v>
      </c>
      <c r="G2">
        <f>Data!M10</f>
        <v>0.76773144051771625</v>
      </c>
      <c r="H2">
        <f>Data!N10</f>
        <v>0.86152872199100705</v>
      </c>
      <c r="I2">
        <f>Data!O10</f>
        <v>0.92363222516307086</v>
      </c>
      <c r="J2">
        <f>Data!P10</f>
        <v>0.95987307687079193</v>
      </c>
      <c r="K2">
        <f>Data!Q10</f>
        <v>0.97948143847405045</v>
      </c>
      <c r="L2">
        <f>Data!R10</f>
        <v>0.98965817781470888</v>
      </c>
      <c r="M2">
        <f>Data!S10</f>
        <v>0.99482592105900269</v>
      </c>
      <c r="N2">
        <f>Data!T10</f>
        <v>0.9974210320703949</v>
      </c>
      <c r="O2">
        <f>Data!U10</f>
        <v>0.99871694274025491</v>
      </c>
      <c r="P2">
        <f>Data!V10</f>
        <v>0.99936226416391949</v>
      </c>
      <c r="Q2">
        <f>Data!W10</f>
        <v>0.99968316444373162</v>
      </c>
      <c r="R2">
        <f>Data!X10</f>
        <v>0.99984262826083659</v>
      </c>
      <c r="S2">
        <f>Data!Y10</f>
        <v>0.99992184266155926</v>
      </c>
      <c r="T2">
        <f>Data!Z10</f>
        <v>0.99996118603269402</v>
      </c>
      <c r="U2">
        <f>Data!AA10</f>
        <v>0.9999807250162196</v>
      </c>
      <c r="V2">
        <f>Data!AB10</f>
        <v>0.9999904281936407</v>
      </c>
      <c r="W2">
        <f>Data!AC10</f>
        <v>0.99999524674891127</v>
      </c>
      <c r="X2">
        <f>Data!AD10</f>
        <v>0.99999763959729537</v>
      </c>
      <c r="Y2">
        <f>Data!AE10</f>
        <v>0.99999882785671601</v>
      </c>
      <c r="Z2">
        <f>Data!AF10</f>
        <v>0.99999941793038061</v>
      </c>
      <c r="AA2">
        <f>Data!AG10</f>
        <v>0.99999971095266016</v>
      </c>
      <c r="AB2">
        <f>Data!AH10</f>
        <v>0.99999985646330924</v>
      </c>
      <c r="AC2">
        <f>Data!AI10</f>
        <v>0.99999992872178134</v>
      </c>
      <c r="AD2">
        <f>Data!AJ10</f>
        <v>0.99999996460428231</v>
      </c>
      <c r="AE2">
        <f>Data!AK10</f>
        <v>0.99999998242300614</v>
      </c>
      <c r="AF2">
        <f>Data!AL10</f>
        <v>0.99999999127152317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2.5000000000000001E-2</v>
      </c>
      <c r="C6">
        <f>Data!I14</f>
        <v>2.6567428891905699E-2</v>
      </c>
      <c r="D6">
        <f>Data!J14</f>
        <v>2.7104927691876762E-2</v>
      </c>
      <c r="E6">
        <f>Data!K14</f>
        <v>2.7821768426907579E-2</v>
      </c>
      <c r="F6">
        <f>Data!L14</f>
        <v>2.8773872355422291E-2</v>
      </c>
      <c r="G6">
        <f>Data!M14</f>
        <v>3.0031577391039493E-2</v>
      </c>
      <c r="H6">
        <f>Data!N14</f>
        <v>3.168106443476388E-2</v>
      </c>
      <c r="I6">
        <f>Data!O14</f>
        <v>3.3824083378786625E-2</v>
      </c>
      <c r="J6">
        <f>Data!P14</f>
        <v>3.6574464784378008E-2</v>
      </c>
      <c r="K6">
        <f>Data!Q14</f>
        <v>4.0049477494613184E-2</v>
      </c>
      <c r="L6">
        <f>Data!R14</f>
        <v>4.4354164291207518E-2</v>
      </c>
      <c r="M6">
        <f>Data!S14</f>
        <v>4.9558018395815848E-2</v>
      </c>
      <c r="N6">
        <f>Data!T14</f>
        <v>5.5666382082527388E-2</v>
      </c>
      <c r="O6">
        <f>Data!U14</f>
        <v>6.2593566523832689E-2</v>
      </c>
      <c r="P6">
        <f>Data!V14</f>
        <v>7.0148887464468651E-2</v>
      </c>
      <c r="Q6">
        <f>Data!W14</f>
        <v>7.8046755430319747E-2</v>
      </c>
      <c r="R6">
        <f>Data!X14</f>
        <v>8.5944623396170816E-2</v>
      </c>
      <c r="S6">
        <f>Data!Y14</f>
        <v>9.3499944336806806E-2</v>
      </c>
      <c r="T6">
        <f>Data!Z14</f>
        <v>0.10042712877811208</v>
      </c>
      <c r="U6">
        <f>Data!AA14</f>
        <v>0.10653549246482363</v>
      </c>
      <c r="V6">
        <f>Data!AB14</f>
        <v>0.11173934656943196</v>
      </c>
      <c r="W6">
        <f>Data!AC14</f>
        <v>0.11604403336602631</v>
      </c>
      <c r="X6">
        <f>Data!AD14</f>
        <v>0.11951904607626149</v>
      </c>
      <c r="Y6">
        <f>Data!AE14</f>
        <v>0.12226942748185285</v>
      </c>
      <c r="Z6">
        <f>Data!AF14</f>
        <v>0.12441244642587562</v>
      </c>
      <c r="AA6">
        <f>Data!AG14</f>
        <v>0.12606193346959998</v>
      </c>
      <c r="AB6">
        <f>Data!AH14</f>
        <v>0.12731963850521719</v>
      </c>
      <c r="AC6">
        <f>Data!AI14</f>
        <v>0.12827174243373191</v>
      </c>
      <c r="AD6">
        <f>Data!AJ14</f>
        <v>0.12898858316876272</v>
      </c>
      <c r="AE6">
        <f>Data!AK14</f>
        <v>0.12952608196873377</v>
      </c>
      <c r="AF6">
        <f>Data!AL14</f>
        <v>0.12992786754333543</v>
      </c>
    </row>
    <row r="7" spans="1:32" x14ac:dyDescent="0.25">
      <c r="A7" t="s">
        <v>125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126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H24" sqref="H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128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1.936779684237523E-3</v>
      </c>
      <c r="D6">
        <f>Data!J21</f>
        <v>2.6009353352286976E-3</v>
      </c>
      <c r="E6">
        <f>Data!K21</f>
        <v>3.4866932663292233E-3</v>
      </c>
      <c r="F6">
        <f>Data!L21</f>
        <v>4.6631520872381935E-3</v>
      </c>
      <c r="G6">
        <f>Data!M21</f>
        <v>6.2172242204786609E-3</v>
      </c>
      <c r="H6">
        <f>Data!N21</f>
        <v>8.2553983361887875E-3</v>
      </c>
      <c r="I6">
        <f>Data!O21</f>
        <v>1.0903400791134683E-2</v>
      </c>
      <c r="J6">
        <f>Data!P21</f>
        <v>1.4301885314268325E-2</v>
      </c>
      <c r="K6">
        <f>Data!Q21</f>
        <v>1.8595754117125374E-2</v>
      </c>
      <c r="L6">
        <f>Data!R21</f>
        <v>2.391480238636642E-2</v>
      </c>
      <c r="M6">
        <f>Data!S21</f>
        <v>3.0344898808340407E-2</v>
      </c>
      <c r="N6">
        <f>Data!T21</f>
        <v>3.7892644516902288E-2</v>
      </c>
      <c r="O6">
        <f>Data!U21</f>
        <v>4.6452158868187786E-2</v>
      </c>
      <c r="P6">
        <f>Data!V21</f>
        <v>5.5787824544177182E-2</v>
      </c>
      <c r="Q6">
        <f>Data!W21</f>
        <v>6.5546755430319736E-2</v>
      </c>
      <c r="R6">
        <f>Data!X21</f>
        <v>7.5305686316462297E-2</v>
      </c>
      <c r="S6">
        <f>Data!Y21</f>
        <v>8.464135199245168E-2</v>
      </c>
      <c r="T6">
        <f>Data!Z21</f>
        <v>9.3200866343737185E-2</v>
      </c>
      <c r="U6">
        <f>Data!AA21</f>
        <v>0.10074861205229906</v>
      </c>
      <c r="V6">
        <f>Data!AB21</f>
        <v>0.10717870847427305</v>
      </c>
      <c r="W6">
        <f>Data!AC21</f>
        <v>0.11249775674351412</v>
      </c>
      <c r="X6">
        <f>Data!AD21</f>
        <v>0.11679162554637115</v>
      </c>
      <c r="Y6">
        <f>Data!AE21</f>
        <v>0.12019011006950479</v>
      </c>
      <c r="Z6">
        <f>Data!AF21</f>
        <v>0.12283811252445069</v>
      </c>
      <c r="AA6">
        <f>Data!AG21</f>
        <v>0.12487628664016083</v>
      </c>
      <c r="AB6">
        <f>Data!AH21</f>
        <v>0.12643035877340128</v>
      </c>
      <c r="AC6">
        <f>Data!AI21</f>
        <v>0.12760681759431025</v>
      </c>
      <c r="AD6">
        <f>Data!AJ21</f>
        <v>0.12849257552541077</v>
      </c>
      <c r="AE6">
        <f>Data!AK21</f>
        <v>0.12915673117640195</v>
      </c>
      <c r="AF6">
        <f>Data!AL21</f>
        <v>0.12965319397757058</v>
      </c>
    </row>
    <row r="7" spans="1:32" x14ac:dyDescent="0.25">
      <c r="A7" t="s">
        <v>125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126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128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125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126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128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f>Data!H33</f>
        <v>0</v>
      </c>
      <c r="C4">
        <f>Data!I33</f>
        <v>0</v>
      </c>
      <c r="D4">
        <f>Data!J33</f>
        <v>0</v>
      </c>
      <c r="E4">
        <f>Data!K33</f>
        <v>0</v>
      </c>
      <c r="F4">
        <f>Data!L33</f>
        <v>0</v>
      </c>
      <c r="G4">
        <f>Data!M33</f>
        <v>0</v>
      </c>
      <c r="H4">
        <f>Data!N33</f>
        <v>0</v>
      </c>
      <c r="I4">
        <f>Data!O33</f>
        <v>0</v>
      </c>
      <c r="J4">
        <f>Data!P33</f>
        <v>0</v>
      </c>
      <c r="K4">
        <f>Data!Q33</f>
        <v>0</v>
      </c>
      <c r="L4">
        <f>Data!R33</f>
        <v>0</v>
      </c>
      <c r="M4">
        <f>Data!S33</f>
        <v>0</v>
      </c>
      <c r="N4">
        <f>Data!T33</f>
        <v>0</v>
      </c>
      <c r="O4">
        <f>Data!U33</f>
        <v>0</v>
      </c>
      <c r="P4">
        <f>Data!V33</f>
        <v>0</v>
      </c>
      <c r="Q4">
        <f>Data!W33</f>
        <v>0</v>
      </c>
      <c r="R4">
        <f>Data!X33</f>
        <v>0</v>
      </c>
      <c r="S4">
        <f>Data!Y33</f>
        <v>0</v>
      </c>
      <c r="T4">
        <f>Data!Z33</f>
        <v>0</v>
      </c>
      <c r="U4">
        <f>Data!AA33</f>
        <v>0</v>
      </c>
      <c r="V4">
        <f>Data!AB33</f>
        <v>0</v>
      </c>
      <c r="W4">
        <f>Data!AC33</f>
        <v>0</v>
      </c>
      <c r="X4">
        <f>Data!AD33</f>
        <v>0</v>
      </c>
      <c r="Y4">
        <f>Data!AE33</f>
        <v>0</v>
      </c>
      <c r="Z4">
        <f>Data!AF33</f>
        <v>0</v>
      </c>
      <c r="AA4">
        <f>Data!AG33</f>
        <v>0</v>
      </c>
      <c r="AB4">
        <f>Data!AH33</f>
        <v>0</v>
      </c>
      <c r="AC4">
        <f>Data!AI33</f>
        <v>0</v>
      </c>
      <c r="AD4">
        <f>Data!AJ33</f>
        <v>0</v>
      </c>
      <c r="AE4">
        <f>Data!AK33</f>
        <v>0</v>
      </c>
      <c r="AF4">
        <f>Data!AL33</f>
        <v>0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125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126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128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125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126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128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125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126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128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125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126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128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125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126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128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125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126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128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125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126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156</v>
      </c>
    </row>
    <row r="10" spans="1:36" x14ac:dyDescent="0.25">
      <c r="A10" t="s">
        <v>149</v>
      </c>
    </row>
    <row r="11" spans="1:36" x14ac:dyDescent="0.25">
      <c r="A11" t="s">
        <v>150</v>
      </c>
    </row>
    <row r="12" spans="1:36" x14ac:dyDescent="0.25">
      <c r="A12" t="s">
        <v>151</v>
      </c>
    </row>
    <row r="13" spans="1:36" x14ac:dyDescent="0.25">
      <c r="A13" t="s">
        <v>152</v>
      </c>
    </row>
    <row r="14" spans="1:36" x14ac:dyDescent="0.25">
      <c r="B14" t="s">
        <v>153</v>
      </c>
      <c r="C14" t="s">
        <v>154</v>
      </c>
      <c r="D14" t="s">
        <v>155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156</v>
      </c>
    </row>
    <row r="15" spans="1:36" x14ac:dyDescent="0.25">
      <c r="A15" t="s">
        <v>157</v>
      </c>
      <c r="C15" t="s">
        <v>158</v>
      </c>
    </row>
    <row r="16" spans="1:36" x14ac:dyDescent="0.25">
      <c r="A16" t="s">
        <v>159</v>
      </c>
      <c r="C16" t="s">
        <v>160</v>
      </c>
    </row>
    <row r="17" spans="1:36" x14ac:dyDescent="0.25">
      <c r="A17" t="s">
        <v>161</v>
      </c>
      <c r="B17" t="s">
        <v>162</v>
      </c>
      <c r="C17" t="s">
        <v>163</v>
      </c>
      <c r="D17" t="s">
        <v>164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165</v>
      </c>
      <c r="B18" t="s">
        <v>166</v>
      </c>
      <c r="C18" t="s">
        <v>167</v>
      </c>
      <c r="D18" t="s">
        <v>164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168</v>
      </c>
      <c r="B19" t="s">
        <v>169</v>
      </c>
      <c r="C19" t="s">
        <v>170</v>
      </c>
      <c r="D19" t="s">
        <v>164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171</v>
      </c>
      <c r="C20" t="s">
        <v>172</v>
      </c>
    </row>
    <row r="21" spans="1:36" x14ac:dyDescent="0.25">
      <c r="A21" t="s">
        <v>173</v>
      </c>
      <c r="B21" t="s">
        <v>174</v>
      </c>
      <c r="C21" t="s">
        <v>175</v>
      </c>
      <c r="D21" t="s">
        <v>164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176</v>
      </c>
      <c r="B22" t="s">
        <v>177</v>
      </c>
      <c r="C22" t="s">
        <v>178</v>
      </c>
      <c r="D22" t="s">
        <v>164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179</v>
      </c>
      <c r="B23" t="s">
        <v>180</v>
      </c>
      <c r="C23" t="s">
        <v>181</v>
      </c>
      <c r="D23" t="s">
        <v>164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182</v>
      </c>
      <c r="B24" t="s">
        <v>183</v>
      </c>
      <c r="C24" t="s">
        <v>184</v>
      </c>
      <c r="D24" t="s">
        <v>164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185</v>
      </c>
      <c r="B25" t="s">
        <v>186</v>
      </c>
      <c r="C25" t="s">
        <v>187</v>
      </c>
      <c r="D25" t="s">
        <v>164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188</v>
      </c>
      <c r="B26" t="s">
        <v>189</v>
      </c>
      <c r="C26" t="s">
        <v>190</v>
      </c>
      <c r="D26" t="s">
        <v>164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191</v>
      </c>
      <c r="B27" t="s">
        <v>192</v>
      </c>
      <c r="C27" t="s">
        <v>193</v>
      </c>
      <c r="D27" t="s">
        <v>164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194</v>
      </c>
      <c r="B28" t="s">
        <v>195</v>
      </c>
      <c r="C28" t="s">
        <v>196</v>
      </c>
      <c r="D28" t="s">
        <v>164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197</v>
      </c>
      <c r="B29" t="s">
        <v>198</v>
      </c>
      <c r="C29" t="s">
        <v>199</v>
      </c>
      <c r="D29" t="s">
        <v>164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200</v>
      </c>
      <c r="B30" t="s">
        <v>201</v>
      </c>
      <c r="C30" t="s">
        <v>202</v>
      </c>
      <c r="D30" t="s">
        <v>164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203</v>
      </c>
      <c r="B31" t="s">
        <v>204</v>
      </c>
      <c r="C31" t="s">
        <v>205</v>
      </c>
      <c r="D31" t="s">
        <v>164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206</v>
      </c>
      <c r="B32" t="s">
        <v>204</v>
      </c>
      <c r="C32" t="s">
        <v>207</v>
      </c>
      <c r="D32" t="s">
        <v>164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208</v>
      </c>
      <c r="B33" t="s">
        <v>209</v>
      </c>
      <c r="C33" t="s">
        <v>210</v>
      </c>
      <c r="D33" t="s">
        <v>164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211</v>
      </c>
      <c r="B34" t="s">
        <v>212</v>
      </c>
      <c r="C34" t="s">
        <v>213</v>
      </c>
      <c r="D34" t="s">
        <v>164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214</v>
      </c>
      <c r="B35" t="s">
        <v>215</v>
      </c>
      <c r="C35" t="s">
        <v>216</v>
      </c>
      <c r="D35" t="s">
        <v>164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114</v>
      </c>
      <c r="B36" t="s">
        <v>217</v>
      </c>
      <c r="C36" t="s">
        <v>218</v>
      </c>
      <c r="D36" t="s">
        <v>219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115</v>
      </c>
      <c r="B37" t="s">
        <v>220</v>
      </c>
      <c r="C37" t="s">
        <v>221</v>
      </c>
      <c r="D37" t="s">
        <v>164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222</v>
      </c>
      <c r="C38" t="s">
        <v>223</v>
      </c>
    </row>
    <row r="39" spans="1:36" x14ac:dyDescent="0.25">
      <c r="A39" t="s">
        <v>224</v>
      </c>
      <c r="C39" t="s">
        <v>225</v>
      </c>
    </row>
    <row r="40" spans="1:36" x14ac:dyDescent="0.25">
      <c r="A40" t="s">
        <v>161</v>
      </c>
      <c r="B40" t="s">
        <v>226</v>
      </c>
      <c r="C40" t="s">
        <v>227</v>
      </c>
      <c r="D40" t="s">
        <v>164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165</v>
      </c>
      <c r="B41" t="s">
        <v>228</v>
      </c>
      <c r="C41" t="s">
        <v>229</v>
      </c>
      <c r="D41" t="s">
        <v>164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230</v>
      </c>
      <c r="B42" t="s">
        <v>231</v>
      </c>
      <c r="C42" t="s">
        <v>232</v>
      </c>
      <c r="D42" t="s">
        <v>164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233</v>
      </c>
      <c r="C43" t="s">
        <v>234</v>
      </c>
    </row>
    <row r="44" spans="1:36" x14ac:dyDescent="0.25">
      <c r="A44" t="s">
        <v>173</v>
      </c>
      <c r="B44" t="s">
        <v>235</v>
      </c>
      <c r="C44" t="s">
        <v>236</v>
      </c>
      <c r="D44" t="s">
        <v>164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176</v>
      </c>
      <c r="B45" t="s">
        <v>237</v>
      </c>
      <c r="C45" t="s">
        <v>238</v>
      </c>
      <c r="D45" t="s">
        <v>164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179</v>
      </c>
      <c r="B46" t="s">
        <v>239</v>
      </c>
      <c r="C46" t="s">
        <v>240</v>
      </c>
      <c r="D46" t="s">
        <v>164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182</v>
      </c>
      <c r="B47" t="s">
        <v>241</v>
      </c>
      <c r="C47" t="s">
        <v>242</v>
      </c>
      <c r="D47" t="s">
        <v>164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185</v>
      </c>
      <c r="B48" t="s">
        <v>243</v>
      </c>
      <c r="C48" t="s">
        <v>244</v>
      </c>
      <c r="D48" t="s">
        <v>164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188</v>
      </c>
      <c r="B49" t="s">
        <v>245</v>
      </c>
      <c r="C49" t="s">
        <v>246</v>
      </c>
      <c r="D49" t="s">
        <v>164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191</v>
      </c>
      <c r="B50" t="s">
        <v>247</v>
      </c>
      <c r="C50" t="s">
        <v>248</v>
      </c>
      <c r="D50" t="s">
        <v>164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194</v>
      </c>
      <c r="B51" t="s">
        <v>249</v>
      </c>
      <c r="C51" t="s">
        <v>250</v>
      </c>
      <c r="D51" t="s">
        <v>164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197</v>
      </c>
      <c r="B52" t="s">
        <v>251</v>
      </c>
      <c r="C52" t="s">
        <v>252</v>
      </c>
      <c r="D52" t="s">
        <v>164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200</v>
      </c>
      <c r="B53" t="s">
        <v>253</v>
      </c>
      <c r="C53" t="s">
        <v>254</v>
      </c>
      <c r="D53" t="s">
        <v>164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203</v>
      </c>
      <c r="B54" t="s">
        <v>255</v>
      </c>
      <c r="C54" t="s">
        <v>256</v>
      </c>
      <c r="D54" t="s">
        <v>164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206</v>
      </c>
      <c r="B55" t="s">
        <v>257</v>
      </c>
      <c r="C55" t="s">
        <v>258</v>
      </c>
      <c r="D55" t="s">
        <v>164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208</v>
      </c>
      <c r="B56" t="s">
        <v>259</v>
      </c>
      <c r="C56" t="s">
        <v>260</v>
      </c>
      <c r="D56" t="s">
        <v>164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211</v>
      </c>
      <c r="B57" t="s">
        <v>261</v>
      </c>
      <c r="C57" t="s">
        <v>262</v>
      </c>
      <c r="D57" t="s">
        <v>164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263</v>
      </c>
      <c r="B58" t="s">
        <v>264</v>
      </c>
      <c r="C58" t="s">
        <v>265</v>
      </c>
      <c r="D58" t="s">
        <v>164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116</v>
      </c>
      <c r="B59" t="s">
        <v>266</v>
      </c>
      <c r="C59" t="s">
        <v>267</v>
      </c>
      <c r="D59" t="s">
        <v>219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117</v>
      </c>
      <c r="B60" t="s">
        <v>268</v>
      </c>
      <c r="C60" t="s">
        <v>269</v>
      </c>
      <c r="D60" t="s">
        <v>164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118</v>
      </c>
      <c r="B61" t="s">
        <v>270</v>
      </c>
      <c r="C61" t="s">
        <v>271</v>
      </c>
      <c r="D61" t="s">
        <v>219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119</v>
      </c>
      <c r="B62" t="s">
        <v>272</v>
      </c>
      <c r="C62" t="s">
        <v>273</v>
      </c>
      <c r="D62" t="s">
        <v>164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120</v>
      </c>
      <c r="B63" t="s">
        <v>274</v>
      </c>
      <c r="C63" t="s">
        <v>275</v>
      </c>
      <c r="D63" t="s">
        <v>164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276</v>
      </c>
      <c r="B64" t="s">
        <v>277</v>
      </c>
      <c r="D64" t="s">
        <v>278</v>
      </c>
    </row>
    <row r="65" spans="1:36" x14ac:dyDescent="0.25">
      <c r="A65" t="s">
        <v>279</v>
      </c>
      <c r="B65" t="s">
        <v>280</v>
      </c>
      <c r="C65" t="s">
        <v>281</v>
      </c>
      <c r="D65" t="s">
        <v>164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282</v>
      </c>
      <c r="B66" t="s">
        <v>283</v>
      </c>
      <c r="C66" t="s">
        <v>284</v>
      </c>
      <c r="D66" t="s">
        <v>164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285</v>
      </c>
      <c r="B67" t="s">
        <v>286</v>
      </c>
      <c r="C67" t="s">
        <v>287</v>
      </c>
      <c r="D67" t="s">
        <v>164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288</v>
      </c>
      <c r="B68" t="s">
        <v>289</v>
      </c>
      <c r="C68" t="s">
        <v>290</v>
      </c>
      <c r="D68" t="s">
        <v>164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291</v>
      </c>
      <c r="B69" t="s">
        <v>292</v>
      </c>
      <c r="C69" t="s">
        <v>293</v>
      </c>
      <c r="D69" t="s">
        <v>164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294</v>
      </c>
      <c r="B70" t="s">
        <v>295</v>
      </c>
      <c r="C70" t="s">
        <v>296</v>
      </c>
      <c r="D70" t="s">
        <v>164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297</v>
      </c>
      <c r="B71" t="s">
        <v>298</v>
      </c>
      <c r="C71" t="s">
        <v>299</v>
      </c>
      <c r="D71" t="s">
        <v>164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300</v>
      </c>
      <c r="B72" t="s">
        <v>301</v>
      </c>
      <c r="C72" t="s">
        <v>302</v>
      </c>
      <c r="D72" t="s">
        <v>164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121</v>
      </c>
      <c r="B73" t="s">
        <v>303</v>
      </c>
      <c r="C73" t="s">
        <v>304</v>
      </c>
      <c r="D73" t="s">
        <v>164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305</v>
      </c>
      <c r="B74" t="s">
        <v>306</v>
      </c>
      <c r="C74" t="s">
        <v>307</v>
      </c>
      <c r="D74" t="s">
        <v>164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308</v>
      </c>
      <c r="B75" t="s">
        <v>309</v>
      </c>
      <c r="C75" t="s">
        <v>310</v>
      </c>
      <c r="D75" t="s">
        <v>164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122</v>
      </c>
      <c r="B76" t="s">
        <v>311</v>
      </c>
      <c r="C76" t="s">
        <v>312</v>
      </c>
      <c r="D76" t="s">
        <v>164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128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125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126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tabSelected="1" topLeftCell="D1" workbookViewId="0">
      <selection activeCell="B2" sqref="B2:AF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128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'TTS-HDVs-frgt'!B2</f>
        <v>0.05</v>
      </c>
      <c r="C2">
        <f>'TTS-HDVs-frgt'!C2</f>
        <v>0.15364198013583233</v>
      </c>
      <c r="D2">
        <f>'TTS-HDVs-frgt'!D2</f>
        <v>0.23792530586934735</v>
      </c>
      <c r="E2">
        <f>'TTS-HDVs-frgt'!E2</f>
        <v>0.36522161644024215</v>
      </c>
      <c r="F2">
        <f>'TTS-HDVs-frgt'!F2</f>
        <v>0.52500000000000002</v>
      </c>
      <c r="G2">
        <f>'TTS-HDVs-frgt'!G2</f>
        <v>0.68477838355975784</v>
      </c>
      <c r="H2">
        <f>'TTS-HDVs-frgt'!H2</f>
        <v>0.81207469413065259</v>
      </c>
      <c r="I2">
        <f>'TTS-HDVs-frgt'!I2</f>
        <v>0.89635801986416774</v>
      </c>
      <c r="J2">
        <f>'TTS-HDVs-frgt'!J2</f>
        <v>0.94554203289607475</v>
      </c>
      <c r="K2">
        <f>'TTS-HDVs-frgt'!K2</f>
        <v>0.97215338078621139</v>
      </c>
      <c r="L2">
        <f>'TTS-HDVs-frgt'!L2</f>
        <v>0.98596466989139064</v>
      </c>
      <c r="M2">
        <f>'TTS-HDVs-frgt'!M2</f>
        <v>0.9929780357229322</v>
      </c>
      <c r="N2">
        <f>'TTS-HDVs-frgt'!N2</f>
        <v>0.99649997209553587</v>
      </c>
      <c r="O2">
        <f>'TTS-HDVs-frgt'!O2</f>
        <v>0.9982587080046319</v>
      </c>
      <c r="P2">
        <f>'TTS-HDVs-frgt'!P2</f>
        <v>0.99913450136531945</v>
      </c>
      <c r="Q2">
        <f>'TTS-HDVs-frgt'!Q2</f>
        <v>0.99957000888792158</v>
      </c>
      <c r="R2">
        <f>'TTS-HDVs-frgt'!R2</f>
        <v>0.99978642406827833</v>
      </c>
      <c r="S2">
        <f>'TTS-HDVs-frgt'!S2</f>
        <v>0.99989392932640198</v>
      </c>
      <c r="T2">
        <f>'TTS-HDVs-frgt'!T2</f>
        <v>0.99994732390151331</v>
      </c>
      <c r="U2">
        <f>'TTS-HDVs-frgt'!U2</f>
        <v>0.99997384109344112</v>
      </c>
      <c r="V2">
        <f>'TTS-HDVs-frgt'!V2</f>
        <v>0.99998700969136967</v>
      </c>
      <c r="W2">
        <f>'TTS-HDVs-frgt'!W2</f>
        <v>0.99999354915923688</v>
      </c>
      <c r="X2">
        <f>'TTS-HDVs-frgt'!X2</f>
        <v>0.99999679659632945</v>
      </c>
      <c r="Y2">
        <f>'TTS-HDVs-frgt'!Y2</f>
        <v>0.99999840923411476</v>
      </c>
      <c r="Z2">
        <f>'TTS-HDVs-frgt'!Z2</f>
        <v>0.99999921004837367</v>
      </c>
      <c r="AA2">
        <f>'TTS-HDVs-frgt'!AA2</f>
        <v>0.99999960772146745</v>
      </c>
      <c r="AB2">
        <f>'TTS-HDVs-frgt'!AB2</f>
        <v>0.99999980520020537</v>
      </c>
      <c r="AC2">
        <f>'TTS-HDVs-frgt'!AC2</f>
        <v>0.99999990326527477</v>
      </c>
      <c r="AD2">
        <f>'TTS-HDVs-frgt'!AD2</f>
        <v>0.99999995196295466</v>
      </c>
      <c r="AE2">
        <f>'TTS-HDVs-frgt'!AE2</f>
        <v>0.99999997614550851</v>
      </c>
      <c r="AF2">
        <f>'TTS-HDVs-frgt'!AF2</f>
        <v>0.9999999881542101</v>
      </c>
    </row>
    <row r="3" spans="1:32" x14ac:dyDescent="0.25">
      <c r="A3" t="s">
        <v>2</v>
      </c>
      <c r="B3">
        <f>'TTS-HDVs-frgt'!B3</f>
        <v>7.2809767943268324E-3</v>
      </c>
      <c r="C3">
        <f>'TTS-HDVs-frgt'!C3</f>
        <v>7.9539756206734417E-3</v>
      </c>
      <c r="D3">
        <f>'TTS-HDVs-frgt'!D3</f>
        <v>8.1847586969656192E-3</v>
      </c>
      <c r="E3">
        <f>'TTS-HDVs-frgt'!E3</f>
        <v>8.4925448911875676E-3</v>
      </c>
      <c r="F3">
        <f>'TTS-HDVs-frgt'!F3</f>
        <v>8.9013448244791796E-3</v>
      </c>
      <c r="G3">
        <f>'TTS-HDVs-frgt'!G3</f>
        <v>9.4413591225641757E-3</v>
      </c>
      <c r="H3">
        <f>'TTS-HDVs-frgt'!H3</f>
        <v>1.0149590832616918E-2</v>
      </c>
      <c r="I3">
        <f>'TTS-HDVs-frgt'!I3</f>
        <v>1.1069727778933097E-2</v>
      </c>
      <c r="J3">
        <f>'TTS-HDVs-frgt'!J3</f>
        <v>1.2250644800130824E-2</v>
      </c>
      <c r="K3">
        <f>'TTS-HDVs-frgt'!K3</f>
        <v>1.3742693012081563E-2</v>
      </c>
      <c r="L3">
        <f>'TTS-HDVs-frgt'!L3</f>
        <v>1.5590974090003679E-2</v>
      </c>
      <c r="M3">
        <f>'TTS-HDVs-frgt'!M3</f>
        <v>1.7825325978606671E-2</v>
      </c>
      <c r="N3">
        <f>'TTS-HDVs-frgt'!N3</f>
        <v>2.0448042462451119E-2</v>
      </c>
      <c r="O3">
        <f>'TTS-HDVs-frgt'!O3</f>
        <v>2.342233177341109E-2</v>
      </c>
      <c r="P3">
        <f>'TTS-HDVs-frgt'!P3</f>
        <v>2.666632080026762E-2</v>
      </c>
      <c r="Q3">
        <f>'TTS-HDVs-frgt'!Q3</f>
        <v>3.0057387469452152E-2</v>
      </c>
      <c r="R3">
        <f>'TTS-HDVs-frgt'!R3</f>
        <v>3.3448454138636688E-2</v>
      </c>
      <c r="S3">
        <f>'TTS-HDVs-frgt'!S3</f>
        <v>3.6692443165493215E-2</v>
      </c>
      <c r="T3">
        <f>'TTS-HDVs-frgt'!T3</f>
        <v>3.9666732476453186E-2</v>
      </c>
      <c r="U3">
        <f>'TTS-HDVs-frgt'!U3</f>
        <v>4.2289448960297633E-2</v>
      </c>
      <c r="V3">
        <f>'TTS-HDVs-frgt'!V3</f>
        <v>4.4523800848900626E-2</v>
      </c>
      <c r="W3">
        <f>'TTS-HDVs-frgt'!W3</f>
        <v>4.6372081926822753E-2</v>
      </c>
      <c r="X3">
        <f>'TTS-HDVs-frgt'!X3</f>
        <v>4.7864130138773484E-2</v>
      </c>
      <c r="Y3">
        <f>'TTS-HDVs-frgt'!Y3</f>
        <v>4.9045047159971211E-2</v>
      </c>
      <c r="Z3">
        <f>'TTS-HDVs-frgt'!Z3</f>
        <v>4.9965184106287391E-2</v>
      </c>
      <c r="AA3">
        <f>'TTS-HDVs-frgt'!AA3</f>
        <v>5.0673415816340134E-2</v>
      </c>
      <c r="AB3">
        <f>'TTS-HDVs-frgt'!AB3</f>
        <v>5.1213430114425126E-2</v>
      </c>
      <c r="AC3">
        <f>'TTS-HDVs-frgt'!AC3</f>
        <v>5.1622230047716738E-2</v>
      </c>
      <c r="AD3">
        <f>'TTS-HDVs-frgt'!AD3</f>
        <v>5.1930016241938694E-2</v>
      </c>
      <c r="AE3">
        <f>'TTS-HDVs-frgt'!AE3</f>
        <v>5.2160799318230866E-2</v>
      </c>
      <c r="AF3">
        <f>'TTS-HDVs-frgt'!AF3</f>
        <v>5.2333311909740617E-2</v>
      </c>
    </row>
    <row r="4" spans="1:32" x14ac:dyDescent="0.25">
      <c r="A4" t="s">
        <v>3</v>
      </c>
      <c r="B4">
        <f>'TTS-HDVs-frgt'!B4</f>
        <v>0</v>
      </c>
      <c r="C4">
        <f>'TTS-HDVs-frgt'!C4</f>
        <v>0</v>
      </c>
      <c r="D4">
        <f>'TTS-HDVs-frgt'!D4</f>
        <v>0</v>
      </c>
      <c r="E4">
        <f>'TTS-HDVs-frgt'!E4</f>
        <v>0</v>
      </c>
      <c r="F4">
        <f>'TTS-HDVs-frgt'!F4</f>
        <v>0</v>
      </c>
      <c r="G4">
        <f>'TTS-HDVs-frgt'!G4</f>
        <v>0</v>
      </c>
      <c r="H4">
        <f>'TTS-HDVs-frgt'!H4</f>
        <v>0</v>
      </c>
      <c r="I4">
        <f>'TTS-HDVs-frgt'!I4</f>
        <v>0</v>
      </c>
      <c r="J4">
        <f>'TTS-HDVs-frgt'!J4</f>
        <v>0</v>
      </c>
      <c r="K4">
        <f>'TTS-HDVs-frgt'!K4</f>
        <v>0</v>
      </c>
      <c r="L4">
        <f>'TTS-HDVs-frgt'!L4</f>
        <v>0</v>
      </c>
      <c r="M4">
        <f>'TTS-HDVs-frgt'!M4</f>
        <v>0</v>
      </c>
      <c r="N4">
        <f>'TTS-HDVs-frgt'!N4</f>
        <v>0</v>
      </c>
      <c r="O4">
        <f>'TTS-HDVs-frgt'!O4</f>
        <v>0</v>
      </c>
      <c r="P4">
        <f>'TTS-HDVs-frgt'!P4</f>
        <v>0</v>
      </c>
      <c r="Q4">
        <f>'TTS-HDVs-frgt'!Q4</f>
        <v>0</v>
      </c>
      <c r="R4">
        <f>'TTS-HDVs-frgt'!R4</f>
        <v>0</v>
      </c>
      <c r="S4">
        <f>'TTS-HDVs-frgt'!S4</f>
        <v>0</v>
      </c>
      <c r="T4">
        <f>'TTS-HDVs-frgt'!T4</f>
        <v>0</v>
      </c>
      <c r="U4">
        <f>'TTS-HDVs-frgt'!U4</f>
        <v>0</v>
      </c>
      <c r="V4">
        <f>'TTS-HDVs-frgt'!V4</f>
        <v>0</v>
      </c>
      <c r="W4">
        <f>'TTS-HDVs-frgt'!W4</f>
        <v>0</v>
      </c>
      <c r="X4">
        <f>'TTS-HDVs-frgt'!X4</f>
        <v>0</v>
      </c>
      <c r="Y4">
        <f>'TTS-HDVs-frgt'!Y4</f>
        <v>0</v>
      </c>
      <c r="Z4">
        <f>'TTS-HDVs-frgt'!Z4</f>
        <v>0</v>
      </c>
      <c r="AA4">
        <f>'TTS-HDVs-frgt'!AA4</f>
        <v>0</v>
      </c>
      <c r="AB4">
        <f>'TTS-HDVs-frgt'!AB4</f>
        <v>0</v>
      </c>
      <c r="AC4">
        <f>'TTS-HDVs-frgt'!AC4</f>
        <v>0</v>
      </c>
      <c r="AD4">
        <f>'TTS-HDVs-frgt'!AD4</f>
        <v>0</v>
      </c>
      <c r="AE4">
        <f>'TTS-HDVs-frgt'!AE4</f>
        <v>0</v>
      </c>
      <c r="AF4">
        <f>'TTS-HDVs-frgt'!AF4</f>
        <v>0</v>
      </c>
    </row>
    <row r="5" spans="1:32" x14ac:dyDescent="0.25">
      <c r="A5" t="s">
        <v>4</v>
      </c>
      <c r="B5">
        <f>'TTS-HDVs-frgt'!B5</f>
        <v>5</v>
      </c>
      <c r="C5">
        <f>'TTS-HDVs-frgt'!C5</f>
        <v>5</v>
      </c>
      <c r="D5">
        <f>'TTS-HDVs-frgt'!D5</f>
        <v>5</v>
      </c>
      <c r="E5">
        <f>'TTS-HDVs-frgt'!E5</f>
        <v>5</v>
      </c>
      <c r="F5">
        <f>'TTS-HDVs-frgt'!F5</f>
        <v>5</v>
      </c>
      <c r="G5">
        <f>'TTS-HDVs-frgt'!G5</f>
        <v>5</v>
      </c>
      <c r="H5">
        <f>'TTS-HDVs-frgt'!H5</f>
        <v>5</v>
      </c>
      <c r="I5">
        <f>'TTS-HDVs-frgt'!I5</f>
        <v>5</v>
      </c>
      <c r="J5">
        <f>'TTS-HDVs-frgt'!J5</f>
        <v>5</v>
      </c>
      <c r="K5">
        <f>'TTS-HDVs-frgt'!K5</f>
        <v>5</v>
      </c>
      <c r="L5">
        <f>'TTS-HDVs-frgt'!L5</f>
        <v>5</v>
      </c>
      <c r="M5">
        <f>'TTS-HDVs-frgt'!M5</f>
        <v>5</v>
      </c>
      <c r="N5">
        <f>'TTS-HDVs-frgt'!N5</f>
        <v>5</v>
      </c>
      <c r="O5">
        <f>'TTS-HDVs-frgt'!O5</f>
        <v>5</v>
      </c>
      <c r="P5">
        <f>'TTS-HDVs-frgt'!P5</f>
        <v>5</v>
      </c>
      <c r="Q5">
        <f>'TTS-HDVs-frgt'!Q5</f>
        <v>5</v>
      </c>
      <c r="R5">
        <f>'TTS-HDVs-frgt'!R5</f>
        <v>5</v>
      </c>
      <c r="S5">
        <f>'TTS-HDVs-frgt'!S5</f>
        <v>5</v>
      </c>
      <c r="T5">
        <f>'TTS-HDVs-frgt'!T5</f>
        <v>5</v>
      </c>
      <c r="U5">
        <f>'TTS-HDVs-frgt'!U5</f>
        <v>5</v>
      </c>
      <c r="V5">
        <f>'TTS-HDVs-frgt'!V5</f>
        <v>5</v>
      </c>
      <c r="W5">
        <f>'TTS-HDVs-frgt'!W5</f>
        <v>5</v>
      </c>
      <c r="X5">
        <f>'TTS-HDVs-frgt'!X5</f>
        <v>5</v>
      </c>
      <c r="Y5">
        <f>'TTS-HDVs-frgt'!Y5</f>
        <v>5</v>
      </c>
      <c r="Z5">
        <f>'TTS-HDVs-frgt'!Z5</f>
        <v>5</v>
      </c>
      <c r="AA5">
        <f>'TTS-HDVs-frgt'!AA5</f>
        <v>5</v>
      </c>
      <c r="AB5">
        <f>'TTS-HDVs-frgt'!AB5</f>
        <v>5</v>
      </c>
      <c r="AC5">
        <f>'TTS-HDVs-frgt'!AC5</f>
        <v>5</v>
      </c>
      <c r="AD5">
        <f>'TTS-HDVs-frgt'!AD5</f>
        <v>5</v>
      </c>
      <c r="AE5">
        <f>'TTS-HDVs-frgt'!AE5</f>
        <v>5</v>
      </c>
      <c r="AF5">
        <f>'TTS-HDVs-frgt'!AF5</f>
        <v>5</v>
      </c>
    </row>
    <row r="6" spans="1:32" x14ac:dyDescent="0.25">
      <c r="A6" t="s">
        <v>5</v>
      </c>
      <c r="B6">
        <f>'TTS-HDVs-frgt'!B6</f>
        <v>2.1604589258675129E-3</v>
      </c>
      <c r="C6">
        <f>'TTS-HDVs-frgt'!C6</f>
        <v>2.5363121187666543E-3</v>
      </c>
      <c r="D6">
        <f>'TTS-HDVs-frgt'!D6</f>
        <v>2.6651987567454672E-3</v>
      </c>
      <c r="E6">
        <f>'TTS-HDVs-frgt'!E6</f>
        <v>2.8370897308450499E-3</v>
      </c>
      <c r="F6">
        <f>'TTS-HDVs-frgt'!F6</f>
        <v>3.0653943788913106E-3</v>
      </c>
      <c r="G6">
        <f>'TTS-HDVs-frgt'!G6</f>
        <v>3.3669790031145663E-3</v>
      </c>
      <c r="H6">
        <f>'TTS-HDVs-frgt'!H6</f>
        <v>3.7625088898169965E-3</v>
      </c>
      <c r="I6">
        <f>'TTS-HDVs-frgt'!I6</f>
        <v>4.2763826079255159E-3</v>
      </c>
      <c r="J6">
        <f>'TTS-HDVs-frgt'!J6</f>
        <v>4.9358955455268607E-3</v>
      </c>
      <c r="K6">
        <f>'TTS-HDVs-frgt'!K6</f>
        <v>5.7691675550270976E-3</v>
      </c>
      <c r="L6">
        <f>'TTS-HDVs-frgt'!L6</f>
        <v>6.8013868061113751E-3</v>
      </c>
      <c r="M6">
        <f>'TTS-HDVs-frgt'!M6</f>
        <v>8.0492170526371733E-3</v>
      </c>
      <c r="N6">
        <f>'TTS-HDVs-frgt'!N6</f>
        <v>9.5139393165278099E-3</v>
      </c>
      <c r="O6">
        <f>'TTS-HDVs-frgt'!O6</f>
        <v>1.1175006305602102E-2</v>
      </c>
      <c r="P6">
        <f>'TTS-HDVs-frgt'!P6</f>
        <v>1.298669391298265E-2</v>
      </c>
      <c r="Q6">
        <f>'TTS-HDVs-frgt'!Q6</f>
        <v>1.4880520744547505E-2</v>
      </c>
      <c r="R6">
        <f>'TTS-HDVs-frgt'!R6</f>
        <v>1.6774347576112358E-2</v>
      </c>
      <c r="S6">
        <f>'TTS-HDVs-frgt'!S6</f>
        <v>1.8586035183492906E-2</v>
      </c>
      <c r="T6">
        <f>'TTS-HDVs-frgt'!T6</f>
        <v>2.0247102172567196E-2</v>
      </c>
      <c r="U6">
        <f>'TTS-HDVs-frgt'!U6</f>
        <v>2.1711824436457833E-2</v>
      </c>
      <c r="V6">
        <f>'TTS-HDVs-frgt'!V6</f>
        <v>2.2959654682983631E-2</v>
      </c>
      <c r="W6">
        <f>'TTS-HDVs-frgt'!W6</f>
        <v>2.399187393406791E-2</v>
      </c>
      <c r="X6">
        <f>'TTS-HDVs-frgt'!X6</f>
        <v>2.4825145943568147E-2</v>
      </c>
      <c r="Y6">
        <f>'TTS-HDVs-frgt'!Y6</f>
        <v>2.5484658881169492E-2</v>
      </c>
      <c r="Z6">
        <f>'TTS-HDVs-frgt'!Z6</f>
        <v>2.5998532599278014E-2</v>
      </c>
      <c r="AA6">
        <f>'TTS-HDVs-frgt'!AA6</f>
        <v>2.6394062485980443E-2</v>
      </c>
      <c r="AB6">
        <f>'TTS-HDVs-frgt'!AB6</f>
        <v>2.6695647110203696E-2</v>
      </c>
      <c r="AC6">
        <f>'TTS-HDVs-frgt'!AC6</f>
        <v>2.6923951758249957E-2</v>
      </c>
      <c r="AD6">
        <f>'TTS-HDVs-frgt'!AD6</f>
        <v>2.7095842732349541E-2</v>
      </c>
      <c r="AE6">
        <f>'TTS-HDVs-frgt'!AE6</f>
        <v>2.7224729370328354E-2</v>
      </c>
      <c r="AF6">
        <f>'TTS-HDVs-frgt'!AF6</f>
        <v>2.7321073384308624E-2</v>
      </c>
    </row>
    <row r="7" spans="1:32" x14ac:dyDescent="0.25">
      <c r="A7" t="s">
        <v>125</v>
      </c>
      <c r="B7">
        <f>'TTS-HDVs-frgt'!B7</f>
        <v>7.9129793393846839E-4</v>
      </c>
      <c r="C7">
        <f>'TTS-HDVs-frgt'!C7</f>
        <v>9.7087460528438863E-4</v>
      </c>
      <c r="D7">
        <f>'TTS-HDVs-frgt'!D7</f>
        <v>1.150451276630271E-3</v>
      </c>
      <c r="E7">
        <f>'TTS-HDVs-frgt'!E7</f>
        <v>1.3300279479761534E-3</v>
      </c>
      <c r="F7">
        <f>'TTS-HDVs-frgt'!F7</f>
        <v>1.5096046193220358E-3</v>
      </c>
      <c r="G7">
        <f>'TTS-HDVs-frgt'!G7</f>
        <v>1.6891812906679182E-3</v>
      </c>
      <c r="H7">
        <f>'TTS-HDVs-frgt'!H7</f>
        <v>1.8687579620138561E-3</v>
      </c>
      <c r="I7">
        <f>'TTS-HDVs-frgt'!I7</f>
        <v>2.0483346333597385E-3</v>
      </c>
      <c r="J7">
        <f>'TTS-HDVs-frgt'!J7</f>
        <v>2.2279113047056209E-3</v>
      </c>
      <c r="K7">
        <f>'TTS-HDVs-frgt'!K7</f>
        <v>2.4074879760515033E-3</v>
      </c>
      <c r="L7">
        <f>'TTS-HDVs-frgt'!L7</f>
        <v>2.5870646473973857E-3</v>
      </c>
      <c r="M7">
        <f>'TTS-HDVs-frgt'!M7</f>
        <v>2.7666413187432681E-3</v>
      </c>
      <c r="N7">
        <f>'TTS-HDVs-frgt'!N7</f>
        <v>2.946217990089206E-3</v>
      </c>
      <c r="O7">
        <f>'TTS-HDVs-frgt'!O7</f>
        <v>3.1257946614350884E-3</v>
      </c>
      <c r="P7">
        <f>'TTS-HDVs-frgt'!P7</f>
        <v>3.3053713327809708E-3</v>
      </c>
      <c r="Q7">
        <f>'TTS-HDVs-frgt'!Q7</f>
        <v>3.4849480041268532E-3</v>
      </c>
      <c r="R7">
        <f>'TTS-HDVs-frgt'!R7</f>
        <v>3.6645246754727356E-3</v>
      </c>
      <c r="S7">
        <f>'TTS-HDVs-frgt'!S7</f>
        <v>3.844101346818618E-3</v>
      </c>
      <c r="T7">
        <f>'TTS-HDVs-frgt'!T7</f>
        <v>4.0236780181645004E-3</v>
      </c>
      <c r="U7">
        <f>'TTS-HDVs-frgt'!U7</f>
        <v>4.2032546895104383E-3</v>
      </c>
      <c r="V7">
        <f>'TTS-HDVs-frgt'!V7</f>
        <v>4.3828313608563207E-3</v>
      </c>
      <c r="W7">
        <f>'TTS-HDVs-frgt'!W7</f>
        <v>4.5624080322022031E-3</v>
      </c>
      <c r="X7">
        <f>'TTS-HDVs-frgt'!X7</f>
        <v>4.7419847035480855E-3</v>
      </c>
      <c r="Y7">
        <f>'TTS-HDVs-frgt'!Y7</f>
        <v>4.9215613748939679E-3</v>
      </c>
      <c r="Z7">
        <f>'TTS-HDVs-frgt'!Z7</f>
        <v>5.1011380462398503E-3</v>
      </c>
      <c r="AA7">
        <f>'TTS-HDVs-frgt'!AA7</f>
        <v>5.2807147175857883E-3</v>
      </c>
      <c r="AB7">
        <f>'TTS-HDVs-frgt'!AB7</f>
        <v>5.4602913889316707E-3</v>
      </c>
      <c r="AC7">
        <f>'TTS-HDVs-frgt'!AC7</f>
        <v>5.6398680602775531E-3</v>
      </c>
      <c r="AD7">
        <f>'TTS-HDVs-frgt'!AD7</f>
        <v>5.8194447316234355E-3</v>
      </c>
      <c r="AE7">
        <f>'TTS-HDVs-frgt'!AE7</f>
        <v>5.9990214029693179E-3</v>
      </c>
      <c r="AF7">
        <f>'TTS-HDVs-frgt'!AF7</f>
        <v>6.1785980743152003E-3</v>
      </c>
    </row>
    <row r="8" spans="1:32" x14ac:dyDescent="0.25">
      <c r="A8" t="s">
        <v>126</v>
      </c>
      <c r="B8">
        <f>'TTS-HDVs-frgt'!B8</f>
        <v>2.2506977162920506E-5</v>
      </c>
      <c r="C8">
        <f>'TTS-HDVs-frgt'!C8</f>
        <v>1.1328629514907667E-4</v>
      </c>
      <c r="D8">
        <f>'TTS-HDVs-frgt'!D8</f>
        <v>1.444161120943459E-4</v>
      </c>
      <c r="E8">
        <f>'TTS-HDVs-frgt'!E8</f>
        <v>1.8593270871116238E-4</v>
      </c>
      <c r="F8">
        <f>'TTS-HDVs-frgt'!F8</f>
        <v>2.410748243942677E-4</v>
      </c>
      <c r="G8">
        <f>'TTS-HDVs-frgt'!G8</f>
        <v>3.139161545181947E-4</v>
      </c>
      <c r="H8">
        <f>'TTS-HDVs-frgt'!H8</f>
        <v>4.0944795798919357E-4</v>
      </c>
      <c r="I8">
        <f>'TTS-HDVs-frgt'!I8</f>
        <v>5.3356318846275704E-4</v>
      </c>
      <c r="J8">
        <f>'TTS-HDVs-frgt'!J8</f>
        <v>6.9285446444391488E-4</v>
      </c>
      <c r="K8">
        <f>'TTS-HDVs-frgt'!K8</f>
        <v>8.9411353619984948E-4</v>
      </c>
      <c r="L8">
        <f>'TTS-HDVs-frgt'!L8</f>
        <v>1.1434240685990161E-3</v>
      </c>
      <c r="M8">
        <f>'TTS-HDVs-frgt'!M8</f>
        <v>1.4448108357788989E-3</v>
      </c>
      <c r="N8">
        <f>'TTS-HDVs-frgt'!N8</f>
        <v>1.7985832412478915E-3</v>
      </c>
      <c r="O8">
        <f>'TTS-HDVs-frgt'!O8</f>
        <v>2.1997785250616603E-3</v>
      </c>
      <c r="P8">
        <f>'TTS-HDVs-frgt'!P8</f>
        <v>2.6373530049626742E-3</v>
      </c>
      <c r="Q8">
        <f>'TTS-HDVs-frgt'!Q8</f>
        <v>3.0947664616031096E-3</v>
      </c>
      <c r="R8">
        <f>'TTS-HDVs-frgt'!R8</f>
        <v>3.5521799182435449E-3</v>
      </c>
      <c r="S8">
        <f>'TTS-HDVs-frgt'!S8</f>
        <v>3.989754398144558E-3</v>
      </c>
      <c r="T8">
        <f>'TTS-HDVs-frgt'!T8</f>
        <v>4.3909496819583265E-3</v>
      </c>
      <c r="U8">
        <f>'TTS-HDVs-frgt'!U8</f>
        <v>4.7447220874273196E-3</v>
      </c>
      <c r="V8">
        <f>'TTS-HDVs-frgt'!V8</f>
        <v>5.0461088546072024E-3</v>
      </c>
      <c r="W8">
        <f>'TTS-HDVs-frgt'!W8</f>
        <v>5.2954193870063697E-3</v>
      </c>
      <c r="X8">
        <f>'TTS-HDVs-frgt'!X8</f>
        <v>5.4966784587623038E-3</v>
      </c>
      <c r="Y8">
        <f>'TTS-HDVs-frgt'!Y8</f>
        <v>5.6559697347434617E-3</v>
      </c>
      <c r="Z8">
        <f>'TTS-HDVs-frgt'!Z8</f>
        <v>5.7800849652170248E-3</v>
      </c>
      <c r="AA8">
        <f>'TTS-HDVs-frgt'!AA8</f>
        <v>5.875616768688024E-3</v>
      </c>
      <c r="AB8">
        <f>'TTS-HDVs-frgt'!AB8</f>
        <v>5.948458098811951E-3</v>
      </c>
      <c r="AC8">
        <f>'TTS-HDVs-frgt'!AC8</f>
        <v>6.0036002144950558E-3</v>
      </c>
      <c r="AD8">
        <f>'TTS-HDVs-frgt'!AD8</f>
        <v>6.0451168111118727E-3</v>
      </c>
      <c r="AE8">
        <f>'TTS-HDVs-frgt'!AE8</f>
        <v>6.0762466280571414E-3</v>
      </c>
      <c r="AF8">
        <f>'TTS-HDVs-frgt'!AF8</f>
        <v>6.0995164686396177E-3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156</v>
      </c>
    </row>
    <row r="10" spans="1:36" x14ac:dyDescent="0.25">
      <c r="A10" t="s">
        <v>313</v>
      </c>
    </row>
    <row r="11" spans="1:36" x14ac:dyDescent="0.25">
      <c r="A11" t="s">
        <v>314</v>
      </c>
    </row>
    <row r="12" spans="1:36" x14ac:dyDescent="0.25">
      <c r="A12" t="s">
        <v>315</v>
      </c>
    </row>
    <row r="13" spans="1:36" x14ac:dyDescent="0.25">
      <c r="A13" t="s">
        <v>152</v>
      </c>
    </row>
    <row r="14" spans="1:36" x14ac:dyDescent="0.25">
      <c r="B14" t="s">
        <v>153</v>
      </c>
      <c r="C14" t="s">
        <v>154</v>
      </c>
      <c r="D14" t="s">
        <v>155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156</v>
      </c>
    </row>
    <row r="15" spans="1:36" x14ac:dyDescent="0.25">
      <c r="A15" t="s">
        <v>316</v>
      </c>
      <c r="C15" t="s">
        <v>357</v>
      </c>
    </row>
    <row r="16" spans="1:36" x14ac:dyDescent="0.25">
      <c r="A16" t="s">
        <v>159</v>
      </c>
      <c r="C16" t="s">
        <v>358</v>
      </c>
    </row>
    <row r="17" spans="1:36" x14ac:dyDescent="0.25">
      <c r="A17" t="s">
        <v>161</v>
      </c>
      <c r="B17" t="s">
        <v>317</v>
      </c>
      <c r="C17" t="s">
        <v>359</v>
      </c>
      <c r="D17" t="s">
        <v>360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165</v>
      </c>
      <c r="B18" t="s">
        <v>318</v>
      </c>
      <c r="C18" t="s">
        <v>361</v>
      </c>
      <c r="D18" t="s">
        <v>360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168</v>
      </c>
      <c r="B19" t="s">
        <v>319</v>
      </c>
      <c r="C19" t="s">
        <v>362</v>
      </c>
      <c r="D19" t="s">
        <v>360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171</v>
      </c>
      <c r="C20" t="s">
        <v>363</v>
      </c>
    </row>
    <row r="21" spans="1:36" x14ac:dyDescent="0.25">
      <c r="A21" t="s">
        <v>173</v>
      </c>
      <c r="B21" t="s">
        <v>320</v>
      </c>
      <c r="C21" t="s">
        <v>364</v>
      </c>
      <c r="D21" t="s">
        <v>360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176</v>
      </c>
      <c r="B22" t="s">
        <v>321</v>
      </c>
      <c r="C22" t="s">
        <v>365</v>
      </c>
      <c r="D22" t="s">
        <v>360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179</v>
      </c>
      <c r="B23" t="s">
        <v>322</v>
      </c>
      <c r="C23" t="s">
        <v>366</v>
      </c>
      <c r="D23" t="s">
        <v>360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182</v>
      </c>
      <c r="B24" t="s">
        <v>323</v>
      </c>
      <c r="C24" t="s">
        <v>367</v>
      </c>
      <c r="D24" t="s">
        <v>360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185</v>
      </c>
      <c r="B25" t="s">
        <v>324</v>
      </c>
      <c r="C25" t="s">
        <v>368</v>
      </c>
      <c r="D25" t="s">
        <v>360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188</v>
      </c>
      <c r="B26" t="s">
        <v>325</v>
      </c>
      <c r="C26" t="s">
        <v>369</v>
      </c>
      <c r="D26" t="s">
        <v>360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191</v>
      </c>
      <c r="B27" t="s">
        <v>326</v>
      </c>
      <c r="C27" t="s">
        <v>370</v>
      </c>
      <c r="D27" t="s">
        <v>360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194</v>
      </c>
      <c r="B28" t="s">
        <v>327</v>
      </c>
      <c r="C28" t="s">
        <v>371</v>
      </c>
      <c r="D28" t="s">
        <v>360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197</v>
      </c>
      <c r="B29" t="s">
        <v>328</v>
      </c>
      <c r="C29" t="s">
        <v>372</v>
      </c>
      <c r="D29" t="s">
        <v>360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200</v>
      </c>
      <c r="B30" t="s">
        <v>329</v>
      </c>
      <c r="C30" t="s">
        <v>373</v>
      </c>
      <c r="D30" t="s">
        <v>360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203</v>
      </c>
      <c r="B31" t="s">
        <v>330</v>
      </c>
      <c r="C31" t="s">
        <v>374</v>
      </c>
      <c r="D31" t="s">
        <v>360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206</v>
      </c>
      <c r="B32" t="s">
        <v>331</v>
      </c>
      <c r="C32" t="s">
        <v>375</v>
      </c>
      <c r="D32" t="s">
        <v>360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208</v>
      </c>
      <c r="B33" t="s">
        <v>332</v>
      </c>
      <c r="C33" t="s">
        <v>376</v>
      </c>
      <c r="D33" t="s">
        <v>360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211</v>
      </c>
      <c r="B34" t="s">
        <v>333</v>
      </c>
      <c r="C34" t="s">
        <v>377</v>
      </c>
      <c r="D34" t="s">
        <v>360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214</v>
      </c>
      <c r="B35" t="s">
        <v>334</v>
      </c>
      <c r="C35" t="s">
        <v>378</v>
      </c>
      <c r="D35" t="s">
        <v>360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335</v>
      </c>
      <c r="C36" t="s">
        <v>379</v>
      </c>
      <c r="D36" t="s">
        <v>360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336</v>
      </c>
      <c r="C37" t="s">
        <v>380</v>
      </c>
    </row>
    <row r="38" spans="1:36" x14ac:dyDescent="0.25">
      <c r="A38" t="s">
        <v>224</v>
      </c>
      <c r="C38" t="s">
        <v>381</v>
      </c>
    </row>
    <row r="39" spans="1:36" x14ac:dyDescent="0.25">
      <c r="A39" t="s">
        <v>161</v>
      </c>
      <c r="B39" t="s">
        <v>337</v>
      </c>
      <c r="C39" t="s">
        <v>382</v>
      </c>
      <c r="D39" t="s">
        <v>360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165</v>
      </c>
      <c r="B40" t="s">
        <v>338</v>
      </c>
      <c r="C40" t="s">
        <v>383</v>
      </c>
      <c r="D40" t="s">
        <v>360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230</v>
      </c>
      <c r="B41" t="s">
        <v>339</v>
      </c>
      <c r="C41" t="s">
        <v>384</v>
      </c>
      <c r="D41" t="s">
        <v>360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233</v>
      </c>
      <c r="C42" t="s">
        <v>385</v>
      </c>
    </row>
    <row r="43" spans="1:36" x14ac:dyDescent="0.25">
      <c r="A43" t="s">
        <v>173</v>
      </c>
      <c r="B43" t="s">
        <v>340</v>
      </c>
      <c r="C43" t="s">
        <v>386</v>
      </c>
      <c r="D43" t="s">
        <v>360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176</v>
      </c>
      <c r="B44" t="s">
        <v>341</v>
      </c>
      <c r="C44" t="s">
        <v>387</v>
      </c>
      <c r="D44" t="s">
        <v>360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179</v>
      </c>
      <c r="B45" t="s">
        <v>342</v>
      </c>
      <c r="C45" t="s">
        <v>388</v>
      </c>
      <c r="D45" t="s">
        <v>360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182</v>
      </c>
      <c r="B46" t="s">
        <v>343</v>
      </c>
      <c r="C46" t="s">
        <v>389</v>
      </c>
      <c r="D46" t="s">
        <v>360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185</v>
      </c>
      <c r="B47" t="s">
        <v>344</v>
      </c>
      <c r="C47" t="s">
        <v>390</v>
      </c>
      <c r="D47" t="s">
        <v>360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188</v>
      </c>
      <c r="B48" t="s">
        <v>345</v>
      </c>
      <c r="C48" t="s">
        <v>391</v>
      </c>
      <c r="D48" t="s">
        <v>360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191</v>
      </c>
      <c r="B49" t="s">
        <v>346</v>
      </c>
      <c r="C49" t="s">
        <v>392</v>
      </c>
      <c r="D49" t="s">
        <v>360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194</v>
      </c>
      <c r="B50" t="s">
        <v>347</v>
      </c>
      <c r="C50" t="s">
        <v>393</v>
      </c>
      <c r="D50" t="s">
        <v>360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197</v>
      </c>
      <c r="B51" t="s">
        <v>348</v>
      </c>
      <c r="C51" t="s">
        <v>394</v>
      </c>
      <c r="D51" t="s">
        <v>360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200</v>
      </c>
      <c r="B52" t="s">
        <v>349</v>
      </c>
      <c r="C52" t="s">
        <v>395</v>
      </c>
      <c r="D52" t="s">
        <v>360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203</v>
      </c>
      <c r="B53" t="s">
        <v>350</v>
      </c>
      <c r="C53" t="s">
        <v>396</v>
      </c>
      <c r="D53" t="s">
        <v>360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206</v>
      </c>
      <c r="B54" t="s">
        <v>351</v>
      </c>
      <c r="C54" t="s">
        <v>397</v>
      </c>
      <c r="D54" t="s">
        <v>360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208</v>
      </c>
      <c r="B55" t="s">
        <v>352</v>
      </c>
      <c r="C55" t="s">
        <v>398</v>
      </c>
      <c r="D55" t="s">
        <v>360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211</v>
      </c>
      <c r="B56" t="s">
        <v>353</v>
      </c>
      <c r="C56" t="s">
        <v>399</v>
      </c>
      <c r="D56" t="s">
        <v>360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263</v>
      </c>
      <c r="B57" t="s">
        <v>354</v>
      </c>
      <c r="C57" t="s">
        <v>400</v>
      </c>
      <c r="D57" t="s">
        <v>360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355</v>
      </c>
      <c r="C58" t="s">
        <v>401</v>
      </c>
      <c r="D58" t="s">
        <v>360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356</v>
      </c>
      <c r="C59" t="s">
        <v>402</v>
      </c>
      <c r="D59" t="s">
        <v>360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928</v>
      </c>
    </row>
    <row r="2" spans="1:11" x14ac:dyDescent="0.25">
      <c r="A2" t="s">
        <v>929</v>
      </c>
    </row>
    <row r="3" spans="1:11" x14ac:dyDescent="0.25">
      <c r="A3" t="s">
        <v>930</v>
      </c>
    </row>
    <row r="4" spans="1:11" x14ac:dyDescent="0.25">
      <c r="A4" t="s">
        <v>152</v>
      </c>
    </row>
    <row r="5" spans="1:11" x14ac:dyDescent="0.25">
      <c r="A5" t="s">
        <v>931</v>
      </c>
      <c r="B5" t="s">
        <v>932</v>
      </c>
      <c r="C5" t="s">
        <v>933</v>
      </c>
      <c r="D5" t="s">
        <v>934</v>
      </c>
      <c r="E5" t="s">
        <v>935</v>
      </c>
      <c r="F5" t="s">
        <v>936</v>
      </c>
      <c r="G5" t="s">
        <v>937</v>
      </c>
      <c r="H5" t="s">
        <v>938</v>
      </c>
      <c r="I5" t="s">
        <v>939</v>
      </c>
      <c r="J5" t="s">
        <v>940</v>
      </c>
      <c r="K5" t="s">
        <v>941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156</v>
      </c>
    </row>
    <row r="11" spans="1:36" x14ac:dyDescent="0.25">
      <c r="A11" t="s">
        <v>403</v>
      </c>
    </row>
    <row r="12" spans="1:36" x14ac:dyDescent="0.25">
      <c r="A12" t="s">
        <v>404</v>
      </c>
    </row>
    <row r="13" spans="1:36" x14ac:dyDescent="0.25">
      <c r="A13" t="s">
        <v>405</v>
      </c>
    </row>
    <row r="14" spans="1:36" x14ac:dyDescent="0.25">
      <c r="A14" t="s">
        <v>152</v>
      </c>
    </row>
    <row r="15" spans="1:36" x14ac:dyDescent="0.25">
      <c r="B15" t="s">
        <v>153</v>
      </c>
      <c r="C15" t="s">
        <v>154</v>
      </c>
      <c r="D15" t="s">
        <v>155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156</v>
      </c>
    </row>
    <row r="16" spans="1:36" x14ac:dyDescent="0.25">
      <c r="A16" t="s">
        <v>41</v>
      </c>
      <c r="C16" t="s">
        <v>656</v>
      </c>
    </row>
    <row r="17" spans="1:36" x14ac:dyDescent="0.25">
      <c r="A17" t="s">
        <v>406</v>
      </c>
      <c r="C17" t="s">
        <v>657</v>
      </c>
    </row>
    <row r="18" spans="1:36" x14ac:dyDescent="0.25">
      <c r="A18" t="s">
        <v>407</v>
      </c>
      <c r="C18" t="s">
        <v>658</v>
      </c>
    </row>
    <row r="19" spans="1:36" x14ac:dyDescent="0.25">
      <c r="A19" t="s">
        <v>408</v>
      </c>
      <c r="B19" t="s">
        <v>409</v>
      </c>
      <c r="C19" t="s">
        <v>659</v>
      </c>
      <c r="D19" t="s">
        <v>660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410</v>
      </c>
      <c r="B20" t="s">
        <v>411</v>
      </c>
      <c r="C20" t="s">
        <v>661</v>
      </c>
      <c r="D20" t="s">
        <v>660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412</v>
      </c>
      <c r="B21" t="s">
        <v>413</v>
      </c>
      <c r="C21" t="s">
        <v>662</v>
      </c>
      <c r="D21" t="s">
        <v>660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414</v>
      </c>
      <c r="B22" t="s">
        <v>415</v>
      </c>
      <c r="C22" t="s">
        <v>663</v>
      </c>
      <c r="D22" t="s">
        <v>660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416</v>
      </c>
      <c r="B23" t="s">
        <v>417</v>
      </c>
      <c r="C23" t="s">
        <v>664</v>
      </c>
      <c r="D23" t="s">
        <v>660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288</v>
      </c>
      <c r="B24" t="s">
        <v>418</v>
      </c>
      <c r="C24" t="s">
        <v>665</v>
      </c>
      <c r="D24" t="s">
        <v>660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419</v>
      </c>
      <c r="B25" t="s">
        <v>420</v>
      </c>
      <c r="C25" t="s">
        <v>666</v>
      </c>
      <c r="D25" t="s">
        <v>660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421</v>
      </c>
      <c r="B26" t="s">
        <v>422</v>
      </c>
      <c r="C26" t="s">
        <v>667</v>
      </c>
      <c r="D26" t="s">
        <v>660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300</v>
      </c>
      <c r="B27" t="s">
        <v>423</v>
      </c>
      <c r="C27" t="s">
        <v>668</v>
      </c>
      <c r="D27" t="s">
        <v>660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424</v>
      </c>
      <c r="B28" t="s">
        <v>425</v>
      </c>
      <c r="C28" t="s">
        <v>669</v>
      </c>
      <c r="D28" t="s">
        <v>660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426</v>
      </c>
      <c r="C29" t="s">
        <v>670</v>
      </c>
    </row>
    <row r="30" spans="1:36" x14ac:dyDescent="0.25">
      <c r="A30" t="s">
        <v>408</v>
      </c>
      <c r="B30" t="s">
        <v>427</v>
      </c>
      <c r="C30" t="s">
        <v>671</v>
      </c>
      <c r="D30" t="s">
        <v>660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410</v>
      </c>
      <c r="B31" t="s">
        <v>428</v>
      </c>
      <c r="C31" t="s">
        <v>672</v>
      </c>
      <c r="D31" t="s">
        <v>660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412</v>
      </c>
      <c r="B32" t="s">
        <v>429</v>
      </c>
      <c r="C32" t="s">
        <v>673</v>
      </c>
      <c r="D32" t="s">
        <v>660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414</v>
      </c>
      <c r="B33" t="s">
        <v>430</v>
      </c>
      <c r="C33" t="s">
        <v>674</v>
      </c>
      <c r="D33" t="s">
        <v>660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416</v>
      </c>
      <c r="B34" t="s">
        <v>431</v>
      </c>
      <c r="C34" t="s">
        <v>675</v>
      </c>
      <c r="D34" t="s">
        <v>660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288</v>
      </c>
      <c r="B35" t="s">
        <v>432</v>
      </c>
      <c r="C35" t="s">
        <v>676</v>
      </c>
      <c r="D35" t="s">
        <v>660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419</v>
      </c>
      <c r="B36" t="s">
        <v>433</v>
      </c>
      <c r="C36" t="s">
        <v>677</v>
      </c>
      <c r="D36" t="s">
        <v>660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421</v>
      </c>
      <c r="B37" t="s">
        <v>434</v>
      </c>
      <c r="C37" t="s">
        <v>678</v>
      </c>
      <c r="D37" t="s">
        <v>660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300</v>
      </c>
      <c r="B38" t="s">
        <v>435</v>
      </c>
      <c r="C38" t="s">
        <v>679</v>
      </c>
      <c r="D38" t="s">
        <v>660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436</v>
      </c>
      <c r="B39" t="s">
        <v>437</v>
      </c>
      <c r="C39" t="s">
        <v>680</v>
      </c>
      <c r="D39" t="s">
        <v>660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438</v>
      </c>
      <c r="C40" t="s">
        <v>681</v>
      </c>
    </row>
    <row r="41" spans="1:36" x14ac:dyDescent="0.25">
      <c r="A41" t="s">
        <v>408</v>
      </c>
      <c r="B41" t="s">
        <v>439</v>
      </c>
      <c r="C41" t="s">
        <v>682</v>
      </c>
      <c r="D41" t="s">
        <v>660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410</v>
      </c>
      <c r="B42" t="s">
        <v>440</v>
      </c>
      <c r="C42" t="s">
        <v>683</v>
      </c>
      <c r="D42" t="s">
        <v>660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412</v>
      </c>
      <c r="B43" t="s">
        <v>441</v>
      </c>
      <c r="C43" t="s">
        <v>684</v>
      </c>
      <c r="D43" t="s">
        <v>660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414</v>
      </c>
      <c r="B44" t="s">
        <v>442</v>
      </c>
      <c r="C44" t="s">
        <v>685</v>
      </c>
      <c r="D44" t="s">
        <v>660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416</v>
      </c>
      <c r="B45" t="s">
        <v>443</v>
      </c>
      <c r="C45" t="s">
        <v>686</v>
      </c>
      <c r="D45" t="s">
        <v>660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288</v>
      </c>
      <c r="B46" t="s">
        <v>444</v>
      </c>
      <c r="C46" t="s">
        <v>687</v>
      </c>
      <c r="D46" t="s">
        <v>660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419</v>
      </c>
      <c r="B47" t="s">
        <v>445</v>
      </c>
      <c r="C47" t="s">
        <v>688</v>
      </c>
      <c r="D47" t="s">
        <v>660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421</v>
      </c>
      <c r="B48" t="s">
        <v>446</v>
      </c>
      <c r="C48" t="s">
        <v>689</v>
      </c>
      <c r="D48" t="s">
        <v>660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300</v>
      </c>
      <c r="B49" t="s">
        <v>447</v>
      </c>
      <c r="C49" t="s">
        <v>690</v>
      </c>
      <c r="D49" t="s">
        <v>660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448</v>
      </c>
      <c r="B50" t="s">
        <v>449</v>
      </c>
      <c r="C50" t="s">
        <v>691</v>
      </c>
      <c r="D50" t="s">
        <v>660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450</v>
      </c>
      <c r="B51" t="s">
        <v>451</v>
      </c>
      <c r="C51" t="s">
        <v>692</v>
      </c>
      <c r="D51" t="s">
        <v>660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452</v>
      </c>
      <c r="C52" t="s">
        <v>693</v>
      </c>
    </row>
    <row r="53" spans="1:36" x14ac:dyDescent="0.25">
      <c r="A53" t="s">
        <v>407</v>
      </c>
      <c r="C53" t="s">
        <v>694</v>
      </c>
    </row>
    <row r="54" spans="1:36" x14ac:dyDescent="0.25">
      <c r="A54" t="s">
        <v>408</v>
      </c>
      <c r="B54" t="s">
        <v>453</v>
      </c>
      <c r="C54" t="s">
        <v>695</v>
      </c>
      <c r="D54" t="s">
        <v>696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410</v>
      </c>
      <c r="B55" t="s">
        <v>454</v>
      </c>
      <c r="C55" t="s">
        <v>697</v>
      </c>
      <c r="D55" t="s">
        <v>696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412</v>
      </c>
      <c r="B56" t="s">
        <v>455</v>
      </c>
      <c r="C56" t="s">
        <v>698</v>
      </c>
      <c r="D56" t="s">
        <v>696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414</v>
      </c>
      <c r="B57" t="s">
        <v>456</v>
      </c>
      <c r="C57" t="s">
        <v>699</v>
      </c>
      <c r="D57" t="s">
        <v>696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416</v>
      </c>
      <c r="B58" t="s">
        <v>457</v>
      </c>
      <c r="C58" t="s">
        <v>700</v>
      </c>
      <c r="D58" t="s">
        <v>696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288</v>
      </c>
      <c r="B59" t="s">
        <v>458</v>
      </c>
      <c r="C59" t="s">
        <v>701</v>
      </c>
      <c r="D59" t="s">
        <v>696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419</v>
      </c>
      <c r="B60" t="s">
        <v>459</v>
      </c>
      <c r="C60" t="s">
        <v>702</v>
      </c>
      <c r="D60" t="s">
        <v>696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421</v>
      </c>
      <c r="B61" t="s">
        <v>460</v>
      </c>
      <c r="C61" t="s">
        <v>703</v>
      </c>
      <c r="D61" t="s">
        <v>696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300</v>
      </c>
      <c r="B62" t="s">
        <v>461</v>
      </c>
      <c r="C62" t="s">
        <v>704</v>
      </c>
      <c r="D62" t="s">
        <v>696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424</v>
      </c>
      <c r="B63" t="s">
        <v>462</v>
      </c>
      <c r="C63" t="s">
        <v>705</v>
      </c>
      <c r="D63" t="s">
        <v>696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426</v>
      </c>
      <c r="C64" t="s">
        <v>706</v>
      </c>
    </row>
    <row r="65" spans="1:36" x14ac:dyDescent="0.25">
      <c r="A65" t="s">
        <v>408</v>
      </c>
      <c r="B65" t="s">
        <v>463</v>
      </c>
      <c r="C65" t="s">
        <v>707</v>
      </c>
      <c r="D65" t="s">
        <v>696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410</v>
      </c>
      <c r="B66" t="s">
        <v>464</v>
      </c>
      <c r="C66" t="s">
        <v>708</v>
      </c>
      <c r="D66" t="s">
        <v>696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412</v>
      </c>
      <c r="B67" t="s">
        <v>465</v>
      </c>
      <c r="C67" t="s">
        <v>709</v>
      </c>
      <c r="D67" t="s">
        <v>696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414</v>
      </c>
      <c r="B68" t="s">
        <v>466</v>
      </c>
      <c r="C68" t="s">
        <v>710</v>
      </c>
      <c r="D68" t="s">
        <v>696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416</v>
      </c>
      <c r="B69" t="s">
        <v>467</v>
      </c>
      <c r="C69" t="s">
        <v>711</v>
      </c>
      <c r="D69" t="s">
        <v>696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288</v>
      </c>
      <c r="B70" t="s">
        <v>468</v>
      </c>
      <c r="C70" t="s">
        <v>712</v>
      </c>
      <c r="D70" t="s">
        <v>696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419</v>
      </c>
      <c r="B71" t="s">
        <v>469</v>
      </c>
      <c r="C71" t="s">
        <v>713</v>
      </c>
      <c r="D71" t="s">
        <v>696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421</v>
      </c>
      <c r="B72" t="s">
        <v>470</v>
      </c>
      <c r="C72" t="s">
        <v>714</v>
      </c>
      <c r="D72" t="s">
        <v>696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300</v>
      </c>
      <c r="B73" t="s">
        <v>471</v>
      </c>
      <c r="C73" t="s">
        <v>715</v>
      </c>
      <c r="D73" t="s">
        <v>696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436</v>
      </c>
      <c r="B74" t="s">
        <v>472</v>
      </c>
      <c r="C74" t="s">
        <v>716</v>
      </c>
      <c r="D74" t="s">
        <v>696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438</v>
      </c>
      <c r="C75" t="s">
        <v>717</v>
      </c>
    </row>
    <row r="76" spans="1:36" x14ac:dyDescent="0.25">
      <c r="A76" t="s">
        <v>408</v>
      </c>
      <c r="B76" t="s">
        <v>473</v>
      </c>
      <c r="C76" t="s">
        <v>718</v>
      </c>
      <c r="D76" t="s">
        <v>696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410</v>
      </c>
      <c r="B77" t="s">
        <v>474</v>
      </c>
      <c r="C77" t="s">
        <v>719</v>
      </c>
      <c r="D77" t="s">
        <v>696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412</v>
      </c>
      <c r="B78" t="s">
        <v>475</v>
      </c>
      <c r="C78" t="s">
        <v>720</v>
      </c>
      <c r="D78" t="s">
        <v>696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414</v>
      </c>
      <c r="B79" t="s">
        <v>476</v>
      </c>
      <c r="C79" t="s">
        <v>721</v>
      </c>
      <c r="D79" t="s">
        <v>696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416</v>
      </c>
      <c r="B80" t="s">
        <v>477</v>
      </c>
      <c r="C80" t="s">
        <v>722</v>
      </c>
      <c r="D80" t="s">
        <v>696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288</v>
      </c>
      <c r="B81" t="s">
        <v>478</v>
      </c>
      <c r="C81" t="s">
        <v>723</v>
      </c>
      <c r="D81" t="s">
        <v>696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419</v>
      </c>
      <c r="B82" t="s">
        <v>479</v>
      </c>
      <c r="C82" t="s">
        <v>724</v>
      </c>
      <c r="D82" t="s">
        <v>696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421</v>
      </c>
      <c r="B83" t="s">
        <v>480</v>
      </c>
      <c r="C83" t="s">
        <v>725</v>
      </c>
      <c r="D83" t="s">
        <v>696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300</v>
      </c>
      <c r="B84" t="s">
        <v>481</v>
      </c>
      <c r="C84" t="s">
        <v>726</v>
      </c>
      <c r="D84" t="s">
        <v>696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448</v>
      </c>
      <c r="B85" t="s">
        <v>482</v>
      </c>
      <c r="C85" t="s">
        <v>727</v>
      </c>
      <c r="D85" t="s">
        <v>696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407</v>
      </c>
      <c r="B86" t="s">
        <v>483</v>
      </c>
      <c r="C86" t="s">
        <v>728</v>
      </c>
    </row>
    <row r="87" spans="1:36" x14ac:dyDescent="0.25">
      <c r="A87" t="s">
        <v>408</v>
      </c>
      <c r="B87" t="s">
        <v>484</v>
      </c>
      <c r="C87" t="s">
        <v>729</v>
      </c>
      <c r="D87" t="s">
        <v>696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410</v>
      </c>
      <c r="B88" t="s">
        <v>485</v>
      </c>
      <c r="C88" t="s">
        <v>730</v>
      </c>
      <c r="D88" t="s">
        <v>696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412</v>
      </c>
      <c r="B89" t="s">
        <v>486</v>
      </c>
      <c r="C89" t="s">
        <v>731</v>
      </c>
      <c r="D89" t="s">
        <v>696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414</v>
      </c>
      <c r="B90" t="s">
        <v>487</v>
      </c>
      <c r="C90" t="s">
        <v>732</v>
      </c>
      <c r="D90" t="s">
        <v>696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416</v>
      </c>
      <c r="B91" t="s">
        <v>488</v>
      </c>
      <c r="C91" t="s">
        <v>733</v>
      </c>
      <c r="D91" t="s">
        <v>696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288</v>
      </c>
      <c r="B92" t="s">
        <v>489</v>
      </c>
      <c r="C92" t="s">
        <v>734</v>
      </c>
      <c r="D92" t="s">
        <v>696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419</v>
      </c>
      <c r="B93" t="s">
        <v>490</v>
      </c>
      <c r="C93" t="s">
        <v>735</v>
      </c>
      <c r="D93" t="s">
        <v>696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421</v>
      </c>
      <c r="B94" t="s">
        <v>491</v>
      </c>
      <c r="C94" t="s">
        <v>736</v>
      </c>
      <c r="D94" t="s">
        <v>696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300</v>
      </c>
      <c r="B95" t="s">
        <v>492</v>
      </c>
      <c r="C95" t="s">
        <v>737</v>
      </c>
      <c r="D95" t="s">
        <v>696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493</v>
      </c>
      <c r="B96" t="s">
        <v>494</v>
      </c>
      <c r="C96" t="s">
        <v>738</v>
      </c>
      <c r="D96" t="s">
        <v>696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495</v>
      </c>
      <c r="C97" t="s">
        <v>739</v>
      </c>
    </row>
    <row r="98" spans="1:36" x14ac:dyDescent="0.25">
      <c r="A98" t="s">
        <v>407</v>
      </c>
      <c r="C98" t="s">
        <v>740</v>
      </c>
    </row>
    <row r="99" spans="1:36" x14ac:dyDescent="0.25">
      <c r="A99" t="s">
        <v>408</v>
      </c>
      <c r="B99" t="s">
        <v>496</v>
      </c>
      <c r="C99" t="s">
        <v>741</v>
      </c>
      <c r="D99" t="s">
        <v>742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410</v>
      </c>
      <c r="B100" t="s">
        <v>497</v>
      </c>
      <c r="C100" t="s">
        <v>743</v>
      </c>
      <c r="D100" t="s">
        <v>744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412</v>
      </c>
      <c r="B101" t="s">
        <v>498</v>
      </c>
      <c r="C101" t="s">
        <v>745</v>
      </c>
      <c r="D101" t="s">
        <v>744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414</v>
      </c>
      <c r="B102" t="s">
        <v>499</v>
      </c>
      <c r="C102" t="s">
        <v>746</v>
      </c>
      <c r="D102" t="s">
        <v>744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416</v>
      </c>
      <c r="B103" t="s">
        <v>500</v>
      </c>
      <c r="C103" t="s">
        <v>747</v>
      </c>
      <c r="D103" t="s">
        <v>744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288</v>
      </c>
      <c r="B104" t="s">
        <v>501</v>
      </c>
      <c r="C104" t="s">
        <v>748</v>
      </c>
      <c r="D104" t="s">
        <v>742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419</v>
      </c>
      <c r="B105" t="s">
        <v>502</v>
      </c>
      <c r="C105" t="s">
        <v>749</v>
      </c>
      <c r="D105" t="s">
        <v>742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421</v>
      </c>
      <c r="B106" t="s">
        <v>503</v>
      </c>
      <c r="C106" t="s">
        <v>750</v>
      </c>
      <c r="D106" t="s">
        <v>744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300</v>
      </c>
      <c r="B107" t="s">
        <v>504</v>
      </c>
      <c r="C107" t="s">
        <v>751</v>
      </c>
      <c r="D107" t="s">
        <v>742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505</v>
      </c>
      <c r="B108" t="s">
        <v>506</v>
      </c>
      <c r="C108" t="s">
        <v>752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426</v>
      </c>
      <c r="C109" t="s">
        <v>753</v>
      </c>
    </row>
    <row r="110" spans="1:36" x14ac:dyDescent="0.25">
      <c r="A110" t="s">
        <v>408</v>
      </c>
      <c r="B110" t="s">
        <v>507</v>
      </c>
      <c r="C110" t="s">
        <v>754</v>
      </c>
      <c r="D110" t="s">
        <v>742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410</v>
      </c>
      <c r="B111" t="s">
        <v>508</v>
      </c>
      <c r="C111" t="s">
        <v>755</v>
      </c>
      <c r="D111" t="s">
        <v>744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412</v>
      </c>
      <c r="B112" t="s">
        <v>509</v>
      </c>
      <c r="C112" t="s">
        <v>756</v>
      </c>
      <c r="D112" t="s">
        <v>744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414</v>
      </c>
      <c r="B113" t="s">
        <v>510</v>
      </c>
      <c r="C113" t="s">
        <v>757</v>
      </c>
      <c r="D113" t="s">
        <v>744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416</v>
      </c>
      <c r="B114" t="s">
        <v>511</v>
      </c>
      <c r="C114" t="s">
        <v>758</v>
      </c>
      <c r="D114" t="s">
        <v>759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288</v>
      </c>
      <c r="B115" t="s">
        <v>512</v>
      </c>
      <c r="C115" t="s">
        <v>760</v>
      </c>
      <c r="D115" t="s">
        <v>744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419</v>
      </c>
      <c r="B116" t="s">
        <v>513</v>
      </c>
      <c r="C116" t="s">
        <v>761</v>
      </c>
      <c r="D116" t="s">
        <v>744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421</v>
      </c>
      <c r="B117" t="s">
        <v>514</v>
      </c>
      <c r="C117" t="s">
        <v>762</v>
      </c>
      <c r="D117" t="s">
        <v>744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300</v>
      </c>
      <c r="B118" t="s">
        <v>515</v>
      </c>
      <c r="C118" t="s">
        <v>763</v>
      </c>
      <c r="D118" t="s">
        <v>744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516</v>
      </c>
      <c r="B119" t="s">
        <v>517</v>
      </c>
      <c r="C119" t="s">
        <v>764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438</v>
      </c>
      <c r="C120" t="s">
        <v>765</v>
      </c>
    </row>
    <row r="121" spans="1:36" x14ac:dyDescent="0.25">
      <c r="A121" t="s">
        <v>408</v>
      </c>
      <c r="B121" t="s">
        <v>518</v>
      </c>
      <c r="C121" t="s">
        <v>766</v>
      </c>
      <c r="D121" t="s">
        <v>742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410</v>
      </c>
      <c r="B122" t="s">
        <v>519</v>
      </c>
      <c r="C122" t="s">
        <v>767</v>
      </c>
      <c r="D122" t="s">
        <v>744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412</v>
      </c>
      <c r="B123" t="s">
        <v>520</v>
      </c>
      <c r="C123" t="s">
        <v>768</v>
      </c>
      <c r="D123" t="s">
        <v>744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414</v>
      </c>
      <c r="B124" t="s">
        <v>521</v>
      </c>
      <c r="C124" t="s">
        <v>769</v>
      </c>
      <c r="D124" t="s">
        <v>742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416</v>
      </c>
      <c r="B125" t="s">
        <v>522</v>
      </c>
      <c r="C125" t="s">
        <v>770</v>
      </c>
      <c r="D125" t="s">
        <v>744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288</v>
      </c>
      <c r="B126" t="s">
        <v>523</v>
      </c>
      <c r="C126" t="s">
        <v>771</v>
      </c>
      <c r="D126" t="s">
        <v>742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419</v>
      </c>
      <c r="B127" t="s">
        <v>524</v>
      </c>
      <c r="C127" t="s">
        <v>772</v>
      </c>
      <c r="D127" t="s">
        <v>742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421</v>
      </c>
      <c r="B128" t="s">
        <v>525</v>
      </c>
      <c r="C128" t="s">
        <v>773</v>
      </c>
      <c r="D128" t="s">
        <v>744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300</v>
      </c>
      <c r="B129" t="s">
        <v>526</v>
      </c>
      <c r="C129" t="s">
        <v>774</v>
      </c>
      <c r="D129" t="s">
        <v>742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527</v>
      </c>
      <c r="B130" t="s">
        <v>528</v>
      </c>
      <c r="C130" t="s">
        <v>775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529</v>
      </c>
      <c r="B131" t="s">
        <v>530</v>
      </c>
      <c r="C131" t="s">
        <v>776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531</v>
      </c>
      <c r="C132" t="s">
        <v>777</v>
      </c>
    </row>
    <row r="133" spans="1:36" x14ac:dyDescent="0.25">
      <c r="A133" t="s">
        <v>407</v>
      </c>
      <c r="C133" t="s">
        <v>778</v>
      </c>
    </row>
    <row r="134" spans="1:36" x14ac:dyDescent="0.25">
      <c r="A134" t="s">
        <v>408</v>
      </c>
      <c r="B134" t="s">
        <v>532</v>
      </c>
      <c r="C134" t="s">
        <v>779</v>
      </c>
      <c r="D134" t="s">
        <v>360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410</v>
      </c>
      <c r="B135" t="s">
        <v>533</v>
      </c>
      <c r="C135" t="s">
        <v>780</v>
      </c>
      <c r="D135" t="s">
        <v>360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412</v>
      </c>
      <c r="B136" t="s">
        <v>534</v>
      </c>
      <c r="C136" t="s">
        <v>781</v>
      </c>
      <c r="D136" t="s">
        <v>360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414</v>
      </c>
      <c r="B137" t="s">
        <v>535</v>
      </c>
      <c r="C137" t="s">
        <v>782</v>
      </c>
      <c r="D137" t="s">
        <v>360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416</v>
      </c>
      <c r="B138" t="s">
        <v>536</v>
      </c>
      <c r="C138" t="s">
        <v>783</v>
      </c>
      <c r="D138" t="s">
        <v>360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288</v>
      </c>
      <c r="B139" t="s">
        <v>537</v>
      </c>
      <c r="C139" t="s">
        <v>784</v>
      </c>
      <c r="D139" t="s">
        <v>360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419</v>
      </c>
      <c r="B140" t="s">
        <v>538</v>
      </c>
      <c r="C140" t="s">
        <v>785</v>
      </c>
      <c r="D140" t="s">
        <v>360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421</v>
      </c>
      <c r="B141" t="s">
        <v>539</v>
      </c>
      <c r="C141" t="s">
        <v>786</v>
      </c>
      <c r="D141" t="s">
        <v>360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300</v>
      </c>
      <c r="B142" t="s">
        <v>540</v>
      </c>
      <c r="C142" t="s">
        <v>787</v>
      </c>
      <c r="D142" t="s">
        <v>360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424</v>
      </c>
      <c r="B143" t="s">
        <v>541</v>
      </c>
      <c r="C143" t="s">
        <v>788</v>
      </c>
      <c r="D143" t="s">
        <v>360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426</v>
      </c>
      <c r="C144" t="s">
        <v>789</v>
      </c>
    </row>
    <row r="145" spans="1:36" x14ac:dyDescent="0.25">
      <c r="A145" t="s">
        <v>408</v>
      </c>
      <c r="B145" t="s">
        <v>542</v>
      </c>
      <c r="C145" t="s">
        <v>790</v>
      </c>
      <c r="D145" t="s">
        <v>360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410</v>
      </c>
      <c r="B146" t="s">
        <v>543</v>
      </c>
      <c r="C146" t="s">
        <v>791</v>
      </c>
      <c r="D146" t="s">
        <v>360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412</v>
      </c>
      <c r="B147" t="s">
        <v>544</v>
      </c>
      <c r="C147" t="s">
        <v>792</v>
      </c>
      <c r="D147" t="s">
        <v>360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414</v>
      </c>
      <c r="B148" t="s">
        <v>545</v>
      </c>
      <c r="C148" t="s">
        <v>793</v>
      </c>
      <c r="D148" t="s">
        <v>360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416</v>
      </c>
      <c r="B149" t="s">
        <v>546</v>
      </c>
      <c r="C149" t="s">
        <v>794</v>
      </c>
      <c r="D149" t="s">
        <v>360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288</v>
      </c>
      <c r="B150" t="s">
        <v>547</v>
      </c>
      <c r="C150" t="s">
        <v>795</v>
      </c>
      <c r="D150" t="s">
        <v>360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419</v>
      </c>
      <c r="B151" t="s">
        <v>548</v>
      </c>
      <c r="C151" t="s">
        <v>796</v>
      </c>
      <c r="D151" t="s">
        <v>360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421</v>
      </c>
      <c r="B152" t="s">
        <v>549</v>
      </c>
      <c r="C152" t="s">
        <v>797</v>
      </c>
      <c r="D152" t="s">
        <v>360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300</v>
      </c>
      <c r="B153" t="s">
        <v>550</v>
      </c>
      <c r="C153" t="s">
        <v>798</v>
      </c>
      <c r="D153" t="s">
        <v>360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436</v>
      </c>
      <c r="B154" t="s">
        <v>551</v>
      </c>
      <c r="C154" t="s">
        <v>799</v>
      </c>
      <c r="D154" t="s">
        <v>360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438</v>
      </c>
      <c r="C155" t="s">
        <v>800</v>
      </c>
    </row>
    <row r="156" spans="1:36" x14ac:dyDescent="0.25">
      <c r="A156" t="s">
        <v>408</v>
      </c>
      <c r="B156" t="s">
        <v>552</v>
      </c>
      <c r="C156" t="s">
        <v>801</v>
      </c>
      <c r="D156" t="s">
        <v>360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410</v>
      </c>
      <c r="B157" t="s">
        <v>553</v>
      </c>
      <c r="C157" t="s">
        <v>802</v>
      </c>
      <c r="D157" t="s">
        <v>360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412</v>
      </c>
      <c r="B158" t="s">
        <v>554</v>
      </c>
      <c r="C158" t="s">
        <v>803</v>
      </c>
      <c r="D158" t="s">
        <v>360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414</v>
      </c>
      <c r="B159" t="s">
        <v>555</v>
      </c>
      <c r="C159" t="s">
        <v>804</v>
      </c>
      <c r="D159" t="s">
        <v>360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416</v>
      </c>
      <c r="B160" t="s">
        <v>556</v>
      </c>
      <c r="C160" t="s">
        <v>805</v>
      </c>
      <c r="D160" t="s">
        <v>360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288</v>
      </c>
      <c r="B161" t="s">
        <v>557</v>
      </c>
      <c r="C161" t="s">
        <v>806</v>
      </c>
      <c r="D161" t="s">
        <v>360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419</v>
      </c>
      <c r="B162" t="s">
        <v>558</v>
      </c>
      <c r="C162" t="s">
        <v>807</v>
      </c>
      <c r="D162" t="s">
        <v>360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421</v>
      </c>
      <c r="B163" t="s">
        <v>559</v>
      </c>
      <c r="C163" t="s">
        <v>808</v>
      </c>
      <c r="D163" t="s">
        <v>360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300</v>
      </c>
      <c r="B164" t="s">
        <v>560</v>
      </c>
      <c r="C164" t="s">
        <v>809</v>
      </c>
      <c r="D164" t="s">
        <v>360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448</v>
      </c>
      <c r="B165" t="s">
        <v>561</v>
      </c>
      <c r="C165" t="s">
        <v>810</v>
      </c>
      <c r="D165" t="s">
        <v>360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562</v>
      </c>
      <c r="C166" t="s">
        <v>811</v>
      </c>
      <c r="D166" t="s">
        <v>360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812</v>
      </c>
    </row>
    <row r="168" spans="1:36" x14ac:dyDescent="0.25">
      <c r="A168" t="s">
        <v>495</v>
      </c>
      <c r="C168" t="s">
        <v>813</v>
      </c>
    </row>
    <row r="169" spans="1:36" x14ac:dyDescent="0.25">
      <c r="A169" t="s">
        <v>407</v>
      </c>
      <c r="C169" t="s">
        <v>814</v>
      </c>
    </row>
    <row r="170" spans="1:36" x14ac:dyDescent="0.25">
      <c r="A170" t="s">
        <v>408</v>
      </c>
      <c r="B170" t="s">
        <v>563</v>
      </c>
      <c r="C170" t="s">
        <v>815</v>
      </c>
      <c r="D170" t="s">
        <v>742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410</v>
      </c>
      <c r="B171" t="s">
        <v>564</v>
      </c>
      <c r="C171" t="s">
        <v>816</v>
      </c>
      <c r="D171" t="s">
        <v>744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412</v>
      </c>
      <c r="B172" t="s">
        <v>565</v>
      </c>
      <c r="C172" t="s">
        <v>817</v>
      </c>
      <c r="D172" t="s">
        <v>744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414</v>
      </c>
      <c r="B173" t="s">
        <v>566</v>
      </c>
      <c r="C173" t="s">
        <v>818</v>
      </c>
      <c r="D173" t="s">
        <v>744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416</v>
      </c>
      <c r="B174" t="s">
        <v>567</v>
      </c>
      <c r="C174" t="s">
        <v>819</v>
      </c>
      <c r="D174" t="s">
        <v>744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288</v>
      </c>
      <c r="B175" t="s">
        <v>568</v>
      </c>
      <c r="C175" t="s">
        <v>820</v>
      </c>
      <c r="D175" t="s">
        <v>742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419</v>
      </c>
      <c r="B176" t="s">
        <v>569</v>
      </c>
      <c r="C176" t="s">
        <v>821</v>
      </c>
      <c r="D176" t="s">
        <v>742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421</v>
      </c>
      <c r="B177" t="s">
        <v>570</v>
      </c>
      <c r="C177" t="s">
        <v>822</v>
      </c>
      <c r="D177" t="s">
        <v>744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300</v>
      </c>
      <c r="B178" t="s">
        <v>571</v>
      </c>
      <c r="C178" t="s">
        <v>823</v>
      </c>
      <c r="D178" t="s">
        <v>742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505</v>
      </c>
      <c r="B179" t="s">
        <v>572</v>
      </c>
      <c r="C179" t="s">
        <v>824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426</v>
      </c>
      <c r="C180" t="s">
        <v>825</v>
      </c>
    </row>
    <row r="181" spans="1:36" x14ac:dyDescent="0.25">
      <c r="A181" t="s">
        <v>408</v>
      </c>
      <c r="B181" t="s">
        <v>573</v>
      </c>
      <c r="C181" t="s">
        <v>826</v>
      </c>
      <c r="D181" t="s">
        <v>742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410</v>
      </c>
      <c r="B182" t="s">
        <v>574</v>
      </c>
      <c r="C182" t="s">
        <v>827</v>
      </c>
      <c r="D182" t="s">
        <v>744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412</v>
      </c>
      <c r="B183" t="s">
        <v>575</v>
      </c>
      <c r="C183" t="s">
        <v>828</v>
      </c>
      <c r="D183" t="s">
        <v>744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414</v>
      </c>
      <c r="B184" t="s">
        <v>576</v>
      </c>
      <c r="C184" t="s">
        <v>829</v>
      </c>
      <c r="D184" t="s">
        <v>744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416</v>
      </c>
      <c r="B185" t="s">
        <v>577</v>
      </c>
      <c r="C185" t="s">
        <v>830</v>
      </c>
      <c r="D185" t="s">
        <v>759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288</v>
      </c>
      <c r="B186" t="s">
        <v>578</v>
      </c>
      <c r="C186" t="s">
        <v>831</v>
      </c>
      <c r="D186" t="s">
        <v>744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419</v>
      </c>
      <c r="B187" t="s">
        <v>579</v>
      </c>
      <c r="C187" t="s">
        <v>832</v>
      </c>
      <c r="D187" t="s">
        <v>744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421</v>
      </c>
      <c r="B188" t="s">
        <v>580</v>
      </c>
      <c r="C188" t="s">
        <v>833</v>
      </c>
      <c r="D188" t="s">
        <v>744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300</v>
      </c>
      <c r="B189" t="s">
        <v>581</v>
      </c>
      <c r="C189" t="s">
        <v>834</v>
      </c>
      <c r="D189" t="s">
        <v>744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516</v>
      </c>
      <c r="B190" t="s">
        <v>582</v>
      </c>
      <c r="C190" t="s">
        <v>835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438</v>
      </c>
      <c r="C191" t="s">
        <v>836</v>
      </c>
    </row>
    <row r="192" spans="1:36" x14ac:dyDescent="0.25">
      <c r="A192" t="s">
        <v>408</v>
      </c>
      <c r="B192" t="s">
        <v>583</v>
      </c>
      <c r="C192" t="s">
        <v>837</v>
      </c>
      <c r="D192" t="s">
        <v>742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410</v>
      </c>
      <c r="B193" t="s">
        <v>584</v>
      </c>
      <c r="C193" t="s">
        <v>838</v>
      </c>
      <c r="D193" t="s">
        <v>744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412</v>
      </c>
      <c r="B194" t="s">
        <v>585</v>
      </c>
      <c r="C194" t="s">
        <v>839</v>
      </c>
      <c r="D194" t="s">
        <v>744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414</v>
      </c>
      <c r="B195" t="s">
        <v>586</v>
      </c>
      <c r="C195" t="s">
        <v>840</v>
      </c>
      <c r="D195" t="s">
        <v>742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416</v>
      </c>
      <c r="B196" t="s">
        <v>587</v>
      </c>
      <c r="C196" t="s">
        <v>841</v>
      </c>
      <c r="D196" t="s">
        <v>744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288</v>
      </c>
      <c r="B197" t="s">
        <v>588</v>
      </c>
      <c r="C197" t="s">
        <v>842</v>
      </c>
      <c r="D197" t="s">
        <v>742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419</v>
      </c>
      <c r="B198" t="s">
        <v>589</v>
      </c>
      <c r="C198" t="s">
        <v>843</v>
      </c>
      <c r="D198" t="s">
        <v>742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421</v>
      </c>
      <c r="B199" t="s">
        <v>590</v>
      </c>
      <c r="C199" t="s">
        <v>844</v>
      </c>
      <c r="D199" t="s">
        <v>744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300</v>
      </c>
      <c r="B200" t="s">
        <v>591</v>
      </c>
      <c r="C200" t="s">
        <v>845</v>
      </c>
      <c r="D200" t="s">
        <v>742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527</v>
      </c>
      <c r="B201" t="s">
        <v>592</v>
      </c>
      <c r="C201" t="s">
        <v>846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529</v>
      </c>
      <c r="B202" t="s">
        <v>593</v>
      </c>
      <c r="C202" t="s">
        <v>847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594</v>
      </c>
      <c r="C203" t="s">
        <v>848</v>
      </c>
    </row>
    <row r="204" spans="1:36" x14ac:dyDescent="0.25">
      <c r="A204" t="s">
        <v>407</v>
      </c>
      <c r="C204" t="s">
        <v>849</v>
      </c>
    </row>
    <row r="205" spans="1:36" x14ac:dyDescent="0.25">
      <c r="A205" t="s">
        <v>408</v>
      </c>
      <c r="B205" t="s">
        <v>595</v>
      </c>
      <c r="C205" t="s">
        <v>850</v>
      </c>
      <c r="D205" t="s">
        <v>164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410</v>
      </c>
      <c r="B206" t="s">
        <v>596</v>
      </c>
      <c r="C206" t="s">
        <v>851</v>
      </c>
      <c r="D206" t="s">
        <v>164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412</v>
      </c>
      <c r="B207" t="s">
        <v>597</v>
      </c>
      <c r="C207" t="s">
        <v>852</v>
      </c>
      <c r="D207" t="s">
        <v>164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414</v>
      </c>
      <c r="B208" t="s">
        <v>598</v>
      </c>
      <c r="C208" t="s">
        <v>853</v>
      </c>
      <c r="D208" t="s">
        <v>164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416</v>
      </c>
      <c r="B209" t="s">
        <v>599</v>
      </c>
      <c r="C209" t="s">
        <v>854</v>
      </c>
      <c r="D209" t="s">
        <v>164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288</v>
      </c>
      <c r="B210" t="s">
        <v>600</v>
      </c>
      <c r="C210" t="s">
        <v>855</v>
      </c>
      <c r="D210" t="s">
        <v>164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419</v>
      </c>
      <c r="B211" t="s">
        <v>601</v>
      </c>
      <c r="C211" t="s">
        <v>856</v>
      </c>
      <c r="D211" t="s">
        <v>164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421</v>
      </c>
      <c r="B212" t="s">
        <v>602</v>
      </c>
      <c r="C212" t="s">
        <v>857</v>
      </c>
      <c r="D212" t="s">
        <v>164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300</v>
      </c>
      <c r="B213" t="s">
        <v>603</v>
      </c>
      <c r="C213" t="s">
        <v>858</v>
      </c>
      <c r="D213" t="s">
        <v>164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424</v>
      </c>
      <c r="B214" t="s">
        <v>604</v>
      </c>
      <c r="C214" t="s">
        <v>859</v>
      </c>
      <c r="D214" t="s">
        <v>164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426</v>
      </c>
      <c r="C215" t="s">
        <v>860</v>
      </c>
    </row>
    <row r="216" spans="1:36" x14ac:dyDescent="0.25">
      <c r="A216" t="s">
        <v>408</v>
      </c>
      <c r="B216" t="s">
        <v>605</v>
      </c>
      <c r="C216" t="s">
        <v>861</v>
      </c>
      <c r="D216" t="s">
        <v>164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410</v>
      </c>
      <c r="B217" t="s">
        <v>606</v>
      </c>
      <c r="C217" t="s">
        <v>862</v>
      </c>
      <c r="D217" t="s">
        <v>164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412</v>
      </c>
      <c r="B218" t="s">
        <v>607</v>
      </c>
      <c r="C218" t="s">
        <v>863</v>
      </c>
      <c r="D218" t="s">
        <v>164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414</v>
      </c>
      <c r="B219" t="s">
        <v>608</v>
      </c>
      <c r="C219" t="s">
        <v>864</v>
      </c>
      <c r="D219" t="s">
        <v>164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416</v>
      </c>
      <c r="B220" t="s">
        <v>609</v>
      </c>
      <c r="C220" t="s">
        <v>865</v>
      </c>
      <c r="D220" t="s">
        <v>164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288</v>
      </c>
      <c r="B221" t="s">
        <v>610</v>
      </c>
      <c r="C221" t="s">
        <v>866</v>
      </c>
      <c r="D221" t="s">
        <v>164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419</v>
      </c>
      <c r="B222" t="s">
        <v>611</v>
      </c>
      <c r="C222" t="s">
        <v>867</v>
      </c>
      <c r="D222" t="s">
        <v>164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421</v>
      </c>
      <c r="B223" t="s">
        <v>612</v>
      </c>
      <c r="C223" t="s">
        <v>868</v>
      </c>
      <c r="D223" t="s">
        <v>164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300</v>
      </c>
      <c r="B224" t="s">
        <v>613</v>
      </c>
      <c r="C224" t="s">
        <v>869</v>
      </c>
      <c r="D224" t="s">
        <v>164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436</v>
      </c>
      <c r="B225" t="s">
        <v>614</v>
      </c>
      <c r="C225" t="s">
        <v>870</v>
      </c>
      <c r="D225" t="s">
        <v>164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438</v>
      </c>
      <c r="C226" t="s">
        <v>871</v>
      </c>
    </row>
    <row r="227" spans="1:36" x14ac:dyDescent="0.25">
      <c r="A227" t="s">
        <v>408</v>
      </c>
      <c r="B227" t="s">
        <v>615</v>
      </c>
      <c r="C227" t="s">
        <v>872</v>
      </c>
      <c r="D227" t="s">
        <v>164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410</v>
      </c>
      <c r="B228" t="s">
        <v>616</v>
      </c>
      <c r="C228" t="s">
        <v>873</v>
      </c>
      <c r="D228" t="s">
        <v>164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412</v>
      </c>
      <c r="B229" t="s">
        <v>617</v>
      </c>
      <c r="C229" t="s">
        <v>874</v>
      </c>
      <c r="D229" t="s">
        <v>164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414</v>
      </c>
      <c r="B230" t="s">
        <v>618</v>
      </c>
      <c r="C230" t="s">
        <v>875</v>
      </c>
      <c r="D230" t="s">
        <v>164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416</v>
      </c>
      <c r="B231" t="s">
        <v>619</v>
      </c>
      <c r="C231" t="s">
        <v>876</v>
      </c>
      <c r="D231" t="s">
        <v>164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288</v>
      </c>
      <c r="B232" t="s">
        <v>620</v>
      </c>
      <c r="C232" t="s">
        <v>877</v>
      </c>
      <c r="D232" t="s">
        <v>164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419</v>
      </c>
      <c r="B233" t="s">
        <v>621</v>
      </c>
      <c r="C233" t="s">
        <v>878</v>
      </c>
      <c r="D233" t="s">
        <v>164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421</v>
      </c>
      <c r="B234" t="s">
        <v>622</v>
      </c>
      <c r="C234" t="s">
        <v>879</v>
      </c>
      <c r="D234" t="s">
        <v>164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300</v>
      </c>
      <c r="B235" t="s">
        <v>623</v>
      </c>
      <c r="C235" t="s">
        <v>880</v>
      </c>
      <c r="D235" t="s">
        <v>164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448</v>
      </c>
      <c r="B236" t="s">
        <v>624</v>
      </c>
      <c r="C236" t="s">
        <v>881</v>
      </c>
      <c r="D236" t="s">
        <v>164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276</v>
      </c>
      <c r="B237" t="s">
        <v>625</v>
      </c>
      <c r="C237" t="s">
        <v>882</v>
      </c>
      <c r="D237" t="s">
        <v>164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883</v>
      </c>
    </row>
    <row r="239" spans="1:36" x14ac:dyDescent="0.25">
      <c r="A239" t="s">
        <v>626</v>
      </c>
      <c r="B239" t="s">
        <v>627</v>
      </c>
      <c r="C239" t="s">
        <v>884</v>
      </c>
      <c r="D239" t="s">
        <v>885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628</v>
      </c>
      <c r="B240" t="s">
        <v>629</v>
      </c>
      <c r="C240" t="s">
        <v>886</v>
      </c>
      <c r="D240" t="s">
        <v>887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630</v>
      </c>
      <c r="C241" t="s">
        <v>888</v>
      </c>
    </row>
    <row r="242" spans="1:36" x14ac:dyDescent="0.25">
      <c r="A242" t="s">
        <v>631</v>
      </c>
      <c r="B242" t="s">
        <v>632</v>
      </c>
      <c r="C242" t="s">
        <v>889</v>
      </c>
      <c r="D242" t="s">
        <v>696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633</v>
      </c>
      <c r="B243" t="s">
        <v>634</v>
      </c>
      <c r="C243" t="s">
        <v>890</v>
      </c>
      <c r="D243" t="s">
        <v>696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635</v>
      </c>
      <c r="B244" t="s">
        <v>636</v>
      </c>
      <c r="C244" t="s">
        <v>891</v>
      </c>
      <c r="D244" t="s">
        <v>696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637</v>
      </c>
      <c r="B245" t="s">
        <v>638</v>
      </c>
      <c r="C245" t="s">
        <v>892</v>
      </c>
      <c r="D245" t="s">
        <v>696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893</v>
      </c>
    </row>
    <row r="247" spans="1:36" x14ac:dyDescent="0.25">
      <c r="A247" t="s">
        <v>639</v>
      </c>
      <c r="B247" t="s">
        <v>640</v>
      </c>
      <c r="C247" t="s">
        <v>894</v>
      </c>
      <c r="D247" t="s">
        <v>885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628</v>
      </c>
      <c r="B248" t="s">
        <v>641</v>
      </c>
      <c r="C248" t="s">
        <v>895</v>
      </c>
      <c r="D248" t="s">
        <v>887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630</v>
      </c>
      <c r="C249" t="s">
        <v>896</v>
      </c>
    </row>
    <row r="250" spans="1:36" x14ac:dyDescent="0.25">
      <c r="A250" t="s">
        <v>631</v>
      </c>
      <c r="B250" t="s">
        <v>642</v>
      </c>
      <c r="C250" t="s">
        <v>897</v>
      </c>
      <c r="D250" t="s">
        <v>696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633</v>
      </c>
      <c r="B251" t="s">
        <v>643</v>
      </c>
      <c r="C251" t="s">
        <v>898</v>
      </c>
      <c r="D251" t="s">
        <v>696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635</v>
      </c>
      <c r="B252" t="s">
        <v>644</v>
      </c>
      <c r="C252" t="s">
        <v>899</v>
      </c>
      <c r="D252" t="s">
        <v>696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637</v>
      </c>
      <c r="B253" t="s">
        <v>645</v>
      </c>
      <c r="C253" t="s">
        <v>900</v>
      </c>
      <c r="D253" t="s">
        <v>696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901</v>
      </c>
    </row>
    <row r="255" spans="1:36" x14ac:dyDescent="0.25">
      <c r="A255" t="s">
        <v>646</v>
      </c>
      <c r="B255" t="s">
        <v>647</v>
      </c>
      <c r="C255" t="s">
        <v>902</v>
      </c>
      <c r="D255" t="s">
        <v>903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648</v>
      </c>
      <c r="B256" t="s">
        <v>649</v>
      </c>
      <c r="C256" t="s">
        <v>904</v>
      </c>
      <c r="D256" t="s">
        <v>903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650</v>
      </c>
      <c r="B257" t="s">
        <v>651</v>
      </c>
      <c r="C257" t="s">
        <v>905</v>
      </c>
      <c r="D257" t="s">
        <v>903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630</v>
      </c>
      <c r="C258" t="s">
        <v>906</v>
      </c>
    </row>
    <row r="259" spans="1:36" x14ac:dyDescent="0.25">
      <c r="A259" t="s">
        <v>631</v>
      </c>
      <c r="B259" t="s">
        <v>652</v>
      </c>
      <c r="C259" t="s">
        <v>907</v>
      </c>
      <c r="D259" t="s">
        <v>696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633</v>
      </c>
      <c r="B260" t="s">
        <v>653</v>
      </c>
      <c r="C260" t="s">
        <v>908</v>
      </c>
      <c r="D260" t="s">
        <v>696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635</v>
      </c>
      <c r="B261" t="s">
        <v>654</v>
      </c>
      <c r="C261" t="s">
        <v>909</v>
      </c>
      <c r="D261" t="s">
        <v>696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637</v>
      </c>
      <c r="B262" t="s">
        <v>655</v>
      </c>
      <c r="C262" t="s">
        <v>910</v>
      </c>
      <c r="D262" t="s">
        <v>696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60"/>
  <sheetViews>
    <sheetView topLeftCell="A25" workbookViewId="0">
      <selection activeCell="A33" sqref="A33"/>
    </sheetView>
  </sheetViews>
  <sheetFormatPr defaultColWidth="9.140625" defaultRowHeight="15" x14ac:dyDescent="0.25"/>
  <cols>
    <col min="1" max="1" width="28.42578125" customWidth="1"/>
  </cols>
  <sheetData>
    <row r="1" spans="1:1" x14ac:dyDescent="0.25">
      <c r="A1" s="1" t="s">
        <v>67</v>
      </c>
    </row>
    <row r="2" spans="1:1" x14ac:dyDescent="0.25">
      <c r="A2" s="15">
        <v>5</v>
      </c>
    </row>
    <row r="4" spans="1:1" x14ac:dyDescent="0.25">
      <c r="A4" t="s">
        <v>62</v>
      </c>
    </row>
    <row r="5" spans="1:1" x14ac:dyDescent="0.25">
      <c r="A5" t="s">
        <v>63</v>
      </c>
    </row>
    <row r="6" spans="1:1" x14ac:dyDescent="0.25">
      <c r="A6" t="s">
        <v>64</v>
      </c>
    </row>
    <row r="7" spans="1:1" x14ac:dyDescent="0.25">
      <c r="A7" t="s">
        <v>65</v>
      </c>
    </row>
    <row r="8" spans="1:1" x14ac:dyDescent="0.25">
      <c r="A8" t="s">
        <v>66</v>
      </c>
    </row>
    <row r="10" spans="1:1" x14ac:dyDescent="0.25">
      <c r="A10" s="1" t="s">
        <v>127</v>
      </c>
    </row>
    <row r="11" spans="1:1" x14ac:dyDescent="0.25">
      <c r="A11" s="15">
        <v>4</v>
      </c>
    </row>
    <row r="13" spans="1:1" x14ac:dyDescent="0.25">
      <c r="A13" t="s">
        <v>88</v>
      </c>
    </row>
    <row r="14" spans="1:1" x14ac:dyDescent="0.25">
      <c r="A14" t="s">
        <v>89</v>
      </c>
    </row>
    <row r="15" spans="1:1" x14ac:dyDescent="0.25">
      <c r="A15" t="s">
        <v>64</v>
      </c>
    </row>
    <row r="16" spans="1:1" x14ac:dyDescent="0.25">
      <c r="A16" t="s">
        <v>90</v>
      </c>
    </row>
    <row r="17" spans="1:1" x14ac:dyDescent="0.25">
      <c r="A17" t="s">
        <v>91</v>
      </c>
    </row>
    <row r="19" spans="1:1" x14ac:dyDescent="0.25">
      <c r="A19" t="s">
        <v>92</v>
      </c>
    </row>
    <row r="20" spans="1:1" x14ac:dyDescent="0.25">
      <c r="A20" t="s">
        <v>93</v>
      </c>
    </row>
    <row r="21" spans="1:1" x14ac:dyDescent="0.25">
      <c r="A21" t="s">
        <v>94</v>
      </c>
    </row>
    <row r="22" spans="1:1" x14ac:dyDescent="0.25">
      <c r="A22" t="s">
        <v>95</v>
      </c>
    </row>
    <row r="23" spans="1:1" x14ac:dyDescent="0.25">
      <c r="A23" t="s">
        <v>96</v>
      </c>
    </row>
    <row r="24" spans="1:1" x14ac:dyDescent="0.25">
      <c r="A24" t="s">
        <v>97</v>
      </c>
    </row>
    <row r="25" spans="1:1" x14ac:dyDescent="0.25">
      <c r="A25" t="s">
        <v>98</v>
      </c>
    </row>
    <row r="27" spans="1:1" x14ac:dyDescent="0.25">
      <c r="A27" s="1" t="s">
        <v>138</v>
      </c>
    </row>
    <row r="28" spans="1:1" x14ac:dyDescent="0.25">
      <c r="A28" s="15" t="s">
        <v>925</v>
      </c>
    </row>
    <row r="29" spans="1:1" x14ac:dyDescent="0.25">
      <c r="A29" s="15" t="s">
        <v>926</v>
      </c>
    </row>
    <row r="31" spans="1:1" x14ac:dyDescent="0.25">
      <c r="A31" s="1" t="s">
        <v>944</v>
      </c>
    </row>
    <row r="33" spans="1:17" x14ac:dyDescent="0.25">
      <c r="A33" s="34" t="s">
        <v>927</v>
      </c>
    </row>
    <row r="35" spans="1:17" x14ac:dyDescent="0.25">
      <c r="E35" s="30"/>
      <c r="F35" s="30"/>
      <c r="G35" s="30"/>
      <c r="H35" s="30"/>
      <c r="I35" s="30"/>
      <c r="J35" s="30"/>
      <c r="K35" s="30" t="s">
        <v>945</v>
      </c>
      <c r="L35" s="30"/>
      <c r="M35" s="30"/>
      <c r="N35" s="30"/>
      <c r="O35" s="30"/>
    </row>
    <row r="36" spans="1:17" s="28" customFormat="1" x14ac:dyDescent="0.25"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</row>
    <row r="37" spans="1:17" s="28" customFormat="1" x14ac:dyDescent="0.25"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</row>
    <row r="38" spans="1:17" s="28" customFormat="1" x14ac:dyDescent="0.25"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</row>
    <row r="45" spans="1:17" x14ac:dyDescent="0.25">
      <c r="K45" t="s">
        <v>946</v>
      </c>
    </row>
    <row r="56" spans="1:2" x14ac:dyDescent="0.25">
      <c r="A56" t="s">
        <v>943</v>
      </c>
    </row>
    <row r="58" spans="1:2" x14ac:dyDescent="0.25">
      <c r="A58" t="s">
        <v>947</v>
      </c>
      <c r="B58">
        <f>SUM('AEO 49'!E210,'AEO 49'!E221,'AEO 44'!G36)</f>
        <v>1.326343</v>
      </c>
    </row>
    <row r="59" spans="1:2" x14ac:dyDescent="0.25">
      <c r="A59" t="s">
        <v>948</v>
      </c>
      <c r="B59">
        <f>SUM('AEO 49'!E214,'AEO 49'!E225,'AEO 44'!K36)</f>
        <v>1079.7512820000002</v>
      </c>
    </row>
    <row r="60" spans="1:2" x14ac:dyDescent="0.25">
      <c r="A60" t="s">
        <v>942</v>
      </c>
      <c r="B60" s="35">
        <f>B58/B59</f>
        <v>1.228378259059108E-3</v>
      </c>
    </row>
  </sheetData>
  <hyperlinks>
    <hyperlink ref="A33" r:id="rId1" xr:uid="{21E58E80-C89D-48AA-B679-F2359EAD50AA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2" workbookViewId="0">
      <selection activeCell="G34" sqref="G34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103</v>
      </c>
      <c r="H1" s="16" t="s">
        <v>140</v>
      </c>
      <c r="I1" s="17"/>
      <c r="J1" s="18"/>
      <c r="K1" s="18"/>
      <c r="L1" s="18"/>
      <c r="N1" s="16" t="s">
        <v>139</v>
      </c>
      <c r="O1" s="17"/>
      <c r="P1" s="18"/>
      <c r="Q1" s="18"/>
      <c r="R1" s="18"/>
    </row>
    <row r="2" spans="1:38" x14ac:dyDescent="0.25">
      <c r="A2" t="s">
        <v>104</v>
      </c>
      <c r="H2" s="9" t="s">
        <v>99</v>
      </c>
      <c r="I2" s="19">
        <v>1</v>
      </c>
      <c r="N2" s="9" t="s">
        <v>99</v>
      </c>
      <c r="O2" s="19">
        <v>1</v>
      </c>
    </row>
    <row r="3" spans="1:38" x14ac:dyDescent="0.25">
      <c r="A3" t="s">
        <v>105</v>
      </c>
      <c r="H3" s="9" t="s">
        <v>100</v>
      </c>
      <c r="I3" s="19">
        <v>-0.3</v>
      </c>
      <c r="N3" s="9" t="s">
        <v>100</v>
      </c>
      <c r="O3" s="19">
        <v>-0.7</v>
      </c>
    </row>
    <row r="4" spans="1:38" ht="15.75" thickBot="1" x14ac:dyDescent="0.3">
      <c r="A4" t="s">
        <v>106</v>
      </c>
      <c r="H4" s="10" t="s">
        <v>101</v>
      </c>
      <c r="I4" s="20">
        <v>-16</v>
      </c>
      <c r="N4" s="10" t="s">
        <v>101</v>
      </c>
      <c r="O4" s="20">
        <v>-5</v>
      </c>
    </row>
    <row r="5" spans="1:38" x14ac:dyDescent="0.25">
      <c r="A5" t="s">
        <v>107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102</v>
      </c>
    </row>
    <row r="7" spans="1:38" x14ac:dyDescent="0.25">
      <c r="A7" s="12"/>
      <c r="B7" s="12"/>
      <c r="C7" s="12" t="s">
        <v>924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137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0.3</v>
      </c>
      <c r="E10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0.34012692312920811</v>
      </c>
      <c r="I10">
        <f>IF($F10="s-curve",$D10+($E10-$D10)*$O$2/(1+EXP($O$3*(COUNT($H$9:I$9)+$O$4))),TREND($D10:$E10,$D$9:$E$9,I$9))</f>
        <v>0.37636777483692907</v>
      </c>
      <c r="J10">
        <f>IF($F10="s-curve",$D10+($E10-$D10)*$O$2/(1+EXP($O$3*(COUNT($H$9:J$9)+$O$4))),TREND($D10:$E10,$D$9:$E$9,J$9))</f>
        <v>0.43847127800899277</v>
      </c>
      <c r="K10">
        <f>IF($F10="s-curve",$D10+($E10-$D10)*$O$2/(1+EXP($O$3*(COUNT($H$9:K$9)+$O$4))),TREND($D10:$E10,$D$9:$E$9,K$9))</f>
        <v>0.53226855948228369</v>
      </c>
      <c r="L10">
        <f>IF($F10="s-curve",$D10+($E10-$D10)*$O$2/(1+EXP($O$3*(COUNT($H$9:L$9)+$O$4))),TREND($D10:$E10,$D$9:$E$9,L$9))</f>
        <v>0.64999999999999991</v>
      </c>
      <c r="M10">
        <f>IF($F10="s-curve",$D10+($E10-$D10)*$O$2/(1+EXP($O$3*(COUNT($H$9:M$9)+$O$4))),TREND($D10:$E10,$D$9:$E$9,M$9))</f>
        <v>0.76773144051771625</v>
      </c>
      <c r="N10">
        <f>IF($F10="s-curve",$D10+($E10-$D10)*$O$2/(1+EXP($O$3*(COUNT($H$9:N$9)+$O$4))),TREND($D10:$E10,$D$9:$E$9,N$9))</f>
        <v>0.86152872199100705</v>
      </c>
      <c r="O10">
        <f>IF($F10="s-curve",$D10+($E10-$D10)*$O$2/(1+EXP($O$3*(COUNT($H$9:O$9)+$O$4))),TREND($D10:$E10,$D$9:$E$9,O$9))</f>
        <v>0.92363222516307086</v>
      </c>
      <c r="P10">
        <f>IF($F10="s-curve",$D10+($E10-$D10)*$O$2/(1+EXP($O$3*(COUNT($H$9:P$9)+$O$4))),TREND($D10:$E10,$D$9:$E$9,P$9))</f>
        <v>0.95987307687079193</v>
      </c>
      <c r="Q10">
        <f>IF($F10="s-curve",$D10+($E10-$D10)*$O$2/(1+EXP($O$3*(COUNT($H$9:Q$9)+$O$4))),TREND($D10:$E10,$D$9:$E$9,Q$9))</f>
        <v>0.97948143847405045</v>
      </c>
      <c r="R10">
        <f>IF($F10="s-curve",$D10+($E10-$D10)*$O$2/(1+EXP($O$3*(COUNT($H$9:R$9)+$O$4))),TREND($D10:$E10,$D$9:$E$9,R$9))</f>
        <v>0.98965817781470888</v>
      </c>
      <c r="S10">
        <f>IF($F10="s-curve",$D10+($E10-$D10)*$O$2/(1+EXP($O$3*(COUNT($H$9:S$9)+$O$4))),TREND($D10:$E10,$D$9:$E$9,S$9))</f>
        <v>0.99482592105900269</v>
      </c>
      <c r="T10">
        <f>IF($F10="s-curve",$D10+($E10-$D10)*$O$2/(1+EXP($O$3*(COUNT($H$9:T$9)+$O$4))),TREND($D10:$E10,$D$9:$E$9,T$9))</f>
        <v>0.9974210320703949</v>
      </c>
      <c r="U10">
        <f>IF($F10="s-curve",$D10+($E10-$D10)*$O$2/(1+EXP($O$3*(COUNT($H$9:U$9)+$O$4))),TREND($D10:$E10,$D$9:$E$9,U$9))</f>
        <v>0.99871694274025491</v>
      </c>
      <c r="V10">
        <f>IF($F10="s-curve",$D10+($E10-$D10)*$O$2/(1+EXP($O$3*(COUNT($H$9:V$9)+$O$4))),TREND($D10:$E10,$D$9:$E$9,V$9))</f>
        <v>0.99936226416391949</v>
      </c>
      <c r="W10">
        <f>IF($F10="s-curve",$D10+($E10-$D10)*$O$2/(1+EXP($O$3*(COUNT($H$9:W$9)+$O$4))),TREND($D10:$E10,$D$9:$E$9,W$9))</f>
        <v>0.99968316444373162</v>
      </c>
      <c r="X10">
        <f>IF($F10="s-curve",$D10+($E10-$D10)*$O$2/(1+EXP($O$3*(COUNT($H$9:X$9)+$O$4))),TREND($D10:$E10,$D$9:$E$9,X$9))</f>
        <v>0.99984262826083659</v>
      </c>
      <c r="Y10">
        <f>IF($F10="s-curve",$D10+($E10-$D10)*$O$2/(1+EXP($O$3*(COUNT($H$9:Y$9)+$O$4))),TREND($D10:$E10,$D$9:$E$9,Y$9))</f>
        <v>0.99992184266155926</v>
      </c>
      <c r="Z10">
        <f>IF($F10="s-curve",$D10+($E10-$D10)*$O$2/(1+EXP($O$3*(COUNT($H$9:Z$9)+$O$4))),TREND($D10:$E10,$D$9:$E$9,Z$9))</f>
        <v>0.99996118603269402</v>
      </c>
      <c r="AA10">
        <f>IF($F10="s-curve",$D10+($E10-$D10)*$O$2/(1+EXP($O$3*(COUNT($H$9:AA$9)+$O$4))),TREND($D10:$E10,$D$9:$E$9,AA$9))</f>
        <v>0.9999807250162196</v>
      </c>
      <c r="AB10">
        <f>IF($F10="s-curve",$D10+($E10-$D10)*$O$2/(1+EXP($O$3*(COUNT($H$9:AB$9)+$O$4))),TREND($D10:$E10,$D$9:$E$9,AB$9))</f>
        <v>0.9999904281936407</v>
      </c>
      <c r="AC10">
        <f>IF($F10="s-curve",$D10+($E10-$D10)*$O$2/(1+EXP($O$3*(COUNT($H$9:AC$9)+$O$4))),TREND($D10:$E10,$D$9:$E$9,AC$9))</f>
        <v>0.99999524674891127</v>
      </c>
      <c r="AD10">
        <f>IF($F10="s-curve",$D10+($E10-$D10)*$O$2/(1+EXP($O$3*(COUNT($H$9:AD$9)+$O$4))),TREND($D10:$E10,$D$9:$E$9,AD$9))</f>
        <v>0.99999763959729537</v>
      </c>
      <c r="AE10">
        <f>IF($F10="s-curve",$D10+($E10-$D10)*$O$2/(1+EXP($O$3*(COUNT($H$9:AE$9)+$O$4))),TREND($D10:$E10,$D$9:$E$9,AE$9))</f>
        <v>0.99999882785671601</v>
      </c>
      <c r="AF10">
        <f>IF($F10="s-curve",$D10+($E10-$D10)*$O$2/(1+EXP($O$3*(COUNT($H$9:AF$9)+$O$4))),TREND($D10:$E10,$D$9:$E$9,AF$9))</f>
        <v>0.99999941793038061</v>
      </c>
      <c r="AG10">
        <f>IF($F10="s-curve",$D10+($E10-$D10)*$O$2/(1+EXP($O$3*(COUNT($H$9:AG$9)+$O$4))),TREND($D10:$E10,$D$9:$E$9,AG$9))</f>
        <v>0.99999971095266016</v>
      </c>
      <c r="AH10">
        <f>IF($F10="s-curve",$D10+($E10-$D10)*$O$2/(1+EXP($O$3*(COUNT($H$9:AH$9)+$O$4))),TREND($D10:$E10,$D$9:$E$9,AH$9))</f>
        <v>0.99999985646330924</v>
      </c>
      <c r="AI10">
        <f>IF($F10="s-curve",$D10+($E10-$D10)*$O$2/(1+EXP($O$3*(COUNT($H$9:AI$9)+$O$4))),TREND($D10:$E10,$D$9:$E$9,AI$9))</f>
        <v>0.99999992872178134</v>
      </c>
      <c r="AJ10">
        <f>IF($F10="s-curve",$D10+($E10-$D10)*$O$2/(1+EXP($O$3*(COUNT($H$9:AJ$9)+$O$4))),TREND($D10:$E10,$D$9:$E$9,AJ$9))</f>
        <v>0.99999996460428231</v>
      </c>
      <c r="AK10">
        <f>IF($F10="s-curve",$D10+($E10-$D10)*$O$2/(1+EXP($O$3*(COUNT($H$9:AK$9)+$O$4))),TREND($D10:$E10,$D$9:$E$9,AK$9))</f>
        <v>0.99999998242300614</v>
      </c>
      <c r="AL10">
        <f>IF($F10="s-curve",$D10+($E10-$D10)*$O$2/(1+EXP($O$3*(COUNT($H$9:AL$9)+$O$4))),TREND($D10:$E10,$D$9:$E$9,AL$9))</f>
        <v>0.99999999127152317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2.5000000000000001E-2</v>
      </c>
      <c r="E14" s="22">
        <f>SUM(SUM(INDEX('AEO 39'!25:26,0,MATCH(E$9,'AEO 39'!$1:$1,0))),SUM(INDEX('AEO 39'!47:48,0,MATCH(E$9,'AEO 39'!$1:$1,0))))/INDEX('AEO 39'!$59:$59,MATCH(E$9,'AEO 39'!$1:$1,0))*Assumptions!A11*2</f>
        <v>0.13109351086063947</v>
      </c>
      <c r="F14" s="7" t="str">
        <f>IF(D14=E14,"n/a",IF(OR(C14="battery electric vehicle",C14="natural gas vehicle",C14="plugin hybrid vehicle",C14="hydrogen vehicle"),"s-curve","linear"))</f>
        <v>s-curve</v>
      </c>
      <c r="H14" s="22">
        <f t="shared" si="1"/>
        <v>2.5000000000000001E-2</v>
      </c>
      <c r="I14">
        <f>IF($F14="s-curve",$D14+($E14-$D14)*$I$2/(1+EXP($I$3*(COUNT($H$9:I$9)+$I$4))),TREND($D14:$E14,$D$9:$E$9,I$9))</f>
        <v>2.6567428891905699E-2</v>
      </c>
      <c r="J14">
        <f>IF($F14="s-curve",$D14+($E14-$D14)*$I$2/(1+EXP($I$3*(COUNT($H$9:J$9)+$I$4))),TREND($D14:$E14,$D$9:$E$9,J$9))</f>
        <v>2.7104927691876762E-2</v>
      </c>
      <c r="K14">
        <f>IF($F14="s-curve",$D14+($E14-$D14)*$I$2/(1+EXP($I$3*(COUNT($H$9:K$9)+$I$4))),TREND($D14:$E14,$D$9:$E$9,K$9))</f>
        <v>2.7821768426907579E-2</v>
      </c>
      <c r="L14">
        <f>IF($F14="s-curve",$D14+($E14-$D14)*$I$2/(1+EXP($I$3*(COUNT($H$9:L$9)+$I$4))),TREND($D14:$E14,$D$9:$E$9,L$9))</f>
        <v>2.8773872355422291E-2</v>
      </c>
      <c r="M14">
        <f>IF($F14="s-curve",$D14+($E14-$D14)*$I$2/(1+EXP($I$3*(COUNT($H$9:M$9)+$I$4))),TREND($D14:$E14,$D$9:$E$9,M$9))</f>
        <v>3.0031577391039493E-2</v>
      </c>
      <c r="N14">
        <f>IF($F14="s-curve",$D14+($E14-$D14)*$I$2/(1+EXP($I$3*(COUNT($H$9:N$9)+$I$4))),TREND($D14:$E14,$D$9:$E$9,N$9))</f>
        <v>3.168106443476388E-2</v>
      </c>
      <c r="O14">
        <f>IF($F14="s-curve",$D14+($E14-$D14)*$I$2/(1+EXP($I$3*(COUNT($H$9:O$9)+$I$4))),TREND($D14:$E14,$D$9:$E$9,O$9))</f>
        <v>3.3824083378786625E-2</v>
      </c>
      <c r="P14">
        <f>IF($F14="s-curve",$D14+($E14-$D14)*$I$2/(1+EXP($I$3*(COUNT($H$9:P$9)+$I$4))),TREND($D14:$E14,$D$9:$E$9,P$9))</f>
        <v>3.6574464784378008E-2</v>
      </c>
      <c r="Q14">
        <f>IF($F14="s-curve",$D14+($E14-$D14)*$I$2/(1+EXP($I$3*(COUNT($H$9:Q$9)+$I$4))),TREND($D14:$E14,$D$9:$E$9,Q$9))</f>
        <v>4.0049477494613184E-2</v>
      </c>
      <c r="R14">
        <f>IF($F14="s-curve",$D14+($E14-$D14)*$I$2/(1+EXP($I$3*(COUNT($H$9:R$9)+$I$4))),TREND($D14:$E14,$D$9:$E$9,R$9))</f>
        <v>4.4354164291207518E-2</v>
      </c>
      <c r="S14">
        <f>IF($F14="s-curve",$D14+($E14-$D14)*$I$2/(1+EXP($I$3*(COUNT($H$9:S$9)+$I$4))),TREND($D14:$E14,$D$9:$E$9,S$9))</f>
        <v>4.9558018395815848E-2</v>
      </c>
      <c r="T14">
        <f>IF($F14="s-curve",$D14+($E14-$D14)*$I$2/(1+EXP($I$3*(COUNT($H$9:T$9)+$I$4))),TREND($D14:$E14,$D$9:$E$9,T$9))</f>
        <v>5.5666382082527388E-2</v>
      </c>
      <c r="U14">
        <f>IF($F14="s-curve",$D14+($E14-$D14)*$I$2/(1+EXP($I$3*(COUNT($H$9:U$9)+$I$4))),TREND($D14:$E14,$D$9:$E$9,U$9))</f>
        <v>6.2593566523832689E-2</v>
      </c>
      <c r="V14">
        <f>IF($F14="s-curve",$D14+($E14-$D14)*$I$2/(1+EXP($I$3*(COUNT($H$9:V$9)+$I$4))),TREND($D14:$E14,$D$9:$E$9,V$9))</f>
        <v>7.0148887464468651E-2</v>
      </c>
      <c r="W14">
        <f>IF($F14="s-curve",$D14+($E14-$D14)*$I$2/(1+EXP($I$3*(COUNT($H$9:W$9)+$I$4))),TREND($D14:$E14,$D$9:$E$9,W$9))</f>
        <v>7.8046755430319747E-2</v>
      </c>
      <c r="X14">
        <f>IF($F14="s-curve",$D14+($E14-$D14)*$I$2/(1+EXP($I$3*(COUNT($H$9:X$9)+$I$4))),TREND($D14:$E14,$D$9:$E$9,X$9))</f>
        <v>8.5944623396170816E-2</v>
      </c>
      <c r="Y14">
        <f>IF($F14="s-curve",$D14+($E14-$D14)*$I$2/(1+EXP($I$3*(COUNT($H$9:Y$9)+$I$4))),TREND($D14:$E14,$D$9:$E$9,Y$9))</f>
        <v>9.3499944336806806E-2</v>
      </c>
      <c r="Z14">
        <f>IF($F14="s-curve",$D14+($E14-$D14)*$I$2/(1+EXP($I$3*(COUNT($H$9:Z$9)+$I$4))),TREND($D14:$E14,$D$9:$E$9,Z$9))</f>
        <v>0.10042712877811208</v>
      </c>
      <c r="AA14">
        <f>IF($F14="s-curve",$D14+($E14-$D14)*$I$2/(1+EXP($I$3*(COUNT($H$9:AA$9)+$I$4))),TREND($D14:$E14,$D$9:$E$9,AA$9))</f>
        <v>0.10653549246482363</v>
      </c>
      <c r="AB14">
        <f>IF($F14="s-curve",$D14+($E14-$D14)*$I$2/(1+EXP($I$3*(COUNT($H$9:AB$9)+$I$4))),TREND($D14:$E14,$D$9:$E$9,AB$9))</f>
        <v>0.11173934656943196</v>
      </c>
      <c r="AC14">
        <f>IF($F14="s-curve",$D14+($E14-$D14)*$I$2/(1+EXP($I$3*(COUNT($H$9:AC$9)+$I$4))),TREND($D14:$E14,$D$9:$E$9,AC$9))</f>
        <v>0.11604403336602631</v>
      </c>
      <c r="AD14">
        <f>IF($F14="s-curve",$D14+($E14-$D14)*$I$2/(1+EXP($I$3*(COUNT($H$9:AD$9)+$I$4))),TREND($D14:$E14,$D$9:$E$9,AD$9))</f>
        <v>0.11951904607626149</v>
      </c>
      <c r="AE14">
        <f>IF($F14="s-curve",$D14+($E14-$D14)*$I$2/(1+EXP($I$3*(COUNT($H$9:AE$9)+$I$4))),TREND($D14:$E14,$D$9:$E$9,AE$9))</f>
        <v>0.12226942748185285</v>
      </c>
      <c r="AF14">
        <f>IF($F14="s-curve",$D14+($E14-$D14)*$I$2/(1+EXP($I$3*(COUNT($H$9:AF$9)+$I$4))),TREND($D14:$E14,$D$9:$E$9,AF$9))</f>
        <v>0.12441244642587562</v>
      </c>
      <c r="AG14">
        <f>IF($F14="s-curve",$D14+($E14-$D14)*$I$2/(1+EXP($I$3*(COUNT($H$9:AG$9)+$I$4))),TREND($D14:$E14,$D$9:$E$9,AG$9))</f>
        <v>0.12606193346959998</v>
      </c>
      <c r="AH14">
        <f>IF($F14="s-curve",$D14+($E14-$D14)*$I$2/(1+EXP($I$3*(COUNT($H$9:AH$9)+$I$4))),TREND($D14:$E14,$D$9:$E$9,AH$9))</f>
        <v>0.12731963850521719</v>
      </c>
      <c r="AI14">
        <f>IF($F14="s-curve",$D14+($E14-$D14)*$I$2/(1+EXP($I$3*(COUNT($H$9:AI$9)+$I$4))),TREND($D14:$E14,$D$9:$E$9,AI$9))</f>
        <v>0.12827174243373191</v>
      </c>
      <c r="AJ14">
        <f>IF($F14="s-curve",$D14+($E14-$D14)*$I$2/(1+EXP($I$3*(COUNT($H$9:AJ$9)+$I$4))),TREND($D14:$E14,$D$9:$E$9,AJ$9))</f>
        <v>0.12898858316876272</v>
      </c>
      <c r="AK14">
        <f>IF($F14="s-curve",$D14+($E14-$D14)*$I$2/(1+EXP($I$3*(COUNT($H$9:AK$9)+$I$4))),TREND($D14:$E14,$D$9:$E$9,AK$9))</f>
        <v>0.12952608196873377</v>
      </c>
      <c r="AL14">
        <f>IF($F14="s-curve",$D14+($E14-$D14)*$I$2/(1+EXP($I$3*(COUNT($H$9:AL$9)+$I$4))),TREND($D14:$E14,$D$9:$E$9,AL$9))</f>
        <v>0.12992786754333543</v>
      </c>
    </row>
    <row r="15" spans="1:38" x14ac:dyDescent="0.25">
      <c r="C15" t="s">
        <v>125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126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123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0.13109351086063947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1.936779684237523E-3</v>
      </c>
      <c r="J21">
        <f>IF($F21="s-curve",$D21+($E21-$D21)*$I$2/(1+EXP($I$3*(COUNT($H$9:J$9)+$I$4))),TREND($D21:$E21,$D$9:$E$9,J$9))</f>
        <v>2.6009353352286976E-3</v>
      </c>
      <c r="K21">
        <f>IF($F21="s-curve",$D21+($E21-$D21)*$I$2/(1+EXP($I$3*(COUNT($H$9:K$9)+$I$4))),TREND($D21:$E21,$D$9:$E$9,K$9))</f>
        <v>3.4866932663292233E-3</v>
      </c>
      <c r="L21">
        <f>IF($F21="s-curve",$D21+($E21-$D21)*$I$2/(1+EXP($I$3*(COUNT($H$9:L$9)+$I$4))),TREND($D21:$E21,$D$9:$E$9,L$9))</f>
        <v>4.6631520872381935E-3</v>
      </c>
      <c r="M21">
        <f>IF($F21="s-curve",$D21+($E21-$D21)*$I$2/(1+EXP($I$3*(COUNT($H$9:M$9)+$I$4))),TREND($D21:$E21,$D$9:$E$9,M$9))</f>
        <v>6.2172242204786609E-3</v>
      </c>
      <c r="N21">
        <f>IF($F21="s-curve",$D21+($E21-$D21)*$I$2/(1+EXP($I$3*(COUNT($H$9:N$9)+$I$4))),TREND($D21:$E21,$D$9:$E$9,N$9))</f>
        <v>8.2553983361887875E-3</v>
      </c>
      <c r="O21">
        <f>IF($F21="s-curve",$D21+($E21-$D21)*$I$2/(1+EXP($I$3*(COUNT($H$9:O$9)+$I$4))),TREND($D21:$E21,$D$9:$E$9,O$9))</f>
        <v>1.0903400791134683E-2</v>
      </c>
      <c r="P21">
        <f>IF($F21="s-curve",$D21+($E21-$D21)*$I$2/(1+EXP($I$3*(COUNT($H$9:P$9)+$I$4))),TREND($D21:$E21,$D$9:$E$9,P$9))</f>
        <v>1.4301885314268325E-2</v>
      </c>
      <c r="Q21">
        <f>IF($F21="s-curve",$D21+($E21-$D21)*$I$2/(1+EXP($I$3*(COUNT($H$9:Q$9)+$I$4))),TREND($D21:$E21,$D$9:$E$9,Q$9))</f>
        <v>1.8595754117125374E-2</v>
      </c>
      <c r="R21">
        <f>IF($F21="s-curve",$D21+($E21-$D21)*$I$2/(1+EXP($I$3*(COUNT($H$9:R$9)+$I$4))),TREND($D21:$E21,$D$9:$E$9,R$9))</f>
        <v>2.391480238636642E-2</v>
      </c>
      <c r="S21">
        <f>IF($F21="s-curve",$D21+($E21-$D21)*$I$2/(1+EXP($I$3*(COUNT($H$9:S$9)+$I$4))),TREND($D21:$E21,$D$9:$E$9,S$9))</f>
        <v>3.0344898808340407E-2</v>
      </c>
      <c r="T21">
        <f>IF($F21="s-curve",$D21+($E21-$D21)*$I$2/(1+EXP($I$3*(COUNT($H$9:T$9)+$I$4))),TREND($D21:$E21,$D$9:$E$9,T$9))</f>
        <v>3.7892644516902288E-2</v>
      </c>
      <c r="U21">
        <f>IF($F21="s-curve",$D21+($E21-$D21)*$I$2/(1+EXP($I$3*(COUNT($H$9:U$9)+$I$4))),TREND($D21:$E21,$D$9:$E$9,U$9))</f>
        <v>4.6452158868187786E-2</v>
      </c>
      <c r="V21">
        <f>IF($F21="s-curve",$D21+($E21-$D21)*$I$2/(1+EXP($I$3*(COUNT($H$9:V$9)+$I$4))),TREND($D21:$E21,$D$9:$E$9,V$9))</f>
        <v>5.5787824544177182E-2</v>
      </c>
      <c r="W21">
        <f>IF($F21="s-curve",$D21+($E21-$D21)*$I$2/(1+EXP($I$3*(COUNT($H$9:W$9)+$I$4))),TREND($D21:$E21,$D$9:$E$9,W$9))</f>
        <v>6.5546755430319736E-2</v>
      </c>
      <c r="X21">
        <f>IF($F21="s-curve",$D21+($E21-$D21)*$I$2/(1+EXP($I$3*(COUNT($H$9:X$9)+$I$4))),TREND($D21:$E21,$D$9:$E$9,X$9))</f>
        <v>7.5305686316462297E-2</v>
      </c>
      <c r="Y21">
        <f>IF($F21="s-curve",$D21+($E21-$D21)*$I$2/(1+EXP($I$3*(COUNT($H$9:Y$9)+$I$4))),TREND($D21:$E21,$D$9:$E$9,Y$9))</f>
        <v>8.464135199245168E-2</v>
      </c>
      <c r="Z21">
        <f>IF($F21="s-curve",$D21+($E21-$D21)*$I$2/(1+EXP($I$3*(COUNT($H$9:Z$9)+$I$4))),TREND($D21:$E21,$D$9:$E$9,Z$9))</f>
        <v>9.3200866343737185E-2</v>
      </c>
      <c r="AA21">
        <f>IF($F21="s-curve",$D21+($E21-$D21)*$I$2/(1+EXP($I$3*(COUNT($H$9:AA$9)+$I$4))),TREND($D21:$E21,$D$9:$E$9,AA$9))</f>
        <v>0.10074861205229906</v>
      </c>
      <c r="AB21">
        <f>IF($F21="s-curve",$D21+($E21-$D21)*$I$2/(1+EXP($I$3*(COUNT($H$9:AB$9)+$I$4))),TREND($D21:$E21,$D$9:$E$9,AB$9))</f>
        <v>0.10717870847427305</v>
      </c>
      <c r="AC21">
        <f>IF($F21="s-curve",$D21+($E21-$D21)*$I$2/(1+EXP($I$3*(COUNT($H$9:AC$9)+$I$4))),TREND($D21:$E21,$D$9:$E$9,AC$9))</f>
        <v>0.11249775674351412</v>
      </c>
      <c r="AD21">
        <f>IF($F21="s-curve",$D21+($E21-$D21)*$I$2/(1+EXP($I$3*(COUNT($H$9:AD$9)+$I$4))),TREND($D21:$E21,$D$9:$E$9,AD$9))</f>
        <v>0.11679162554637115</v>
      </c>
      <c r="AE21">
        <f>IF($F21="s-curve",$D21+($E21-$D21)*$I$2/(1+EXP($I$3*(COUNT($H$9:AE$9)+$I$4))),TREND($D21:$E21,$D$9:$E$9,AE$9))</f>
        <v>0.12019011006950479</v>
      </c>
      <c r="AF21">
        <f>IF($F21="s-curve",$D21+($E21-$D21)*$I$2/(1+EXP($I$3*(COUNT($H$9:AF$9)+$I$4))),TREND($D21:$E21,$D$9:$E$9,AF$9))</f>
        <v>0.12283811252445069</v>
      </c>
      <c r="AG21">
        <f>IF($F21="s-curve",$D21+($E21-$D21)*$I$2/(1+EXP($I$3*(COUNT($H$9:AG$9)+$I$4))),TREND($D21:$E21,$D$9:$E$9,AG$9))</f>
        <v>0.12487628664016083</v>
      </c>
      <c r="AH21">
        <f>IF($F21="s-curve",$D21+($E21-$D21)*$I$2/(1+EXP($I$3*(COUNT($H$9:AH$9)+$I$4))),TREND($D21:$E21,$D$9:$E$9,AH$9))</f>
        <v>0.12643035877340128</v>
      </c>
      <c r="AI21">
        <f>IF($F21="s-curve",$D21+($E21-$D21)*$I$2/(1+EXP($I$3*(COUNT($H$9:AI$9)+$I$4))),TREND($D21:$E21,$D$9:$E$9,AI$9))</f>
        <v>0.12760681759431025</v>
      </c>
      <c r="AJ21">
        <f>IF($F21="s-curve",$D21+($E21-$D21)*$I$2/(1+EXP($I$3*(COUNT($H$9:AJ$9)+$I$4))),TREND($D21:$E21,$D$9:$E$9,AJ$9))</f>
        <v>0.12849257552541077</v>
      </c>
      <c r="AK21">
        <f>IF($F21="s-curve",$D21+($E21-$D21)*$I$2/(1+EXP($I$3*(COUNT($H$9:AK$9)+$I$4))),TREND($D21:$E21,$D$9:$E$9,AK$9))</f>
        <v>0.12915673117640195</v>
      </c>
      <c r="AL21">
        <f>IF($F21="s-curve",$D21+($E21-$D21)*$I$2/(1+EXP($I$3*(COUNT($H$9:AL$9)+$I$4))),TREND($D21:$E21,$D$9:$E$9,AL$9))</f>
        <v>0.12965319397757058</v>
      </c>
    </row>
    <row r="22" spans="1:38" x14ac:dyDescent="0.25">
      <c r="C22" t="s">
        <v>125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126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125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126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125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126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125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126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125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126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125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126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125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126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125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126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125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126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125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126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125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126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2022-10-17T22:36:55Z</dcterms:modified>
</cp:coreProperties>
</file>