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olivia\Documents\EPS_Models by Region\Canada\canada-eps\InputData\trans\FpUCD\"/>
    </mc:Choice>
  </mc:AlternateContent>
  <xr:revisionPtr revIDLastSave="0" documentId="13_ncr:1_{0556168D-9724-432B-ADA0-F68E7963A89B}" xr6:coauthVersionLast="47" xr6:coauthVersionMax="47" xr10:uidLastSave="{00000000-0000-0000-0000-000000000000}"/>
  <bookViews>
    <workbookView xWindow="10080" yWindow="570" windowWidth="18765" windowHeight="17175" firstSheet="3" activeTab="8" xr2:uid="{5CB7DE5F-F8DD-4C7C-901C-BE87FF788B57}"/>
  </bookViews>
  <sheets>
    <sheet name="About" sheetId="1" r:id="rId1"/>
    <sheet name="BTS NTS Table 3-20" sheetId="3" r:id="rId2"/>
    <sheet name="BTS NTS Table 3-18" sheetId="7" r:id="rId3"/>
    <sheet name="BTS 2019 DB Service" sheetId="5" r:id="rId4"/>
    <sheet name="5" sheetId="8" r:id="rId5"/>
    <sheet name="93" sheetId="9" r:id="rId6"/>
    <sheet name="Calcs" sheetId="6" r:id="rId7"/>
    <sheet name="FpUCD-passenger" sheetId="2" r:id="rId8"/>
    <sheet name="FpUCD-freight"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6" l="1"/>
  <c r="B10" i="6"/>
  <c r="D10" i="6" l="1"/>
  <c r="C9" i="6" l="1"/>
  <c r="B9" i="6"/>
  <c r="D9" i="6" s="1"/>
  <c r="E64" i="5"/>
  <c r="E63" i="5"/>
  <c r="E62" i="5"/>
  <c r="E61" i="5"/>
  <c r="E60" i="5"/>
  <c r="E59" i="5"/>
  <c r="E58" i="5"/>
  <c r="E57" i="5"/>
  <c r="E56" i="5"/>
  <c r="E15" i="5"/>
  <c r="E14" i="5"/>
  <c r="E13" i="5"/>
  <c r="E12" i="5"/>
  <c r="E11" i="5"/>
  <c r="E10" i="5"/>
  <c r="E9" i="5"/>
  <c r="E8" i="5"/>
  <c r="E7" i="5"/>
  <c r="AE6" i="5"/>
  <c r="AE1" i="5"/>
</calcChain>
</file>

<file path=xl/sharedStrings.xml><?xml version="1.0" encoding="utf-8"?>
<sst xmlns="http://schemas.openxmlformats.org/spreadsheetml/2006/main" count="1120" uniqueCount="350">
  <si>
    <t>FpUCD Fares per Unit Cargo Distance</t>
  </si>
  <si>
    <t>Source:</t>
  </si>
  <si>
    <t>LDVs</t>
  </si>
  <si>
    <t>HDVs</t>
  </si>
  <si>
    <t>aircraft</t>
  </si>
  <si>
    <t>rail</t>
  </si>
  <si>
    <t>ships</t>
  </si>
  <si>
    <t>motorbikes</t>
  </si>
  <si>
    <t>Table 3-20:  Average Passenger Revenue per Passenger-Mile (current cents)</t>
  </si>
  <si>
    <t>Air carrier, domestic, scheduled service</t>
  </si>
  <si>
    <t>U</t>
  </si>
  <si>
    <t>Index (1993 = 100)</t>
  </si>
  <si>
    <t>NA</t>
  </si>
  <si>
    <t>Commuter rail</t>
  </si>
  <si>
    <r>
      <t>Intercity / Amtrak</t>
    </r>
    <r>
      <rPr>
        <b/>
        <vertAlign val="superscript"/>
        <sz val="11"/>
        <rFont val="Arial Narrow"/>
        <family val="2"/>
      </rPr>
      <t>a</t>
    </r>
  </si>
  <si>
    <t>Consumer Price Index (1990 = 100)</t>
  </si>
  <si>
    <r>
      <t>KEY</t>
    </r>
    <r>
      <rPr>
        <sz val="9"/>
        <rFont val="Arial"/>
        <family val="2"/>
      </rPr>
      <t>: NA = not applicable; U = data are not available.</t>
    </r>
  </si>
  <si>
    <r>
      <t>a</t>
    </r>
    <r>
      <rPr>
        <sz val="9"/>
        <rFont val="Arial"/>
        <family val="2"/>
      </rPr>
      <t xml:space="preserve"> </t>
    </r>
    <r>
      <rPr>
        <i/>
        <sz val="9"/>
        <rFont val="Arial"/>
        <family val="2"/>
      </rPr>
      <t>Amtrak</t>
    </r>
    <r>
      <rPr>
        <sz val="9"/>
        <rFont val="Arial"/>
        <family val="2"/>
      </rPr>
      <t xml:space="preserve"> began operations in 1971.</t>
    </r>
  </si>
  <si>
    <t>NOTE</t>
  </si>
  <si>
    <t xml:space="preserve">The Bureau of Transportation Statistics rebased the consumer price index from 1982-84 = 100 to 1990 = 100. </t>
  </si>
  <si>
    <t xml:space="preserve">Air carrier data source changed for data from 1993 onward. Improved estimates are not comparable to data in versions before 2021. </t>
  </si>
  <si>
    <t>SOURCES</t>
  </si>
  <si>
    <t>Air carrier, domestic, scheduled service:</t>
  </si>
  <si>
    <r>
      <t xml:space="preserve">U.S. Department of Transportation, Bureau of Transportation Statistics, Office of Airline Information, </t>
    </r>
    <r>
      <rPr>
        <i/>
        <sz val="9"/>
        <rFont val="Arial"/>
        <family val="2"/>
      </rPr>
      <t xml:space="preserve">TranStats Database, </t>
    </r>
    <r>
      <rPr>
        <sz val="9"/>
        <rFont val="Arial"/>
        <family val="2"/>
      </rPr>
      <t>Origin and Destination Survey, available at</t>
    </r>
    <r>
      <rPr>
        <i/>
        <sz val="9"/>
        <rFont val="Arial"/>
        <family val="2"/>
      </rPr>
      <t xml:space="preserve"> </t>
    </r>
    <r>
      <rPr>
        <sz val="9"/>
        <rFont val="Arial"/>
        <family val="2"/>
      </rPr>
      <t>https://www.transtats.bts.gov/homepage.asp as of Feb. 22, 2021.</t>
    </r>
  </si>
  <si>
    <t>Commuter rail:</t>
  </si>
  <si>
    <r>
      <t xml:space="preserve">1990-2001: American Public Transportation Association, </t>
    </r>
    <r>
      <rPr>
        <i/>
        <sz val="9"/>
        <rFont val="Arial"/>
        <family val="2"/>
      </rPr>
      <t xml:space="preserve">Public Transportation Fact Book </t>
    </r>
    <r>
      <rPr>
        <sz val="9"/>
        <rFont val="Arial"/>
        <family val="2"/>
      </rPr>
      <t>(Washington, DC: 2011), tables 3 and 92 and similar tables in previous editions (passenger fares / passenger miles).</t>
    </r>
  </si>
  <si>
    <r>
      <t xml:space="preserve">2002-19: U.S. Department of Transportation, Federal Transit Administration, </t>
    </r>
    <r>
      <rPr>
        <i/>
        <sz val="9"/>
        <rFont val="Arial"/>
        <family val="2"/>
      </rPr>
      <t>National Transit Database</t>
    </r>
    <r>
      <rPr>
        <sz val="9"/>
        <rFont val="Arial"/>
        <family val="2"/>
      </rPr>
      <t>,</t>
    </r>
    <r>
      <rPr>
        <i/>
        <sz val="9"/>
        <rFont val="Arial"/>
        <family val="2"/>
      </rPr>
      <t xml:space="preserve"> </t>
    </r>
    <r>
      <rPr>
        <sz val="9"/>
        <rFont val="Arial"/>
        <family val="2"/>
      </rPr>
      <t>Annual Database Service and Annual Database Fare Revenue (Washington, D.C.: Annual reports), available at https://www.transit.dot.gov/ntd/ntd-data as of Nov. 20, 2020.</t>
    </r>
  </si>
  <si>
    <t>Intercity / Amtrak:</t>
  </si>
  <si>
    <r>
      <t xml:space="preserve">1960-70: Association of American Railroads, </t>
    </r>
    <r>
      <rPr>
        <i/>
        <sz val="9"/>
        <rFont val="Arial"/>
        <family val="2"/>
      </rPr>
      <t xml:space="preserve">Railroad Facts </t>
    </r>
    <r>
      <rPr>
        <sz val="9"/>
        <rFont val="Arial"/>
        <family val="2"/>
      </rPr>
      <t>(Washington, DC:  Annual Issues).</t>
    </r>
  </si>
  <si>
    <t>1975-80: Amtrak, personal communication, June 22, 2011.</t>
  </si>
  <si>
    <r>
      <t xml:space="preserve">1985-2002: Amtrak, </t>
    </r>
    <r>
      <rPr>
        <i/>
        <sz val="9"/>
        <rFont val="Arial"/>
        <family val="2"/>
      </rPr>
      <t>Amtrak Annual Report, Statistical Appendix</t>
    </r>
    <r>
      <rPr>
        <sz val="9"/>
        <rFont val="Arial"/>
        <family val="2"/>
      </rPr>
      <t xml:space="preserve"> (Washington, DC: Annual Issues) (transportation revenues / passenger-miles).</t>
    </r>
  </si>
  <si>
    <r>
      <t xml:space="preserve">2003-19: Association of American Railroads, </t>
    </r>
    <r>
      <rPr>
        <i/>
        <sz val="9"/>
        <rFont val="Arial"/>
        <family val="2"/>
      </rPr>
      <t>Railroad Facts</t>
    </r>
    <r>
      <rPr>
        <sz val="9"/>
        <rFont val="Arial"/>
        <family val="2"/>
      </rPr>
      <t xml:space="preserve"> (Washington, DC:  Annual Issues), p. 73 and similar pages in previous editions (passenger revenue/revenue passenger miles).</t>
    </r>
  </si>
  <si>
    <t>Consumer Price Index:</t>
  </si>
  <si>
    <r>
      <t xml:space="preserve">U.S. Department of Labor, Bureau of Labor Statistics, </t>
    </r>
    <r>
      <rPr>
        <i/>
        <sz val="9"/>
        <rFont val="Arial"/>
        <family val="2"/>
      </rPr>
      <t>Consumer Price Index-Urban, U.S. All Items Indexes</t>
    </r>
    <r>
      <rPr>
        <sz val="9"/>
        <rFont val="Arial"/>
        <family val="2"/>
      </rPr>
      <t>, available at http://www.bls.gov/cpi/ as of Feb. 22, 2021.</t>
    </r>
  </si>
  <si>
    <t>U.S. Bureau of Transportation Statistics</t>
  </si>
  <si>
    <t>National Transportation Statistics</t>
  </si>
  <si>
    <t>https://www.bts.gov/topics/national-transportation-statistics</t>
  </si>
  <si>
    <t>Table 3-20</t>
  </si>
  <si>
    <t>Notes</t>
  </si>
  <si>
    <t>In the U.S. EPS, for passenger modes, a unit of "cargo distance" is a passenger-mile.</t>
  </si>
  <si>
    <t>In the U.S. EPS, for freight modes, a unit of "cargo distance" is a freight ton-mile.</t>
  </si>
  <si>
    <t>National Totals</t>
  </si>
  <si>
    <t>VOMS</t>
  </si>
  <si>
    <t>Max Trains in Operation</t>
  </si>
  <si>
    <t>Average Speed (mi/hr)</t>
  </si>
  <si>
    <t>Average Passenger Trip Length (mi)</t>
  </si>
  <si>
    <t>Average Passenger Load</t>
  </si>
  <si>
    <t>Average Passengers per Hour</t>
  </si>
  <si>
    <t>Scheduled Vehicle Revenue Miles</t>
  </si>
  <si>
    <t>Vehicle Miles</t>
  </si>
  <si>
    <t>Vehicle Revenue Miles</t>
  </si>
  <si>
    <t>Deadhead Miles</t>
  </si>
  <si>
    <t>Vehicle Hours</t>
  </si>
  <si>
    <t>Vehicle Revenue Hours</t>
  </si>
  <si>
    <t>Deadhead Hours</t>
  </si>
  <si>
    <t>Train Miles</t>
  </si>
  <si>
    <t>Train Revenue Miles</t>
  </si>
  <si>
    <t>Train Hours</t>
  </si>
  <si>
    <t>Train Revenue Hours</t>
  </si>
  <si>
    <t>Unlinked Passenger Trips</t>
  </si>
  <si>
    <t>Passenger Miles</t>
  </si>
  <si>
    <t>Directional Route Miles</t>
  </si>
  <si>
    <t>Include questionable data</t>
  </si>
  <si>
    <t>Exclude questionable data</t>
  </si>
  <si>
    <t>By Urbanized Area Size</t>
  </si>
  <si>
    <t>Column1</t>
  </si>
  <si>
    <t>Under</t>
  </si>
  <si>
    <t>Data from all reporting agencies</t>
  </si>
  <si>
    <t>Between</t>
  </si>
  <si>
    <t>and</t>
  </si>
  <si>
    <t>Data from Full Reporting agencies only</t>
  </si>
  <si>
    <t>Over</t>
  </si>
  <si>
    <t/>
  </si>
  <si>
    <t>By Mode/Type of Service</t>
  </si>
  <si>
    <t>Mode</t>
  </si>
  <si>
    <t>Type</t>
  </si>
  <si>
    <t>Description</t>
  </si>
  <si>
    <t>Column2</t>
  </si>
  <si>
    <t>TR</t>
  </si>
  <si>
    <t>DO</t>
  </si>
  <si>
    <t>Aerial Tramway - Directly Operated</t>
  </si>
  <si>
    <t>PT</t>
  </si>
  <si>
    <t>Aerial Tramway - Purchased Transportation</t>
  </si>
  <si>
    <t>AR</t>
  </si>
  <si>
    <t>Alaska Railroad - Directly Operated</t>
  </si>
  <si>
    <t>MB</t>
  </si>
  <si>
    <t>Bus - Directly Operated</t>
  </si>
  <si>
    <t>Bus - Purchased Transportation</t>
  </si>
  <si>
    <t>RB</t>
  </si>
  <si>
    <t>Bus Rapid Transit - Directly Operated</t>
  </si>
  <si>
    <t>Bus Rapid Transit - Purchased Transportation</t>
  </si>
  <si>
    <t>CC</t>
  </si>
  <si>
    <t>Cable Car - Directly Operated</t>
  </si>
  <si>
    <t>CB</t>
  </si>
  <si>
    <t>Commuter Bus - Directly Operated</t>
  </si>
  <si>
    <t>Commuter Bus - Purchased Transportation</t>
  </si>
  <si>
    <t>CR</t>
  </si>
  <si>
    <t>Commuter Rail - Directly Operated</t>
  </si>
  <si>
    <t>Commuter Rail - Purchased Transportation</t>
  </si>
  <si>
    <t>DR</t>
  </si>
  <si>
    <t>Demand Response - Directly Operated</t>
  </si>
  <si>
    <t>Demand Response - Purchased Transportation</t>
  </si>
  <si>
    <t>DT</t>
  </si>
  <si>
    <t>Demand Response - Taxi - Purchased Transportation</t>
  </si>
  <si>
    <t>FB</t>
  </si>
  <si>
    <t>Ferryboat - Directly Operated</t>
  </si>
  <si>
    <t>Ferryboat - Purchased Transportation</t>
  </si>
  <si>
    <t>HR</t>
  </si>
  <si>
    <t>Heavy Rail - Directly Operated</t>
  </si>
  <si>
    <t>Heavy Rail - Purchased Transportation</t>
  </si>
  <si>
    <t>YR</t>
  </si>
  <si>
    <t>Hybrid Rail - Directly Operated</t>
  </si>
  <si>
    <t>Hybrid Rail - Purchased Transportation</t>
  </si>
  <si>
    <t>IP</t>
  </si>
  <si>
    <t>Inclined Plane - Directly Operated</t>
  </si>
  <si>
    <t>LR</t>
  </si>
  <si>
    <t>Light Rail - Directly Operated</t>
  </si>
  <si>
    <t>Light Rail - Purchased Transportation</t>
  </si>
  <si>
    <t>MG</t>
  </si>
  <si>
    <t>Monorail/Automated Guideway - Directly Operated</t>
  </si>
  <si>
    <t>Monorail/Automated Guideway - Purchased Transportation</t>
  </si>
  <si>
    <t>OR</t>
  </si>
  <si>
    <t>Other - Purchased Transportation</t>
  </si>
  <si>
    <t>PB</t>
  </si>
  <si>
    <t>Publico - Purchased Transportation</t>
  </si>
  <si>
    <t>SR</t>
  </si>
  <si>
    <t>Street Car Rail - Directly Operated</t>
  </si>
  <si>
    <t>Street Car Rail - Purchased Transportation</t>
  </si>
  <si>
    <t>TB</t>
  </si>
  <si>
    <t>Trolleybus - Directly Operated</t>
  </si>
  <si>
    <t>VP</t>
  </si>
  <si>
    <t>Vanpool - Directly Operated</t>
  </si>
  <si>
    <t>Vanpool - Purchased Transportation</t>
  </si>
  <si>
    <t>By Agency Size (Vehicles)</t>
  </si>
  <si>
    <t>By State</t>
  </si>
  <si>
    <t>Abbreviation</t>
  </si>
  <si>
    <t>State</t>
  </si>
  <si>
    <t>AK</t>
  </si>
  <si>
    <t>Alaska</t>
  </si>
  <si>
    <t>AL</t>
  </si>
  <si>
    <t>Alabama</t>
  </si>
  <si>
    <t>Arkansas</t>
  </si>
  <si>
    <t>AS</t>
  </si>
  <si>
    <t>American Samoa</t>
  </si>
  <si>
    <t>AZ</t>
  </si>
  <si>
    <t>Arizona</t>
  </si>
  <si>
    <t>CA</t>
  </si>
  <si>
    <t>California</t>
  </si>
  <si>
    <t>CO</t>
  </si>
  <si>
    <t>Colorado</t>
  </si>
  <si>
    <t>CT</t>
  </si>
  <si>
    <t>Connecticut</t>
  </si>
  <si>
    <t>DC</t>
  </si>
  <si>
    <t>District of Columbia</t>
  </si>
  <si>
    <t>DE</t>
  </si>
  <si>
    <t>Delaware</t>
  </si>
  <si>
    <t>FL</t>
  </si>
  <si>
    <t>Florida</t>
  </si>
  <si>
    <t>GA</t>
  </si>
  <si>
    <t>Georgia</t>
  </si>
  <si>
    <t>GU</t>
  </si>
  <si>
    <t>Guam</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</si>
  <si>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</si>
  <si>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</si>
  <si>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</si>
  <si>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</si>
  <si>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</si>
  <si>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</si>
  <si>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</si>
  <si>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</si>
  <si>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</si>
  <si>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</si>
  <si>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</si>
  <si>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</si>
  <si>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</si>
  <si>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</si>
  <si>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</si>
  <si>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</si>
  <si>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</si>
  <si>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</si>
  <si>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</si>
  <si>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</si>
  <si>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</si>
  <si>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</si>
  <si>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</si>
  <si>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</si>
  <si>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</si>
  <si>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</si>
  <si>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</si>
  <si>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</si>
  <si>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MP</t>
  </si>
  <si>
    <t>Northern Marianas</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</si>
  <si>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</si>
  <si>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</si>
  <si>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</si>
  <si>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</si>
  <si>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</si>
  <si>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</si>
  <si>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</si>
  <si>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</si>
  <si>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</si>
  <si>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</si>
  <si>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</si>
  <si>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</si>
  <si>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</si>
  <si>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</si>
  <si>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</si>
  <si>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</si>
  <si>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</si>
  <si>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</si>
  <si>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</si>
  <si>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</si>
  <si>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</si>
  <si>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</si>
  <si>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</si>
  <si>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</si>
  <si>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Oregon</t>
  </si>
  <si>
    <t>PA</t>
  </si>
  <si>
    <t>Pennsylvania</t>
  </si>
  <si>
    <t>PR</t>
  </si>
  <si>
    <t>Puerto Rico</t>
  </si>
  <si>
    <t>RI</t>
  </si>
  <si>
    <t>Rhode Island</t>
  </si>
  <si>
    <t>SC</t>
  </si>
  <si>
    <t>South Carolina</t>
  </si>
  <si>
    <t>SD</t>
  </si>
  <si>
    <t>South Dakota</t>
  </si>
  <si>
    <t>TN</t>
  </si>
  <si>
    <t>Tennessee</t>
  </si>
  <si>
    <t>TX</t>
  </si>
  <si>
    <t>Texas</t>
  </si>
  <si>
    <t>UT</t>
  </si>
  <si>
    <t>Utah</t>
  </si>
  <si>
    <t>VA</t>
  </si>
  <si>
    <t>Virginia</t>
  </si>
  <si>
    <t>VI</t>
  </si>
  <si>
    <t>Virgin Islands</t>
  </si>
  <si>
    <t>VT</t>
  </si>
  <si>
    <t>Vermont</t>
  </si>
  <si>
    <t>WA</t>
  </si>
  <si>
    <t>Washington</t>
  </si>
  <si>
    <t>WI</t>
  </si>
  <si>
    <t>Wisconsin</t>
  </si>
  <si>
    <t>WV</t>
  </si>
  <si>
    <t>West Virginia</t>
  </si>
  <si>
    <t>WY</t>
  </si>
  <si>
    <t>Wyoming</t>
  </si>
  <si>
    <t>passenger aircraft, passenger rail</t>
  </si>
  <si>
    <t>Aircraft (domestic) and commuter rail are available directly from NTS Table 3-20.</t>
  </si>
  <si>
    <t>We assume that most bus fares are from transit agencies, and that a transit agency</t>
  </si>
  <si>
    <t>charges the same fare to board a bus as it does to board a train.  This is reflective of</t>
  </si>
  <si>
    <t>large metropolitan transit agencies such as NYC Metro, Chicago CTA, SF Muni, etc.</t>
  </si>
  <si>
    <t>commuter rail</t>
  </si>
  <si>
    <t>bus</t>
  </si>
  <si>
    <t>avg passenger trip length</t>
  </si>
  <si>
    <t>Table 3-18:  Average Passenger Fares (current dollars)</t>
  </si>
  <si>
    <r>
      <t>Air carrier, domestic, scheduled service</t>
    </r>
    <r>
      <rPr>
        <vertAlign val="superscript"/>
        <sz val="11"/>
        <rFont val="Arial Narrow"/>
        <family val="2"/>
      </rPr>
      <t>a</t>
    </r>
  </si>
  <si>
    <r>
      <t>Class I bus, intercity</t>
    </r>
    <r>
      <rPr>
        <vertAlign val="superscript"/>
        <sz val="11"/>
        <rFont val="Arial Narrow"/>
        <family val="2"/>
      </rPr>
      <t>b</t>
    </r>
  </si>
  <si>
    <r>
      <t>Transit, all modes</t>
    </r>
    <r>
      <rPr>
        <vertAlign val="superscript"/>
        <sz val="11"/>
        <rFont val="Arial Narrow"/>
        <family val="2"/>
      </rPr>
      <t>c</t>
    </r>
    <r>
      <rPr>
        <sz val="11"/>
        <rFont val="Arial Narrow"/>
        <family val="2"/>
      </rPr>
      <t xml:space="preserve"> (unlinked)</t>
    </r>
  </si>
  <si>
    <r>
      <t>Intercity rail / Amtrak</t>
    </r>
    <r>
      <rPr>
        <vertAlign val="superscript"/>
        <sz val="11"/>
        <rFont val="Arial Narrow"/>
        <family val="2"/>
      </rPr>
      <t>d</t>
    </r>
  </si>
  <si>
    <r>
      <t>KEY:</t>
    </r>
    <r>
      <rPr>
        <sz val="9"/>
        <rFont val="Arial"/>
        <family val="2"/>
      </rPr>
      <t xml:space="preserve"> R = revised; U = data are not available.</t>
    </r>
  </si>
  <si>
    <r>
      <t>a</t>
    </r>
    <r>
      <rPr>
        <sz val="9"/>
        <rFont val="Arial"/>
        <family val="2"/>
      </rPr>
      <t xml:space="preserve"> Data for years after 1994 are not comparable with prior years or with numbers published in the previous NTS reports.</t>
    </r>
  </si>
  <si>
    <r>
      <t>b</t>
    </r>
    <r>
      <rPr>
        <sz val="9"/>
        <rFont val="Arial"/>
        <family val="2"/>
      </rPr>
      <t xml:space="preserve"> Regular route </t>
    </r>
    <r>
      <rPr>
        <i/>
        <sz val="9"/>
        <rFont val="Arial"/>
        <family val="2"/>
      </rPr>
      <t>Intercity</t>
    </r>
    <r>
      <rPr>
        <sz val="9"/>
        <rFont val="Arial"/>
        <family val="2"/>
      </rPr>
      <t xml:space="preserve"> service.</t>
    </r>
  </si>
  <si>
    <r>
      <t>c</t>
    </r>
    <r>
      <rPr>
        <sz val="9"/>
        <rFont val="Arial"/>
        <family val="2"/>
      </rPr>
      <t xml:space="preserve"> Prior to 1984, excludes </t>
    </r>
    <r>
      <rPr>
        <i/>
        <sz val="9"/>
        <rFont val="Arial"/>
        <family val="2"/>
      </rPr>
      <t>Commuter rail</t>
    </r>
    <r>
      <rPr>
        <sz val="9"/>
        <rFont val="Arial"/>
        <family val="2"/>
      </rPr>
      <t>, automated guideway, urban ferryboat, demand responsive, and most rural and smaller systems.</t>
    </r>
  </si>
  <si>
    <r>
      <t>d</t>
    </r>
    <r>
      <rPr>
        <sz val="9"/>
        <rFont val="Arial"/>
        <family val="2"/>
      </rPr>
      <t xml:space="preserve"> </t>
    </r>
    <r>
      <rPr>
        <i/>
        <sz val="9"/>
        <rFont val="Arial"/>
        <family val="2"/>
      </rPr>
      <t>Amtrak</t>
    </r>
    <r>
      <rPr>
        <sz val="9"/>
        <rFont val="Arial"/>
        <family val="2"/>
      </rPr>
      <t xml:space="preserve"> began operations in 1971.</t>
    </r>
  </si>
  <si>
    <r>
      <t xml:space="preserve">1960: Civil Aeronautics Board, </t>
    </r>
    <r>
      <rPr>
        <i/>
        <sz val="9"/>
        <rFont val="Arial"/>
        <family val="2"/>
      </rPr>
      <t>Handbook of Airline Statistics, 1969</t>
    </r>
    <r>
      <rPr>
        <sz val="9"/>
        <rFont val="Arial"/>
        <family val="2"/>
      </rPr>
      <t xml:space="preserve"> (Washington, DC: February 1970), part III, table 2 (enplanements); part IV, table 2 (passenger revenue).</t>
    </r>
  </si>
  <si>
    <r>
      <t xml:space="preserve">1965-70: Civil Aeronautics Board, </t>
    </r>
    <r>
      <rPr>
        <i/>
        <sz val="9"/>
        <rFont val="Arial"/>
        <family val="2"/>
      </rPr>
      <t>Handbook of Airline Statistics, 1973</t>
    </r>
    <r>
      <rPr>
        <sz val="9"/>
        <rFont val="Arial"/>
        <family val="2"/>
      </rPr>
      <t xml:space="preserve"> (Washington, DC:  March 1974), part III, table 2 (enplanements); part IV, table 2 (passenger revenue).</t>
    </r>
  </si>
  <si>
    <r>
      <t xml:space="preserve">1975-80: Civil Aeronautics Board, </t>
    </r>
    <r>
      <rPr>
        <i/>
        <sz val="9"/>
        <rFont val="Arial"/>
        <family val="2"/>
      </rPr>
      <t>Air Carrier Financial Statistics</t>
    </r>
    <r>
      <rPr>
        <sz val="9"/>
        <rFont val="Arial"/>
        <family val="2"/>
      </rPr>
      <t xml:space="preserve"> (Washington, DC: Annual December issues), p. 1, line 3; and </t>
    </r>
    <r>
      <rPr>
        <i/>
        <sz val="9"/>
        <rFont val="Arial"/>
        <family val="2"/>
      </rPr>
      <t>Air Carrier Traffic Statistics (</t>
    </r>
    <r>
      <rPr>
        <sz val="9"/>
        <rFont val="Arial"/>
        <family val="2"/>
      </rPr>
      <t xml:space="preserve">Washington, DC: Annual December Issues), p. 2, line 16 (passenger revenue / revenue passenger enplanements). </t>
    </r>
  </si>
  <si>
    <r>
      <t>1985: U.S. Department of Transportation, Bureau of Transportation Statistics, Office of Airline Information,</t>
    </r>
    <r>
      <rPr>
        <i/>
        <sz val="9"/>
        <rFont val="Arial"/>
        <family val="2"/>
      </rPr>
      <t xml:space="preserve"> Air Carrier Financial Statistics</t>
    </r>
    <r>
      <rPr>
        <sz val="9"/>
        <rFont val="Arial"/>
        <family val="2"/>
      </rPr>
      <t xml:space="preserve"> (Washington, DC: Annual December Issues); and </t>
    </r>
    <r>
      <rPr>
        <i/>
        <sz val="9"/>
        <rFont val="Arial"/>
        <family val="2"/>
      </rPr>
      <t xml:space="preserve">Air Carrier Traffic Statistics </t>
    </r>
    <r>
      <rPr>
        <sz val="9"/>
        <rFont val="Arial"/>
        <family val="2"/>
      </rPr>
      <t xml:space="preserve">(Washington, DC: Annual December Issues) (passenger revenue / revenue passenger enplanements). </t>
    </r>
  </si>
  <si>
    <r>
      <t xml:space="preserve">1990-94: U.S. Department of Transportation, Bureau of Transportation Statistics, Office of Airline Information, </t>
    </r>
    <r>
      <rPr>
        <i/>
        <sz val="9"/>
        <rFont val="Arial"/>
        <family val="2"/>
      </rPr>
      <t xml:space="preserve">TranStats Database, T1: U.S. Air Carrier Traffic and Capacity Summary by Service Class, </t>
    </r>
    <r>
      <rPr>
        <sz val="9"/>
        <rFont val="Arial"/>
        <family val="2"/>
      </rPr>
      <t xml:space="preserve">available at  https://www.transtats.bts.gov/homepage.asp as of Aug. 14, 2017, and </t>
    </r>
    <r>
      <rPr>
        <i/>
        <sz val="9"/>
        <rFont val="Arial"/>
        <family val="2"/>
      </rPr>
      <t>Air Carrier Financial Reports</t>
    </r>
    <r>
      <rPr>
        <sz val="9"/>
        <rFont val="Arial"/>
        <family val="2"/>
      </rPr>
      <t>, Schedule P-12, available at https://www.transtats.bts.gov/homepage.asp</t>
    </r>
    <r>
      <rPr>
        <i/>
        <sz val="9"/>
        <rFont val="Arial"/>
        <family val="2"/>
      </rPr>
      <t xml:space="preserve"> </t>
    </r>
    <r>
      <rPr>
        <sz val="9"/>
        <rFont val="Arial"/>
        <family val="2"/>
      </rPr>
      <t>as of</t>
    </r>
    <r>
      <rPr>
        <i/>
        <sz val="9"/>
        <rFont val="Arial"/>
        <family val="2"/>
      </rPr>
      <t xml:space="preserve"> </t>
    </r>
    <r>
      <rPr>
        <sz val="9"/>
        <rFont val="Arial"/>
        <family val="2"/>
      </rPr>
      <t>Aug. 14, 2017.</t>
    </r>
  </si>
  <si>
    <r>
      <t xml:space="preserve">1995-2020: U.S. Department of Transportation, Bureau of Transportation Statistics, Office of Airline Information, </t>
    </r>
    <r>
      <rPr>
        <i/>
        <sz val="9"/>
        <rFont val="Arial"/>
        <family val="2"/>
      </rPr>
      <t xml:space="preserve">Annual U.S. Domestic Average Itinerary Fare in Current and Constant Dollars </t>
    </r>
    <r>
      <rPr>
        <sz val="9"/>
        <rFont val="Arial"/>
        <family val="2"/>
      </rPr>
      <t>(Washington, DC: Quarterly Release), available at https://www.bts.gov/content/annual-us-domestic-average-itinerary-fare-current-and-constant-dollars as of Jul. 28, 2021.</t>
    </r>
  </si>
  <si>
    <t>Class I bus, intercity:</t>
  </si>
  <si>
    <r>
      <t xml:space="preserve">1960-93: Interstate Commerce Commission, </t>
    </r>
    <r>
      <rPr>
        <i/>
        <sz val="9"/>
        <rFont val="Arial"/>
        <family val="2"/>
      </rPr>
      <t>Transport Statistics in the United States, Motor Carriers</t>
    </r>
    <r>
      <rPr>
        <sz val="9"/>
        <rFont val="Arial"/>
        <family val="2"/>
      </rPr>
      <t xml:space="preserve"> (Washington, DC:  Annual Issues), part 2.</t>
    </r>
  </si>
  <si>
    <r>
      <t xml:space="preserve">1994-2002: U.S. Department of Transportation, Bureau of Transportation Statistics, </t>
    </r>
    <r>
      <rPr>
        <i/>
        <sz val="9"/>
        <rFont val="Arial"/>
        <family val="2"/>
      </rPr>
      <t xml:space="preserve">Selected Earnings Data, Class I Motor Carriers of Passengers </t>
    </r>
    <r>
      <rPr>
        <sz val="9"/>
        <rFont val="Arial"/>
        <family val="2"/>
      </rPr>
      <t>(Washington, DC:  Annual Issues) (operating revenue / revenue passengers).</t>
    </r>
  </si>
  <si>
    <t>Transit and commuter rail:</t>
  </si>
  <si>
    <r>
      <t>1960-2001: American Public Transportation Association,</t>
    </r>
    <r>
      <rPr>
        <i/>
        <sz val="9"/>
        <rFont val="Arial"/>
        <family val="2"/>
      </rPr>
      <t xml:space="preserve"> Public Transportation Fact Book Appendix A: Historical Tables </t>
    </r>
    <r>
      <rPr>
        <sz val="9"/>
        <rFont val="Arial"/>
        <family val="2"/>
      </rPr>
      <t>(Washington, DC: Annual Issues), table 43, and similar tables in earlier editions (passenger fares / passenger trips).</t>
    </r>
  </si>
  <si>
    <r>
      <t xml:space="preserve">2002-19: U.S. Department of Transportation, Federal Transit Administration, </t>
    </r>
    <r>
      <rPr>
        <i/>
        <sz val="9"/>
        <rFont val="Arial"/>
        <family val="2"/>
      </rPr>
      <t xml:space="preserve">National Transit Database </t>
    </r>
    <r>
      <rPr>
        <sz val="9"/>
        <rFont val="Arial"/>
        <family val="2"/>
      </rPr>
      <t>(Washington, D.C.: Annual Reports), Annual Database Fare Revenue and Annual Database Service, available at https://www.transit.dot.gov/ntd/ntd-data as of Nov. 24, 2020.</t>
    </r>
  </si>
  <si>
    <t>Intercity rail / Amtrak:</t>
  </si>
  <si>
    <r>
      <t xml:space="preserve">1960-70: Association of American Railroads, </t>
    </r>
    <r>
      <rPr>
        <i/>
        <sz val="9"/>
        <rFont val="Arial"/>
        <family val="2"/>
      </rPr>
      <t xml:space="preserve">Railroad Facts </t>
    </r>
    <r>
      <rPr>
        <sz val="9"/>
        <rFont val="Arial"/>
        <family val="2"/>
      </rPr>
      <t>(Washington, DC: Annual Issues).</t>
    </r>
  </si>
  <si>
    <t>1975-80: Amtrak, State and Local Affairs Department and Public Affairs Department, personal communication.</t>
  </si>
  <si>
    <r>
      <t xml:space="preserve">1985-96: Amtrak, </t>
    </r>
    <r>
      <rPr>
        <i/>
        <sz val="9"/>
        <rFont val="Arial"/>
        <family val="2"/>
      </rPr>
      <t>Amtrak Annual Report</t>
    </r>
    <r>
      <rPr>
        <sz val="9"/>
        <rFont val="Arial"/>
        <family val="2"/>
      </rPr>
      <t>, Statistical Appendix (Washington, DC: Annual Issues) (transportation revenues / Amtrak system passenger trips).</t>
    </r>
  </si>
  <si>
    <r>
      <t xml:space="preserve">1997-99: Amtrak, </t>
    </r>
    <r>
      <rPr>
        <i/>
        <sz val="9"/>
        <rFont val="Arial"/>
        <family val="2"/>
      </rPr>
      <t xml:space="preserve">Amtrak Annual Report </t>
    </r>
    <r>
      <rPr>
        <sz val="9"/>
        <rFont val="Arial"/>
        <family val="2"/>
      </rPr>
      <t>(Washington, DC: Annual Issues) (ticket revenue per passenger mile multiplied by average trip length of passengers), p. 67, as of March 4, 2013.</t>
    </r>
  </si>
  <si>
    <r>
      <t xml:space="preserve">2000-15: Amtrak, </t>
    </r>
    <r>
      <rPr>
        <i/>
        <sz val="9"/>
        <rFont val="Arial"/>
        <family val="2"/>
      </rPr>
      <t>News Release</t>
    </r>
    <r>
      <rPr>
        <sz val="9"/>
        <rFont val="Arial"/>
        <family val="2"/>
      </rPr>
      <t xml:space="preserve"> (ticket revenue divided by ridership), available at http://www.amtrak.com as of Apr. 17, 2018.</t>
    </r>
  </si>
  <si>
    <r>
      <t xml:space="preserve">2016-20: Amtrak, </t>
    </r>
    <r>
      <rPr>
        <i/>
        <sz val="9"/>
        <rFont val="Arial"/>
        <family val="2"/>
      </rPr>
      <t xml:space="preserve">September Monthly Performance Report </t>
    </r>
    <r>
      <rPr>
        <sz val="9"/>
        <rFont val="Arial"/>
        <family val="2"/>
      </rPr>
      <t>(ticket revenue divided by ridership), available at https://www.amtrak.com/reports-documents as of Jul. 28, 2021.</t>
    </r>
  </si>
  <si>
    <t>average fare</t>
  </si>
  <si>
    <t>fare / passenger-mile</t>
  </si>
  <si>
    <t>$/passenger*mile</t>
  </si>
  <si>
    <t>$/ton*mile</t>
  </si>
  <si>
    <t>Passenger Data</t>
  </si>
  <si>
    <t>Includes Entire Transit Industry</t>
  </si>
  <si>
    <t>Table 5: Average Trip Length by Mode (Passenger Miles Divided by Unlinked Passenger Trips)</t>
  </si>
  <si>
    <t>Part A: Roadway Modes</t>
  </si>
  <si>
    <t>Part B: Fixed-Guideway Modes and All Modes Total</t>
  </si>
  <si>
    <t>Year</t>
  </si>
  <si>
    <t>Bus Modes</t>
  </si>
  <si>
    <t>Trolleybus (a)</t>
  </si>
  <si>
    <t>Demand Response</t>
  </si>
  <si>
    <t>Transit Vanpool</t>
  </si>
  <si>
    <t>Publico</t>
  </si>
  <si>
    <t>Total Roadway Modes Reported</t>
  </si>
  <si>
    <t>Regional Railroad Modes</t>
  </si>
  <si>
    <t>Heavy Rail</t>
  </si>
  <si>
    <t>Surface Rail Modes</t>
  </si>
  <si>
    <t>Ferryboat</t>
  </si>
  <si>
    <t>Other Fixed-Guideway Modes (d)</t>
  </si>
  <si>
    <t>Total Fixed- Guideway Modes Reported (e)</t>
  </si>
  <si>
    <t>All Modes Reported Total (Parts A and B)</t>
  </si>
  <si>
    <t>Bus</t>
  </si>
  <si>
    <t>Bus Rapid Transit (#)</t>
  </si>
  <si>
    <t>Commuter Bus (#)</t>
  </si>
  <si>
    <t>Total Bus</t>
  </si>
  <si>
    <t>Commuter Rail</t>
  </si>
  <si>
    <t>Hybrid Rail (#)</t>
  </si>
  <si>
    <t>Total Regional Railroad</t>
  </si>
  <si>
    <t>Light Rail</t>
  </si>
  <si>
    <t>Streetcar (#)</t>
  </si>
  <si>
    <t>Total Surface Rail</t>
  </si>
  <si>
    <t>RETURN TO TABLE OF CONTENTS</t>
  </si>
  <si>
    <t>(b)</t>
  </si>
  <si>
    <t>---</t>
  </si>
  <si>
    <t>(f)</t>
  </si>
  <si>
    <t>(g)</t>
  </si>
  <si>
    <t>(c) 3.9</t>
  </si>
  <si>
    <t>(c) 7.2</t>
  </si>
  <si>
    <t>(c) 34.3</t>
  </si>
  <si>
    <t>(#) Includes only agencies reporting specific mode in 2011 and 2012; agencies were not required by the National Transit Database to differentiate these modes until 2013.</t>
  </si>
  <si>
    <t>(a)  Trolleybus is a fixed-guideway mode for distribution of FTA Urbanized Area Formula Funds.</t>
  </si>
  <si>
    <t>(b)  Included in Total Bus.</t>
  </si>
  <si>
    <t xml:space="preserve">(c)  Data not continuous for modes noted, see Methodology. </t>
  </si>
  <si>
    <t>(d) Beginning 1980 includes aerial tramway, automated guideway transit, cable car, inclined plane, and monorail.  From 1980 to 1994 includes ferryboat.</t>
  </si>
  <si>
    <t>(e)  Does not include Trolleybus which is a fixed-guideway mode for distribution of FTA Urbanized Area Formula Funds.</t>
  </si>
  <si>
    <t>(f)  Included in Light Rail.</t>
  </si>
  <si>
    <t>(g)  Included in Commuter Rail.</t>
  </si>
  <si>
    <t>See Glossary following Tables for complete definitions.</t>
  </si>
  <si>
    <t>Financial Data: Operating Funding</t>
  </si>
  <si>
    <t>TABLE 93: Average Passenger Fare per Unlinked Trip by Mode (Dollars)</t>
  </si>
  <si>
    <t>(Passenger Fare Revenue Divided by Unlinked Trips)</t>
  </si>
  <si>
    <t>Part B: Fixed-Guideway Moides and All Modes Total</t>
  </si>
  <si>
    <r>
      <t>All Modes</t>
    </r>
    <r>
      <rPr>
        <sz val="8"/>
        <color theme="1"/>
        <rFont val="Arial"/>
        <family val="2"/>
      </rPr>
      <t xml:space="preserve"> Reported</t>
    </r>
    <r>
      <rPr>
        <sz val="8"/>
        <color rgb="FF000000"/>
        <rFont val="Arial"/>
        <family val="2"/>
      </rPr>
      <t xml:space="preserve">  Total (Parts A and B)</t>
    </r>
  </si>
  <si>
    <t>Commuter Bus (#(</t>
  </si>
  <si>
    <t>(c) 0.85</t>
  </si>
  <si>
    <t>(c) 2.65</t>
  </si>
  <si>
    <t>(c) 2.27</t>
  </si>
  <si>
    <t>(d) Beginning 1975 includes aerial tramway, automated guideway transit, cable car, inclined plane, and monorail.  From 1984 to 1994 includes ferryboat and some unidentified roadway modes.</t>
  </si>
  <si>
    <t>American Public Transit Association</t>
  </si>
  <si>
    <t>2021 APTA Fact Book</t>
  </si>
  <si>
    <t>https://www.apta.com/wp-content/uploads/2021-APTA-Fact-Book-Appendix-A.xlsx</t>
  </si>
  <si>
    <t>Fact Book Data in Excel: Appendix A, Tables 5 and 93</t>
  </si>
  <si>
    <t>(i.e. they rise at the rate of inflation).</t>
  </si>
  <si>
    <t>We assume fares remain constant in the future after adjustment for inflation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</si>
</sst>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_)"/>
    <numFmt numFmtId="165" formatCode="#,##0.0"/>
    <numFmt numFmtId="166" formatCode="0.0"/>
    <numFmt numFmtId="167" formatCode="#,##0.00000"/>
    <numFmt numFmtId="168" formatCode="\(\R\)\ 0.00"/>
  </numFmts>
  <fonts count="30" x14ac:knownFonts="1">
    <font>
      <sz val="11"/>
      <color theme="1"/>
      <name val="Calibri"/>
      <family val="2"/>
      <scheme val="minor"/>
    </font>
    <font>
      <b/>
      <sz val="11"/>
      <color theme="1"/>
      <name val="Calibri"/>
      <family val="2"/>
      <scheme val="minor"/>
    </font>
    <font>
      <sz val="11"/>
      <color theme="0"/>
      <name val="Calibri"/>
      <family val="2"/>
      <scheme val="minor"/>
    </font>
    <font>
      <sz val="10"/>
      <name val="Helv"/>
    </font>
    <font>
      <b/>
      <sz val="12"/>
      <name val="Arial"/>
      <family val="2"/>
    </font>
    <font>
      <sz val="12"/>
      <name val="Arial"/>
      <family val="2"/>
    </font>
    <font>
      <b/>
      <sz val="11"/>
      <name val="Arial Narrow"/>
      <family val="2"/>
    </font>
    <fon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name val="Arial"/>
      <family val="2"/>
    </font>
    <font>
      <u/>
      <sz val="11"/>
      <color theme="10"/>
      <name val="Calibri"/>
      <family val="2"/>
      <scheme val="minor"/>
    </font>
    <font>
      <b/>
      <sz val="9"/>
      <color theme="1"/>
      <name val="Arial"/>
      <family val="2"/>
    </font>
    <font>
      <b/>
      <sz val="8"/>
      <name val="Arial"/>
      <family val="2"/>
    </font>
    <font>
      <sz val="8"/>
      <color theme="1"/>
      <name val="Arial"/>
      <family val="2"/>
    </font>
    <font>
      <b/>
      <sz val="8"/>
      <color theme="1"/>
      <name val="Arial"/>
      <family val="2"/>
    </font>
    <font>
      <b/>
      <u/>
      <sz val="8"/>
      <color theme="1"/>
      <name val="Arial"/>
      <family val="2"/>
    </font>
    <font>
      <b/>
      <u/>
      <sz val="8"/>
      <color theme="0"/>
      <name val="Arial"/>
      <family val="2"/>
    </font>
    <font>
      <b/>
      <sz val="8"/>
      <color theme="0"/>
      <name val="Arial"/>
      <family val="2"/>
    </font>
    <font>
      <b/>
      <sz val="10"/>
      <name val="Helv"/>
    </font>
    <font>
      <vertAlign val="superscript"/>
      <sz val="11"/>
      <name val="Arial Narrow"/>
      <family val="2"/>
    </font>
    <font>
      <sz val="10"/>
      <color theme="1"/>
      <name val="Arial"/>
      <family val="2"/>
    </font>
    <font>
      <b/>
      <i/>
      <sz val="8"/>
      <color theme="1"/>
      <name val="Arial"/>
      <family val="2"/>
    </font>
    <font>
      <u/>
      <sz val="8"/>
      <color theme="10"/>
      <name val="Arial"/>
      <family val="2"/>
    </font>
    <font>
      <sz val="8"/>
      <color rgb="FF000000"/>
      <name val="Arial"/>
      <family val="2"/>
    </font>
    <font>
      <b/>
      <i/>
      <sz val="8"/>
      <color rgb="FF000000"/>
      <name val="Arial"/>
      <family val="2"/>
    </font>
    <font>
      <b/>
      <sz val="8"/>
      <color rgb="FF000000"/>
      <name val="Arial"/>
      <family val="2"/>
    </font>
  </fonts>
  <fills count="9">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BEBEBE"/>
        <bgColor indexed="64"/>
      </patternFill>
    </fill>
    <fill>
      <patternFill patternType="solid">
        <fgColor theme="0" tint="-0.249977111117893"/>
        <bgColor indexed="64"/>
      </patternFill>
    </fill>
    <fill>
      <patternFill patternType="solid">
        <fgColor indexed="22"/>
        <bgColor indexed="9"/>
      </patternFill>
    </fill>
    <fill>
      <patternFill patternType="solid">
        <fgColor rgb="FFFFFFFF"/>
        <bgColor indexed="64"/>
      </patternFill>
    </fill>
  </fills>
  <borders count="102">
    <border>
      <left/>
      <right/>
      <top/>
      <bottom/>
      <diagonal/>
    </border>
    <border>
      <left/>
      <right/>
      <top/>
      <bottom style="thin">
        <color indexed="22"/>
      </bottom>
      <diagonal/>
    </border>
    <border>
      <left/>
      <right/>
      <top/>
      <bottom style="medium">
        <color indexed="64"/>
      </bottom>
      <diagonal/>
    </border>
    <border>
      <left/>
      <right/>
      <top/>
      <bottom style="thin">
        <color indexed="64"/>
      </bottom>
      <diagonal/>
    </border>
    <border>
      <left/>
      <right/>
      <top style="medium">
        <color indexed="64"/>
      </top>
      <bottom/>
      <diagonal/>
    </border>
    <border>
      <left/>
      <right/>
      <top/>
      <bottom style="thick">
        <color auto="1"/>
      </bottom>
      <diagonal/>
    </border>
    <border>
      <left/>
      <right style="thick">
        <color auto="1"/>
      </right>
      <top/>
      <bottom style="thick">
        <color auto="1"/>
      </bottom>
      <diagonal/>
    </border>
    <border>
      <left/>
      <right style="medium">
        <color auto="1"/>
      </right>
      <top/>
      <bottom/>
      <diagonal/>
    </border>
    <border>
      <left/>
      <right style="thin">
        <color auto="1"/>
      </right>
      <top style="thick">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top style="thin">
        <color auto="1"/>
      </top>
      <bottom/>
      <diagonal/>
    </border>
    <border>
      <left/>
      <right/>
      <top style="thick">
        <color auto="1"/>
      </top>
      <bottom/>
      <diagonal/>
    </border>
    <border>
      <left/>
      <right style="thick">
        <color auto="1"/>
      </right>
      <top/>
      <bottom/>
      <diagonal/>
    </border>
    <border>
      <left style="medium">
        <color auto="1"/>
      </left>
      <right/>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ck">
        <color auto="1"/>
      </top>
      <bottom style="thin">
        <color auto="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4" tint="0.39997558519241921"/>
      </left>
      <right/>
      <top style="thin">
        <color theme="0" tint="-0.24994659260841701"/>
      </top>
      <bottom style="thin">
        <color theme="0" tint="-0.24994659260841701"/>
      </bottom>
      <diagonal/>
    </border>
    <border>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ck">
        <color indexed="64"/>
      </right>
      <top style="thin">
        <color theme="0" tint="-0.2499465926084170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indexed="64"/>
      </right>
      <top/>
      <bottom style="thin">
        <color auto="1"/>
      </bottom>
      <diagonal/>
    </border>
    <border>
      <left/>
      <right/>
      <top style="thin">
        <color auto="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indexed="64"/>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ck">
        <color auto="1"/>
      </right>
      <top/>
      <bottom style="thin">
        <color theme="0" tint="-0.24994659260841701"/>
      </bottom>
      <diagonal/>
    </border>
    <border>
      <left style="thin">
        <color theme="0" tint="-0.24994659260841701"/>
      </left>
      <right style="thin">
        <color theme="0" tint="-0.24994659260841701"/>
      </right>
      <top/>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auto="1"/>
      </left>
      <right/>
      <top style="thick">
        <color auto="1"/>
      </top>
      <bottom/>
      <diagonal/>
    </border>
    <border>
      <left style="thin">
        <color auto="1"/>
      </left>
      <right/>
      <top/>
      <bottom style="thick">
        <color auto="1"/>
      </bottom>
      <diagonal/>
    </border>
    <border>
      <left/>
      <right/>
      <top/>
      <bottom style="thin">
        <color theme="0" tint="-0.24994659260841701"/>
      </bottom>
      <diagonal/>
    </border>
    <border>
      <left style="thin">
        <color auto="1"/>
      </left>
      <right style="thin">
        <color auto="1"/>
      </right>
      <top/>
      <bottom style="thin">
        <color auto="1"/>
      </bottom>
      <diagonal/>
    </border>
    <border>
      <left style="thin">
        <color auto="1"/>
      </left>
      <right style="thick">
        <color indexed="64"/>
      </right>
      <top/>
      <bottom/>
      <diagonal/>
    </border>
    <border>
      <left style="thin">
        <color theme="4" tint="0.39997558519241921"/>
      </left>
      <right/>
      <top style="thin">
        <color theme="0" tint="-0.24994659260841701"/>
      </top>
      <bottom/>
      <diagonal/>
    </border>
    <border>
      <left style="medium">
        <color auto="1"/>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ck">
        <color indexed="64"/>
      </right>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style="medium">
        <color auto="1"/>
      </left>
      <right/>
      <top style="thin">
        <color theme="0" tint="-0.2499465926084170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rgb="FF000000"/>
      </right>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style="medium">
        <color indexed="64"/>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top style="medium">
        <color indexed="64"/>
      </top>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rgb="FF000000"/>
      </right>
      <top style="medium">
        <color indexed="64"/>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rgb="FF000000"/>
      </left>
      <right/>
      <top/>
      <bottom style="medium">
        <color indexed="64"/>
      </bottom>
      <diagonal/>
    </border>
    <border>
      <left style="medium">
        <color rgb="FF000000"/>
      </left>
      <right style="medium">
        <color indexed="64"/>
      </right>
      <top style="medium">
        <color indexed="64"/>
      </top>
      <bottom/>
      <diagonal/>
    </border>
    <border>
      <left style="medium">
        <color indexed="64"/>
      </left>
      <right style="medium">
        <color rgb="FF000000"/>
      </right>
      <top style="medium">
        <color indexed="64"/>
      </top>
      <bottom/>
      <diagonal/>
    </border>
    <border>
      <left style="medium">
        <color rgb="FF000000"/>
      </left>
      <right style="medium">
        <color indexed="64"/>
      </right>
      <top/>
      <bottom style="medium">
        <color rgb="FF000000"/>
      </bottom>
      <diagonal/>
    </border>
    <border>
      <left style="medium">
        <color indexed="64"/>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style="medium">
        <color rgb="FF000000"/>
      </left>
      <right style="medium">
        <color rgb="FF000000"/>
      </right>
      <top/>
      <bottom style="medium">
        <color indexed="64"/>
      </bottom>
      <diagonal/>
    </border>
  </borders>
  <cellStyleXfs count="6">
    <xf numFmtId="0" fontId="0" fillId="0" borderId="0"/>
    <xf numFmtId="164" fontId="3" fillId="0" borderId="1" applyNumberFormat="0">
      <alignment horizontal="right"/>
    </xf>
    <xf numFmtId="0" fontId="14" fillId="0" borderId="0" applyNumberFormat="0" applyFill="0" applyBorder="0" applyAlignment="0" applyProtection="0"/>
    <xf numFmtId="0" fontId="22" fillId="7" borderId="0">
      <alignment horizontal="centerContinuous" wrapText="1"/>
    </xf>
    <xf numFmtId="0" fontId="24" fillId="0" borderId="0"/>
    <xf numFmtId="9" fontId="24" fillId="0" borderId="0" applyFont="0" applyFill="0" applyBorder="0" applyAlignment="0" applyProtection="0"/>
  </cellStyleXfs>
  <cellXfs count="290">
    <xf numFmtId="0" fontId="0" fillId="0" borderId="0" xfId="0"/>
    <xf numFmtId="0" fontId="1" fillId="0" borderId="0" xfId="0" applyFont="1"/>
    <xf numFmtId="0" fontId="0" fillId="0" borderId="0" xfId="0" applyAlignment="1">
      <alignment horizontal="right"/>
    </xf>
    <xf numFmtId="0" fontId="5" fillId="0" borderId="0" xfId="0" applyFont="1"/>
    <xf numFmtId="0" fontId="6" fillId="0" borderId="3" xfId="1" applyNumberFormat="1" applyFont="1" applyBorder="1" applyAlignment="1">
      <alignment horizontal="center"/>
    </xf>
    <xf numFmtId="0" fontId="6" fillId="0" borderId="3" xfId="0" applyFont="1" applyBorder="1" applyAlignment="1">
      <alignment horizontal="center"/>
    </xf>
    <xf numFmtId="0" fontId="6" fillId="0" borderId="0" xfId="0" applyFont="1" applyAlignment="1">
      <alignment horizontal="center"/>
    </xf>
    <xf numFmtId="4" fontId="6" fillId="0" borderId="0" xfId="1" applyNumberFormat="1" applyFont="1" applyBorder="1" applyAlignment="1">
      <alignment horizontal="left"/>
    </xf>
    <xf numFmtId="165" fontId="6" fillId="0" borderId="0" xfId="1" applyNumberFormat="1" applyFont="1" applyBorder="1">
      <alignment horizontal="right"/>
    </xf>
    <xf numFmtId="166" fontId="6" fillId="0" borderId="0" xfId="0" applyNumberFormat="1" applyFont="1"/>
    <xf numFmtId="0" fontId="6" fillId="0" borderId="0" xfId="0" applyFont="1"/>
    <xf numFmtId="4" fontId="7" fillId="0" borderId="0" xfId="1" applyNumberFormat="1" applyFont="1" applyBorder="1" applyAlignment="1">
      <alignment horizontal="left"/>
    </xf>
    <xf numFmtId="3" fontId="7" fillId="0" borderId="0" xfId="1" applyNumberFormat="1" applyFont="1" applyBorder="1">
      <alignment horizontal="right"/>
    </xf>
    <xf numFmtId="0" fontId="7" fillId="0" borderId="0" xfId="0" applyFont="1"/>
    <xf numFmtId="165" fontId="6" fillId="0" borderId="0" xfId="0" applyNumberFormat="1" applyFont="1" applyAlignment="1">
      <alignment horizontal="right"/>
    </xf>
    <xf numFmtId="4" fontId="6" fillId="0" borderId="0" xfId="1" applyNumberFormat="1" applyFont="1" applyBorder="1" applyAlignment="1">
      <alignment horizontal="left" vertical="top"/>
    </xf>
    <xf numFmtId="166" fontId="6" fillId="0" borderId="0" xfId="0" applyNumberFormat="1" applyFont="1" applyAlignment="1">
      <alignment horizontal="right"/>
    </xf>
    <xf numFmtId="4" fontId="6" fillId="0" borderId="2" xfId="1" applyNumberFormat="1" applyFont="1" applyBorder="1" applyAlignment="1">
      <alignment horizontal="left"/>
    </xf>
    <xf numFmtId="3" fontId="6" fillId="0" borderId="2" xfId="1" applyNumberFormat="1" applyFont="1" applyBorder="1">
      <alignment horizontal="right"/>
    </xf>
    <xf numFmtId="3" fontId="6" fillId="0" borderId="2" xfId="1" applyNumberFormat="1" applyFont="1" applyBorder="1" applyAlignment="1">
      <alignment horizontal="right" vertical="top"/>
    </xf>
    <xf numFmtId="3" fontId="6" fillId="0" borderId="2" xfId="0" applyNumberFormat="1" applyFont="1" applyBorder="1" applyAlignment="1">
      <alignment horizontal="right"/>
    </xf>
    <xf numFmtId="1" fontId="6" fillId="0" borderId="2" xfId="0" applyNumberFormat="1" applyFont="1" applyBorder="1" applyAlignment="1">
      <alignment horizontal="right"/>
    </xf>
    <xf numFmtId="1" fontId="6" fillId="0" borderId="2" xfId="0" applyNumberFormat="1" applyFont="1" applyBorder="1"/>
    <xf numFmtId="0" fontId="9" fillId="0" borderId="0" xfId="0" applyFont="1"/>
    <xf numFmtId="0" fontId="10" fillId="0" borderId="0" xfId="0" applyFont="1"/>
    <xf numFmtId="0" fontId="10" fillId="0" borderId="0" xfId="0" applyFont="1" applyAlignment="1">
      <alignment horizontal="left"/>
    </xf>
    <xf numFmtId="0" fontId="13" fillId="0" borderId="0" xfId="0" applyFont="1"/>
    <xf numFmtId="3" fontId="13" fillId="0" borderId="0" xfId="0" applyNumberFormat="1" applyFont="1"/>
    <xf numFmtId="49" fontId="13" fillId="0" borderId="0" xfId="0" applyNumberFormat="1" applyFont="1"/>
    <xf numFmtId="165" fontId="13" fillId="0" borderId="0" xfId="0" applyNumberFormat="1" applyFont="1"/>
    <xf numFmtId="167" fontId="13" fillId="0" borderId="0" xfId="0" applyNumberFormat="1" applyFont="1"/>
    <xf numFmtId="0" fontId="0" fillId="0" borderId="0" xfId="0" applyAlignment="1">
      <alignment horizontal="left"/>
    </xf>
    <xf numFmtId="0" fontId="14" fillId="0" borderId="0" xfId="2"/>
    <xf numFmtId="2" fontId="0" fillId="0" borderId="0" xfId="0" applyNumberFormat="1"/>
    <xf numFmtId="0" fontId="2" fillId="0" borderId="0" xfId="0" applyFont="1" applyProtection="1">
      <protection locked="0"/>
    </xf>
    <xf numFmtId="0" fontId="0" fillId="2" borderId="0" xfId="0" applyFill="1" applyProtection="1">
      <protection locked="0"/>
    </xf>
    <xf numFmtId="0" fontId="15" fillId="2" borderId="5" xfId="0" applyFont="1" applyFill="1" applyBorder="1" applyAlignment="1" applyProtection="1">
      <alignment horizontal="left"/>
      <protection locked="0"/>
    </xf>
    <xf numFmtId="0" fontId="0" fillId="2" borderId="6" xfId="0" applyFill="1" applyBorder="1" applyProtection="1">
      <protection locked="0"/>
    </xf>
    <xf numFmtId="0" fontId="0" fillId="0" borderId="0" xfId="0" applyProtection="1">
      <protection locked="0"/>
    </xf>
    <xf numFmtId="0" fontId="0" fillId="2" borderId="7" xfId="0" applyFill="1" applyBorder="1" applyProtection="1">
      <protection locked="0"/>
    </xf>
    <xf numFmtId="0" fontId="16" fillId="2" borderId="8" xfId="0" applyFont="1" applyFill="1" applyBorder="1" applyAlignment="1" applyProtection="1">
      <alignment horizontal="center" wrapText="1"/>
      <protection locked="0"/>
    </xf>
    <xf numFmtId="0" fontId="16" fillId="2" borderId="9" xfId="0" applyFont="1" applyFill="1" applyBorder="1" applyAlignment="1" applyProtection="1">
      <alignment horizontal="center" wrapText="1"/>
      <protection locked="0"/>
    </xf>
    <xf numFmtId="3" fontId="16" fillId="2" borderId="10" xfId="0" applyNumberFormat="1" applyFont="1" applyFill="1" applyBorder="1" applyAlignment="1" applyProtection="1">
      <alignment horizontal="center" wrapText="1"/>
      <protection locked="0"/>
    </xf>
    <xf numFmtId="3" fontId="16" fillId="2" borderId="0" xfId="0" applyNumberFormat="1" applyFont="1" applyFill="1" applyAlignment="1" applyProtection="1">
      <alignment horizontal="center" wrapText="1"/>
      <protection locked="0"/>
    </xf>
    <xf numFmtId="3" fontId="16" fillId="2" borderId="11" xfId="0" applyNumberFormat="1" applyFont="1" applyFill="1" applyBorder="1" applyAlignment="1" applyProtection="1">
      <alignment horizontal="center" wrapText="1"/>
      <protection locked="0"/>
    </xf>
    <xf numFmtId="3" fontId="16" fillId="2" borderId="12" xfId="0" applyNumberFormat="1" applyFont="1" applyFill="1" applyBorder="1" applyAlignment="1" applyProtection="1">
      <alignment horizontal="center" wrapText="1"/>
      <protection locked="0"/>
    </xf>
    <xf numFmtId="3" fontId="16" fillId="2" borderId="13" xfId="0" applyNumberFormat="1" applyFont="1" applyFill="1" applyBorder="1" applyAlignment="1" applyProtection="1">
      <alignment horizontal="center" wrapText="1"/>
      <protection locked="0"/>
    </xf>
    <xf numFmtId="3" fontId="17" fillId="3" borderId="14" xfId="0" applyNumberFormat="1" applyFont="1" applyFill="1" applyBorder="1"/>
    <xf numFmtId="3" fontId="17" fillId="3" borderId="15" xfId="0" applyNumberFormat="1" applyFont="1" applyFill="1" applyBorder="1"/>
    <xf numFmtId="165" fontId="17" fillId="3" borderId="15" xfId="0" applyNumberFormat="1" applyFont="1" applyFill="1" applyBorder="1"/>
    <xf numFmtId="4" fontId="17" fillId="3" borderId="15" xfId="0" applyNumberFormat="1" applyFont="1" applyFill="1" applyBorder="1"/>
    <xf numFmtId="3" fontId="17" fillId="3" borderId="16" xfId="0" applyNumberFormat="1" applyFont="1" applyFill="1" applyBorder="1"/>
    <xf numFmtId="165" fontId="17" fillId="3" borderId="17" xfId="0" applyNumberFormat="1" applyFont="1" applyFill="1" applyBorder="1"/>
    <xf numFmtId="0" fontId="17" fillId="2" borderId="0" xfId="0" applyFont="1" applyFill="1" applyProtection="1">
      <protection locked="0"/>
    </xf>
    <xf numFmtId="0" fontId="18" fillId="2" borderId="18" xfId="0" applyFont="1" applyFill="1" applyBorder="1" applyAlignment="1" applyProtection="1">
      <alignment horizontal="center" wrapText="1"/>
      <protection locked="0"/>
    </xf>
    <xf numFmtId="3" fontId="18" fillId="2" borderId="18" xfId="0" applyNumberFormat="1" applyFont="1" applyFill="1" applyBorder="1" applyAlignment="1" applyProtection="1">
      <alignment horizontal="center" wrapText="1"/>
      <protection locked="0"/>
    </xf>
    <xf numFmtId="3" fontId="18" fillId="2" borderId="0" xfId="0" applyNumberFormat="1" applyFont="1" applyFill="1" applyAlignment="1" applyProtection="1">
      <alignment horizontal="center" wrapText="1"/>
      <protection locked="0"/>
    </xf>
    <xf numFmtId="0" fontId="0" fillId="2" borderId="19" xfId="0" applyFill="1" applyBorder="1" applyProtection="1">
      <protection locked="0"/>
    </xf>
    <xf numFmtId="0" fontId="15" fillId="2" borderId="20" xfId="0" applyFont="1" applyFill="1" applyBorder="1" applyAlignment="1" applyProtection="1">
      <alignment horizontal="left"/>
      <protection locked="0"/>
    </xf>
    <xf numFmtId="0" fontId="0" fillId="2" borderId="5" xfId="0" applyFill="1" applyBorder="1" applyProtection="1">
      <protection locked="0"/>
    </xf>
    <xf numFmtId="0" fontId="18" fillId="2" borderId="0" xfId="0" applyFont="1" applyFill="1" applyAlignment="1" applyProtection="1">
      <alignment horizontal="center" wrapText="1"/>
      <protection locked="0"/>
    </xf>
    <xf numFmtId="0" fontId="18" fillId="4" borderId="21" xfId="0" applyFont="1" applyFill="1" applyBorder="1" applyAlignment="1" applyProtection="1">
      <alignment horizontal="center"/>
      <protection locked="0"/>
    </xf>
    <xf numFmtId="0" fontId="18" fillId="4" borderId="22" xfId="0" applyFont="1" applyFill="1" applyBorder="1" applyAlignment="1" applyProtection="1">
      <alignment horizontal="center"/>
      <protection locked="0"/>
    </xf>
    <xf numFmtId="0" fontId="19" fillId="0" borderId="22" xfId="0" applyFont="1" applyBorder="1" applyAlignment="1" applyProtection="1">
      <alignment horizontal="center" wrapText="1"/>
      <protection locked="0"/>
    </xf>
    <xf numFmtId="0" fontId="20" fillId="2" borderId="0" xfId="0" applyFont="1" applyFill="1" applyAlignment="1" applyProtection="1">
      <alignment horizontal="center" wrapText="1"/>
      <protection locked="0"/>
    </xf>
    <xf numFmtId="0" fontId="16" fillId="2" borderId="12" xfId="0" applyFont="1" applyFill="1" applyBorder="1" applyAlignment="1" applyProtection="1">
      <alignment horizontal="center" wrapText="1"/>
      <protection locked="0"/>
    </xf>
    <xf numFmtId="3" fontId="16" fillId="2" borderId="23" xfId="0" applyNumberFormat="1" applyFont="1" applyFill="1" applyBorder="1" applyAlignment="1" applyProtection="1">
      <alignment horizontal="center" wrapText="1"/>
      <protection locked="0"/>
    </xf>
    <xf numFmtId="0" fontId="17" fillId="4" borderId="24" xfId="0" applyFont="1" applyFill="1" applyBorder="1"/>
    <xf numFmtId="3" fontId="17" fillId="4" borderId="25" xfId="0" applyNumberFormat="1" applyFont="1" applyFill="1" applyBorder="1"/>
    <xf numFmtId="0" fontId="17" fillId="4" borderId="25" xfId="0" applyFont="1" applyFill="1" applyBorder="1" applyAlignment="1">
      <alignment horizontal="center"/>
    </xf>
    <xf numFmtId="3" fontId="19" fillId="0" borderId="25" xfId="0" applyNumberFormat="1" applyFont="1" applyBorder="1" applyAlignment="1" applyProtection="1">
      <alignment horizontal="center"/>
      <protection locked="0"/>
    </xf>
    <xf numFmtId="0" fontId="20" fillId="0" borderId="26" xfId="0" applyFont="1" applyBorder="1" applyAlignment="1" applyProtection="1">
      <alignment horizontal="center"/>
      <protection locked="0"/>
    </xf>
    <xf numFmtId="3" fontId="17" fillId="3" borderId="27" xfId="0" applyNumberFormat="1" applyFont="1" applyFill="1" applyBorder="1"/>
    <xf numFmtId="3" fontId="17" fillId="3" borderId="28" xfId="0" applyNumberFormat="1" applyFont="1" applyFill="1" applyBorder="1"/>
    <xf numFmtId="165" fontId="17" fillId="3" borderId="28" xfId="0" applyNumberFormat="1" applyFont="1" applyFill="1" applyBorder="1"/>
    <xf numFmtId="4" fontId="17" fillId="3" borderId="28" xfId="0" applyNumberFormat="1" applyFont="1" applyFill="1" applyBorder="1"/>
    <xf numFmtId="165" fontId="17" fillId="3" borderId="29" xfId="0" applyNumberFormat="1" applyFont="1" applyFill="1" applyBorder="1"/>
    <xf numFmtId="0" fontId="17" fillId="0" borderId="0" xfId="0" applyFont="1" applyProtection="1">
      <protection locked="0"/>
    </xf>
    <xf numFmtId="3" fontId="17" fillId="3" borderId="30" xfId="0" applyNumberFormat="1" applyFont="1" applyFill="1" applyBorder="1"/>
    <xf numFmtId="3" fontId="17" fillId="3" borderId="31" xfId="0" applyNumberFormat="1" applyFont="1" applyFill="1" applyBorder="1"/>
    <xf numFmtId="165" fontId="17" fillId="3" borderId="31" xfId="0" applyNumberFormat="1" applyFont="1" applyFill="1" applyBorder="1"/>
    <xf numFmtId="4" fontId="17" fillId="3" borderId="31" xfId="0" applyNumberFormat="1" applyFont="1" applyFill="1" applyBorder="1"/>
    <xf numFmtId="165" fontId="17" fillId="3" borderId="32" xfId="0" applyNumberFormat="1" applyFont="1" applyFill="1" applyBorder="1"/>
    <xf numFmtId="3" fontId="17" fillId="3" borderId="32" xfId="0" applyNumberFormat="1" applyFont="1" applyFill="1" applyBorder="1"/>
    <xf numFmtId="0" fontId="17" fillId="4" borderId="33" xfId="0" applyFont="1" applyFill="1" applyBorder="1"/>
    <xf numFmtId="3" fontId="17" fillId="4" borderId="34" xfId="0" applyNumberFormat="1" applyFont="1" applyFill="1" applyBorder="1"/>
    <xf numFmtId="0" fontId="17" fillId="4" borderId="34" xfId="0" applyFont="1" applyFill="1" applyBorder="1" applyAlignment="1">
      <alignment horizontal="center"/>
    </xf>
    <xf numFmtId="3" fontId="19" fillId="0" borderId="34" xfId="0" applyNumberFormat="1" applyFont="1" applyBorder="1" applyAlignment="1" applyProtection="1">
      <alignment horizontal="center"/>
      <protection locked="0"/>
    </xf>
    <xf numFmtId="3" fontId="17" fillId="3" borderId="35" xfId="0" applyNumberFormat="1" applyFont="1" applyFill="1" applyBorder="1"/>
    <xf numFmtId="3" fontId="17" fillId="3" borderId="36" xfId="0" applyNumberFormat="1" applyFont="1" applyFill="1" applyBorder="1"/>
    <xf numFmtId="165" fontId="17" fillId="3" borderId="36" xfId="0" applyNumberFormat="1" applyFont="1" applyFill="1" applyBorder="1"/>
    <xf numFmtId="4" fontId="17" fillId="3" borderId="36" xfId="0" applyNumberFormat="1" applyFont="1" applyFill="1" applyBorder="1"/>
    <xf numFmtId="3" fontId="17" fillId="3" borderId="37" xfId="0" applyNumberFormat="1" applyFont="1" applyFill="1" applyBorder="1"/>
    <xf numFmtId="3" fontId="17" fillId="3" borderId="38" xfId="0" applyNumberFormat="1" applyFont="1" applyFill="1" applyBorder="1"/>
    <xf numFmtId="0" fontId="17" fillId="2" borderId="39" xfId="0" applyFont="1" applyFill="1" applyBorder="1" applyProtection="1">
      <protection locked="0"/>
    </xf>
    <xf numFmtId="3" fontId="17" fillId="2" borderId="2" xfId="0" applyNumberFormat="1" applyFont="1" applyFill="1" applyBorder="1" applyProtection="1">
      <protection locked="0"/>
    </xf>
    <xf numFmtId="0" fontId="17" fillId="2" borderId="2" xfId="0" applyFont="1" applyFill="1" applyBorder="1" applyAlignment="1" applyProtection="1">
      <alignment horizontal="center"/>
      <protection locked="0"/>
    </xf>
    <xf numFmtId="3" fontId="19" fillId="5" borderId="40" xfId="0" applyNumberFormat="1" applyFont="1" applyFill="1" applyBorder="1" applyAlignment="1" applyProtection="1">
      <alignment horizontal="center"/>
      <protection locked="0"/>
    </xf>
    <xf numFmtId="3" fontId="19" fillId="3" borderId="41" xfId="0" applyNumberFormat="1" applyFont="1" applyFill="1" applyBorder="1" applyAlignment="1" applyProtection="1">
      <alignment horizontal="center"/>
      <protection locked="0"/>
    </xf>
    <xf numFmtId="3" fontId="17" fillId="3" borderId="0" xfId="0" applyNumberFormat="1" applyFont="1" applyFill="1" applyProtection="1">
      <protection locked="0"/>
    </xf>
    <xf numFmtId="3" fontId="17" fillId="3" borderId="19" xfId="0" applyNumberFormat="1" applyFont="1" applyFill="1" applyBorder="1" applyProtection="1">
      <protection locked="0"/>
    </xf>
    <xf numFmtId="0" fontId="0" fillId="4" borderId="0" xfId="0" applyFill="1" applyProtection="1">
      <protection locked="0"/>
    </xf>
    <xf numFmtId="0" fontId="0" fillId="3" borderId="0" xfId="0" applyFill="1" applyProtection="1">
      <protection locked="0"/>
    </xf>
    <xf numFmtId="3" fontId="0" fillId="3" borderId="0" xfId="0" applyNumberFormat="1" applyFill="1" applyProtection="1">
      <protection locked="0"/>
    </xf>
    <xf numFmtId="0" fontId="15" fillId="2" borderId="42" xfId="0" applyFont="1" applyFill="1" applyBorder="1" applyAlignment="1" applyProtection="1">
      <alignment horizontal="left"/>
      <protection locked="0"/>
    </xf>
    <xf numFmtId="0" fontId="0" fillId="2" borderId="43" xfId="0" applyFill="1" applyBorder="1" applyProtection="1">
      <protection locked="0"/>
    </xf>
    <xf numFmtId="3" fontId="0" fillId="2" borderId="43" xfId="0" applyNumberFormat="1" applyFill="1" applyBorder="1" applyProtection="1">
      <protection locked="0"/>
    </xf>
    <xf numFmtId="0" fontId="17" fillId="2" borderId="44" xfId="0" applyFont="1" applyFill="1" applyBorder="1" applyProtection="1">
      <protection locked="0"/>
    </xf>
    <xf numFmtId="0" fontId="18" fillId="0" borderId="8" xfId="0" applyFont="1" applyBorder="1" applyProtection="1">
      <protection locked="0"/>
    </xf>
    <xf numFmtId="0" fontId="18" fillId="0" borderId="12" xfId="0" applyFont="1" applyBorder="1" applyProtection="1">
      <protection locked="0"/>
    </xf>
    <xf numFmtId="0" fontId="16" fillId="2" borderId="45" xfId="0" applyFont="1" applyFill="1" applyBorder="1" applyProtection="1">
      <protection locked="0"/>
    </xf>
    <xf numFmtId="0" fontId="2" fillId="2" borderId="46" xfId="0" applyFont="1" applyFill="1" applyBorder="1" applyProtection="1">
      <protection locked="0"/>
    </xf>
    <xf numFmtId="0" fontId="2" fillId="2" borderId="47" xfId="0" applyFont="1" applyFill="1" applyBorder="1" applyProtection="1">
      <protection locked="0"/>
    </xf>
    <xf numFmtId="0" fontId="16" fillId="2" borderId="11" xfId="0" applyFont="1" applyFill="1" applyBorder="1" applyAlignment="1" applyProtection="1">
      <alignment horizontal="center" wrapText="1"/>
      <protection locked="0"/>
    </xf>
    <xf numFmtId="0" fontId="16" fillId="2" borderId="47" xfId="0" applyFont="1" applyFill="1" applyBorder="1" applyAlignment="1" applyProtection="1">
      <alignment horizontal="center" wrapText="1"/>
      <protection locked="0"/>
    </xf>
    <xf numFmtId="3" fontId="16" fillId="2" borderId="46" xfId="0" applyNumberFormat="1" applyFont="1" applyFill="1" applyBorder="1" applyAlignment="1" applyProtection="1">
      <alignment horizontal="center" wrapText="1"/>
      <protection locked="0"/>
    </xf>
    <xf numFmtId="3" fontId="16" fillId="2" borderId="48" xfId="0" applyNumberFormat="1" applyFont="1" applyFill="1" applyBorder="1" applyAlignment="1" applyProtection="1">
      <alignment horizontal="center" wrapText="1"/>
      <protection locked="0"/>
    </xf>
    <xf numFmtId="0" fontId="17" fillId="4" borderId="49" xfId="0" applyFont="1" applyFill="1" applyBorder="1" applyAlignment="1">
      <alignment horizontal="center" wrapText="1"/>
    </xf>
    <xf numFmtId="0" fontId="17" fillId="4" borderId="49" xfId="0" applyFont="1" applyFill="1" applyBorder="1"/>
    <xf numFmtId="0" fontId="17" fillId="4" borderId="14" xfId="0" applyFont="1" applyFill="1" applyBorder="1"/>
    <xf numFmtId="3" fontId="17" fillId="4" borderId="50" xfId="0" applyNumberFormat="1" applyFont="1" applyFill="1" applyBorder="1"/>
    <xf numFmtId="165" fontId="17" fillId="4" borderId="50" xfId="0" applyNumberFormat="1" applyFont="1" applyFill="1" applyBorder="1"/>
    <xf numFmtId="4" fontId="17" fillId="4" borderId="50" xfId="0" applyNumberFormat="1" applyFont="1" applyFill="1" applyBorder="1"/>
    <xf numFmtId="165" fontId="17" fillId="4" borderId="51" xfId="0" applyNumberFormat="1" applyFont="1" applyFill="1" applyBorder="1"/>
    <xf numFmtId="0" fontId="17" fillId="4" borderId="25" xfId="0" applyFont="1" applyFill="1" applyBorder="1" applyAlignment="1">
      <alignment horizontal="center" wrapText="1"/>
    </xf>
    <xf numFmtId="0" fontId="17" fillId="4" borderId="25" xfId="0" applyFont="1" applyFill="1" applyBorder="1"/>
    <xf numFmtId="0" fontId="17" fillId="4" borderId="30" xfId="0" applyFont="1" applyFill="1" applyBorder="1"/>
    <xf numFmtId="3" fontId="17" fillId="4" borderId="31" xfId="0" applyNumberFormat="1" applyFont="1" applyFill="1" applyBorder="1"/>
    <xf numFmtId="165" fontId="17" fillId="4" borderId="31" xfId="0" applyNumberFormat="1" applyFont="1" applyFill="1" applyBorder="1"/>
    <xf numFmtId="4" fontId="17" fillId="4" borderId="31" xfId="0" applyNumberFormat="1" applyFont="1" applyFill="1" applyBorder="1"/>
    <xf numFmtId="0" fontId="0" fillId="4" borderId="25" xfId="0" applyFill="1" applyBorder="1"/>
    <xf numFmtId="165" fontId="17" fillId="4" borderId="32" xfId="0" applyNumberFormat="1" applyFont="1" applyFill="1" applyBorder="1"/>
    <xf numFmtId="3" fontId="17" fillId="4" borderId="36" xfId="0" applyNumberFormat="1" applyFont="1" applyFill="1" applyBorder="1"/>
    <xf numFmtId="3" fontId="17" fillId="4" borderId="52" xfId="0" applyNumberFormat="1" applyFont="1" applyFill="1" applyBorder="1"/>
    <xf numFmtId="165" fontId="17" fillId="4" borderId="53" xfId="0" applyNumberFormat="1" applyFont="1" applyFill="1" applyBorder="1"/>
    <xf numFmtId="3" fontId="17" fillId="4" borderId="54" xfId="0" applyNumberFormat="1" applyFont="1" applyFill="1" applyBorder="1"/>
    <xf numFmtId="3" fontId="17" fillId="4" borderId="0" xfId="0" applyNumberFormat="1" applyFont="1" applyFill="1"/>
    <xf numFmtId="0" fontId="17" fillId="4" borderId="55" xfId="0" applyFont="1" applyFill="1" applyBorder="1" applyAlignment="1">
      <alignment horizontal="center" wrapText="1"/>
    </xf>
    <xf numFmtId="0" fontId="17" fillId="4" borderId="55" xfId="0" applyFont="1" applyFill="1" applyBorder="1"/>
    <xf numFmtId="0" fontId="17" fillId="4" borderId="35" xfId="0" applyFont="1" applyFill="1" applyBorder="1"/>
    <xf numFmtId="165" fontId="17" fillId="4" borderId="36" xfId="0" applyNumberFormat="1" applyFont="1" applyFill="1" applyBorder="1"/>
    <xf numFmtId="4" fontId="17" fillId="4" borderId="36" xfId="0" applyNumberFormat="1" applyFont="1" applyFill="1" applyBorder="1"/>
    <xf numFmtId="3" fontId="17" fillId="4" borderId="56" xfId="0" applyNumberFormat="1" applyFont="1" applyFill="1" applyBorder="1"/>
    <xf numFmtId="0" fontId="18" fillId="2" borderId="57" xfId="0" applyFont="1" applyFill="1" applyBorder="1" applyAlignment="1" applyProtection="1">
      <alignment horizontal="center"/>
      <protection locked="0"/>
    </xf>
    <xf numFmtId="0" fontId="18" fillId="2" borderId="18" xfId="0" applyFont="1" applyFill="1" applyBorder="1" applyAlignment="1" applyProtection="1">
      <alignment horizontal="center"/>
      <protection locked="0"/>
    </xf>
    <xf numFmtId="0" fontId="18" fillId="2" borderId="0" xfId="0" applyFont="1" applyFill="1" applyAlignment="1" applyProtection="1">
      <alignment horizontal="center"/>
      <protection locked="0"/>
    </xf>
    <xf numFmtId="3" fontId="18" fillId="2" borderId="0" xfId="0" applyNumberFormat="1" applyFont="1" applyFill="1" applyAlignment="1" applyProtection="1">
      <alignment horizontal="center"/>
      <protection locked="0"/>
    </xf>
    <xf numFmtId="0" fontId="17" fillId="2" borderId="19" xfId="0" applyFont="1" applyFill="1" applyBorder="1" applyProtection="1">
      <protection locked="0"/>
    </xf>
    <xf numFmtId="0" fontId="18" fillId="2" borderId="58" xfId="0" applyFont="1" applyFill="1" applyBorder="1" applyAlignment="1" applyProtection="1">
      <alignment horizontal="left"/>
      <protection locked="0"/>
    </xf>
    <xf numFmtId="0" fontId="18" fillId="2" borderId="5" xfId="0" applyFont="1" applyFill="1" applyBorder="1" applyAlignment="1" applyProtection="1">
      <alignment horizontal="center"/>
      <protection locked="0"/>
    </xf>
    <xf numFmtId="3" fontId="18" fillId="2" borderId="5" xfId="0" applyNumberFormat="1" applyFont="1" applyFill="1" applyBorder="1" applyAlignment="1" applyProtection="1">
      <alignment horizontal="center"/>
      <protection locked="0"/>
    </xf>
    <xf numFmtId="0" fontId="18" fillId="2" borderId="46" xfId="0" applyFont="1" applyFill="1" applyBorder="1" applyAlignment="1" applyProtection="1">
      <alignment horizontal="center"/>
      <protection locked="0"/>
    </xf>
    <xf numFmtId="0" fontId="18" fillId="4" borderId="21" xfId="0" applyFont="1" applyFill="1" applyBorder="1" applyAlignment="1" applyProtection="1">
      <alignment horizontal="left"/>
      <protection locked="0"/>
    </xf>
    <xf numFmtId="0" fontId="18" fillId="4" borderId="22" xfId="0" applyFont="1" applyFill="1" applyBorder="1" applyAlignment="1" applyProtection="1">
      <alignment horizontal="left"/>
      <protection locked="0"/>
    </xf>
    <xf numFmtId="0" fontId="19" fillId="0" borderId="22" xfId="0" applyFont="1" applyBorder="1" applyAlignment="1" applyProtection="1">
      <alignment horizontal="center"/>
      <protection locked="0"/>
    </xf>
    <xf numFmtId="0" fontId="20" fillId="2" borderId="59" xfId="0" applyFont="1" applyFill="1" applyBorder="1" applyAlignment="1" applyProtection="1">
      <alignment horizontal="center"/>
      <protection locked="0"/>
    </xf>
    <xf numFmtId="0" fontId="16" fillId="2" borderId="60" xfId="0" applyFont="1" applyFill="1" applyBorder="1" applyAlignment="1" applyProtection="1">
      <alignment horizontal="center" wrapText="1"/>
      <protection locked="0"/>
    </xf>
    <xf numFmtId="3" fontId="16" fillId="2" borderId="60" xfId="0" applyNumberFormat="1" applyFont="1" applyFill="1" applyBorder="1" applyAlignment="1" applyProtection="1">
      <alignment horizontal="center" wrapText="1"/>
      <protection locked="0"/>
    </xf>
    <xf numFmtId="3" fontId="16" fillId="2" borderId="61" xfId="0" applyNumberFormat="1" applyFont="1" applyFill="1" applyBorder="1" applyAlignment="1" applyProtection="1">
      <alignment horizontal="center" wrapText="1"/>
      <protection locked="0"/>
    </xf>
    <xf numFmtId="3" fontId="17" fillId="4" borderId="27" xfId="0" applyNumberFormat="1" applyFont="1" applyFill="1" applyBorder="1"/>
    <xf numFmtId="3" fontId="17" fillId="4" borderId="28" xfId="0" applyNumberFormat="1" applyFont="1" applyFill="1" applyBorder="1"/>
    <xf numFmtId="165" fontId="17" fillId="4" borderId="28" xfId="0" applyNumberFormat="1" applyFont="1" applyFill="1" applyBorder="1"/>
    <xf numFmtId="4" fontId="17" fillId="4" borderId="28" xfId="0" applyNumberFormat="1" applyFont="1" applyFill="1" applyBorder="1"/>
    <xf numFmtId="165" fontId="17" fillId="4" borderId="29" xfId="0" applyNumberFormat="1" applyFont="1" applyFill="1" applyBorder="1"/>
    <xf numFmtId="3" fontId="17" fillId="4" borderId="30" xfId="0" applyNumberFormat="1" applyFont="1" applyFill="1" applyBorder="1"/>
    <xf numFmtId="0" fontId="20" fillId="0" borderId="62" xfId="0" applyFont="1" applyBorder="1" applyAlignment="1" applyProtection="1">
      <alignment horizontal="center"/>
      <protection locked="0"/>
    </xf>
    <xf numFmtId="3" fontId="17" fillId="4" borderId="35" xfId="0" applyNumberFormat="1" applyFont="1" applyFill="1" applyBorder="1"/>
    <xf numFmtId="165" fontId="17" fillId="4" borderId="38" xfId="0" applyNumberFormat="1" applyFont="1" applyFill="1" applyBorder="1"/>
    <xf numFmtId="3" fontId="19" fillId="4" borderId="0" xfId="0" applyNumberFormat="1" applyFont="1" applyFill="1" applyAlignment="1" applyProtection="1">
      <alignment horizontal="center"/>
      <protection locked="0"/>
    </xf>
    <xf numFmtId="3" fontId="17" fillId="4" borderId="0" xfId="0" applyNumberFormat="1" applyFont="1" applyFill="1" applyProtection="1">
      <protection locked="0"/>
    </xf>
    <xf numFmtId="0" fontId="17" fillId="4" borderId="19" xfId="0" applyFont="1" applyFill="1" applyBorder="1" applyProtection="1">
      <protection locked="0"/>
    </xf>
    <xf numFmtId="0" fontId="17" fillId="4" borderId="41" xfId="0" applyFont="1" applyFill="1" applyBorder="1" applyProtection="1">
      <protection locked="0"/>
    </xf>
    <xf numFmtId="0" fontId="17" fillId="4" borderId="0" xfId="0" applyFont="1" applyFill="1" applyProtection="1">
      <protection locked="0"/>
    </xf>
    <xf numFmtId="0" fontId="17" fillId="4" borderId="6" xfId="0" applyFont="1" applyFill="1" applyBorder="1" applyProtection="1">
      <protection locked="0"/>
    </xf>
    <xf numFmtId="0" fontId="0" fillId="2" borderId="18" xfId="0" applyFill="1" applyBorder="1" applyProtection="1">
      <protection locked="0"/>
    </xf>
    <xf numFmtId="0" fontId="18" fillId="2" borderId="20" xfId="0" applyFont="1" applyFill="1" applyBorder="1" applyAlignment="1" applyProtection="1">
      <alignment horizontal="left"/>
      <protection locked="0"/>
    </xf>
    <xf numFmtId="0" fontId="18" fillId="2" borderId="5" xfId="0" applyFont="1" applyFill="1" applyBorder="1" applyAlignment="1" applyProtection="1">
      <alignment horizontal="left"/>
      <protection locked="0"/>
    </xf>
    <xf numFmtId="0" fontId="18" fillId="0" borderId="63" xfId="0" applyFont="1" applyBorder="1" applyProtection="1">
      <protection locked="0"/>
    </xf>
    <xf numFmtId="0" fontId="16" fillId="2" borderId="64" xfId="0" applyFont="1" applyFill="1" applyBorder="1" applyProtection="1">
      <protection locked="0"/>
    </xf>
    <xf numFmtId="0" fontId="21" fillId="2" borderId="65" xfId="0" applyFont="1" applyFill="1" applyBorder="1" applyProtection="1">
      <protection locked="0"/>
    </xf>
    <xf numFmtId="0" fontId="16" fillId="2" borderId="65" xfId="0" applyFont="1" applyFill="1" applyBorder="1" applyAlignment="1" applyProtection="1">
      <alignment horizontal="center" wrapText="1"/>
      <protection locked="0"/>
    </xf>
    <xf numFmtId="3" fontId="16" fillId="2" borderId="3" xfId="0" applyNumberFormat="1" applyFont="1" applyFill="1" applyBorder="1" applyAlignment="1" applyProtection="1">
      <alignment horizontal="center" wrapText="1"/>
      <protection locked="0"/>
    </xf>
    <xf numFmtId="3" fontId="16" fillId="2" borderId="66" xfId="0" applyNumberFormat="1" applyFont="1" applyFill="1" applyBorder="1" applyAlignment="1" applyProtection="1">
      <alignment horizontal="center" wrapText="1"/>
      <protection locked="0"/>
    </xf>
    <xf numFmtId="0" fontId="17" fillId="4" borderId="67" xfId="0" applyFont="1" applyFill="1" applyBorder="1"/>
    <xf numFmtId="0" fontId="17" fillId="4" borderId="68" xfId="0" applyFont="1" applyFill="1" applyBorder="1"/>
    <xf numFmtId="0" fontId="17" fillId="4" borderId="27" xfId="0" applyFont="1" applyFill="1" applyBorder="1"/>
    <xf numFmtId="0" fontId="17" fillId="4" borderId="69" xfId="0" applyFont="1" applyFill="1" applyBorder="1"/>
    <xf numFmtId="0" fontId="1" fillId="6" borderId="0" xfId="0" applyFont="1" applyFill="1"/>
    <xf numFmtId="4" fontId="0" fillId="0" borderId="0" xfId="0" applyNumberFormat="1"/>
    <xf numFmtId="0" fontId="7" fillId="0" borderId="3" xfId="0" applyFont="1" applyBorder="1" applyAlignment="1">
      <alignment horizontal="center"/>
    </xf>
    <xf numFmtId="0" fontId="7" fillId="0" borderId="0" xfId="3" applyFont="1" applyFill="1" applyAlignment="1">
      <alignment horizontal="left"/>
    </xf>
    <xf numFmtId="2" fontId="7" fillId="0" borderId="49" xfId="0" applyNumberFormat="1" applyFont="1" applyBorder="1" applyAlignment="1">
      <alignment horizontal="right"/>
    </xf>
    <xf numFmtId="168" fontId="7" fillId="0" borderId="49" xfId="0" applyNumberFormat="1" applyFont="1" applyBorder="1" applyAlignment="1">
      <alignment horizontal="right"/>
    </xf>
    <xf numFmtId="2" fontId="7" fillId="0" borderId="0" xfId="0" applyNumberFormat="1" applyFont="1" applyAlignment="1">
      <alignment horizontal="right"/>
    </xf>
    <xf numFmtId="0" fontId="7" fillId="0" borderId="2" xfId="3" applyFont="1" applyFill="1" applyBorder="1" applyAlignment="1">
      <alignment horizontal="left" vertical="top"/>
    </xf>
    <xf numFmtId="2" fontId="7" fillId="0" borderId="2" xfId="0" applyNumberFormat="1" applyFont="1" applyBorder="1" applyAlignment="1">
      <alignment horizontal="right"/>
    </xf>
    <xf numFmtId="49" fontId="10" fillId="0" borderId="0" xfId="0" applyNumberFormat="1" applyFont="1" applyAlignment="1">
      <alignment wrapText="1"/>
    </xf>
    <xf numFmtId="0" fontId="1" fillId="0" borderId="0" xfId="0" applyFont="1" applyAlignment="1">
      <alignment horizontal="right"/>
    </xf>
    <xf numFmtId="0" fontId="24" fillId="0" borderId="0" xfId="4"/>
    <xf numFmtId="0" fontId="17" fillId="0" borderId="0" xfId="4" applyFont="1"/>
    <xf numFmtId="0" fontId="17" fillId="8" borderId="88" xfId="4" applyFont="1" applyFill="1" applyBorder="1" applyAlignment="1">
      <alignment horizontal="center" vertical="center" wrapText="1"/>
    </xf>
    <xf numFmtId="0" fontId="26" fillId="0" borderId="0" xfId="2" applyFont="1" applyAlignment="1">
      <alignment horizontal="center" vertical="center" wrapText="1"/>
    </xf>
    <xf numFmtId="1" fontId="17" fillId="8" borderId="91" xfId="4" applyNumberFormat="1" applyFont="1" applyFill="1" applyBorder="1" applyAlignment="1">
      <alignment horizontal="center" vertical="center" wrapText="1"/>
    </xf>
    <xf numFmtId="165" fontId="27" fillId="0" borderId="40" xfId="4" applyNumberFormat="1" applyFont="1" applyBorder="1" applyAlignment="1">
      <alignment horizontal="right" vertical="center"/>
    </xf>
    <xf numFmtId="165" fontId="27" fillId="8" borderId="40" xfId="4" applyNumberFormat="1" applyFont="1" applyFill="1" applyBorder="1" applyAlignment="1">
      <alignment horizontal="right" vertical="center" wrapText="1"/>
    </xf>
    <xf numFmtId="0" fontId="17" fillId="8" borderId="92" xfId="4" applyFont="1" applyFill="1" applyBorder="1" applyAlignment="1">
      <alignment horizontal="center" vertical="center" wrapText="1"/>
    </xf>
    <xf numFmtId="165" fontId="27" fillId="8" borderId="72" xfId="4" applyNumberFormat="1" applyFont="1" applyFill="1" applyBorder="1" applyAlignment="1">
      <alignment horizontal="right" vertical="center" wrapText="1"/>
    </xf>
    <xf numFmtId="165" fontId="27" fillId="0" borderId="40" xfId="4" applyNumberFormat="1" applyFont="1" applyBorder="1" applyAlignment="1">
      <alignment horizontal="right" vertical="center" wrapText="1"/>
    </xf>
    <xf numFmtId="165" fontId="27" fillId="0" borderId="72" xfId="4" applyNumberFormat="1" applyFont="1" applyBorder="1" applyAlignment="1">
      <alignment horizontal="right" vertical="center"/>
    </xf>
    <xf numFmtId="1" fontId="17" fillId="8" borderId="93" xfId="4" applyNumberFormat="1" applyFont="1" applyFill="1" applyBorder="1" applyAlignment="1">
      <alignment horizontal="center" vertical="center" wrapText="1"/>
    </xf>
    <xf numFmtId="165" fontId="27" fillId="8" borderId="90" xfId="4" applyNumberFormat="1" applyFont="1" applyFill="1" applyBorder="1" applyAlignment="1">
      <alignment horizontal="right" vertical="center" wrapText="1"/>
    </xf>
    <xf numFmtId="0" fontId="17" fillId="8" borderId="93" xfId="4" applyFont="1" applyFill="1" applyBorder="1" applyAlignment="1">
      <alignment horizontal="center" vertical="center" wrapText="1"/>
    </xf>
    <xf numFmtId="165" fontId="27" fillId="0" borderId="7" xfId="4" applyNumberFormat="1" applyFont="1" applyBorder="1" applyAlignment="1">
      <alignment horizontal="right" vertical="center"/>
    </xf>
    <xf numFmtId="165" fontId="27" fillId="0" borderId="2" xfId="4" applyNumberFormat="1" applyFont="1" applyBorder="1" applyAlignment="1">
      <alignment horizontal="right" vertical="center"/>
    </xf>
    <xf numFmtId="165" fontId="27" fillId="0" borderId="92" xfId="4" applyNumberFormat="1" applyFont="1" applyBorder="1" applyAlignment="1">
      <alignment horizontal="right"/>
    </xf>
    <xf numFmtId="165" fontId="27" fillId="0" borderId="92" xfId="4" applyNumberFormat="1" applyFont="1" applyBorder="1" applyAlignment="1">
      <alignment horizontal="right" vertical="center"/>
    </xf>
    <xf numFmtId="0" fontId="17" fillId="8" borderId="94" xfId="4" applyFont="1" applyFill="1" applyBorder="1" applyAlignment="1">
      <alignment horizontal="center" vertical="center" wrapText="1"/>
    </xf>
    <xf numFmtId="0" fontId="17" fillId="8" borderId="91" xfId="4" applyFont="1" applyFill="1" applyBorder="1" applyAlignment="1">
      <alignment horizontal="center" vertical="center" wrapText="1"/>
    </xf>
    <xf numFmtId="1" fontId="17" fillId="0" borderId="0" xfId="4" applyNumberFormat="1" applyFont="1" applyAlignment="1">
      <alignment vertical="center"/>
    </xf>
    <xf numFmtId="165" fontId="24" fillId="0" borderId="0" xfId="4" applyNumberFormat="1"/>
    <xf numFmtId="1" fontId="17" fillId="0" borderId="0" xfId="4" applyNumberFormat="1" applyFont="1"/>
    <xf numFmtId="1" fontId="24" fillId="0" borderId="0" xfId="4" applyNumberFormat="1"/>
    <xf numFmtId="0" fontId="17" fillId="8" borderId="90" xfId="4" applyFont="1" applyFill="1" applyBorder="1" applyAlignment="1">
      <alignment horizontal="center" vertical="center" wrapText="1"/>
    </xf>
    <xf numFmtId="0" fontId="17" fillId="8" borderId="99" xfId="4" applyFont="1" applyFill="1" applyBorder="1" applyAlignment="1">
      <alignment horizontal="center" vertical="center" wrapText="1"/>
    </xf>
    <xf numFmtId="0" fontId="17" fillId="8" borderId="87" xfId="4" applyFont="1" applyFill="1" applyBorder="1" applyAlignment="1">
      <alignment horizontal="center" vertical="center" wrapText="1"/>
    </xf>
    <xf numFmtId="2" fontId="17" fillId="8" borderId="90" xfId="4" applyNumberFormat="1" applyFont="1" applyFill="1" applyBorder="1" applyAlignment="1">
      <alignment horizontal="right" vertical="center" wrapText="1"/>
    </xf>
    <xf numFmtId="2" fontId="27" fillId="8" borderId="90" xfId="4" applyNumberFormat="1" applyFont="1" applyFill="1" applyBorder="1" applyAlignment="1">
      <alignment horizontal="right" vertical="center" wrapText="1"/>
    </xf>
    <xf numFmtId="0" fontId="17" fillId="8" borderId="101" xfId="4" applyFont="1" applyFill="1" applyBorder="1" applyAlignment="1">
      <alignment horizontal="center" vertical="center" wrapText="1"/>
    </xf>
    <xf numFmtId="2" fontId="17" fillId="8" borderId="75" xfId="4" applyNumberFormat="1" applyFont="1" applyFill="1" applyBorder="1" applyAlignment="1">
      <alignment horizontal="right" vertical="center" wrapText="1"/>
    </xf>
    <xf numFmtId="2" fontId="27" fillId="8" borderId="75" xfId="4" applyNumberFormat="1" applyFont="1" applyFill="1" applyBorder="1" applyAlignment="1">
      <alignment horizontal="right" vertical="center" wrapText="1"/>
    </xf>
    <xf numFmtId="0" fontId="17" fillId="0" borderId="0" xfId="4" applyFont="1" applyAlignment="1">
      <alignment vertical="center"/>
    </xf>
    <xf numFmtId="49" fontId="10" fillId="0" borderId="0" xfId="0" applyNumberFormat="1" applyFont="1" applyAlignment="1">
      <alignment horizontal="left" wrapText="1"/>
    </xf>
    <xf numFmtId="49" fontId="9" fillId="0" borderId="0" xfId="0" applyNumberFormat="1" applyFont="1" applyAlignment="1">
      <alignment horizontal="left" wrapText="1"/>
    </xf>
    <xf numFmtId="49" fontId="9" fillId="0" borderId="0" xfId="0" applyNumberFormat="1" applyFont="1" applyAlignment="1">
      <alignment wrapText="1"/>
    </xf>
    <xf numFmtId="0" fontId="10" fillId="0" borderId="0" xfId="0" applyFont="1" applyAlignment="1">
      <alignment horizontal="left" wrapText="1"/>
    </xf>
    <xf numFmtId="4" fontId="4" fillId="0" borderId="2" xfId="1" applyNumberFormat="1" applyFont="1" applyBorder="1" applyAlignment="1">
      <alignment horizontal="left" wrapText="1"/>
    </xf>
    <xf numFmtId="0" fontId="9" fillId="0" borderId="4" xfId="0" applyFont="1" applyBorder="1" applyAlignment="1">
      <alignment horizontal="left"/>
    </xf>
    <xf numFmtId="4" fontId="9" fillId="0" borderId="0" xfId="1" applyNumberFormat="1" applyFont="1" applyBorder="1" applyAlignment="1">
      <alignment wrapText="1"/>
    </xf>
    <xf numFmtId="4" fontId="11" fillId="0" borderId="0" xfId="1" applyNumberFormat="1" applyFont="1" applyBorder="1" applyAlignment="1">
      <alignment horizontal="left" wrapText="1"/>
    </xf>
    <xf numFmtId="4" fontId="9" fillId="0" borderId="0" xfId="1" applyNumberFormat="1" applyFont="1" applyBorder="1" applyAlignment="1">
      <alignment horizontal="left" wrapText="1"/>
    </xf>
    <xf numFmtId="4" fontId="10" fillId="0" borderId="0" xfId="1" applyNumberFormat="1" applyFont="1" applyBorder="1" applyAlignment="1">
      <alignment horizontal="left" wrapText="1"/>
    </xf>
    <xf numFmtId="0" fontId="10" fillId="0" borderId="0" xfId="0" applyFont="1" applyAlignment="1">
      <alignment wrapText="1"/>
    </xf>
    <xf numFmtId="0" fontId="9" fillId="0" borderId="0" xfId="0" applyFont="1" applyAlignment="1">
      <alignment horizontal="left" wrapText="1"/>
    </xf>
    <xf numFmtId="2" fontId="10" fillId="0" borderId="0" xfId="0" applyNumberFormat="1" applyFont="1" applyAlignment="1">
      <alignment horizontal="left" wrapText="1"/>
    </xf>
    <xf numFmtId="0" fontId="4" fillId="0" borderId="2" xfId="0" applyFont="1" applyBorder="1" applyAlignment="1">
      <alignment horizontal="left" wrapText="1"/>
    </xf>
    <xf numFmtId="0" fontId="9" fillId="0" borderId="4" xfId="0" applyFont="1" applyBorder="1" applyAlignment="1">
      <alignment wrapText="1"/>
    </xf>
    <xf numFmtId="0" fontId="9" fillId="0" borderId="0" xfId="0" applyFont="1" applyAlignment="1">
      <alignment wrapText="1"/>
    </xf>
    <xf numFmtId="0" fontId="11" fillId="0" borderId="0" xfId="0" applyFont="1" applyAlignment="1">
      <alignment wrapText="1"/>
    </xf>
    <xf numFmtId="0" fontId="25" fillId="8" borderId="0" xfId="4" applyFont="1" applyFill="1" applyAlignment="1">
      <alignment horizontal="right" vertical="center" wrapText="1"/>
    </xf>
    <xf numFmtId="0" fontId="25" fillId="8" borderId="2" xfId="4" applyFont="1" applyFill="1" applyBorder="1" applyAlignment="1">
      <alignment horizontal="right" vertical="center" wrapText="1"/>
    </xf>
    <xf numFmtId="0" fontId="18" fillId="8" borderId="70" xfId="4" applyFont="1" applyFill="1" applyBorder="1" applyAlignment="1">
      <alignment horizontal="center" vertical="center" wrapText="1"/>
    </xf>
    <xf numFmtId="0" fontId="18" fillId="8" borderId="71" xfId="4" applyFont="1" applyFill="1" applyBorder="1" applyAlignment="1">
      <alignment horizontal="center" vertical="center" wrapText="1"/>
    </xf>
    <xf numFmtId="0" fontId="18" fillId="8" borderId="72" xfId="4" applyFont="1" applyFill="1" applyBorder="1" applyAlignment="1">
      <alignment horizontal="center" vertical="center" wrapText="1"/>
    </xf>
    <xf numFmtId="0" fontId="18" fillId="8" borderId="73" xfId="4" applyFont="1" applyFill="1" applyBorder="1" applyAlignment="1">
      <alignment horizontal="center" vertical="center" wrapText="1"/>
    </xf>
    <xf numFmtId="0" fontId="18" fillId="8" borderId="4" xfId="4" applyFont="1" applyFill="1" applyBorder="1" applyAlignment="1">
      <alignment horizontal="center" vertical="center" wrapText="1"/>
    </xf>
    <xf numFmtId="0" fontId="18" fillId="8" borderId="74" xfId="4" applyFont="1" applyFill="1" applyBorder="1" applyAlignment="1">
      <alignment horizontal="center" vertical="center" wrapText="1"/>
    </xf>
    <xf numFmtId="0" fontId="18" fillId="8" borderId="39" xfId="4" applyFont="1" applyFill="1" applyBorder="1" applyAlignment="1">
      <alignment horizontal="center" vertical="center" wrapText="1"/>
    </xf>
    <xf numFmtId="0" fontId="18" fillId="8" borderId="2" xfId="4" applyFont="1" applyFill="1" applyBorder="1" applyAlignment="1">
      <alignment horizontal="center" vertical="center" wrapText="1"/>
    </xf>
    <xf numFmtId="0" fontId="18" fillId="8" borderId="75" xfId="4" applyFont="1" applyFill="1" applyBorder="1" applyAlignment="1">
      <alignment horizontal="center" vertical="center" wrapText="1"/>
    </xf>
    <xf numFmtId="0" fontId="18" fillId="8" borderId="76" xfId="4" applyFont="1" applyFill="1" applyBorder="1" applyAlignment="1">
      <alignment horizontal="center" vertical="center" wrapText="1"/>
    </xf>
    <xf numFmtId="0" fontId="18" fillId="8" borderId="77" xfId="4" applyFont="1" applyFill="1" applyBorder="1" applyAlignment="1">
      <alignment horizontal="center" vertical="center" wrapText="1"/>
    </xf>
    <xf numFmtId="0" fontId="18" fillId="8" borderId="78" xfId="4" applyFont="1" applyFill="1" applyBorder="1" applyAlignment="1">
      <alignment horizontal="center" vertical="center" wrapText="1"/>
    </xf>
    <xf numFmtId="0" fontId="17" fillId="8" borderId="79" xfId="4" applyFont="1" applyFill="1" applyBorder="1" applyAlignment="1">
      <alignment horizontal="center" vertical="center" wrapText="1"/>
    </xf>
    <xf numFmtId="0" fontId="17" fillId="8" borderId="87" xfId="4" applyFont="1" applyFill="1" applyBorder="1" applyAlignment="1">
      <alignment horizontal="center" vertical="center" wrapText="1"/>
    </xf>
    <xf numFmtId="0" fontId="17" fillId="8" borderId="80" xfId="4" applyFont="1" applyFill="1" applyBorder="1" applyAlignment="1">
      <alignment horizontal="center" vertical="center" wrapText="1"/>
    </xf>
    <xf numFmtId="0" fontId="17" fillId="8" borderId="81" xfId="4" applyFont="1" applyFill="1" applyBorder="1" applyAlignment="1">
      <alignment horizontal="center" vertical="center" wrapText="1"/>
    </xf>
    <xf numFmtId="0" fontId="17" fillId="8" borderId="82" xfId="4" applyFont="1" applyFill="1" applyBorder="1" applyAlignment="1">
      <alignment horizontal="center" vertical="center" wrapText="1"/>
    </xf>
    <xf numFmtId="0" fontId="17" fillId="8" borderId="83" xfId="4" applyFont="1" applyFill="1" applyBorder="1" applyAlignment="1">
      <alignment horizontal="center" vertical="center" wrapText="1"/>
    </xf>
    <xf numFmtId="0" fontId="17" fillId="8" borderId="89" xfId="4" applyFont="1" applyFill="1" applyBorder="1" applyAlignment="1">
      <alignment horizontal="center" vertical="center" wrapText="1"/>
    </xf>
    <xf numFmtId="0" fontId="17" fillId="8" borderId="84" xfId="4" applyFont="1" applyFill="1" applyBorder="1" applyAlignment="1">
      <alignment horizontal="center" vertical="center" wrapText="1"/>
    </xf>
    <xf numFmtId="0" fontId="17" fillId="8" borderId="85" xfId="4" applyFont="1" applyFill="1" applyBorder="1" applyAlignment="1">
      <alignment horizontal="center" vertical="center" wrapText="1"/>
    </xf>
    <xf numFmtId="0" fontId="17" fillId="8" borderId="86" xfId="4" applyFont="1" applyFill="1" applyBorder="1" applyAlignment="1">
      <alignment horizontal="center" vertical="center" wrapText="1"/>
    </xf>
    <xf numFmtId="0" fontId="17" fillId="8" borderId="90" xfId="4" applyFont="1" applyFill="1" applyBorder="1" applyAlignment="1">
      <alignment horizontal="center" vertical="center" wrapText="1"/>
    </xf>
    <xf numFmtId="0" fontId="28" fillId="0" borderId="0" xfId="4" applyFont="1" applyAlignment="1">
      <alignment horizontal="right" vertical="center" wrapText="1"/>
    </xf>
    <xf numFmtId="0" fontId="28" fillId="8" borderId="0" xfId="4" applyFont="1" applyFill="1" applyAlignment="1">
      <alignment horizontal="right" vertical="center" wrapText="1"/>
    </xf>
    <xf numFmtId="0" fontId="18" fillId="8" borderId="86" xfId="4" applyFont="1" applyFill="1" applyBorder="1" applyAlignment="1">
      <alignment horizontal="center" vertical="center" wrapText="1"/>
    </xf>
    <xf numFmtId="0" fontId="18" fillId="8" borderId="83" xfId="4" applyFont="1" applyFill="1" applyBorder="1" applyAlignment="1">
      <alignment horizontal="center" vertical="center" wrapText="1"/>
    </xf>
    <xf numFmtId="0" fontId="18" fillId="8" borderId="95" xfId="4" applyFont="1" applyFill="1" applyBorder="1" applyAlignment="1">
      <alignment horizontal="center" vertical="center" wrapText="1"/>
    </xf>
    <xf numFmtId="0" fontId="29" fillId="0" borderId="41" xfId="4" applyFont="1" applyBorder="1" applyAlignment="1">
      <alignment horizontal="center" vertical="center" wrapText="1"/>
    </xf>
    <xf numFmtId="0" fontId="29" fillId="0" borderId="0" xfId="4" applyFont="1" applyAlignment="1">
      <alignment horizontal="center" vertical="center" wrapText="1"/>
    </xf>
    <xf numFmtId="0" fontId="29" fillId="0" borderId="7" xfId="4" applyFont="1" applyBorder="1" applyAlignment="1">
      <alignment horizontal="center" vertical="center" wrapText="1"/>
    </xf>
    <xf numFmtId="0" fontId="27" fillId="8" borderId="79" xfId="4" applyFont="1" applyFill="1" applyBorder="1" applyAlignment="1">
      <alignment horizontal="center" vertical="center" wrapText="1"/>
    </xf>
    <xf numFmtId="0" fontId="27" fillId="8" borderId="87" xfId="4" applyFont="1" applyFill="1" applyBorder="1" applyAlignment="1">
      <alignment horizontal="center" vertical="center" wrapText="1"/>
    </xf>
    <xf numFmtId="0" fontId="17" fillId="8" borderId="96" xfId="4" applyFont="1" applyFill="1" applyBorder="1" applyAlignment="1">
      <alignment horizontal="center" vertical="center" wrapText="1"/>
    </xf>
    <xf numFmtId="0" fontId="17" fillId="8" borderId="98" xfId="4" applyFont="1" applyFill="1" applyBorder="1" applyAlignment="1">
      <alignment horizontal="center" vertical="center" wrapText="1"/>
    </xf>
    <xf numFmtId="0" fontId="17" fillId="8" borderId="70" xfId="4" applyFont="1" applyFill="1" applyBorder="1" applyAlignment="1">
      <alignment horizontal="center" vertical="center" wrapText="1"/>
    </xf>
    <xf numFmtId="0" fontId="17" fillId="8" borderId="71" xfId="4" applyFont="1" applyFill="1" applyBorder="1" applyAlignment="1">
      <alignment horizontal="center" vertical="center" wrapText="1"/>
    </xf>
    <xf numFmtId="0" fontId="17" fillId="8" borderId="72" xfId="4" applyFont="1" applyFill="1" applyBorder="1" applyAlignment="1">
      <alignment horizontal="center" vertical="center" wrapText="1"/>
    </xf>
    <xf numFmtId="0" fontId="17" fillId="8" borderId="97" xfId="4" applyFont="1" applyFill="1" applyBorder="1" applyAlignment="1">
      <alignment horizontal="center" vertical="center" wrapText="1"/>
    </xf>
    <xf numFmtId="0" fontId="17" fillId="8" borderId="100" xfId="4" applyFont="1" applyFill="1" applyBorder="1" applyAlignment="1">
      <alignment horizontal="center" vertical="center" wrapText="1"/>
    </xf>
  </cellXfs>
  <cellStyles count="6">
    <cellStyle name="Data" xfId="1" xr:uid="{4577C8A8-578A-43E3-8B00-19E95D726070}"/>
    <cellStyle name="Hed Top" xfId="3" xr:uid="{9FB949A0-B016-4112-9671-B32E99B4908F}"/>
    <cellStyle name="Hyperlink" xfId="2" builtinId="8"/>
    <cellStyle name="Normal" xfId="0" builtinId="0"/>
    <cellStyle name="Normal 2" xfId="4" xr:uid="{13B5725F-4DF6-4F9B-AC37-06B9E98CAF22}"/>
    <cellStyle name="Percent 2" xfId="5" xr:uid="{479D4E2C-B519-4963-B162-D0C738F3C0D2}"/>
  </cellStyles>
  <dxfs count="124">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scheme val="none"/>
      </font>
      <numFmt numFmtId="3" formatCode="#,##0"/>
      <fill>
        <patternFill>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ertAlign val="baseline"/>
        <sz val="8"/>
        <color theme="0"/>
        <name val="Arial"/>
        <scheme val="none"/>
      </font>
      <alignment horizontal="center" vertical="bottom" textRotation="0" wrapText="0" indent="0" justifyLastLine="0" shrinkToFit="0" readingOrder="0"/>
      <border diagonalUp="0" diagonalDown="0">
        <left style="thin">
          <color theme="4" tint="0.39997558519241921"/>
        </left>
        <right/>
        <top style="thin">
          <color theme="0" tint="-0.24994659260841701"/>
        </top>
        <bottom style="thin">
          <color theme="0" tint="-0.24994659260841701"/>
        </bottom>
        <vertical/>
        <horizontal/>
      </border>
      <protection locked="0" hidden="0"/>
    </dxf>
    <dxf>
      <border outline="0">
        <right style="thick">
          <color auto="1"/>
        </right>
        <top style="thick">
          <color auto="1"/>
        </top>
        <bottom style="thin">
          <color theme="0" tint="-0.2499465926084170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font>
        <b/>
        <i val="0"/>
        <strike val="0"/>
        <condense val="0"/>
        <extend val="0"/>
        <outline val="0"/>
        <shadow val="0"/>
        <u val="none"/>
        <vertAlign val="baseline"/>
        <sz val="8"/>
        <color auto="1"/>
        <name val="Arial"/>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scheme val="none"/>
      </font>
      <numFmt numFmtId="3" formatCode="#,##0"/>
      <fill>
        <patternFill>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ck">
          <color indexed="64"/>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ertAlign val="baseline"/>
        <sz val="8"/>
        <color theme="0"/>
        <name val="Arial"/>
        <scheme val="none"/>
      </font>
      <alignment horizontal="center" vertical="bottom" textRotation="0" wrapText="0" indent="0" justifyLastLine="0" shrinkToFit="0" readingOrder="0"/>
      <border diagonalUp="0" diagonalDown="0">
        <left style="thin">
          <color theme="4" tint="0.39997558519241921"/>
        </left>
        <right/>
        <top style="thin">
          <color theme="0" tint="-0.24994659260841701"/>
        </top>
        <bottom style="thin">
          <color theme="0" tint="-0.24994659260841701"/>
        </bottom>
        <vertical/>
        <horizontal/>
      </border>
      <protection locked="0" hidden="0"/>
    </dxf>
    <dxf>
      <border outline="0">
        <left style="medium">
          <color auto="1"/>
        </left>
        <right style="thick">
          <color auto="1"/>
        </right>
        <top style="thick">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ck">
          <color auto="1"/>
        </left>
        <right/>
        <top style="thin">
          <color auto="1"/>
        </top>
        <bottom style="thin">
          <color auto="1"/>
        </bottom>
        <vertical/>
        <horizontal style="thin">
          <color auto="1"/>
        </horizontal>
      </border>
      <protection locked="1" hidden="0"/>
    </dxf>
    <dxf>
      <border outline="0">
        <left style="thin">
          <color auto="1"/>
        </left>
        <right style="thick">
          <color auto="1"/>
        </right>
        <top style="thick">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3F69E6-A4BE-4776-B5B7-28959DFA9A92}" name="Table1" displayName="Table1" ref="F2:Y3" totalsRowShown="0" headerRowDxfId="123" dataDxfId="122" tableBorderDxfId="121">
  <tableColumns count="20">
    <tableColumn id="1" xr3:uid="{489CB0DD-67EC-4292-88C2-5A3DF886DE13}" name="VOMS" dataDxfId="120"/>
    <tableColumn id="2" xr3:uid="{51266CEC-802A-42D9-9971-E64931BDC350}" name="Max Trains in Operation" dataDxfId="119"/>
    <tableColumn id="3" xr3:uid="{83D87A65-A7D4-4844-B78A-BBF075DD2B0D}" name="Average Speed (mi/hr)" dataDxfId="118"/>
    <tableColumn id="4" xr3:uid="{9C4E00F2-34FC-49D3-84D7-6570D30C9DF2}" name="Average Passenger Trip Length (mi)" dataDxfId="117"/>
    <tableColumn id="5" xr3:uid="{D664A488-0990-4524-8993-EB854BFB210C}" name="Average Passenger Load" dataDxfId="116"/>
    <tableColumn id="6" xr3:uid="{75722EC4-3E41-425C-A743-AE9076B34E8F}" name="Average Passengers per Hour" dataDxfId="115"/>
    <tableColumn id="7" xr3:uid="{13D46B86-5DE4-40D1-BAB5-865FAA5DDAC9}" name="Scheduled Vehicle Revenue Miles" dataDxfId="114"/>
    <tableColumn id="8" xr3:uid="{B1C10AB4-A7F2-46EB-9B43-F66116EFDD8A}" name="Vehicle Miles" dataDxfId="113"/>
    <tableColumn id="9" xr3:uid="{F3441463-D3B1-443C-8AE9-15263F2B8F33}" name="Vehicle Revenue Miles" dataDxfId="112"/>
    <tableColumn id="10" xr3:uid="{6B6D0E6C-0F91-40BA-B590-EB2D99023A26}" name="Deadhead Miles" dataDxfId="111"/>
    <tableColumn id="11" xr3:uid="{780E8C57-FE3B-4894-828F-558E5F86ECB2}" name="Vehicle Hours" dataDxfId="110"/>
    <tableColumn id="12" xr3:uid="{43CBFA6D-CA70-427F-ADCC-E4B5EC77BB0B}" name="Vehicle Revenue Hours" dataDxfId="109"/>
    <tableColumn id="13" xr3:uid="{E436683F-2DB5-4A33-9C7F-F3C23AC11774}" name="Deadhead Hours" dataDxfId="108"/>
    <tableColumn id="14" xr3:uid="{0382CB23-5BDD-421F-97DC-A0C988AAD0FC}" name="Train Miles" dataDxfId="107"/>
    <tableColumn id="15" xr3:uid="{98058309-1B93-4624-93A2-2AE381577359}" name="Train Revenue Miles" dataDxfId="106"/>
    <tableColumn id="16" xr3:uid="{1248A9C4-68DC-4D3A-AF73-D0738ABC5CB7}" name="Train Hours" dataDxfId="105"/>
    <tableColumn id="17" xr3:uid="{8AC6C7B4-D7E4-43E3-B6A8-E10A1379616F}" name="Train Revenue Hours" dataDxfId="104"/>
    <tableColumn id="18" xr3:uid="{AA552BBD-70CB-43F8-AA01-A343242E576F}" name="Unlinked Passenger Trips" dataDxfId="103"/>
    <tableColumn id="19" xr3:uid="{4319F357-2256-41ED-BA04-B7F4B9FEA334}" name="Passenger Miles" dataDxfId="102"/>
    <tableColumn id="20" xr3:uid="{6EAA9076-F79B-4E2D-9713-E68EB99B9433}" name="Directional Route Miles" dataDxfId="101"/>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to select which reporter types are included,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9C969-817C-4D66-929F-E49293AA4ADD}" name="Table2" displayName="Table2" ref="E6:Y15" totalsRowShown="0" headerRowDxfId="100" dataDxfId="99" tableBorderDxfId="98">
  <tableColumns count="21">
    <tableColumn id="1" xr3:uid="{16FA8168-3E29-433F-8489-C5B25822611C}" name="Column1" dataDxfId="97">
      <calculatedColumnFormula>IFERROR(IF(A7="Between",A7&amp;" "&amp;FIXED(B7,0,0)&amp;" "&amp;C7&amp;" "&amp;FIXED(D7,0,0),A7&amp;" "&amp;FIXED(B7,0,0)),"invalid bin")</calculatedColumnFormula>
    </tableColumn>
    <tableColumn id="2" xr3:uid="{BC6CD9C6-2F61-47E3-A9DB-7D5B3704BACE}" name="VOMS" dataDxfId="96"/>
    <tableColumn id="3" xr3:uid="{43757085-C525-44DB-9630-A68B1BE79AD5}" name="Max Trains in Operation" dataDxfId="95"/>
    <tableColumn id="4" xr3:uid="{569A11CD-B45A-4C26-B8B7-6B454ABDF7D5}" name="Average Speed (mi/hr)" dataDxfId="94"/>
    <tableColumn id="5" xr3:uid="{D1BE9E1D-63D1-4774-9B65-F5D408182ADE}" name="Average Passenger Trip Length (mi)" dataDxfId="93"/>
    <tableColumn id="6" xr3:uid="{4A7255AC-902D-4ACC-9BC7-59DBEC8DA6D4}" name="Average Passenger Load" dataDxfId="92"/>
    <tableColumn id="7" xr3:uid="{A5AF3172-4B09-4F34-8675-10818D9315F9}" name="Average Passengers per Hour" dataDxfId="91"/>
    <tableColumn id="8" xr3:uid="{9B7B2937-17F0-4071-9917-391A1F05920C}" name="Scheduled Vehicle Revenue Miles" dataDxfId="90"/>
    <tableColumn id="9" xr3:uid="{8708D1B1-4859-49FE-9779-D983606C7E12}" name="Vehicle Miles" dataDxfId="89"/>
    <tableColumn id="10" xr3:uid="{EA18E5F0-01CD-4CFE-A5A0-8CEC1792B9CD}" name="Vehicle Revenue Miles" dataDxfId="88"/>
    <tableColumn id="11" xr3:uid="{2838157B-8F3B-49FE-91AC-5733B1068148}" name="Deadhead Miles" dataDxfId="87"/>
    <tableColumn id="12" xr3:uid="{D2DF8707-44E5-4FF7-A5F8-82EE93B8E294}" name="Vehicle Hours" dataDxfId="86"/>
    <tableColumn id="13" xr3:uid="{8AE09FF0-8125-4062-974F-1D992FEBC6CA}" name="Vehicle Revenue Hours" dataDxfId="85"/>
    <tableColumn id="14" xr3:uid="{B59A5B02-CA1C-40F1-9492-7AEDD5E93E51}" name="Deadhead Hours" dataDxfId="84"/>
    <tableColumn id="15" xr3:uid="{02CD6C41-85D0-4F37-BD04-9408C33CC12C}" name="Train Miles" dataDxfId="83"/>
    <tableColumn id="16" xr3:uid="{4C3F6D09-D81C-4A6E-BAD2-BF09EC94C559}" name="Train Revenue Miles" dataDxfId="82"/>
    <tableColumn id="17" xr3:uid="{DD115C2E-09F8-4593-A796-FAAE6612309B}" name="Train Hours" dataDxfId="81"/>
    <tableColumn id="18" xr3:uid="{7AEF7514-458B-4705-81F5-17FA3E030BD7}" name="Train Revenue Hours" dataDxfId="80"/>
    <tableColumn id="19" xr3:uid="{E8AB5E14-8DAE-44D5-9807-5D0A868FFDE1}" name="Unlinked Passenger Trips" dataDxfId="79"/>
    <tableColumn id="20" xr3:uid="{8EE9E862-CACE-403A-8572-2CD064C1BEFC}" name="Passenger Miles" dataDxfId="78"/>
    <tableColumn id="21" xr3:uid="{1318935B-BD9A-455C-9C7B-6F99F0585724}" name="Directional Route Miles" dataDxfId="77"/>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to select which reporter types are included, using the accessible control panel. You can edit the population size bins used to generate the table by entering new values in cells D7 to D15."/>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540DF4-FD36-462F-B7F8-295035A725DD}" name="Table3" displayName="Table3" ref="C19:Y52" totalsRowShown="0" headerRowDxfId="76" dataDxfId="74" headerRowBorderDxfId="75" tableBorderDxfId="73">
  <tableColumns count="23">
    <tableColumn id="1" xr3:uid="{BCCF359B-67CB-4B71-95BF-90F9FCC63712}" name="Description" dataDxfId="72"/>
    <tableColumn id="2" xr3:uid="{35BBED75-453C-415A-9568-2065DD83639C}" name="Column1" dataDxfId="71"/>
    <tableColumn id="3" xr3:uid="{EB28752F-D470-4760-B79A-EFA0F5CB23C8}" name="Column2" dataDxfId="70"/>
    <tableColumn id="4" xr3:uid="{7DF51C5E-5277-4166-BB3E-181DCF9CA11F}" name="VOMS" dataDxfId="69"/>
    <tableColumn id="5" xr3:uid="{DE4F8E2D-DBF7-4340-8C23-28B92DA8ECEE}" name="Max Trains in Operation" dataDxfId="68"/>
    <tableColumn id="6" xr3:uid="{DB03A6CA-7F4C-41A2-A9D6-3F9E922061BC}" name="Average Speed (mi/hr)" dataDxfId="67"/>
    <tableColumn id="7" xr3:uid="{B8BDA6B6-B8EF-4331-A3F1-466650B96741}" name="Average Passenger Trip Length (mi)" dataDxfId="66"/>
    <tableColumn id="8" xr3:uid="{776097CF-B7C0-4504-A0B6-32B8C21FEF7F}" name="Average Passenger Load" dataDxfId="65"/>
    <tableColumn id="9" xr3:uid="{B13E28E4-DAC8-4BCD-AD1F-582F288B63BF}" name="Average Passengers per Hour" dataDxfId="64"/>
    <tableColumn id="10" xr3:uid="{C63B8B6B-2AEB-4DFC-88C7-3816284FA6E0}" name="Scheduled Vehicle Revenue Miles" dataDxfId="63"/>
    <tableColumn id="11" xr3:uid="{9E2A87ED-CAA6-406F-A1A8-65F6F30129B3}" name="Vehicle Miles" dataDxfId="62"/>
    <tableColumn id="12" xr3:uid="{7A5BE94B-D930-4705-89B5-28BE402639C6}" name="Vehicle Revenue Miles" dataDxfId="61"/>
    <tableColumn id="13" xr3:uid="{C6BA3808-3CAB-422A-A9BB-A70F6142A818}" name="Deadhead Miles" dataDxfId="60"/>
    <tableColumn id="14" xr3:uid="{E6E4F92E-3CAC-47C7-9858-2B53644C8D96}" name="Vehicle Hours" dataDxfId="59"/>
    <tableColumn id="15" xr3:uid="{BF40BFED-9D05-4A7D-87F9-DE29973CF6C7}" name="Vehicle Revenue Hours" dataDxfId="58"/>
    <tableColumn id="16" xr3:uid="{2902B1B7-9C37-45DB-83C3-8C1CE7A3FA77}" name="Deadhead Hours" dataDxfId="57"/>
    <tableColumn id="17" xr3:uid="{6E8CAF8B-FB7B-4B9B-8E1A-43734B69FA4F}" name="Train Miles" dataDxfId="56"/>
    <tableColumn id="18" xr3:uid="{44B92E10-0A8C-439A-A790-EC663B0F0F04}" name="Train Revenue Miles" dataDxfId="55"/>
    <tableColumn id="19" xr3:uid="{742BBFED-EE18-43E8-AFCC-1724B447DF9C}" name="Train Hours" dataDxfId="54"/>
    <tableColumn id="20" xr3:uid="{4210882B-BD91-4456-8BB0-AB16FF05DF75}" name="Train Revenue Hours" dataDxfId="53"/>
    <tableColumn id="21" xr3:uid="{696EA9D4-004E-4345-B11D-040E075B1237}" name="Unlinked Passenger Trips" dataDxfId="52"/>
    <tableColumn id="22" xr3:uid="{4F04C00B-5EDD-406B-BF91-59F0EDA529C7}" name="Passenger Miles" dataDxfId="51"/>
    <tableColumn id="23" xr3:uid="{FC320AF9-97E3-429E-A1E5-03001DB518B9}" name="Directional Route Miles" dataDxfId="50"/>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to select which reporter types are included,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C17B2-9F2F-46D2-B13F-E8AC79813C41}" name="Table4" displayName="Table4" ref="E55:Y64" totalsRowShown="0" headerRowDxfId="49" dataDxfId="48" tableBorderDxfId="47">
  <tableColumns count="21">
    <tableColumn id="1" xr3:uid="{E7EF987F-5C18-45EF-873B-F0F319C73B03}" name="Column1" dataDxfId="46">
      <calculatedColumnFormula>IFERROR(IF(A56="Between",A56&amp;" "&amp;FIXED(B56,0,0)&amp;" "&amp;C56&amp;" "&amp;FIXED(D56,0,0),A56&amp;" "&amp;FIXED(B56,0,0)),"invalid bin")</calculatedColumnFormula>
    </tableColumn>
    <tableColumn id="2" xr3:uid="{AC1F8519-99AB-40E3-A580-346F0BB6C323}" name="VOMS" dataDxfId="45"/>
    <tableColumn id="3" xr3:uid="{2DF94328-C155-4B40-8164-9C036B0521A7}" name="Max Trains in Operation" dataDxfId="44"/>
    <tableColumn id="4" xr3:uid="{1F94FC6F-632C-4DDA-B45B-BB4E6FA0BE10}" name="Average Speed (mi/hr)" dataDxfId="43"/>
    <tableColumn id="5" xr3:uid="{2EAEF49B-58FE-4972-9698-E4A562BA8992}" name="Average Passenger Trip Length (mi)" dataDxfId="42"/>
    <tableColumn id="6" xr3:uid="{729016E2-911A-4A00-831E-2B642BC3E661}" name="Average Passenger Load" dataDxfId="41"/>
    <tableColumn id="7" xr3:uid="{A6A9FF56-880A-4454-9A7A-17F1E3F49CEB}" name="Average Passengers per Hour" dataDxfId="40"/>
    <tableColumn id="8" xr3:uid="{CB7F0593-B9AC-4A11-91DD-109258F42EA6}" name="Scheduled Vehicle Revenue Miles" dataDxfId="39"/>
    <tableColumn id="9" xr3:uid="{931C0079-EC91-435B-957E-4F05EE1E2C58}" name="Vehicle Miles" dataDxfId="38"/>
    <tableColumn id="10" xr3:uid="{30E07A36-2C65-46CB-8C13-4F48791FD656}" name="Vehicle Revenue Miles" dataDxfId="37"/>
    <tableColumn id="11" xr3:uid="{29DB46E7-1B12-4047-9D92-75C5884F1906}" name="Deadhead Miles" dataDxfId="36"/>
    <tableColumn id="12" xr3:uid="{989644A5-D8DC-4D32-A2DB-7EA80CAE697D}" name="Vehicle Hours" dataDxfId="35"/>
    <tableColumn id="13" xr3:uid="{D8409056-06CD-42F5-B2F6-67220E890095}" name="Vehicle Revenue Hours" dataDxfId="34"/>
    <tableColumn id="14" xr3:uid="{BE1A3B87-CA59-45B1-BE43-E1AF361F4096}" name="Deadhead Hours" dataDxfId="33"/>
    <tableColumn id="15" xr3:uid="{518D2FD3-9A69-4D14-AA50-3F4B85E60CB7}" name="Train Miles" dataDxfId="32"/>
    <tableColumn id="16" xr3:uid="{DC6E5EAA-818B-40D4-9A3F-447DFD051FEE}" name="Train Revenue Miles" dataDxfId="31"/>
    <tableColumn id="17" xr3:uid="{FD30195B-F11C-4469-B7C4-007EE4D11FB1}" name="Train Hours" dataDxfId="30"/>
    <tableColumn id="18" xr3:uid="{D6D1ECE6-C0BB-4353-84CF-C3C0F9847559}" name="Train Revenue Hours" dataDxfId="29"/>
    <tableColumn id="19" xr3:uid="{5347B65C-7BEF-4CF4-A731-A7A849CE7912}" name="Unlinked Passenger Trips" dataDxfId="28"/>
    <tableColumn id="20" xr3:uid="{EC175585-EADD-4C6F-9C28-80462F191B65}" name="Passenger Miles" dataDxfId="27"/>
    <tableColumn id="21" xr3:uid="{D183FF55-F2F4-4D54-9A8E-B71B7720572A}" name="Directional Route Miles" dataDxfId="26"/>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to select which reporter types are included, using the accessible control panel. You can edit the population size bins used to generate the table by entering new values in cells D55 to D63."/>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490C4-4A41-410D-910B-DD8F5F7DC625}" name="Table5" displayName="Table5" ref="D69:Y125" totalsRowShown="0" headerRowDxfId="25" dataDxfId="23" headerRowBorderDxfId="24" tableBorderDxfId="22">
  <tableColumns count="22">
    <tableColumn id="1" xr3:uid="{BDA6D699-08A9-480A-978D-B158CB86ADC1}" name="State" dataDxfId="21"/>
    <tableColumn id="2" xr3:uid="{20EC4A93-094E-4CBB-A1C4-ADB1591060A9}" name="Column1" dataDxfId="20"/>
    <tableColumn id="3" xr3:uid="{6C874E6F-9BE8-45F6-88D9-9FE14B7DF4DD}" name="VOMS" dataDxfId="19"/>
    <tableColumn id="4" xr3:uid="{C1C8857D-86E9-4982-A8B3-E20EF26DF169}" name="Max Trains in Operation" dataDxfId="18"/>
    <tableColumn id="5" xr3:uid="{A58DD971-636C-457A-990F-37B6370D5B41}" name="Average Speed (mi/hr)" dataDxfId="17"/>
    <tableColumn id="6" xr3:uid="{4FE3D824-0CE2-43C1-91FB-3537EBAF7021}" name="Average Passenger Trip Length (mi)" dataDxfId="16"/>
    <tableColumn id="7" xr3:uid="{86AE316F-D3F1-478E-BF9E-C8B7A00CFC73}" name="Average Passenger Load" dataDxfId="15"/>
    <tableColumn id="8" xr3:uid="{BB677553-C408-49EE-A2AE-4E90636D38D0}" name="Average Passengers per Hour" dataDxfId="14"/>
    <tableColumn id="9" xr3:uid="{FBAA79FA-3537-42A1-916E-90F66AF4E03B}" name="Scheduled Vehicle Revenue Miles" dataDxfId="13"/>
    <tableColumn id="10" xr3:uid="{BD9F6229-0A6E-4151-AAB1-4B46C0FDC0C3}" name="Vehicle Miles" dataDxfId="12"/>
    <tableColumn id="11" xr3:uid="{8FCDE653-9D7C-4FEC-B62E-0C5843A351FE}" name="Vehicle Revenue Miles" dataDxfId="11"/>
    <tableColumn id="12" xr3:uid="{D3C7D8D0-9E29-4B12-956A-441BE700D2BF}" name="Deadhead Miles" dataDxfId="10"/>
    <tableColumn id="13" xr3:uid="{51474599-1154-4867-A6E5-C3C5070967A1}" name="Vehicle Hours" dataDxfId="9"/>
    <tableColumn id="14" xr3:uid="{5E471A16-E1D7-42EC-A503-627CB9273103}" name="Vehicle Revenue Hours" dataDxfId="8"/>
    <tableColumn id="15" xr3:uid="{498D4D67-D7AD-4F18-AA52-D63D09FAB7D0}" name="Deadhead Hours" dataDxfId="7"/>
    <tableColumn id="16" xr3:uid="{F6C500C6-ED75-47A1-B5DE-25DE3FA18187}" name="Train Miles" dataDxfId="6"/>
    <tableColumn id="17" xr3:uid="{21B8EBBB-718F-40BE-B89E-3B12408B8ADE}" name="Train Revenue Miles" dataDxfId="5"/>
    <tableColumn id="18" xr3:uid="{71FEE877-F57E-49EE-9578-86BD13A040FB}" name="Train Hours" dataDxfId="4"/>
    <tableColumn id="19" xr3:uid="{EEF3774D-42B0-4D6F-8E4B-5E642419C01D}" name="Train Revenue Hours" dataDxfId="3"/>
    <tableColumn id="20" xr3:uid="{9B8C805F-FBC9-49EA-B7FA-04ABB3967B5B}" name="Unlinked Passenger Trips" dataDxfId="2"/>
    <tableColumn id="21" xr3:uid="{350389E3-5A95-4314-BCDF-01BB3D32793E}" name="Passenger Miles" dataDxfId="1"/>
    <tableColumn id="22" xr3:uid="{1E3C7E24-2A2A-436F-845D-97AA54C52C17}" name="Directional Route Miles" dataDxfId="0"/>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to select which reporter types are included,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ts.gov/topics/national-transportation-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012A-7293-4AC1-A8AA-296A541E4584}">
  <dimension ref="A1:B23"/>
  <sheetViews>
    <sheetView workbookViewId="0"/>
  </sheetViews>
  <sheetFormatPr defaultRowHeight="15" x14ac:dyDescent="0.25"/>
  <cols>
    <col min="1" max="1" width="9.7109375" customWidth="1"/>
    <col min="2" max="2" width="68.42578125" customWidth="1"/>
  </cols>
  <sheetData>
    <row r="1" spans="1:2" x14ac:dyDescent="0.25">
      <c r="A1" s="1" t="s">
        <v>0</v>
      </c>
    </row>
    <row r="3" spans="1:2" x14ac:dyDescent="0.25">
      <c r="A3" s="1" t="s">
        <v>1</v>
      </c>
      <c r="B3" s="187" t="s">
        <v>247</v>
      </c>
    </row>
    <row r="4" spans="1:2" x14ac:dyDescent="0.25">
      <c r="B4" t="s">
        <v>34</v>
      </c>
    </row>
    <row r="5" spans="1:2" x14ac:dyDescent="0.25">
      <c r="B5" s="31">
        <v>2021</v>
      </c>
    </row>
    <row r="6" spans="1:2" x14ac:dyDescent="0.25">
      <c r="B6" t="s">
        <v>35</v>
      </c>
    </row>
    <row r="7" spans="1:2" x14ac:dyDescent="0.25">
      <c r="B7" s="32" t="s">
        <v>36</v>
      </c>
    </row>
    <row r="8" spans="1:2" x14ac:dyDescent="0.25">
      <c r="B8" t="s">
        <v>37</v>
      </c>
    </row>
    <row r="10" spans="1:2" x14ac:dyDescent="0.25">
      <c r="B10" s="187" t="s">
        <v>253</v>
      </c>
    </row>
    <row r="11" spans="1:2" x14ac:dyDescent="0.25">
      <c r="B11" t="s">
        <v>344</v>
      </c>
    </row>
    <row r="12" spans="1:2" x14ac:dyDescent="0.25">
      <c r="B12" s="31">
        <v>2021</v>
      </c>
    </row>
    <row r="13" spans="1:2" x14ac:dyDescent="0.25">
      <c r="B13" t="s">
        <v>345</v>
      </c>
    </row>
    <row r="14" spans="1:2" x14ac:dyDescent="0.25">
      <c r="B14" s="32" t="s">
        <v>346</v>
      </c>
    </row>
    <row r="15" spans="1:2" x14ac:dyDescent="0.25">
      <c r="B15" t="s">
        <v>347</v>
      </c>
    </row>
    <row r="18" spans="1:1" x14ac:dyDescent="0.25">
      <c r="A18" s="1" t="s">
        <v>38</v>
      </c>
    </row>
    <row r="19" spans="1:1" x14ac:dyDescent="0.25">
      <c r="A19" t="s">
        <v>39</v>
      </c>
    </row>
    <row r="20" spans="1:1" x14ac:dyDescent="0.25">
      <c r="A20" t="s">
        <v>40</v>
      </c>
    </row>
    <row r="22" spans="1:1" x14ac:dyDescent="0.25">
      <c r="A22" t="s">
        <v>349</v>
      </c>
    </row>
    <row r="23" spans="1:1" x14ac:dyDescent="0.25">
      <c r="A23" t="s">
        <v>348</v>
      </c>
    </row>
  </sheetData>
  <hyperlinks>
    <hyperlink ref="B7" r:id="rId1" xr:uid="{8E0A4EE5-12E6-4FB4-8077-C3F5F16535F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0A6D-A68A-4C75-AE1A-AC61B3F79F0E}">
  <dimension ref="A1:AK36"/>
  <sheetViews>
    <sheetView workbookViewId="0">
      <selection sqref="A1:AK1"/>
    </sheetView>
  </sheetViews>
  <sheetFormatPr defaultRowHeight="12.75" x14ac:dyDescent="0.2"/>
  <cols>
    <col min="1" max="1" width="35" style="26" customWidth="1"/>
    <col min="2" max="13" width="5.7109375" style="26" customWidth="1"/>
    <col min="14" max="14" width="5.7109375" style="27" customWidth="1"/>
    <col min="15" max="37" width="5.7109375" style="26" customWidth="1"/>
    <col min="38" max="16384" width="9.140625" style="26"/>
  </cols>
  <sheetData>
    <row r="1" spans="1:37" s="3" customFormat="1" ht="16.5" thickBot="1" x14ac:dyDescent="0.3">
      <c r="A1" s="235" t="s">
        <v>8</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c r="AK1" s="235"/>
    </row>
    <row r="2" spans="1:37" s="6" customFormat="1" ht="16.5" x14ac:dyDescent="0.3">
      <c r="A2" s="4"/>
      <c r="B2" s="4">
        <v>1960</v>
      </c>
      <c r="C2" s="4">
        <v>1965</v>
      </c>
      <c r="D2" s="4">
        <v>1970</v>
      </c>
      <c r="E2" s="4">
        <v>1975</v>
      </c>
      <c r="F2" s="4">
        <v>1980</v>
      </c>
      <c r="G2" s="4">
        <v>1985</v>
      </c>
      <c r="H2" s="4">
        <v>1990</v>
      </c>
      <c r="I2" s="4">
        <v>1991</v>
      </c>
      <c r="J2" s="4">
        <v>1992</v>
      </c>
      <c r="K2" s="4">
        <v>1993</v>
      </c>
      <c r="L2" s="4">
        <v>1994</v>
      </c>
      <c r="M2" s="4">
        <v>1995</v>
      </c>
      <c r="N2" s="4">
        <v>1996</v>
      </c>
      <c r="O2" s="4">
        <v>1997</v>
      </c>
      <c r="P2" s="4">
        <v>1998</v>
      </c>
      <c r="Q2" s="4">
        <v>1999</v>
      </c>
      <c r="R2" s="4">
        <v>2000</v>
      </c>
      <c r="S2" s="4">
        <v>2001</v>
      </c>
      <c r="T2" s="4">
        <v>2002</v>
      </c>
      <c r="U2" s="4">
        <v>2003</v>
      </c>
      <c r="V2" s="4">
        <v>2004</v>
      </c>
      <c r="W2" s="4">
        <v>2005</v>
      </c>
      <c r="X2" s="4">
        <v>2006</v>
      </c>
      <c r="Y2" s="5">
        <v>2007</v>
      </c>
      <c r="Z2" s="5">
        <v>2008</v>
      </c>
      <c r="AA2" s="5">
        <v>2009</v>
      </c>
      <c r="AB2" s="5">
        <v>2010</v>
      </c>
      <c r="AC2" s="5">
        <v>2011</v>
      </c>
      <c r="AD2" s="5">
        <v>2012</v>
      </c>
      <c r="AE2" s="5">
        <v>2013</v>
      </c>
      <c r="AF2" s="5">
        <v>2014</v>
      </c>
      <c r="AG2" s="5">
        <v>2015</v>
      </c>
      <c r="AH2" s="5">
        <v>2016</v>
      </c>
      <c r="AI2" s="5">
        <v>2017</v>
      </c>
      <c r="AJ2" s="5">
        <v>2018</v>
      </c>
      <c r="AK2" s="5">
        <v>2019</v>
      </c>
    </row>
    <row r="3" spans="1:37" s="10" customFormat="1" ht="16.5" x14ac:dyDescent="0.3">
      <c r="A3" s="7" t="s">
        <v>9</v>
      </c>
      <c r="B3" s="8" t="s">
        <v>10</v>
      </c>
      <c r="C3" s="8" t="s">
        <v>10</v>
      </c>
      <c r="D3" s="8" t="s">
        <v>10</v>
      </c>
      <c r="E3" s="8" t="s">
        <v>10</v>
      </c>
      <c r="F3" s="8" t="s">
        <v>10</v>
      </c>
      <c r="G3" s="8" t="s">
        <v>10</v>
      </c>
      <c r="H3" s="8" t="s">
        <v>10</v>
      </c>
      <c r="I3" s="8" t="s">
        <v>10</v>
      </c>
      <c r="J3" s="8" t="s">
        <v>10</v>
      </c>
      <c r="K3" s="9">
        <v>17.671971291505802</v>
      </c>
      <c r="L3" s="9">
        <v>16.5922147032644</v>
      </c>
      <c r="M3" s="9">
        <v>16.871032280736102</v>
      </c>
      <c r="N3" s="9">
        <v>15.931888891466201</v>
      </c>
      <c r="O3" s="9">
        <v>16.517021831169</v>
      </c>
      <c r="P3" s="9">
        <v>17.041247642113099</v>
      </c>
      <c r="Q3" s="9">
        <v>17.173820345100498</v>
      </c>
      <c r="R3" s="9">
        <v>17.752569211045898</v>
      </c>
      <c r="S3" s="9">
        <v>16.174248377731303</v>
      </c>
      <c r="T3" s="9">
        <v>15.3364727735394</v>
      </c>
      <c r="U3" s="9">
        <v>15.218101448113899</v>
      </c>
      <c r="V3" s="9">
        <v>14.581286029771402</v>
      </c>
      <c r="W3" s="9">
        <v>14.934047152417302</v>
      </c>
      <c r="X3" s="9">
        <v>16.2448784852734</v>
      </c>
      <c r="Y3" s="9">
        <v>16.246833546821399</v>
      </c>
      <c r="Z3" s="9">
        <v>17.45474398156</v>
      </c>
      <c r="AA3" s="9">
        <v>16.002731094269603</v>
      </c>
      <c r="AB3" s="9">
        <v>17.160316643081298</v>
      </c>
      <c r="AC3" s="9">
        <v>18.3564446166328</v>
      </c>
      <c r="AD3" s="9">
        <v>18.9141108755225</v>
      </c>
      <c r="AE3" s="9">
        <v>19.2769350666035</v>
      </c>
      <c r="AF3" s="9">
        <v>19.895380067286002</v>
      </c>
      <c r="AG3" s="9">
        <v>19.2088353702562</v>
      </c>
      <c r="AH3" s="9">
        <v>18.3412841216625</v>
      </c>
      <c r="AI3" s="9">
        <v>18.338816111976499</v>
      </c>
      <c r="AJ3" s="9">
        <v>18.530278458401302</v>
      </c>
      <c r="AK3" s="9">
        <v>18.616702094984799</v>
      </c>
    </row>
    <row r="4" spans="1:37" s="13" customFormat="1" ht="16.5" x14ac:dyDescent="0.3">
      <c r="A4" s="11" t="s">
        <v>11</v>
      </c>
      <c r="B4" s="12" t="s">
        <v>12</v>
      </c>
      <c r="C4" s="12" t="s">
        <v>12</v>
      </c>
      <c r="D4" s="12" t="s">
        <v>12</v>
      </c>
      <c r="E4" s="12" t="s">
        <v>12</v>
      </c>
      <c r="F4" s="12" t="s">
        <v>12</v>
      </c>
      <c r="G4" s="12" t="s">
        <v>12</v>
      </c>
      <c r="H4" s="12" t="s">
        <v>12</v>
      </c>
      <c r="I4" s="12" t="s">
        <v>12</v>
      </c>
      <c r="J4" s="12" t="s">
        <v>12</v>
      </c>
      <c r="K4" s="12">
        <v>100</v>
      </c>
      <c r="L4" s="12">
        <v>93.890004853276338</v>
      </c>
      <c r="M4" s="12">
        <v>95.467743821230187</v>
      </c>
      <c r="N4" s="12">
        <v>90.153433528516487</v>
      </c>
      <c r="O4" s="12">
        <v>93.464512581615949</v>
      </c>
      <c r="P4" s="12">
        <v>96.430937788497502</v>
      </c>
      <c r="Q4" s="12">
        <v>97.181124062572778</v>
      </c>
      <c r="R4" s="12">
        <v>100.45607769620379</v>
      </c>
      <c r="S4" s="12">
        <v>91.52486788786041</v>
      </c>
      <c r="T4" s="12">
        <v>86.78416527821669</v>
      </c>
      <c r="U4" s="12">
        <v>86.114340030806986</v>
      </c>
      <c r="V4" s="12">
        <v>82.510806458700131</v>
      </c>
      <c r="W4" s="12">
        <v>84.506968159208654</v>
      </c>
      <c r="X4" s="12">
        <v>91.924540942875183</v>
      </c>
      <c r="Y4" s="12">
        <v>91.93560400718053</v>
      </c>
      <c r="Z4" s="12">
        <v>98.770780540763923</v>
      </c>
      <c r="AA4" s="12">
        <v>90.55430676237836</v>
      </c>
      <c r="AB4" s="12">
        <v>97.104710957342746</v>
      </c>
      <c r="AC4" s="12">
        <v>103.87321433379645</v>
      </c>
      <c r="AD4" s="12">
        <v>107.02886827692926</v>
      </c>
      <c r="AE4" s="12">
        <v>109.08197364415784</v>
      </c>
      <c r="AF4" s="12">
        <v>112.58155493297402</v>
      </c>
      <c r="AG4" s="12">
        <v>108.69661937199449</v>
      </c>
      <c r="AH4" s="12">
        <v>103.78742597029009</v>
      </c>
      <c r="AI4" s="12">
        <v>103.77346029750072</v>
      </c>
      <c r="AJ4" s="12">
        <v>104.85688411743885</v>
      </c>
      <c r="AK4" s="12">
        <v>105.34592767210465</v>
      </c>
    </row>
    <row r="5" spans="1:37" s="10" customFormat="1" ht="16.5" x14ac:dyDescent="0.3">
      <c r="A5" s="7" t="s">
        <v>13</v>
      </c>
      <c r="B5" s="8" t="s">
        <v>10</v>
      </c>
      <c r="C5" s="8" t="s">
        <v>10</v>
      </c>
      <c r="D5" s="8" t="s">
        <v>10</v>
      </c>
      <c r="E5" s="8" t="s">
        <v>10</v>
      </c>
      <c r="F5" s="8" t="s">
        <v>10</v>
      </c>
      <c r="G5" s="8" t="s">
        <v>10</v>
      </c>
      <c r="H5" s="14">
        <v>13.445354419655464</v>
      </c>
      <c r="I5" s="14">
        <v>13.044662309368192</v>
      </c>
      <c r="J5" s="14">
        <v>13.252732240437158</v>
      </c>
      <c r="K5" s="14">
        <v>14.344380403458214</v>
      </c>
      <c r="L5" s="14">
        <v>13.54552276138069</v>
      </c>
      <c r="M5" s="14">
        <v>13.07011159631247</v>
      </c>
      <c r="N5" s="14">
        <v>13.718117590707701</v>
      </c>
      <c r="O5" s="14">
        <v>14.650410549888033</v>
      </c>
      <c r="P5" s="14">
        <v>14.42095588235294</v>
      </c>
      <c r="Q5" s="14">
        <v>14.929272187999089</v>
      </c>
      <c r="R5" s="14">
        <v>14.62029355456286</v>
      </c>
      <c r="S5" s="14">
        <v>15.068077084206118</v>
      </c>
      <c r="T5" s="14">
        <v>15.24779134746468</v>
      </c>
      <c r="U5" s="14">
        <v>15.525350524919466</v>
      </c>
      <c r="V5" s="14">
        <v>16.631757013475895</v>
      </c>
      <c r="W5" s="14">
        <v>18.25729731466787</v>
      </c>
      <c r="X5" s="14">
        <v>17.977084414461491</v>
      </c>
      <c r="Y5" s="14">
        <v>17.79175524536344</v>
      </c>
      <c r="Z5" s="14">
        <v>19.583964702807229</v>
      </c>
      <c r="AA5" s="14">
        <v>19.555051006623742</v>
      </c>
      <c r="AB5" s="14">
        <v>20.722189981779113</v>
      </c>
      <c r="AC5" s="14">
        <v>21.514116062615795</v>
      </c>
      <c r="AD5" s="14">
        <v>22.937079559917276</v>
      </c>
      <c r="AE5" s="14">
        <v>22.882386259818393</v>
      </c>
      <c r="AF5" s="14">
        <v>24.319586828081643</v>
      </c>
      <c r="AG5" s="14">
        <v>25.53443476183913</v>
      </c>
      <c r="AH5" s="14">
        <v>26.338110399869574</v>
      </c>
      <c r="AI5" s="14">
        <v>26.125374492273501</v>
      </c>
      <c r="AJ5" s="14">
        <v>25.668857305850395</v>
      </c>
      <c r="AK5" s="14">
        <v>26.009379846013946</v>
      </c>
    </row>
    <row r="6" spans="1:37" s="13" customFormat="1" ht="16.5" x14ac:dyDescent="0.3">
      <c r="A6" s="11" t="s">
        <v>11</v>
      </c>
      <c r="B6" s="12" t="s">
        <v>12</v>
      </c>
      <c r="C6" s="12" t="s">
        <v>12</v>
      </c>
      <c r="D6" s="12" t="s">
        <v>12</v>
      </c>
      <c r="E6" s="12" t="s">
        <v>12</v>
      </c>
      <c r="F6" s="12" t="s">
        <v>12</v>
      </c>
      <c r="G6" s="12" t="s">
        <v>12</v>
      </c>
      <c r="H6" s="12">
        <v>93.732556175197303</v>
      </c>
      <c r="I6" s="12">
        <v>90.939182749387498</v>
      </c>
      <c r="J6" s="12">
        <v>92.389715468240965</v>
      </c>
      <c r="K6" s="12">
        <v>100</v>
      </c>
      <c r="L6" s="12">
        <v>94.43086686487392</v>
      </c>
      <c r="M6" s="12">
        <v>91.11659917469467</v>
      </c>
      <c r="N6" s="12">
        <v>95.634089482181267</v>
      </c>
      <c r="O6" s="12">
        <v>102.13344974005318</v>
      </c>
      <c r="P6" s="12">
        <v>100.53383608591602</v>
      </c>
      <c r="Q6" s="12">
        <v>104.07749772447382</v>
      </c>
      <c r="R6" s="12">
        <v>101.92349298710823</v>
      </c>
      <c r="S6" s="12">
        <v>105.04515817618328</v>
      </c>
      <c r="T6" s="12">
        <v>106.29801300994966</v>
      </c>
      <c r="U6" s="12">
        <v>108.23298105770074</v>
      </c>
      <c r="V6" s="12">
        <v>115.94615135461849</v>
      </c>
      <c r="W6" s="12">
        <v>127.27839614645407</v>
      </c>
      <c r="X6" s="12">
        <v>125.32492801241864</v>
      </c>
      <c r="Y6" s="12">
        <v>124.03292958595908</v>
      </c>
      <c r="Z6" s="12">
        <v>136.52708692866113</v>
      </c>
      <c r="AA6" s="12">
        <v>136.32551882066176</v>
      </c>
      <c r="AB6" s="12">
        <v>144.46207782375393</v>
      </c>
      <c r="AC6" s="12">
        <v>149.98288847268066</v>
      </c>
      <c r="AD6" s="12">
        <v>159.90289517410937</v>
      </c>
      <c r="AE6" s="12">
        <v>159.5216078785933</v>
      </c>
      <c r="AF6" s="12">
        <v>169.54086648607392</v>
      </c>
      <c r="AG6" s="12">
        <v>178.01002234772832</v>
      </c>
      <c r="AH6" s="12">
        <v>183.61274352093906</v>
      </c>
      <c r="AI6" s="12">
        <v>182.12968254784337</v>
      </c>
      <c r="AJ6" s="12">
        <v>178.94713179568231</v>
      </c>
      <c r="AK6" s="12">
        <v>181.3210408150043</v>
      </c>
    </row>
    <row r="7" spans="1:37" s="10" customFormat="1" ht="18" x14ac:dyDescent="0.3">
      <c r="A7" s="15" t="s">
        <v>14</v>
      </c>
      <c r="B7" s="8">
        <v>3.03</v>
      </c>
      <c r="C7" s="8">
        <v>3.14</v>
      </c>
      <c r="D7" s="8">
        <v>4.0199999999999996</v>
      </c>
      <c r="E7" s="9">
        <v>6.4152576796141156</v>
      </c>
      <c r="F7" s="9">
        <v>8.0358880604685954</v>
      </c>
      <c r="G7" s="8">
        <v>11.27461139896373</v>
      </c>
      <c r="H7" s="8">
        <v>14.115898959881129</v>
      </c>
      <c r="I7" s="8">
        <v>14.139964929061055</v>
      </c>
      <c r="J7" s="8">
        <v>14.053521589230012</v>
      </c>
      <c r="K7" s="8">
        <v>14.034521697047911</v>
      </c>
      <c r="L7" s="8">
        <v>13.7</v>
      </c>
      <c r="M7" s="8">
        <v>14.571686203787197</v>
      </c>
      <c r="N7" s="8">
        <v>16.594059405940595</v>
      </c>
      <c r="O7" s="8">
        <v>17.3</v>
      </c>
      <c r="P7" s="8">
        <v>17.5</v>
      </c>
      <c r="Q7" s="8">
        <v>18.399999999999999</v>
      </c>
      <c r="R7" s="8">
        <v>23.226627864678065</v>
      </c>
      <c r="S7" s="8">
        <v>24.896564130239252</v>
      </c>
      <c r="T7" s="9">
        <v>26.847110460863203</v>
      </c>
      <c r="U7" s="9">
        <v>25.0188700166538</v>
      </c>
      <c r="V7" s="9">
        <v>25.995714330324979</v>
      </c>
      <c r="W7" s="16">
        <v>27.162332570357194</v>
      </c>
      <c r="X7" s="16">
        <v>29.69305357874714</v>
      </c>
      <c r="Y7" s="16">
        <v>30.68154968057592</v>
      </c>
      <c r="Z7" s="16">
        <v>31.798318234213902</v>
      </c>
      <c r="AA7" s="16">
        <v>30.767999031466513</v>
      </c>
      <c r="AB7" s="16">
        <v>31.002574241941357</v>
      </c>
      <c r="AC7" s="16">
        <v>33.01032501225599</v>
      </c>
      <c r="AD7" s="14">
        <v>33.877128278267968</v>
      </c>
      <c r="AE7" s="14">
        <v>35.438118026029017</v>
      </c>
      <c r="AF7" s="14">
        <v>38.003708167016129</v>
      </c>
      <c r="AG7" s="14">
        <v>37.519450090463629</v>
      </c>
      <c r="AH7" s="14">
        <v>38.410349421411823</v>
      </c>
      <c r="AI7" s="14">
        <v>39.171723364763942</v>
      </c>
      <c r="AJ7" s="14">
        <v>40.714987371296459</v>
      </c>
      <c r="AK7" s="14">
        <v>41.729932119999027</v>
      </c>
    </row>
    <row r="8" spans="1:37" s="13" customFormat="1" ht="16.5" x14ac:dyDescent="0.3">
      <c r="A8" s="11" t="s">
        <v>11</v>
      </c>
      <c r="B8" s="12">
        <v>21.58962068965517</v>
      </c>
      <c r="C8" s="12">
        <v>22.373402298850575</v>
      </c>
      <c r="D8" s="12">
        <v>28.643655172413791</v>
      </c>
      <c r="E8" s="12">
        <v>45.710554432101034</v>
      </c>
      <c r="F8" s="12">
        <v>57.25801159407451</v>
      </c>
      <c r="G8" s="12">
        <v>80.334846048478354</v>
      </c>
      <c r="H8" s="12">
        <v>100.57983638195761</v>
      </c>
      <c r="I8" s="12">
        <v>100.75131332787296</v>
      </c>
      <c r="J8" s="12">
        <v>100.13537969153661</v>
      </c>
      <c r="K8" s="12">
        <v>100</v>
      </c>
      <c r="L8" s="12">
        <v>97.616436781609195</v>
      </c>
      <c r="M8" s="12">
        <v>103.82745146813429</v>
      </c>
      <c r="N8" s="12">
        <v>118.23744167520201</v>
      </c>
      <c r="O8" s="12">
        <v>123.26747126436783</v>
      </c>
      <c r="P8" s="12">
        <v>124.69252873563219</v>
      </c>
      <c r="Q8" s="12">
        <v>131.10528735632184</v>
      </c>
      <c r="R8" s="12">
        <v>165.49639785418313</v>
      </c>
      <c r="S8" s="12">
        <v>177.39517361304956</v>
      </c>
      <c r="T8" s="12">
        <v>191.29337672056437</v>
      </c>
      <c r="U8" s="12">
        <v>178.26663819912287</v>
      </c>
      <c r="V8" s="12">
        <v>185.226934636419</v>
      </c>
      <c r="W8" s="12">
        <v>193.53942483177499</v>
      </c>
      <c r="X8" s="12">
        <v>211.57153923523393</v>
      </c>
      <c r="Y8" s="12">
        <v>218.61485801136794</v>
      </c>
      <c r="Z8" s="12">
        <v>226.57215486654252</v>
      </c>
      <c r="AA8" s="12">
        <v>219.23083447823095</v>
      </c>
      <c r="AB8" s="12">
        <v>220.90225025953387</v>
      </c>
      <c r="AC8" s="12">
        <v>235.20805143790216</v>
      </c>
      <c r="AD8" s="12">
        <v>241.38427378963581</v>
      </c>
      <c r="AE8" s="12">
        <v>252.50677430270559</v>
      </c>
      <c r="AF8" s="12">
        <v>270.78734129578504</v>
      </c>
      <c r="AG8" s="12">
        <v>267.33686334572877</v>
      </c>
      <c r="AH8" s="12">
        <v>273.68477708428952</v>
      </c>
      <c r="AI8" s="12">
        <v>279.10978521628931</v>
      </c>
      <c r="AJ8" s="12">
        <v>290.10598472950198</v>
      </c>
      <c r="AK8" s="12">
        <v>297.33775771479765</v>
      </c>
    </row>
    <row r="9" spans="1:37" s="10" customFormat="1" ht="17.25" thickBot="1" x14ac:dyDescent="0.35">
      <c r="A9" s="17" t="s">
        <v>15</v>
      </c>
      <c r="B9" s="18">
        <v>22.647283856159145</v>
      </c>
      <c r="C9" s="18">
        <v>24.100994644223412</v>
      </c>
      <c r="D9" s="18">
        <v>29.686304514154553</v>
      </c>
      <c r="E9" s="18">
        <v>41.162968630451417</v>
      </c>
      <c r="F9" s="18">
        <v>63.04514154552411</v>
      </c>
      <c r="G9" s="18">
        <v>82.325937260902833</v>
      </c>
      <c r="H9" s="18">
        <v>100</v>
      </c>
      <c r="I9" s="18">
        <v>104.20811017597551</v>
      </c>
      <c r="J9" s="18">
        <v>107.34506503443002</v>
      </c>
      <c r="K9" s="18">
        <v>110.55853098699313</v>
      </c>
      <c r="L9" s="18">
        <v>113.38944146901299</v>
      </c>
      <c r="M9" s="18">
        <v>116.60290742157615</v>
      </c>
      <c r="N9" s="18">
        <v>120.04590665646519</v>
      </c>
      <c r="O9" s="18">
        <v>122.80030604437644</v>
      </c>
      <c r="P9" s="19">
        <v>124.71308339709259</v>
      </c>
      <c r="Q9" s="19">
        <v>127.46748278500384</v>
      </c>
      <c r="R9" s="18">
        <v>131.75210405508798</v>
      </c>
      <c r="S9" s="18">
        <v>135.50114766641164</v>
      </c>
      <c r="T9" s="20">
        <v>137.64345830145373</v>
      </c>
      <c r="U9" s="20">
        <v>140.78041315990819</v>
      </c>
      <c r="V9" s="20">
        <v>144.52945677123182</v>
      </c>
      <c r="W9" s="20">
        <v>149.42616679418518</v>
      </c>
      <c r="X9" s="20">
        <v>154.24636572302987</v>
      </c>
      <c r="Y9" s="20">
        <v>158.6396327467483</v>
      </c>
      <c r="Z9" s="20">
        <v>164.73068094873759</v>
      </c>
      <c r="AA9" s="20">
        <v>164.14460596786535</v>
      </c>
      <c r="AB9" s="20">
        <v>166.83703136954861</v>
      </c>
      <c r="AC9" s="20">
        <v>172.1032899770467</v>
      </c>
      <c r="AD9" s="21">
        <v>175.66488140780413</v>
      </c>
      <c r="AE9" s="21">
        <v>178.23794950267791</v>
      </c>
      <c r="AF9" s="22">
        <v>181.1293037490436</v>
      </c>
      <c r="AG9" s="22">
        <v>181.34429992348893</v>
      </c>
      <c r="AH9" s="22">
        <v>183.63198163733742</v>
      </c>
      <c r="AI9" s="22">
        <v>187.54399387911249</v>
      </c>
      <c r="AJ9" s="22">
        <v>192.12471308339713</v>
      </c>
      <c r="AK9" s="22">
        <v>195.60596786534049</v>
      </c>
    </row>
    <row r="10" spans="1:37" s="23" customFormat="1" ht="12" x14ac:dyDescent="0.2">
      <c r="A10" s="236" t="s">
        <v>16</v>
      </c>
      <c r="B10" s="236"/>
      <c r="C10" s="236"/>
      <c r="D10" s="236"/>
      <c r="E10" s="236"/>
      <c r="F10" s="236"/>
      <c r="G10" s="236"/>
      <c r="H10" s="236"/>
      <c r="I10" s="236"/>
      <c r="J10" s="236"/>
      <c r="K10" s="236"/>
      <c r="L10" s="236"/>
      <c r="M10" s="236"/>
      <c r="N10" s="236"/>
      <c r="O10" s="236"/>
      <c r="P10" s="236"/>
      <c r="Q10" s="236"/>
      <c r="R10" s="236"/>
      <c r="S10" s="236"/>
      <c r="T10" s="236"/>
      <c r="U10" s="236"/>
      <c r="V10" s="236"/>
      <c r="W10" s="236"/>
      <c r="X10" s="236"/>
      <c r="Y10" s="236"/>
      <c r="Z10" s="236"/>
      <c r="AA10" s="236"/>
      <c r="AB10" s="236"/>
      <c r="AC10" s="236"/>
      <c r="AD10" s="236"/>
      <c r="AE10" s="236"/>
      <c r="AF10" s="236"/>
      <c r="AG10" s="236"/>
    </row>
    <row r="11" spans="1:37" s="23" customFormat="1" ht="12" x14ac:dyDescent="0.2">
      <c r="A11" s="237"/>
      <c r="B11" s="237"/>
      <c r="C11" s="237"/>
      <c r="D11" s="237"/>
      <c r="E11" s="237"/>
      <c r="F11" s="237"/>
      <c r="G11" s="237"/>
      <c r="H11" s="237"/>
      <c r="I11" s="237"/>
      <c r="J11" s="237"/>
      <c r="K11" s="237"/>
      <c r="L11" s="237"/>
      <c r="M11" s="237"/>
      <c r="N11" s="237"/>
      <c r="O11" s="237"/>
      <c r="P11" s="237"/>
      <c r="Q11" s="237"/>
      <c r="R11" s="237"/>
      <c r="S11" s="237"/>
      <c r="T11" s="237"/>
      <c r="U11" s="237"/>
      <c r="V11" s="237"/>
      <c r="W11" s="237"/>
      <c r="X11" s="237"/>
      <c r="Y11" s="237"/>
      <c r="Z11" s="237"/>
      <c r="AA11" s="237"/>
      <c r="AB11" s="237"/>
      <c r="AC11" s="237"/>
      <c r="AD11" s="237"/>
      <c r="AE11" s="237"/>
      <c r="AF11" s="237"/>
      <c r="AG11" s="237"/>
    </row>
    <row r="12" spans="1:37" s="24" customFormat="1" ht="13.5" x14ac:dyDescent="0.2">
      <c r="A12" s="238" t="s">
        <v>17</v>
      </c>
      <c r="B12" s="238"/>
      <c r="C12" s="238"/>
      <c r="D12" s="238"/>
      <c r="E12" s="238"/>
      <c r="F12" s="238"/>
      <c r="G12" s="238"/>
      <c r="H12" s="238"/>
      <c r="I12" s="238"/>
      <c r="J12" s="238"/>
      <c r="K12" s="238"/>
      <c r="L12" s="238"/>
      <c r="M12" s="238"/>
      <c r="N12" s="238"/>
      <c r="O12" s="238"/>
      <c r="P12" s="238"/>
      <c r="Q12" s="238"/>
      <c r="R12" s="238"/>
      <c r="S12" s="238"/>
      <c r="T12" s="238"/>
      <c r="U12" s="238"/>
      <c r="V12" s="238"/>
      <c r="W12" s="238"/>
      <c r="X12" s="238"/>
      <c r="Y12" s="238"/>
      <c r="Z12" s="238"/>
      <c r="AA12" s="238"/>
      <c r="AB12" s="238"/>
      <c r="AC12" s="238"/>
      <c r="AD12" s="238"/>
      <c r="AE12" s="238"/>
      <c r="AF12" s="238"/>
      <c r="AG12" s="238"/>
    </row>
    <row r="13" spans="1:37" s="24" customFormat="1" ht="13.5" x14ac:dyDescent="0.2">
      <c r="A13" s="238"/>
      <c r="B13" s="238"/>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row>
    <row r="14" spans="1:37" s="24" customFormat="1" ht="12" x14ac:dyDescent="0.2">
      <c r="A14" s="239" t="s">
        <v>18</v>
      </c>
      <c r="B14" s="239"/>
      <c r="C14" s="239"/>
      <c r="D14" s="239"/>
      <c r="E14" s="239"/>
      <c r="F14" s="239"/>
      <c r="G14" s="239"/>
      <c r="H14" s="239"/>
      <c r="I14" s="239"/>
      <c r="J14" s="239"/>
      <c r="K14" s="239"/>
      <c r="L14" s="239"/>
      <c r="M14" s="239"/>
      <c r="N14" s="239"/>
      <c r="O14" s="239"/>
      <c r="P14" s="239"/>
      <c r="Q14" s="239"/>
      <c r="R14" s="239"/>
      <c r="S14" s="239"/>
      <c r="T14" s="239"/>
      <c r="U14" s="239"/>
      <c r="V14" s="239"/>
      <c r="W14" s="239"/>
      <c r="X14" s="239"/>
      <c r="Y14" s="239"/>
      <c r="Z14" s="239"/>
      <c r="AA14" s="239"/>
      <c r="AB14" s="239"/>
      <c r="AC14" s="239"/>
      <c r="AD14" s="239"/>
      <c r="AE14" s="239"/>
      <c r="AF14" s="239"/>
      <c r="AG14" s="239"/>
    </row>
    <row r="15" spans="1:37" s="24" customFormat="1" ht="12" x14ac:dyDescent="0.2">
      <c r="A15" s="240" t="s">
        <v>19</v>
      </c>
      <c r="B15" s="240"/>
      <c r="C15" s="240"/>
      <c r="D15" s="240"/>
      <c r="E15" s="240"/>
      <c r="F15" s="240"/>
      <c r="G15" s="240"/>
      <c r="H15" s="240"/>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row>
    <row r="16" spans="1:37" s="24" customFormat="1" ht="12" x14ac:dyDescent="0.2">
      <c r="A16" s="240" t="s">
        <v>20</v>
      </c>
      <c r="B16" s="240"/>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c r="AA16" s="240"/>
      <c r="AB16" s="240"/>
      <c r="AC16" s="240"/>
      <c r="AD16" s="240"/>
      <c r="AE16" s="240"/>
      <c r="AF16" s="240"/>
      <c r="AG16" s="240"/>
    </row>
    <row r="17" spans="1:35" s="24" customFormat="1" ht="12" x14ac:dyDescent="0.2">
      <c r="A17" s="241"/>
      <c r="B17" s="241"/>
      <c r="C17" s="241"/>
      <c r="D17" s="241"/>
      <c r="E17" s="241"/>
      <c r="F17" s="241"/>
      <c r="G17" s="241"/>
      <c r="H17" s="241"/>
      <c r="I17" s="241"/>
      <c r="J17" s="241"/>
      <c r="K17" s="241"/>
      <c r="L17" s="241"/>
      <c r="M17" s="241"/>
      <c r="N17" s="241"/>
      <c r="O17" s="241"/>
      <c r="P17" s="241"/>
      <c r="Q17" s="241"/>
      <c r="R17" s="241"/>
      <c r="S17" s="241"/>
      <c r="T17" s="241"/>
      <c r="U17" s="241"/>
      <c r="V17" s="241"/>
      <c r="W17" s="241"/>
      <c r="X17" s="241"/>
      <c r="Y17" s="241"/>
      <c r="Z17" s="241"/>
      <c r="AA17" s="241"/>
      <c r="AB17" s="241"/>
      <c r="AC17" s="241"/>
      <c r="AD17" s="241"/>
      <c r="AE17" s="241"/>
      <c r="AF17" s="241"/>
      <c r="AG17" s="241"/>
      <c r="AH17" s="25"/>
      <c r="AI17" s="25"/>
    </row>
    <row r="18" spans="1:35" s="24" customFormat="1" ht="12" x14ac:dyDescent="0.2">
      <c r="A18" s="242" t="s">
        <v>21</v>
      </c>
      <c r="B18" s="242"/>
      <c r="C18" s="242"/>
      <c r="D18" s="242"/>
      <c r="E18" s="242"/>
      <c r="F18" s="242"/>
      <c r="G18" s="242"/>
      <c r="H18" s="242"/>
      <c r="I18" s="242"/>
      <c r="J18" s="242"/>
      <c r="K18" s="242"/>
      <c r="L18" s="242"/>
      <c r="M18" s="242"/>
      <c r="N18" s="242"/>
      <c r="O18" s="242"/>
      <c r="P18" s="242"/>
      <c r="Q18" s="242"/>
      <c r="R18" s="242"/>
      <c r="S18" s="242"/>
      <c r="T18" s="242"/>
      <c r="U18" s="242"/>
      <c r="V18" s="242"/>
      <c r="W18" s="242"/>
      <c r="X18" s="242"/>
      <c r="Y18" s="242"/>
      <c r="Z18" s="242"/>
      <c r="AA18" s="242"/>
      <c r="AB18" s="242"/>
      <c r="AC18" s="242"/>
      <c r="AD18" s="242"/>
      <c r="AE18" s="242"/>
      <c r="AF18" s="242"/>
      <c r="AG18" s="242"/>
    </row>
    <row r="19" spans="1:35" s="24" customFormat="1" ht="12" x14ac:dyDescent="0.2">
      <c r="A19" s="232" t="s">
        <v>22</v>
      </c>
      <c r="B19" s="232"/>
      <c r="C19" s="232"/>
      <c r="D19" s="232"/>
      <c r="E19" s="232"/>
      <c r="F19" s="232"/>
      <c r="G19" s="232"/>
      <c r="H19" s="232"/>
      <c r="I19" s="232"/>
      <c r="J19" s="232"/>
      <c r="K19" s="232"/>
      <c r="L19" s="232"/>
      <c r="M19" s="232"/>
      <c r="N19" s="232"/>
      <c r="O19" s="232"/>
      <c r="P19" s="232"/>
      <c r="Q19" s="232"/>
      <c r="R19" s="232"/>
      <c r="S19" s="232"/>
      <c r="T19" s="232"/>
      <c r="U19" s="232"/>
      <c r="V19" s="232"/>
      <c r="W19" s="232"/>
      <c r="X19" s="232"/>
      <c r="Y19" s="232"/>
      <c r="Z19" s="232"/>
      <c r="AA19" s="232"/>
      <c r="AB19" s="232"/>
      <c r="AC19" s="232"/>
      <c r="AD19" s="232"/>
      <c r="AE19" s="232"/>
      <c r="AF19" s="232"/>
      <c r="AG19" s="232"/>
    </row>
    <row r="20" spans="1:35" s="24" customFormat="1" ht="12" x14ac:dyDescent="0.2">
      <c r="A20" s="234" t="s">
        <v>23</v>
      </c>
      <c r="B20" s="234"/>
      <c r="C20" s="234"/>
      <c r="D20" s="234"/>
      <c r="E20" s="234"/>
      <c r="F20" s="234"/>
      <c r="G20" s="234"/>
      <c r="H20" s="234"/>
      <c r="I20" s="234"/>
      <c r="J20" s="234"/>
      <c r="K20" s="234"/>
      <c r="L20" s="234"/>
      <c r="M20" s="234"/>
      <c r="N20" s="234"/>
      <c r="O20" s="234"/>
      <c r="P20" s="234"/>
      <c r="Q20" s="234"/>
      <c r="R20" s="234"/>
      <c r="S20" s="234"/>
      <c r="T20" s="234"/>
      <c r="U20" s="234"/>
      <c r="V20" s="234"/>
      <c r="W20" s="234"/>
      <c r="X20" s="234"/>
      <c r="Y20" s="234"/>
      <c r="Z20" s="234"/>
      <c r="AA20" s="234"/>
      <c r="AB20" s="234"/>
      <c r="AC20" s="234"/>
      <c r="AD20" s="234"/>
      <c r="AE20" s="234"/>
      <c r="AF20" s="234"/>
      <c r="AG20" s="234"/>
    </row>
    <row r="21" spans="1:35" s="24" customFormat="1" ht="12" x14ac:dyDescent="0.2">
      <c r="A21" s="233" t="s">
        <v>24</v>
      </c>
      <c r="B21" s="233"/>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row>
    <row r="22" spans="1:35" s="24" customFormat="1" ht="12" x14ac:dyDescent="0.2">
      <c r="A22" s="231" t="s">
        <v>25</v>
      </c>
      <c r="B22" s="231"/>
      <c r="C22" s="231"/>
      <c r="D22" s="231"/>
      <c r="E22" s="231"/>
      <c r="F22" s="231"/>
      <c r="G22" s="231"/>
      <c r="H22" s="231"/>
      <c r="I22" s="231"/>
      <c r="J22" s="231"/>
      <c r="K22" s="231"/>
      <c r="L22" s="231"/>
      <c r="M22" s="231"/>
      <c r="N22" s="231"/>
      <c r="O22" s="231"/>
      <c r="P22" s="231"/>
      <c r="Q22" s="231"/>
      <c r="R22" s="231"/>
      <c r="S22" s="231"/>
      <c r="T22" s="231"/>
      <c r="U22" s="231"/>
      <c r="V22" s="231"/>
      <c r="W22" s="231"/>
      <c r="X22" s="231"/>
      <c r="Y22" s="231"/>
      <c r="Z22" s="231"/>
      <c r="AA22" s="231"/>
      <c r="AB22" s="231"/>
      <c r="AC22" s="231"/>
      <c r="AD22" s="231"/>
      <c r="AE22" s="231"/>
      <c r="AF22" s="231"/>
      <c r="AG22" s="231"/>
    </row>
    <row r="23" spans="1:35" s="24" customFormat="1" ht="12" x14ac:dyDescent="0.2">
      <c r="A23" s="231" t="s">
        <v>26</v>
      </c>
      <c r="B23" s="231"/>
      <c r="C23" s="231"/>
      <c r="D23" s="231"/>
      <c r="E23" s="231"/>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row>
    <row r="24" spans="1:35" s="24" customFormat="1" ht="12" x14ac:dyDescent="0.2">
      <c r="A24" s="232" t="s">
        <v>27</v>
      </c>
      <c r="B24" s="232"/>
      <c r="C24" s="232"/>
      <c r="D24" s="232"/>
      <c r="E24" s="232"/>
      <c r="F24" s="232"/>
      <c r="G24" s="232"/>
      <c r="H24" s="232"/>
      <c r="I24" s="232"/>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row>
    <row r="25" spans="1:35" s="24" customFormat="1" ht="12" x14ac:dyDescent="0.2">
      <c r="A25" s="231" t="s">
        <v>28</v>
      </c>
      <c r="B25" s="231"/>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31"/>
    </row>
    <row r="26" spans="1:35" s="24" customFormat="1" ht="12" x14ac:dyDescent="0.2">
      <c r="A26" s="231" t="s">
        <v>29</v>
      </c>
      <c r="B26" s="231"/>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row>
    <row r="27" spans="1:35" s="24" customFormat="1" ht="12" x14ac:dyDescent="0.2">
      <c r="A27" s="231" t="s">
        <v>30</v>
      </c>
      <c r="B27" s="231"/>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row>
    <row r="28" spans="1:35" s="24" customFormat="1" ht="12" x14ac:dyDescent="0.2">
      <c r="A28" s="231" t="s">
        <v>31</v>
      </c>
      <c r="B28" s="231"/>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row>
    <row r="29" spans="1:35" s="24" customFormat="1" ht="12" x14ac:dyDescent="0.2">
      <c r="A29" s="232" t="s">
        <v>32</v>
      </c>
      <c r="B29" s="232"/>
      <c r="C29" s="232"/>
      <c r="D29" s="232"/>
      <c r="E29" s="232"/>
      <c r="F29" s="232"/>
      <c r="G29" s="232"/>
      <c r="H29" s="232"/>
      <c r="I29" s="232"/>
      <c r="J29" s="232"/>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row>
    <row r="30" spans="1:35" s="24" customFormat="1" ht="12" x14ac:dyDescent="0.2">
      <c r="A30" s="231" t="s">
        <v>33</v>
      </c>
      <c r="B30" s="231"/>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row>
    <row r="31" spans="1:35" x14ac:dyDescent="0.2">
      <c r="N31" s="26"/>
    </row>
    <row r="32" spans="1:35" x14ac:dyDescent="0.2">
      <c r="S32" s="28"/>
      <c r="T32" s="28"/>
      <c r="U32" s="28"/>
      <c r="V32" s="28"/>
      <c r="W32" s="28"/>
      <c r="X32" s="28"/>
      <c r="Y32" s="28"/>
      <c r="Z32" s="28"/>
      <c r="AA32" s="28"/>
    </row>
    <row r="33" spans="2:27" x14ac:dyDescent="0.2">
      <c r="H33" s="29"/>
      <c r="I33" s="29"/>
      <c r="J33" s="29"/>
      <c r="K33" s="29"/>
      <c r="L33" s="29"/>
      <c r="M33" s="29"/>
      <c r="N33" s="29"/>
      <c r="O33" s="29"/>
      <c r="P33" s="29"/>
      <c r="Q33" s="29"/>
      <c r="R33" s="29"/>
      <c r="S33" s="29"/>
      <c r="T33" s="29"/>
      <c r="U33" s="29"/>
      <c r="V33" s="30"/>
      <c r="W33" s="30"/>
      <c r="X33" s="30"/>
      <c r="Y33" s="30"/>
      <c r="Z33" s="30"/>
      <c r="AA33" s="29"/>
    </row>
    <row r="34" spans="2:27" x14ac:dyDescent="0.2">
      <c r="H34" s="30"/>
      <c r="I34" s="30"/>
      <c r="J34" s="30"/>
      <c r="K34" s="30"/>
      <c r="L34" s="30"/>
      <c r="M34" s="30"/>
      <c r="N34" s="30"/>
      <c r="O34" s="30"/>
      <c r="P34" s="30"/>
      <c r="Q34" s="30"/>
      <c r="R34" s="30"/>
      <c r="S34" s="30"/>
      <c r="T34" s="28"/>
      <c r="U34" s="28"/>
      <c r="V34" s="28"/>
      <c r="W34" s="28"/>
      <c r="X34" s="28"/>
      <c r="Y34" s="28"/>
      <c r="Z34" s="28"/>
      <c r="AA34" s="28"/>
    </row>
    <row r="36" spans="2:27" x14ac:dyDescent="0.2">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sheetData>
  <mergeCells count="22">
    <mergeCell ref="A20:AG20"/>
    <mergeCell ref="A1:AK1"/>
    <mergeCell ref="A10:AG10"/>
    <mergeCell ref="A11:AG11"/>
    <mergeCell ref="A12:AG12"/>
    <mergeCell ref="A13:AG13"/>
    <mergeCell ref="A14:AG14"/>
    <mergeCell ref="A15:AG15"/>
    <mergeCell ref="A16:AG16"/>
    <mergeCell ref="A17:AG17"/>
    <mergeCell ref="A18:AG18"/>
    <mergeCell ref="A19:AG19"/>
    <mergeCell ref="A27:AG27"/>
    <mergeCell ref="A28:AG28"/>
    <mergeCell ref="A29:AG29"/>
    <mergeCell ref="A30:AG30"/>
    <mergeCell ref="A21:AG21"/>
    <mergeCell ref="A22:AG22"/>
    <mergeCell ref="A23:AG23"/>
    <mergeCell ref="A24:AG24"/>
    <mergeCell ref="A25:AG25"/>
    <mergeCell ref="A26:AG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4B60-83C1-4A6D-BC82-D6A36637EAE4}">
  <dimension ref="A1:AL35"/>
  <sheetViews>
    <sheetView workbookViewId="0">
      <selection activeCell="A5" sqref="A5"/>
    </sheetView>
  </sheetViews>
  <sheetFormatPr defaultRowHeight="12.75" x14ac:dyDescent="0.2"/>
  <cols>
    <col min="1" max="1" width="32.7109375" style="26" customWidth="1"/>
    <col min="2" max="30" width="6.7109375" style="26" customWidth="1"/>
    <col min="31" max="36" width="9.7109375" style="26" customWidth="1"/>
    <col min="37" max="38" width="6.7109375" style="26" customWidth="1"/>
    <col min="39" max="16384" width="9.140625" style="26"/>
  </cols>
  <sheetData>
    <row r="1" spans="1:38" ht="16.5" thickBot="1" x14ac:dyDescent="0.3">
      <c r="A1" s="244" t="s">
        <v>255</v>
      </c>
      <c r="B1" s="244"/>
      <c r="C1" s="244"/>
      <c r="D1" s="244"/>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row>
    <row r="2" spans="1:38" ht="16.5" x14ac:dyDescent="0.3">
      <c r="A2" s="189"/>
      <c r="B2" s="5">
        <v>1960</v>
      </c>
      <c r="C2" s="5">
        <v>1965</v>
      </c>
      <c r="D2" s="5">
        <v>1970</v>
      </c>
      <c r="E2" s="5">
        <v>1975</v>
      </c>
      <c r="F2" s="5">
        <v>1980</v>
      </c>
      <c r="G2" s="5">
        <v>1985</v>
      </c>
      <c r="H2" s="5">
        <v>1990</v>
      </c>
      <c r="I2" s="5">
        <v>1991</v>
      </c>
      <c r="J2" s="5">
        <v>1992</v>
      </c>
      <c r="K2" s="5">
        <v>1993</v>
      </c>
      <c r="L2" s="5">
        <v>1994</v>
      </c>
      <c r="M2" s="5">
        <v>1995</v>
      </c>
      <c r="N2" s="5">
        <v>1996</v>
      </c>
      <c r="O2" s="5">
        <v>1997</v>
      </c>
      <c r="P2" s="5">
        <v>1998</v>
      </c>
      <c r="Q2" s="5">
        <v>1999</v>
      </c>
      <c r="R2" s="5">
        <v>2000</v>
      </c>
      <c r="S2" s="5">
        <v>2001</v>
      </c>
      <c r="T2" s="5">
        <v>2002</v>
      </c>
      <c r="U2" s="5">
        <v>2003</v>
      </c>
      <c r="V2" s="5">
        <v>2004</v>
      </c>
      <c r="W2" s="5">
        <v>2005</v>
      </c>
      <c r="X2" s="5">
        <v>2006</v>
      </c>
      <c r="Y2" s="5">
        <v>2007</v>
      </c>
      <c r="Z2" s="5">
        <v>2008</v>
      </c>
      <c r="AA2" s="5">
        <v>2009</v>
      </c>
      <c r="AB2" s="5">
        <v>2010</v>
      </c>
      <c r="AC2" s="5">
        <v>2011</v>
      </c>
      <c r="AD2" s="5">
        <v>2012</v>
      </c>
      <c r="AE2" s="5">
        <v>2013</v>
      </c>
      <c r="AF2" s="5">
        <v>2014</v>
      </c>
      <c r="AG2" s="5">
        <v>2015</v>
      </c>
      <c r="AH2" s="5">
        <v>2016</v>
      </c>
      <c r="AI2" s="5">
        <v>2017</v>
      </c>
      <c r="AJ2" s="5">
        <v>2018</v>
      </c>
      <c r="AK2" s="5">
        <v>2019</v>
      </c>
      <c r="AL2" s="5">
        <v>2020</v>
      </c>
    </row>
    <row r="3" spans="1:38" ht="18" x14ac:dyDescent="0.3">
      <c r="A3" s="190" t="s">
        <v>256</v>
      </c>
      <c r="B3" s="191">
        <v>33.01</v>
      </c>
      <c r="C3" s="191">
        <v>34.130000000000003</v>
      </c>
      <c r="D3" s="191">
        <v>40.65</v>
      </c>
      <c r="E3" s="191">
        <v>53.64</v>
      </c>
      <c r="F3" s="191">
        <v>84.6</v>
      </c>
      <c r="G3" s="191">
        <v>92.53</v>
      </c>
      <c r="H3" s="191">
        <v>107.95605383345789</v>
      </c>
      <c r="I3" s="191">
        <v>106.82359925320584</v>
      </c>
      <c r="J3" s="191">
        <v>103.96695716885564</v>
      </c>
      <c r="K3" s="191">
        <v>110.30216410489288</v>
      </c>
      <c r="L3" s="191">
        <v>103.71187200788872</v>
      </c>
      <c r="M3" s="191">
        <v>292.18857508501458</v>
      </c>
      <c r="N3" s="191">
        <v>276.6279861413596</v>
      </c>
      <c r="O3" s="191">
        <v>287.22154413532138</v>
      </c>
      <c r="P3" s="191">
        <v>309.17037540393335</v>
      </c>
      <c r="Q3" s="191">
        <v>323.82594729367332</v>
      </c>
      <c r="R3" s="191">
        <v>338.99637086858655</v>
      </c>
      <c r="S3" s="191">
        <v>320.62432456238798</v>
      </c>
      <c r="T3" s="191">
        <v>312.32934290453386</v>
      </c>
      <c r="U3" s="191">
        <v>315.35521442000174</v>
      </c>
      <c r="V3" s="191">
        <v>305.40959352583474</v>
      </c>
      <c r="W3" s="191">
        <v>307.31062697583019</v>
      </c>
      <c r="X3" s="191">
        <v>328.54794374827924</v>
      </c>
      <c r="Y3" s="191">
        <v>325.26065137526251</v>
      </c>
      <c r="Z3" s="191">
        <v>346.37773634629673</v>
      </c>
      <c r="AA3" s="191">
        <v>310.34502019698289</v>
      </c>
      <c r="AB3" s="191">
        <v>336.08909441198415</v>
      </c>
      <c r="AC3" s="191">
        <v>363.85119844189529</v>
      </c>
      <c r="AD3" s="191">
        <v>374.76958179972269</v>
      </c>
      <c r="AE3" s="192">
        <v>382.00308300027064</v>
      </c>
      <c r="AF3" s="192">
        <v>391.70146694796955</v>
      </c>
      <c r="AG3" s="192">
        <v>376.95078761698812</v>
      </c>
      <c r="AH3" s="192">
        <v>349.14614920276199</v>
      </c>
      <c r="AI3" s="192">
        <v>347.62638485790745</v>
      </c>
      <c r="AJ3" s="192">
        <v>349.6248953264697</v>
      </c>
      <c r="AK3" s="191">
        <v>354.83334016198</v>
      </c>
      <c r="AL3" s="191">
        <v>292.36611721851324</v>
      </c>
    </row>
    <row r="4" spans="1:38" ht="18" x14ac:dyDescent="0.3">
      <c r="A4" s="190" t="s">
        <v>257</v>
      </c>
      <c r="B4" s="193">
        <v>2.46</v>
      </c>
      <c r="C4" s="193">
        <v>2.73</v>
      </c>
      <c r="D4" s="193">
        <v>3.81</v>
      </c>
      <c r="E4" s="193">
        <v>5.46</v>
      </c>
      <c r="F4" s="193">
        <v>10.57</v>
      </c>
      <c r="G4" s="193">
        <v>11.98</v>
      </c>
      <c r="H4" s="193">
        <v>20.22</v>
      </c>
      <c r="I4" s="193">
        <v>21.86</v>
      </c>
      <c r="J4" s="193">
        <v>21.15</v>
      </c>
      <c r="K4" s="193">
        <v>21.32</v>
      </c>
      <c r="L4" s="193">
        <v>19.77</v>
      </c>
      <c r="M4" s="193">
        <v>20.100000000000001</v>
      </c>
      <c r="N4" s="193">
        <v>22.85</v>
      </c>
      <c r="O4" s="193">
        <v>20.83</v>
      </c>
      <c r="P4" s="193">
        <v>23.14</v>
      </c>
      <c r="Q4" s="193">
        <v>26.16</v>
      </c>
      <c r="R4" s="193">
        <v>29.458089000000001</v>
      </c>
      <c r="S4" s="193">
        <v>30.268799999999999</v>
      </c>
      <c r="T4" s="193">
        <v>30.1114</v>
      </c>
      <c r="U4" s="193" t="s">
        <v>10</v>
      </c>
      <c r="V4" s="193" t="s">
        <v>10</v>
      </c>
      <c r="W4" s="193" t="s">
        <v>10</v>
      </c>
      <c r="X4" s="193" t="s">
        <v>10</v>
      </c>
      <c r="Y4" s="193" t="s">
        <v>10</v>
      </c>
      <c r="Z4" s="193" t="s">
        <v>10</v>
      </c>
      <c r="AA4" s="193" t="s">
        <v>10</v>
      </c>
      <c r="AB4" s="193" t="s">
        <v>10</v>
      </c>
      <c r="AC4" s="193" t="s">
        <v>10</v>
      </c>
      <c r="AD4" s="193" t="s">
        <v>10</v>
      </c>
      <c r="AE4" s="193" t="s">
        <v>10</v>
      </c>
      <c r="AF4" s="193" t="s">
        <v>10</v>
      </c>
      <c r="AG4" s="193" t="s">
        <v>10</v>
      </c>
      <c r="AH4" s="193" t="s">
        <v>10</v>
      </c>
      <c r="AI4" s="193" t="s">
        <v>10</v>
      </c>
      <c r="AJ4" s="193" t="s">
        <v>10</v>
      </c>
      <c r="AK4" s="193" t="s">
        <v>10</v>
      </c>
      <c r="AL4" s="193" t="s">
        <v>10</v>
      </c>
    </row>
    <row r="5" spans="1:38" ht="18" x14ac:dyDescent="0.3">
      <c r="A5" s="190" t="s">
        <v>258</v>
      </c>
      <c r="B5" s="193">
        <v>0.14000000000000001</v>
      </c>
      <c r="C5" s="193">
        <v>0.16</v>
      </c>
      <c r="D5" s="193">
        <v>0.22</v>
      </c>
      <c r="E5" s="193">
        <v>0.27</v>
      </c>
      <c r="F5" s="193">
        <v>0.3</v>
      </c>
      <c r="G5" s="193">
        <v>0.53</v>
      </c>
      <c r="H5" s="193">
        <v>0.66900000000000004</v>
      </c>
      <c r="I5" s="193">
        <v>0.70399999999999996</v>
      </c>
      <c r="J5" s="193">
        <v>0.72399999999999998</v>
      </c>
      <c r="K5" s="193">
        <v>0.77300000000000002</v>
      </c>
      <c r="L5" s="193">
        <v>0.85</v>
      </c>
      <c r="M5" s="193">
        <v>0.88</v>
      </c>
      <c r="N5" s="193">
        <v>0.93300000000000005</v>
      </c>
      <c r="O5" s="193">
        <v>0.9</v>
      </c>
      <c r="P5" s="193">
        <v>0.91</v>
      </c>
      <c r="Q5" s="193">
        <v>0.9</v>
      </c>
      <c r="R5" s="193">
        <v>0.93</v>
      </c>
      <c r="S5" s="193">
        <v>0.92</v>
      </c>
      <c r="T5" s="193">
        <v>0.93105492300110437</v>
      </c>
      <c r="U5" s="193">
        <v>0.88134169907849358</v>
      </c>
      <c r="V5" s="193">
        <v>1.0305121850001198</v>
      </c>
      <c r="W5" s="193">
        <v>1.0478628209221583</v>
      </c>
      <c r="X5" s="193">
        <v>1.2684974308327119</v>
      </c>
      <c r="Y5" s="193">
        <v>1.0703264089454896</v>
      </c>
      <c r="Z5" s="193">
        <v>1.1148894548651185</v>
      </c>
      <c r="AA5" s="193">
        <v>1.1708832763949892</v>
      </c>
      <c r="AB5" s="193">
        <v>1.2230470662195179</v>
      </c>
      <c r="AC5" s="193">
        <v>1.3088691548436273</v>
      </c>
      <c r="AD5" s="193">
        <v>1.3267645915434336</v>
      </c>
      <c r="AE5" s="193">
        <v>1.4032474008300455</v>
      </c>
      <c r="AF5" s="193">
        <v>1.4324953485868275</v>
      </c>
      <c r="AG5" s="193">
        <v>1.4905354091049987</v>
      </c>
      <c r="AH5" s="193">
        <v>1.5221571653450272</v>
      </c>
      <c r="AI5" s="193">
        <v>1.5733096607655503</v>
      </c>
      <c r="AJ5" s="193">
        <v>1.6105285886734684</v>
      </c>
      <c r="AK5" s="193">
        <v>1.6257686952473935</v>
      </c>
      <c r="AL5" s="193" t="s">
        <v>10</v>
      </c>
    </row>
    <row r="6" spans="1:38" ht="16.5" x14ac:dyDescent="0.3">
      <c r="A6" s="190" t="s">
        <v>13</v>
      </c>
      <c r="B6" s="193">
        <v>0.64</v>
      </c>
      <c r="C6" s="193">
        <v>0.71</v>
      </c>
      <c r="D6" s="193">
        <v>0.84</v>
      </c>
      <c r="E6" s="193">
        <v>1.04</v>
      </c>
      <c r="F6" s="193">
        <v>1.41</v>
      </c>
      <c r="G6" s="193">
        <v>2.85</v>
      </c>
      <c r="H6" s="193">
        <v>2.9</v>
      </c>
      <c r="I6" s="193">
        <v>3.01</v>
      </c>
      <c r="J6" s="193">
        <v>3.09</v>
      </c>
      <c r="K6" s="193">
        <v>3.09</v>
      </c>
      <c r="L6" s="193">
        <v>3.19</v>
      </c>
      <c r="M6" s="193">
        <v>3.13</v>
      </c>
      <c r="N6" s="193">
        <v>3.25</v>
      </c>
      <c r="O6" s="193">
        <v>3.3</v>
      </c>
      <c r="P6" s="193">
        <v>3.29</v>
      </c>
      <c r="Q6" s="193">
        <v>3.3</v>
      </c>
      <c r="R6" s="193">
        <v>3.33</v>
      </c>
      <c r="S6" s="193">
        <v>3.43</v>
      </c>
      <c r="T6" s="193">
        <v>3.4981570590620956</v>
      </c>
      <c r="U6" s="193">
        <v>3.6212347491388974</v>
      </c>
      <c r="V6" s="193">
        <v>3.9039090811770136</v>
      </c>
      <c r="W6" s="193">
        <v>4.0882556808472987</v>
      </c>
      <c r="X6" s="193">
        <v>4.2213727365578846</v>
      </c>
      <c r="Y6" s="193">
        <v>4.3258640600896179</v>
      </c>
      <c r="Z6" s="193">
        <v>4.5845720074559528</v>
      </c>
      <c r="AA6" s="193">
        <v>4.690782584808594</v>
      </c>
      <c r="AB6" s="193">
        <v>4.8536695209141634</v>
      </c>
      <c r="AC6" s="193">
        <v>5.2769125478220937</v>
      </c>
      <c r="AD6" s="193">
        <v>5.4378591402608825</v>
      </c>
      <c r="AE6" s="193">
        <v>5.6473032107099552</v>
      </c>
      <c r="AF6" s="193">
        <v>5.8403652256674254</v>
      </c>
      <c r="AG6" s="193">
        <v>6.0808897992884008</v>
      </c>
      <c r="AH6" s="193">
        <v>6.2056060036136858</v>
      </c>
      <c r="AI6" s="193">
        <v>6.4299484917367282</v>
      </c>
      <c r="AJ6" s="193">
        <v>6.464293683918191</v>
      </c>
      <c r="AK6" s="193">
        <v>6.5317722647971062</v>
      </c>
      <c r="AL6" s="193" t="s">
        <v>10</v>
      </c>
    </row>
    <row r="7" spans="1:38" ht="18.75" thickBot="1" x14ac:dyDescent="0.35">
      <c r="A7" s="194" t="s">
        <v>259</v>
      </c>
      <c r="B7" s="195">
        <v>4.22</v>
      </c>
      <c r="C7" s="195">
        <v>3.92</v>
      </c>
      <c r="D7" s="195">
        <v>3.19</v>
      </c>
      <c r="E7" s="195">
        <v>12.96</v>
      </c>
      <c r="F7" s="195">
        <v>17.72</v>
      </c>
      <c r="G7" s="195">
        <v>26.153846153846153</v>
      </c>
      <c r="H7" s="195">
        <v>39.590000000000003</v>
      </c>
      <c r="I7" s="195">
        <v>41.19</v>
      </c>
      <c r="J7" s="195">
        <v>40.78</v>
      </c>
      <c r="K7" s="195">
        <v>40.11</v>
      </c>
      <c r="L7" s="195">
        <v>39.1</v>
      </c>
      <c r="M7" s="195">
        <v>39.92</v>
      </c>
      <c r="N7" s="195">
        <v>43.31</v>
      </c>
      <c r="O7" s="195">
        <v>45.26</v>
      </c>
      <c r="P7" s="195">
        <v>44.75</v>
      </c>
      <c r="Q7" s="195">
        <v>46.853099999999998</v>
      </c>
      <c r="R7" s="195">
        <v>52.148904810459555</v>
      </c>
      <c r="S7" s="195">
        <v>54.224515253465214</v>
      </c>
      <c r="T7" s="195">
        <v>59.070718416230001</v>
      </c>
      <c r="U7" s="195">
        <v>53.902265328985841</v>
      </c>
      <c r="V7" s="195">
        <v>53.286809558934664</v>
      </c>
      <c r="W7" s="195">
        <v>51.566228901880351</v>
      </c>
      <c r="X7" s="195">
        <v>56.414770622329854</v>
      </c>
      <c r="Y7" s="195">
        <v>58.772734734315627</v>
      </c>
      <c r="Z7" s="195">
        <v>60.388795018819728</v>
      </c>
      <c r="AA7" s="195">
        <v>58.87538100433121</v>
      </c>
      <c r="AB7" s="195">
        <v>60.695748632937097</v>
      </c>
      <c r="AC7" s="195">
        <v>62.665934302993307</v>
      </c>
      <c r="AD7" s="195">
        <v>64.659674080798482</v>
      </c>
      <c r="AE7" s="195">
        <v>68.222700251126682</v>
      </c>
      <c r="AF7" s="195">
        <v>70.7815223266674</v>
      </c>
      <c r="AG7" s="195">
        <v>70.770276330365689</v>
      </c>
      <c r="AH7" s="195">
        <v>68.300996329313065</v>
      </c>
      <c r="AI7" s="195">
        <v>68.711934791718519</v>
      </c>
      <c r="AJ7" s="195">
        <v>69.58693006627027</v>
      </c>
      <c r="AK7" s="195">
        <v>71.471848492798159</v>
      </c>
      <c r="AL7" s="195">
        <v>70.772026078592035</v>
      </c>
    </row>
    <row r="8" spans="1:38" x14ac:dyDescent="0.2">
      <c r="A8" s="245" t="s">
        <v>260</v>
      </c>
      <c r="B8" s="245"/>
      <c r="C8" s="245"/>
      <c r="D8" s="245"/>
      <c r="E8" s="245"/>
      <c r="F8" s="245"/>
      <c r="G8" s="245"/>
      <c r="H8" s="245"/>
      <c r="I8" s="245"/>
      <c r="J8" s="245"/>
      <c r="K8" s="245"/>
      <c r="L8" s="245"/>
      <c r="M8" s="245"/>
      <c r="N8" s="245"/>
      <c r="O8" s="245"/>
      <c r="P8" s="245"/>
      <c r="Q8" s="245"/>
      <c r="R8" s="245"/>
      <c r="S8" s="245"/>
      <c r="T8" s="245"/>
      <c r="U8" s="245"/>
      <c r="V8" s="245"/>
      <c r="W8" s="245"/>
      <c r="X8" s="245"/>
      <c r="Y8" s="245"/>
      <c r="Z8" s="245"/>
      <c r="AA8" s="245"/>
      <c r="AB8" s="245"/>
      <c r="AC8" s="245"/>
      <c r="AD8" s="245"/>
      <c r="AE8" s="245"/>
      <c r="AF8" s="245"/>
      <c r="AG8" s="24"/>
      <c r="AH8" s="24"/>
      <c r="AI8" s="24"/>
      <c r="AJ8" s="24"/>
      <c r="AK8" s="24"/>
    </row>
    <row r="9" spans="1:38" x14ac:dyDescent="0.2">
      <c r="A9" s="246"/>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
      <c r="AH9" s="24"/>
      <c r="AI9" s="24"/>
      <c r="AJ9" s="24"/>
      <c r="AK9" s="24"/>
    </row>
    <row r="10" spans="1:38" ht="13.5" x14ac:dyDescent="0.2">
      <c r="A10" s="247" t="s">
        <v>261</v>
      </c>
      <c r="B10" s="247"/>
      <c r="C10" s="247"/>
      <c r="D10" s="247"/>
      <c r="E10" s="247"/>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47"/>
      <c r="AD10" s="247"/>
      <c r="AE10" s="247"/>
      <c r="AF10" s="247"/>
      <c r="AG10" s="24"/>
      <c r="AH10" s="24"/>
      <c r="AI10" s="24"/>
      <c r="AJ10" s="24"/>
      <c r="AK10" s="24"/>
    </row>
    <row r="11" spans="1:38" ht="13.5" x14ac:dyDescent="0.2">
      <c r="A11" s="247" t="s">
        <v>262</v>
      </c>
      <c r="B11" s="247"/>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7"/>
      <c r="AB11" s="247"/>
      <c r="AC11" s="247"/>
      <c r="AD11" s="247"/>
      <c r="AE11" s="247"/>
      <c r="AF11" s="247"/>
      <c r="AG11" s="24"/>
      <c r="AH11" s="24"/>
      <c r="AI11" s="24"/>
      <c r="AJ11" s="24"/>
      <c r="AK11" s="24"/>
    </row>
    <row r="12" spans="1:38" ht="13.5" x14ac:dyDescent="0.2">
      <c r="A12" s="247" t="s">
        <v>263</v>
      </c>
      <c r="B12" s="247"/>
      <c r="C12" s="247"/>
      <c r="D12" s="247"/>
      <c r="E12" s="247"/>
      <c r="F12" s="247"/>
      <c r="G12" s="247"/>
      <c r="H12" s="247"/>
      <c r="I12" s="247"/>
      <c r="J12" s="247"/>
      <c r="K12" s="247"/>
      <c r="L12" s="247"/>
      <c r="M12" s="247"/>
      <c r="N12" s="247"/>
      <c r="O12" s="247"/>
      <c r="P12" s="247"/>
      <c r="Q12" s="247"/>
      <c r="R12" s="247"/>
      <c r="S12" s="247"/>
      <c r="T12" s="247"/>
      <c r="U12" s="247"/>
      <c r="V12" s="247"/>
      <c r="W12" s="247"/>
      <c r="X12" s="247"/>
      <c r="Y12" s="247"/>
      <c r="Z12" s="247"/>
      <c r="AA12" s="247"/>
      <c r="AB12" s="247"/>
      <c r="AC12" s="247"/>
      <c r="AD12" s="247"/>
      <c r="AE12" s="247"/>
      <c r="AF12" s="247"/>
      <c r="AG12" s="24"/>
      <c r="AH12" s="24"/>
      <c r="AI12" s="24"/>
      <c r="AJ12" s="24"/>
      <c r="AK12" s="24"/>
    </row>
    <row r="13" spans="1:38" ht="13.5" x14ac:dyDescent="0.2">
      <c r="A13" s="247" t="s">
        <v>264</v>
      </c>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c r="AE13" s="247"/>
      <c r="AF13" s="247"/>
      <c r="AG13" s="24"/>
      <c r="AH13" s="24"/>
      <c r="AI13" s="24"/>
      <c r="AJ13" s="24"/>
      <c r="AK13" s="24"/>
    </row>
    <row r="14" spans="1:38" ht="13.5" x14ac:dyDescent="0.2">
      <c r="A14" s="247"/>
      <c r="B14" s="247"/>
      <c r="C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c r="AB14" s="247"/>
      <c r="AC14" s="247"/>
      <c r="AD14" s="247"/>
      <c r="AE14" s="247"/>
      <c r="AF14" s="247"/>
      <c r="AG14" s="24"/>
      <c r="AH14" s="24"/>
      <c r="AI14" s="24"/>
      <c r="AJ14" s="24"/>
      <c r="AK14" s="24"/>
    </row>
    <row r="15" spans="1:38" x14ac:dyDescent="0.2">
      <c r="A15" s="246" t="s">
        <v>21</v>
      </c>
      <c r="B15" s="246"/>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6"/>
      <c r="AF15" s="246"/>
      <c r="AG15" s="24"/>
      <c r="AH15" s="24"/>
      <c r="AI15" s="24"/>
      <c r="AJ15" s="24"/>
      <c r="AK15" s="24"/>
    </row>
    <row r="16" spans="1:38" x14ac:dyDescent="0.2">
      <c r="A16" s="232" t="s">
        <v>22</v>
      </c>
      <c r="B16" s="232"/>
      <c r="C16" s="232"/>
      <c r="D16" s="232"/>
      <c r="E16" s="232"/>
      <c r="F16" s="232"/>
      <c r="G16" s="232"/>
      <c r="H16" s="232"/>
      <c r="I16" s="232"/>
      <c r="J16" s="232"/>
      <c r="K16" s="232"/>
      <c r="L16" s="232"/>
      <c r="M16" s="232"/>
      <c r="N16" s="232"/>
      <c r="O16" s="232"/>
      <c r="P16" s="232"/>
      <c r="Q16" s="232"/>
      <c r="R16" s="232"/>
      <c r="S16" s="232"/>
      <c r="T16" s="232"/>
      <c r="U16" s="232"/>
      <c r="V16" s="232"/>
      <c r="W16" s="232"/>
      <c r="X16" s="232"/>
      <c r="Y16" s="232"/>
      <c r="Z16" s="232"/>
      <c r="AA16" s="232"/>
      <c r="AB16" s="232"/>
      <c r="AC16" s="232"/>
      <c r="AD16" s="232"/>
      <c r="AE16" s="232"/>
      <c r="AF16" s="232"/>
      <c r="AG16" s="24"/>
      <c r="AH16" s="24"/>
      <c r="AI16" s="24"/>
      <c r="AJ16" s="24"/>
      <c r="AK16" s="24"/>
    </row>
    <row r="17" spans="1:37" x14ac:dyDescent="0.2">
      <c r="A17" s="231" t="s">
        <v>265</v>
      </c>
      <c r="B17" s="231"/>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4"/>
      <c r="AH17" s="24"/>
      <c r="AI17" s="24"/>
      <c r="AJ17" s="24"/>
      <c r="AK17" s="24"/>
    </row>
    <row r="18" spans="1:37" x14ac:dyDescent="0.2">
      <c r="A18" s="231" t="s">
        <v>266</v>
      </c>
      <c r="B18" s="231"/>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4"/>
      <c r="AH18" s="24"/>
      <c r="AI18" s="24"/>
      <c r="AJ18" s="24"/>
      <c r="AK18" s="24"/>
    </row>
    <row r="19" spans="1:37" x14ac:dyDescent="0.2">
      <c r="A19" s="234" t="s">
        <v>267</v>
      </c>
      <c r="B19" s="234"/>
      <c r="C19" s="234"/>
      <c r="D19" s="234"/>
      <c r="E19" s="234"/>
      <c r="F19" s="234"/>
      <c r="G19" s="234"/>
      <c r="H19" s="234"/>
      <c r="I19" s="234"/>
      <c r="J19" s="234"/>
      <c r="K19" s="234"/>
      <c r="L19" s="234"/>
      <c r="M19" s="234"/>
      <c r="N19" s="234"/>
      <c r="O19" s="234"/>
      <c r="P19" s="234"/>
      <c r="Q19" s="234"/>
      <c r="R19" s="234"/>
      <c r="S19" s="234"/>
      <c r="T19" s="234"/>
      <c r="U19" s="234"/>
      <c r="V19" s="234"/>
      <c r="W19" s="234"/>
      <c r="X19" s="234"/>
      <c r="Y19" s="234"/>
      <c r="Z19" s="234"/>
      <c r="AA19" s="234"/>
      <c r="AB19" s="234"/>
      <c r="AC19" s="234"/>
      <c r="AD19" s="234"/>
      <c r="AE19" s="234"/>
      <c r="AF19" s="234"/>
      <c r="AG19" s="24"/>
      <c r="AH19" s="24"/>
      <c r="AI19" s="24"/>
      <c r="AJ19" s="24"/>
      <c r="AK19" s="24"/>
    </row>
    <row r="20" spans="1:37" x14ac:dyDescent="0.2">
      <c r="A20" s="234" t="s">
        <v>268</v>
      </c>
      <c r="B20" s="234"/>
      <c r="C20" s="234"/>
      <c r="D20" s="234"/>
      <c r="E20" s="234"/>
      <c r="F20" s="234"/>
      <c r="G20" s="234"/>
      <c r="H20" s="234"/>
      <c r="I20" s="234"/>
      <c r="J20" s="234"/>
      <c r="K20" s="234"/>
      <c r="L20" s="234"/>
      <c r="M20" s="234"/>
      <c r="N20" s="234"/>
      <c r="O20" s="234"/>
      <c r="P20" s="234"/>
      <c r="Q20" s="234"/>
      <c r="R20" s="234"/>
      <c r="S20" s="234"/>
      <c r="T20" s="234"/>
      <c r="U20" s="234"/>
      <c r="V20" s="234"/>
      <c r="W20" s="234"/>
      <c r="X20" s="234"/>
      <c r="Y20" s="234"/>
      <c r="Z20" s="234"/>
      <c r="AA20" s="234"/>
      <c r="AB20" s="234"/>
      <c r="AC20" s="234"/>
      <c r="AD20" s="234"/>
      <c r="AE20" s="234"/>
      <c r="AF20" s="234"/>
      <c r="AG20" s="24"/>
      <c r="AH20" s="24"/>
      <c r="AI20" s="24"/>
      <c r="AJ20" s="24"/>
      <c r="AK20" s="24"/>
    </row>
    <row r="21" spans="1:37" x14ac:dyDescent="0.2">
      <c r="A21" s="234" t="s">
        <v>269</v>
      </c>
      <c r="B21" s="234"/>
      <c r="C21" s="234"/>
      <c r="D21" s="234"/>
      <c r="E21" s="234"/>
      <c r="F21" s="234"/>
      <c r="G21" s="234"/>
      <c r="H21" s="234"/>
      <c r="I21" s="234"/>
      <c r="J21" s="234"/>
      <c r="K21" s="234"/>
      <c r="L21" s="234"/>
      <c r="M21" s="234"/>
      <c r="N21" s="234"/>
      <c r="O21" s="234"/>
      <c r="P21" s="234"/>
      <c r="Q21" s="234"/>
      <c r="R21" s="234"/>
      <c r="S21" s="234"/>
      <c r="T21" s="234"/>
      <c r="U21" s="234"/>
      <c r="V21" s="234"/>
      <c r="W21" s="234"/>
      <c r="X21" s="234"/>
      <c r="Y21" s="234"/>
      <c r="Z21" s="234"/>
      <c r="AA21" s="234"/>
      <c r="AB21" s="234"/>
      <c r="AC21" s="234"/>
      <c r="AD21" s="234"/>
      <c r="AE21" s="234"/>
      <c r="AF21" s="234"/>
      <c r="AG21" s="24"/>
      <c r="AH21" s="24"/>
      <c r="AI21" s="24"/>
      <c r="AJ21" s="24"/>
      <c r="AK21" s="24"/>
    </row>
    <row r="22" spans="1:37" x14ac:dyDescent="0.2">
      <c r="A22" s="234" t="s">
        <v>270</v>
      </c>
      <c r="B22" s="234"/>
      <c r="C22" s="234"/>
      <c r="D22" s="234"/>
      <c r="E22" s="234"/>
      <c r="F22" s="234"/>
      <c r="G22" s="234"/>
      <c r="H22" s="234"/>
      <c r="I22" s="234"/>
      <c r="J22" s="234"/>
      <c r="K22" s="234"/>
      <c r="L22" s="234"/>
      <c r="M22" s="234"/>
      <c r="N22" s="234"/>
      <c r="O22" s="234"/>
      <c r="P22" s="234"/>
      <c r="Q22" s="234"/>
      <c r="R22" s="234"/>
      <c r="S22" s="234"/>
      <c r="T22" s="234"/>
      <c r="U22" s="234"/>
      <c r="V22" s="234"/>
      <c r="W22" s="234"/>
      <c r="X22" s="234"/>
      <c r="Y22" s="234"/>
      <c r="Z22" s="234"/>
      <c r="AA22" s="234"/>
      <c r="AB22" s="234"/>
      <c r="AC22" s="234"/>
      <c r="AD22" s="234"/>
      <c r="AE22" s="234"/>
      <c r="AF22" s="234"/>
      <c r="AG22" s="24"/>
      <c r="AH22" s="24"/>
      <c r="AI22" s="24"/>
      <c r="AJ22" s="24"/>
      <c r="AK22" s="24"/>
    </row>
    <row r="23" spans="1:37" x14ac:dyDescent="0.2">
      <c r="A23" s="233" t="s">
        <v>271</v>
      </c>
      <c r="B23" s="233"/>
      <c r="C23" s="233"/>
      <c r="D23" s="233"/>
      <c r="E23" s="233"/>
      <c r="F23" s="233"/>
      <c r="G23" s="233"/>
      <c r="H23" s="233"/>
      <c r="I23" s="233"/>
      <c r="J23" s="233"/>
      <c r="K23" s="233"/>
      <c r="L23" s="233"/>
      <c r="M23" s="233"/>
      <c r="N23" s="233"/>
      <c r="O23" s="233"/>
      <c r="P23" s="233"/>
      <c r="Q23" s="233"/>
      <c r="R23" s="233"/>
      <c r="S23" s="233"/>
      <c r="T23" s="233"/>
      <c r="U23" s="233"/>
      <c r="V23" s="233"/>
      <c r="W23" s="233"/>
      <c r="X23" s="233"/>
      <c r="Y23" s="233"/>
      <c r="Z23" s="233"/>
      <c r="AA23" s="233"/>
      <c r="AB23" s="233"/>
      <c r="AC23" s="233"/>
      <c r="AD23" s="233"/>
      <c r="AE23" s="233"/>
      <c r="AF23" s="233"/>
      <c r="AG23" s="24"/>
      <c r="AH23" s="24"/>
      <c r="AI23" s="24"/>
      <c r="AJ23" s="24"/>
      <c r="AK23" s="24"/>
    </row>
    <row r="24" spans="1:37" x14ac:dyDescent="0.2">
      <c r="A24" s="231" t="s">
        <v>272</v>
      </c>
      <c r="B24" s="231"/>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4"/>
      <c r="AH24" s="24"/>
      <c r="AI24" s="24"/>
      <c r="AJ24" s="24"/>
      <c r="AK24" s="24"/>
    </row>
    <row r="25" spans="1:37" x14ac:dyDescent="0.2">
      <c r="A25" s="231" t="s">
        <v>273</v>
      </c>
      <c r="B25" s="231"/>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4"/>
      <c r="AH25" s="24"/>
      <c r="AI25" s="24"/>
      <c r="AJ25" s="24"/>
      <c r="AK25" s="24"/>
    </row>
    <row r="26" spans="1:37" x14ac:dyDescent="0.2">
      <c r="A26" s="233" t="s">
        <v>274</v>
      </c>
      <c r="B26" s="233"/>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4"/>
      <c r="AH26" s="24"/>
      <c r="AI26" s="24"/>
      <c r="AJ26" s="24"/>
      <c r="AK26" s="24"/>
    </row>
    <row r="27" spans="1:37" x14ac:dyDescent="0.2">
      <c r="A27" s="231" t="s">
        <v>275</v>
      </c>
      <c r="B27" s="231"/>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4"/>
      <c r="AH27" s="24"/>
      <c r="AI27" s="24"/>
      <c r="AJ27" s="24"/>
      <c r="AK27" s="24"/>
    </row>
    <row r="28" spans="1:37" x14ac:dyDescent="0.2">
      <c r="A28" s="231" t="s">
        <v>276</v>
      </c>
      <c r="B28" s="231"/>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4"/>
      <c r="AH28" s="24"/>
      <c r="AI28" s="24"/>
      <c r="AJ28" s="24"/>
      <c r="AK28" s="24"/>
    </row>
    <row r="29" spans="1:37" x14ac:dyDescent="0.2">
      <c r="A29" s="233" t="s">
        <v>277</v>
      </c>
      <c r="B29" s="233"/>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4"/>
      <c r="AH29" s="24"/>
      <c r="AI29" s="24"/>
      <c r="AJ29" s="24"/>
      <c r="AK29" s="24"/>
    </row>
    <row r="30" spans="1:37" x14ac:dyDescent="0.2">
      <c r="A30" s="231" t="s">
        <v>278</v>
      </c>
      <c r="B30" s="231"/>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4"/>
      <c r="AH30" s="24"/>
      <c r="AI30" s="24"/>
      <c r="AJ30" s="24"/>
      <c r="AK30" s="24"/>
    </row>
    <row r="31" spans="1:37" x14ac:dyDescent="0.2">
      <c r="A31" s="231" t="s">
        <v>279</v>
      </c>
      <c r="B31" s="231"/>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4"/>
      <c r="AH31" s="24"/>
      <c r="AI31" s="24"/>
      <c r="AJ31" s="24"/>
      <c r="AK31" s="24"/>
    </row>
    <row r="32" spans="1:37" x14ac:dyDescent="0.2">
      <c r="A32" s="231" t="s">
        <v>280</v>
      </c>
      <c r="B32" s="231"/>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4"/>
      <c r="AH32" s="24"/>
      <c r="AI32" s="24"/>
      <c r="AJ32" s="24"/>
      <c r="AK32" s="24"/>
    </row>
    <row r="33" spans="1:37" x14ac:dyDescent="0.2">
      <c r="A33" s="243" t="s">
        <v>281</v>
      </c>
      <c r="B33" s="243"/>
      <c r="C33" s="243"/>
      <c r="D33" s="243"/>
      <c r="E33" s="243"/>
      <c r="F33" s="243"/>
      <c r="G33" s="243"/>
      <c r="H33" s="243"/>
      <c r="I33" s="243"/>
      <c r="J33" s="243"/>
      <c r="K33" s="243"/>
      <c r="L33" s="243"/>
      <c r="M33" s="243"/>
      <c r="N33" s="243"/>
      <c r="O33" s="243"/>
      <c r="P33" s="243"/>
      <c r="Q33" s="243"/>
      <c r="R33" s="243"/>
      <c r="S33" s="243"/>
      <c r="T33" s="243"/>
      <c r="U33" s="243"/>
      <c r="V33" s="243"/>
      <c r="W33" s="243"/>
      <c r="X33" s="243"/>
      <c r="Y33" s="243"/>
      <c r="Z33" s="243"/>
      <c r="AA33" s="243"/>
      <c r="AB33" s="243"/>
      <c r="AC33" s="243"/>
      <c r="AD33" s="243"/>
      <c r="AE33" s="243"/>
      <c r="AF33" s="243"/>
      <c r="AG33" s="196"/>
      <c r="AH33" s="196"/>
      <c r="AI33" s="196"/>
      <c r="AJ33" s="196"/>
      <c r="AK33" s="196"/>
    </row>
    <row r="34" spans="1:37" x14ac:dyDescent="0.2">
      <c r="A34" s="234" t="s">
        <v>282</v>
      </c>
      <c r="B34" s="234"/>
      <c r="C34" s="234"/>
      <c r="D34" s="234"/>
      <c r="E34" s="234"/>
      <c r="F34" s="234"/>
      <c r="G34" s="234"/>
      <c r="H34" s="234"/>
      <c r="I34" s="234"/>
      <c r="J34" s="234"/>
      <c r="K34" s="234"/>
      <c r="L34" s="234"/>
      <c r="M34" s="234"/>
      <c r="N34" s="234"/>
      <c r="O34" s="234"/>
      <c r="P34" s="234"/>
      <c r="Q34" s="234"/>
      <c r="R34" s="234"/>
      <c r="S34" s="234"/>
      <c r="T34" s="234"/>
      <c r="U34" s="234"/>
      <c r="V34" s="234"/>
      <c r="W34" s="234"/>
      <c r="X34" s="234"/>
      <c r="Y34" s="234"/>
      <c r="Z34" s="234"/>
      <c r="AA34" s="234"/>
      <c r="AB34" s="234"/>
      <c r="AC34" s="234"/>
      <c r="AD34" s="234"/>
      <c r="AE34" s="234"/>
      <c r="AF34" s="234"/>
      <c r="AG34" s="24"/>
      <c r="AH34" s="24"/>
      <c r="AI34" s="24"/>
      <c r="AJ34" s="24"/>
      <c r="AK34" s="24"/>
    </row>
    <row r="35" spans="1:37" x14ac:dyDescent="0.2">
      <c r="A35" s="234" t="s">
        <v>283</v>
      </c>
      <c r="B35" s="234"/>
      <c r="C35" s="234"/>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c r="AE35" s="234"/>
      <c r="AF35" s="234"/>
      <c r="AG35" s="24"/>
      <c r="AH35" s="24"/>
      <c r="AI35" s="24"/>
      <c r="AJ35" s="24"/>
      <c r="AK35" s="24"/>
    </row>
  </sheetData>
  <mergeCells count="29">
    <mergeCell ref="A18:AF18"/>
    <mergeCell ref="A1:AL1"/>
    <mergeCell ref="A8:AF8"/>
    <mergeCell ref="A9:AF9"/>
    <mergeCell ref="A10:AF10"/>
    <mergeCell ref="A11:AF11"/>
    <mergeCell ref="A12:AF12"/>
    <mergeCell ref="A13:AF13"/>
    <mergeCell ref="A14:AF14"/>
    <mergeCell ref="A15:AF15"/>
    <mergeCell ref="A16:AF16"/>
    <mergeCell ref="A17:AF17"/>
    <mergeCell ref="A30:AF30"/>
    <mergeCell ref="A19:AF19"/>
    <mergeCell ref="A20:AF20"/>
    <mergeCell ref="A21:AF21"/>
    <mergeCell ref="A22:AF22"/>
    <mergeCell ref="A23:AF23"/>
    <mergeCell ref="A24:AF24"/>
    <mergeCell ref="A25:AF25"/>
    <mergeCell ref="A26:AF26"/>
    <mergeCell ref="A27:AF27"/>
    <mergeCell ref="A28:AF28"/>
    <mergeCell ref="A29:AF29"/>
    <mergeCell ref="A31:AF31"/>
    <mergeCell ref="A32:AF32"/>
    <mergeCell ref="A33:AF33"/>
    <mergeCell ref="A34:AF34"/>
    <mergeCell ref="A35:AF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6EFFF-DAED-4E34-AA51-0503EAA2ABFE}">
  <dimension ref="A1:AL163"/>
  <sheetViews>
    <sheetView workbookViewId="0">
      <selection activeCell="G25" sqref="G25:G26"/>
    </sheetView>
  </sheetViews>
  <sheetFormatPr defaultColWidth="8.85546875" defaultRowHeight="15" x14ac:dyDescent="0.25"/>
  <cols>
    <col min="1" max="2" width="9.42578125" style="38" customWidth="1"/>
    <col min="3" max="3" width="10.85546875" style="38" customWidth="1"/>
    <col min="4" max="4" width="17.42578125" style="38" customWidth="1"/>
    <col min="5" max="5" width="22.140625" style="38" customWidth="1"/>
    <col min="6" max="6" width="8.85546875" style="38"/>
    <col min="7" max="24" width="11.85546875" style="38" customWidth="1"/>
    <col min="25" max="25" width="12.140625" style="38" customWidth="1"/>
    <col min="26" max="30" width="8.85546875" style="38"/>
    <col min="31" max="31" width="8.85546875" style="38" hidden="1" customWidth="1"/>
    <col min="32" max="16384" width="8.85546875" style="38"/>
  </cols>
  <sheetData>
    <row r="1" spans="1:35" ht="15.75" thickBot="1" x14ac:dyDescent="0.3">
      <c r="A1" s="34"/>
      <c r="B1" s="35"/>
      <c r="C1" s="35"/>
      <c r="D1" s="35"/>
      <c r="E1" s="35"/>
      <c r="F1" s="36" t="s">
        <v>41</v>
      </c>
      <c r="G1" s="35"/>
      <c r="H1" s="35"/>
      <c r="I1" s="35"/>
      <c r="J1" s="35"/>
      <c r="K1" s="35"/>
      <c r="L1" s="35"/>
      <c r="M1" s="35"/>
      <c r="N1" s="35"/>
      <c r="O1" s="35"/>
      <c r="P1" s="35"/>
      <c r="Q1" s="35"/>
      <c r="R1" s="35"/>
      <c r="S1" s="35"/>
      <c r="T1" s="35"/>
      <c r="U1" s="35"/>
      <c r="V1" s="35"/>
      <c r="W1" s="35"/>
      <c r="X1" s="35"/>
      <c r="Y1" s="37"/>
      <c r="Z1" s="35"/>
      <c r="AA1" s="35"/>
      <c r="AB1" s="35"/>
      <c r="AC1" s="35"/>
      <c r="AD1" s="35"/>
      <c r="AE1" s="35">
        <f>IF($AE4=1,0,1)</f>
        <v>0</v>
      </c>
      <c r="AF1" s="35"/>
      <c r="AG1" s="35"/>
      <c r="AH1" s="35"/>
      <c r="AI1" s="35"/>
    </row>
    <row r="2" spans="1:35" ht="46.5" thickTop="1" x14ac:dyDescent="0.25">
      <c r="A2" s="35"/>
      <c r="B2" s="35"/>
      <c r="C2" s="35"/>
      <c r="D2" s="35"/>
      <c r="E2" s="39"/>
      <c r="F2" s="40" t="s">
        <v>42</v>
      </c>
      <c r="G2" s="41" t="s">
        <v>43</v>
      </c>
      <c r="H2" s="41" t="s">
        <v>44</v>
      </c>
      <c r="I2" s="41" t="s">
        <v>45</v>
      </c>
      <c r="J2" s="41" t="s">
        <v>46</v>
      </c>
      <c r="K2" s="41" t="s">
        <v>47</v>
      </c>
      <c r="L2" s="42" t="s">
        <v>48</v>
      </c>
      <c r="M2" s="42" t="s">
        <v>49</v>
      </c>
      <c r="N2" s="42" t="s">
        <v>50</v>
      </c>
      <c r="O2" s="43" t="s">
        <v>51</v>
      </c>
      <c r="P2" s="42" t="s">
        <v>52</v>
      </c>
      <c r="Q2" s="42" t="s">
        <v>53</v>
      </c>
      <c r="R2" s="43" t="s">
        <v>54</v>
      </c>
      <c r="S2" s="42" t="s">
        <v>55</v>
      </c>
      <c r="T2" s="42" t="s">
        <v>56</v>
      </c>
      <c r="U2" s="42" t="s">
        <v>57</v>
      </c>
      <c r="V2" s="42" t="s">
        <v>58</v>
      </c>
      <c r="W2" s="44" t="s">
        <v>59</v>
      </c>
      <c r="X2" s="45" t="s">
        <v>60</v>
      </c>
      <c r="Y2" s="46" t="s">
        <v>61</v>
      </c>
      <c r="Z2" s="35"/>
      <c r="AA2" s="35"/>
      <c r="AB2" s="35"/>
      <c r="AC2" s="35"/>
      <c r="AD2" s="35"/>
      <c r="AE2" s="35" t="s">
        <v>62</v>
      </c>
      <c r="AF2" s="35"/>
      <c r="AG2" s="35"/>
      <c r="AH2" s="35"/>
      <c r="AI2" s="35"/>
    </row>
    <row r="3" spans="1:35" ht="15.75" thickBot="1" x14ac:dyDescent="0.3">
      <c r="A3" s="35"/>
      <c r="B3" s="35"/>
      <c r="C3" s="35"/>
      <c r="D3" s="35"/>
      <c r="E3" s="39"/>
      <c r="F3" s="47">
        <v>138162</v>
      </c>
      <c r="G3" s="48">
        <v>3329</v>
      </c>
      <c r="H3" s="49">
        <v>15.092132167111426</v>
      </c>
      <c r="I3" s="50">
        <v>5.4754598261507388</v>
      </c>
      <c r="J3" s="49">
        <v>11.186274280444637</v>
      </c>
      <c r="K3" s="49">
        <v>30.832977550437793</v>
      </c>
      <c r="L3" s="48">
        <v>3221866693</v>
      </c>
      <c r="M3" s="48">
        <v>4629161015</v>
      </c>
      <c r="N3" s="48">
        <v>4836020839</v>
      </c>
      <c r="O3" s="48">
        <v>520281578</v>
      </c>
      <c r="P3" s="48">
        <v>308858916</v>
      </c>
      <c r="Q3" s="48">
        <v>320433242</v>
      </c>
      <c r="R3" s="48">
        <v>31026975</v>
      </c>
      <c r="S3" s="48">
        <v>228843636</v>
      </c>
      <c r="T3" s="48">
        <v>220562799</v>
      </c>
      <c r="U3" s="48">
        <v>12456114</v>
      </c>
      <c r="V3" s="48">
        <v>11820349</v>
      </c>
      <c r="W3" s="48">
        <v>9879910957</v>
      </c>
      <c r="X3" s="51">
        <v>54097055531</v>
      </c>
      <c r="Y3" s="52">
        <v>245851.07000000012</v>
      </c>
      <c r="Z3" s="35"/>
      <c r="AA3" s="35"/>
      <c r="AB3" s="35"/>
      <c r="AC3" s="35"/>
      <c r="AD3" s="35"/>
      <c r="AE3" s="53" t="s">
        <v>63</v>
      </c>
      <c r="AF3" s="35"/>
      <c r="AG3" s="35"/>
      <c r="AH3" s="35"/>
      <c r="AI3" s="35"/>
    </row>
    <row r="4" spans="1:35" ht="15.75" thickTop="1" x14ac:dyDescent="0.25">
      <c r="A4" s="35"/>
      <c r="B4" s="35"/>
      <c r="C4" s="35"/>
      <c r="D4" s="35"/>
      <c r="E4" s="35"/>
      <c r="F4" s="54"/>
      <c r="G4" s="54"/>
      <c r="H4" s="54"/>
      <c r="I4" s="54"/>
      <c r="J4" s="54"/>
      <c r="K4" s="54"/>
      <c r="L4" s="55"/>
      <c r="M4" s="55"/>
      <c r="N4" s="55"/>
      <c r="O4" s="55"/>
      <c r="P4" s="55"/>
      <c r="Q4" s="55"/>
      <c r="R4" s="55"/>
      <c r="S4" s="55"/>
      <c r="T4" s="55"/>
      <c r="U4" s="55"/>
      <c r="V4" s="55"/>
      <c r="W4" s="55"/>
      <c r="X4" s="56"/>
      <c r="Y4" s="57"/>
      <c r="Z4" s="35"/>
      <c r="AA4" s="35"/>
      <c r="AB4" s="35"/>
      <c r="AC4" s="35"/>
      <c r="AD4" s="35"/>
      <c r="AE4" s="35">
        <v>1</v>
      </c>
      <c r="AF4" s="35"/>
      <c r="AG4" s="35"/>
      <c r="AH4" s="35"/>
      <c r="AI4" s="35"/>
    </row>
    <row r="5" spans="1:35" ht="15.75" thickBot="1" x14ac:dyDescent="0.3">
      <c r="A5" s="58" t="s">
        <v>64</v>
      </c>
      <c r="B5" s="59"/>
      <c r="C5" s="59"/>
      <c r="D5" s="59"/>
      <c r="E5" s="35"/>
      <c r="F5" s="60"/>
      <c r="G5" s="60"/>
      <c r="H5" s="60"/>
      <c r="I5" s="60"/>
      <c r="J5" s="60"/>
      <c r="K5" s="60"/>
      <c r="L5" s="56"/>
      <c r="M5" s="56"/>
      <c r="N5" s="56"/>
      <c r="O5" s="56"/>
      <c r="P5" s="56"/>
      <c r="Q5" s="56"/>
      <c r="R5" s="56"/>
      <c r="S5" s="56"/>
      <c r="T5" s="56"/>
      <c r="U5" s="56"/>
      <c r="V5" s="56"/>
      <c r="W5" s="56"/>
      <c r="X5" s="56"/>
      <c r="Y5" s="57"/>
      <c r="Z5" s="35"/>
      <c r="AA5" s="35"/>
      <c r="AB5" s="35"/>
      <c r="AC5" s="35"/>
      <c r="AD5" s="35"/>
      <c r="AE5" s="53"/>
      <c r="AF5" s="35"/>
      <c r="AG5" s="35"/>
      <c r="AH5" s="35"/>
      <c r="AI5" s="35"/>
    </row>
    <row r="6" spans="1:35" ht="46.5" thickTop="1" x14ac:dyDescent="0.25">
      <c r="A6" s="61"/>
      <c r="B6" s="62"/>
      <c r="C6" s="62"/>
      <c r="D6" s="63"/>
      <c r="E6" s="64" t="s">
        <v>65</v>
      </c>
      <c r="F6" s="65" t="s">
        <v>42</v>
      </c>
      <c r="G6" s="40" t="s">
        <v>43</v>
      </c>
      <c r="H6" s="40" t="s">
        <v>44</v>
      </c>
      <c r="I6" s="40" t="s">
        <v>45</v>
      </c>
      <c r="J6" s="40" t="s">
        <v>46</v>
      </c>
      <c r="K6" s="40" t="s">
        <v>47</v>
      </c>
      <c r="L6" s="45" t="s">
        <v>48</v>
      </c>
      <c r="M6" s="45" t="s">
        <v>49</v>
      </c>
      <c r="N6" s="45" t="s">
        <v>50</v>
      </c>
      <c r="O6" s="66" t="s">
        <v>51</v>
      </c>
      <c r="P6" s="45" t="s">
        <v>52</v>
      </c>
      <c r="Q6" s="45" t="s">
        <v>53</v>
      </c>
      <c r="R6" s="66" t="s">
        <v>54</v>
      </c>
      <c r="S6" s="45" t="s">
        <v>55</v>
      </c>
      <c r="T6" s="45" t="s">
        <v>56</v>
      </c>
      <c r="U6" s="45" t="s">
        <v>57</v>
      </c>
      <c r="V6" s="45" t="s">
        <v>58</v>
      </c>
      <c r="W6" s="45" t="s">
        <v>59</v>
      </c>
      <c r="X6" s="45" t="s">
        <v>60</v>
      </c>
      <c r="Y6" s="46" t="s">
        <v>61</v>
      </c>
      <c r="Z6" s="35"/>
      <c r="AA6" s="35"/>
      <c r="AB6" s="35"/>
      <c r="AC6" s="35"/>
      <c r="AD6" s="35"/>
      <c r="AE6" s="35">
        <f>IF(AE9=1,0,1)</f>
        <v>0</v>
      </c>
      <c r="AF6" s="35"/>
      <c r="AG6" s="35"/>
      <c r="AH6" s="35"/>
      <c r="AI6" s="35"/>
    </row>
    <row r="7" spans="1:35" s="77" customFormat="1" ht="11.25" x14ac:dyDescent="0.2">
      <c r="A7" s="67" t="s">
        <v>66</v>
      </c>
      <c r="B7" s="68">
        <v>200000</v>
      </c>
      <c r="C7" s="69"/>
      <c r="D7" s="70">
        <v>200000</v>
      </c>
      <c r="E7" s="71" t="str">
        <f t="shared" ref="E7:E15" si="0">IFERROR(IF(A7="Between",A7&amp;" "&amp;FIXED(B7,0,0)&amp;" "&amp;C7&amp;" "&amp;FIXED(D7,0,0),A7&amp;" "&amp;FIXED(B7,0,0)),"invalid bin")</f>
        <v>Under 200,000</v>
      </c>
      <c r="F7" s="72">
        <v>30198</v>
      </c>
      <c r="G7" s="73">
        <v>43</v>
      </c>
      <c r="H7" s="74">
        <v>16.664745816190209</v>
      </c>
      <c r="I7" s="75">
        <v>2.553784155415781</v>
      </c>
      <c r="J7" s="74">
        <v>1.2301354551393471</v>
      </c>
      <c r="K7" s="74">
        <v>8.0272620675113746</v>
      </c>
      <c r="L7" s="73">
        <v>136047923</v>
      </c>
      <c r="M7" s="73">
        <v>229342486</v>
      </c>
      <c r="N7" s="73">
        <v>796048644</v>
      </c>
      <c r="O7" s="73">
        <v>18985108</v>
      </c>
      <c r="P7" s="73">
        <v>14996554</v>
      </c>
      <c r="Q7" s="73">
        <v>47768424</v>
      </c>
      <c r="R7" s="73">
        <v>1205942</v>
      </c>
      <c r="S7" s="73">
        <v>500179</v>
      </c>
      <c r="T7" s="73">
        <v>487641</v>
      </c>
      <c r="U7" s="73">
        <v>90244</v>
      </c>
      <c r="V7" s="73">
        <v>87831</v>
      </c>
      <c r="W7" s="73">
        <v>383449658</v>
      </c>
      <c r="X7" s="73">
        <v>979247661</v>
      </c>
      <c r="Y7" s="76">
        <v>31077.090000000011</v>
      </c>
      <c r="Z7" s="53"/>
      <c r="AA7" s="53"/>
      <c r="AB7" s="53"/>
      <c r="AC7" s="53"/>
      <c r="AD7" s="53"/>
      <c r="AE7" s="53" t="s">
        <v>67</v>
      </c>
      <c r="AF7" s="53"/>
      <c r="AG7" s="53"/>
      <c r="AH7" s="53"/>
      <c r="AI7" s="53"/>
    </row>
    <row r="8" spans="1:35" s="77" customFormat="1" ht="11.25" x14ac:dyDescent="0.2">
      <c r="A8" s="67" t="s">
        <v>68</v>
      </c>
      <c r="B8" s="68">
        <v>200000</v>
      </c>
      <c r="C8" s="69" t="s">
        <v>69</v>
      </c>
      <c r="D8" s="70">
        <v>1000000</v>
      </c>
      <c r="E8" s="71" t="str">
        <f t="shared" si="0"/>
        <v>Between 200,000 and 1,000,000</v>
      </c>
      <c r="F8" s="78">
        <v>18577</v>
      </c>
      <c r="G8" s="79">
        <v>95</v>
      </c>
      <c r="H8" s="80">
        <v>14.566560065356608</v>
      </c>
      <c r="I8" s="81">
        <v>5.0708787667753361</v>
      </c>
      <c r="J8" s="80">
        <v>5.2606147331548723</v>
      </c>
      <c r="K8" s="80">
        <v>15.111593870726706</v>
      </c>
      <c r="L8" s="79">
        <v>382193240</v>
      </c>
      <c r="M8" s="79">
        <v>638018855</v>
      </c>
      <c r="N8" s="79">
        <v>615714277</v>
      </c>
      <c r="O8" s="79">
        <v>66199777</v>
      </c>
      <c r="P8" s="79">
        <v>43291331</v>
      </c>
      <c r="Q8" s="79">
        <v>42269024</v>
      </c>
      <c r="R8" s="79">
        <v>3782596</v>
      </c>
      <c r="S8" s="79">
        <v>4497290</v>
      </c>
      <c r="T8" s="79">
        <v>4347336</v>
      </c>
      <c r="U8" s="79">
        <v>374795</v>
      </c>
      <c r="V8" s="79">
        <v>355320</v>
      </c>
      <c r="W8" s="79">
        <v>638752324</v>
      </c>
      <c r="X8" s="79">
        <v>3239035597</v>
      </c>
      <c r="Y8" s="82">
        <v>68074.559999999969</v>
      </c>
      <c r="Z8" s="53"/>
      <c r="AA8" s="53"/>
      <c r="AB8" s="53"/>
      <c r="AC8" s="53"/>
      <c r="AD8" s="53"/>
      <c r="AE8" s="53" t="s">
        <v>70</v>
      </c>
      <c r="AF8" s="53"/>
      <c r="AG8" s="53"/>
      <c r="AH8" s="53"/>
      <c r="AI8" s="53"/>
    </row>
    <row r="9" spans="1:35" s="77" customFormat="1" ht="11.25" x14ac:dyDescent="0.2">
      <c r="A9" s="67" t="s">
        <v>71</v>
      </c>
      <c r="B9" s="68">
        <v>1000000</v>
      </c>
      <c r="C9" s="69" t="s">
        <v>72</v>
      </c>
      <c r="D9" s="70"/>
      <c r="E9" s="71" t="str">
        <f t="shared" si="0"/>
        <v>Over 1,000,000</v>
      </c>
      <c r="F9" s="78">
        <v>89387</v>
      </c>
      <c r="G9" s="79">
        <v>3191</v>
      </c>
      <c r="H9" s="80">
        <v>14.862501864942899</v>
      </c>
      <c r="I9" s="81">
        <v>5.6311143675839723</v>
      </c>
      <c r="J9" s="80">
        <v>14.566301215456516</v>
      </c>
      <c r="K9" s="80">
        <v>38.445619259004353</v>
      </c>
      <c r="L9" s="79">
        <v>2703625530</v>
      </c>
      <c r="M9" s="79">
        <v>3761799674</v>
      </c>
      <c r="N9" s="79">
        <v>3424257918</v>
      </c>
      <c r="O9" s="79">
        <v>435096693</v>
      </c>
      <c r="P9" s="79">
        <v>250571031</v>
      </c>
      <c r="Q9" s="79">
        <v>230395794</v>
      </c>
      <c r="R9" s="79">
        <v>26038437</v>
      </c>
      <c r="S9" s="79">
        <v>223846167</v>
      </c>
      <c r="T9" s="79">
        <v>215727822</v>
      </c>
      <c r="U9" s="79">
        <v>11991075</v>
      </c>
      <c r="V9" s="79">
        <v>11377198</v>
      </c>
      <c r="W9" s="79">
        <v>8857708975</v>
      </c>
      <c r="X9" s="79">
        <v>49878772273</v>
      </c>
      <c r="Y9" s="82">
        <v>146699.41999999995</v>
      </c>
      <c r="Z9" s="53"/>
      <c r="AA9" s="53"/>
      <c r="AB9" s="53"/>
      <c r="AC9" s="53"/>
      <c r="AD9" s="53"/>
      <c r="AE9" s="53">
        <v>1</v>
      </c>
      <c r="AF9" s="53"/>
      <c r="AG9" s="53"/>
      <c r="AH9" s="53"/>
      <c r="AI9" s="53"/>
    </row>
    <row r="10" spans="1:35" s="77" customFormat="1" ht="11.25" hidden="1" x14ac:dyDescent="0.2">
      <c r="A10" s="67" t="s">
        <v>72</v>
      </c>
      <c r="B10" s="68" t="s">
        <v>72</v>
      </c>
      <c r="C10" s="69" t="s">
        <v>72</v>
      </c>
      <c r="D10" s="70"/>
      <c r="E10" s="71" t="str">
        <f t="shared" si="0"/>
        <v>invalid bin</v>
      </c>
      <c r="F10" s="78" t="s">
        <v>72</v>
      </c>
      <c r="G10" s="79" t="s">
        <v>72</v>
      </c>
      <c r="H10" s="80" t="s">
        <v>72</v>
      </c>
      <c r="I10" s="81" t="s">
        <v>72</v>
      </c>
      <c r="J10" s="80" t="s">
        <v>72</v>
      </c>
      <c r="K10" s="80" t="s">
        <v>72</v>
      </c>
      <c r="L10" s="79" t="s">
        <v>72</v>
      </c>
      <c r="M10" s="79" t="s">
        <v>72</v>
      </c>
      <c r="N10" s="79" t="s">
        <v>72</v>
      </c>
      <c r="O10" s="79" t="s">
        <v>72</v>
      </c>
      <c r="P10" s="79" t="s">
        <v>72</v>
      </c>
      <c r="Q10" s="79" t="s">
        <v>72</v>
      </c>
      <c r="R10" s="79" t="s">
        <v>72</v>
      </c>
      <c r="S10" s="79" t="s">
        <v>72</v>
      </c>
      <c r="T10" s="79" t="s">
        <v>72</v>
      </c>
      <c r="U10" s="79" t="s">
        <v>72</v>
      </c>
      <c r="V10" s="79" t="s">
        <v>72</v>
      </c>
      <c r="W10" s="79" t="s">
        <v>72</v>
      </c>
      <c r="X10" s="79" t="s">
        <v>72</v>
      </c>
      <c r="Y10" s="83" t="s">
        <v>72</v>
      </c>
      <c r="Z10" s="53"/>
      <c r="AA10" s="53"/>
      <c r="AB10" s="53"/>
      <c r="AC10" s="53"/>
      <c r="AD10" s="53"/>
      <c r="AE10" s="53"/>
      <c r="AF10" s="53"/>
      <c r="AG10" s="53"/>
      <c r="AH10" s="53"/>
      <c r="AI10" s="53"/>
    </row>
    <row r="11" spans="1:35" s="77" customFormat="1" ht="11.25" hidden="1" x14ac:dyDescent="0.2">
      <c r="A11" s="67" t="s">
        <v>72</v>
      </c>
      <c r="B11" s="68" t="s">
        <v>72</v>
      </c>
      <c r="C11" s="69" t="s">
        <v>72</v>
      </c>
      <c r="D11" s="70"/>
      <c r="E11" s="71" t="str">
        <f t="shared" si="0"/>
        <v>invalid bin</v>
      </c>
      <c r="F11" s="78" t="s">
        <v>72</v>
      </c>
      <c r="G11" s="79" t="s">
        <v>72</v>
      </c>
      <c r="H11" s="80" t="s">
        <v>72</v>
      </c>
      <c r="I11" s="81" t="s">
        <v>72</v>
      </c>
      <c r="J11" s="80" t="s">
        <v>72</v>
      </c>
      <c r="K11" s="80" t="s">
        <v>72</v>
      </c>
      <c r="L11" s="79" t="s">
        <v>72</v>
      </c>
      <c r="M11" s="79" t="s">
        <v>72</v>
      </c>
      <c r="N11" s="79" t="s">
        <v>72</v>
      </c>
      <c r="O11" s="79" t="s">
        <v>72</v>
      </c>
      <c r="P11" s="79" t="s">
        <v>72</v>
      </c>
      <c r="Q11" s="79" t="s">
        <v>72</v>
      </c>
      <c r="R11" s="79" t="s">
        <v>72</v>
      </c>
      <c r="S11" s="79" t="s">
        <v>72</v>
      </c>
      <c r="T11" s="79" t="s">
        <v>72</v>
      </c>
      <c r="U11" s="79" t="s">
        <v>72</v>
      </c>
      <c r="V11" s="79" t="s">
        <v>72</v>
      </c>
      <c r="W11" s="79" t="s">
        <v>72</v>
      </c>
      <c r="X11" s="79" t="s">
        <v>72</v>
      </c>
      <c r="Y11" s="83" t="s">
        <v>72</v>
      </c>
      <c r="Z11" s="53"/>
      <c r="AA11" s="53"/>
      <c r="AB11" s="53"/>
      <c r="AC11" s="53"/>
      <c r="AD11" s="53"/>
      <c r="AE11" s="53"/>
      <c r="AF11" s="53"/>
      <c r="AG11" s="53"/>
      <c r="AH11" s="53"/>
      <c r="AI11" s="53"/>
    </row>
    <row r="12" spans="1:35" s="77" customFormat="1" ht="11.25" hidden="1" x14ac:dyDescent="0.2">
      <c r="A12" s="67" t="s">
        <v>72</v>
      </c>
      <c r="B12" s="68" t="s">
        <v>72</v>
      </c>
      <c r="C12" s="69" t="s">
        <v>72</v>
      </c>
      <c r="D12" s="70"/>
      <c r="E12" s="71" t="str">
        <f t="shared" si="0"/>
        <v>invalid bin</v>
      </c>
      <c r="F12" s="78" t="s">
        <v>72</v>
      </c>
      <c r="G12" s="79" t="s">
        <v>72</v>
      </c>
      <c r="H12" s="80" t="s">
        <v>72</v>
      </c>
      <c r="I12" s="81" t="s">
        <v>72</v>
      </c>
      <c r="J12" s="80" t="s">
        <v>72</v>
      </c>
      <c r="K12" s="80" t="s">
        <v>72</v>
      </c>
      <c r="L12" s="79" t="s">
        <v>72</v>
      </c>
      <c r="M12" s="79" t="s">
        <v>72</v>
      </c>
      <c r="N12" s="79" t="s">
        <v>72</v>
      </c>
      <c r="O12" s="79" t="s">
        <v>72</v>
      </c>
      <c r="P12" s="79" t="s">
        <v>72</v>
      </c>
      <c r="Q12" s="79" t="s">
        <v>72</v>
      </c>
      <c r="R12" s="79" t="s">
        <v>72</v>
      </c>
      <c r="S12" s="79" t="s">
        <v>72</v>
      </c>
      <c r="T12" s="79" t="s">
        <v>72</v>
      </c>
      <c r="U12" s="79" t="s">
        <v>72</v>
      </c>
      <c r="V12" s="79" t="s">
        <v>72</v>
      </c>
      <c r="W12" s="79" t="s">
        <v>72</v>
      </c>
      <c r="X12" s="79" t="s">
        <v>72</v>
      </c>
      <c r="Y12" s="83" t="s">
        <v>72</v>
      </c>
      <c r="Z12" s="53"/>
      <c r="AA12" s="53"/>
      <c r="AB12" s="53"/>
      <c r="AC12" s="53"/>
      <c r="AD12" s="53"/>
      <c r="AE12" s="53"/>
      <c r="AF12" s="53"/>
      <c r="AG12" s="53"/>
      <c r="AH12" s="53"/>
      <c r="AI12" s="53"/>
    </row>
    <row r="13" spans="1:35" s="77" customFormat="1" ht="11.25" hidden="1" x14ac:dyDescent="0.2">
      <c r="A13" s="67" t="s">
        <v>72</v>
      </c>
      <c r="B13" s="68" t="s">
        <v>72</v>
      </c>
      <c r="C13" s="69" t="s">
        <v>72</v>
      </c>
      <c r="D13" s="70"/>
      <c r="E13" s="71" t="str">
        <f t="shared" si="0"/>
        <v>invalid bin</v>
      </c>
      <c r="F13" s="78" t="s">
        <v>72</v>
      </c>
      <c r="G13" s="79" t="s">
        <v>72</v>
      </c>
      <c r="H13" s="80" t="s">
        <v>72</v>
      </c>
      <c r="I13" s="81" t="s">
        <v>72</v>
      </c>
      <c r="J13" s="80" t="s">
        <v>72</v>
      </c>
      <c r="K13" s="80" t="s">
        <v>72</v>
      </c>
      <c r="L13" s="79" t="s">
        <v>72</v>
      </c>
      <c r="M13" s="79" t="s">
        <v>72</v>
      </c>
      <c r="N13" s="79" t="s">
        <v>72</v>
      </c>
      <c r="O13" s="79" t="s">
        <v>72</v>
      </c>
      <c r="P13" s="79" t="s">
        <v>72</v>
      </c>
      <c r="Q13" s="79" t="s">
        <v>72</v>
      </c>
      <c r="R13" s="79" t="s">
        <v>72</v>
      </c>
      <c r="S13" s="79" t="s">
        <v>72</v>
      </c>
      <c r="T13" s="79" t="s">
        <v>72</v>
      </c>
      <c r="U13" s="79" t="s">
        <v>72</v>
      </c>
      <c r="V13" s="79" t="s">
        <v>72</v>
      </c>
      <c r="W13" s="79" t="s">
        <v>72</v>
      </c>
      <c r="X13" s="79" t="s">
        <v>72</v>
      </c>
      <c r="Y13" s="83" t="s">
        <v>72</v>
      </c>
      <c r="Z13" s="53"/>
      <c r="AA13" s="53"/>
      <c r="AB13" s="53"/>
      <c r="AC13" s="53"/>
      <c r="AD13" s="53"/>
      <c r="AE13" s="53"/>
      <c r="AF13" s="53"/>
      <c r="AG13" s="53"/>
      <c r="AH13" s="53"/>
      <c r="AI13" s="53"/>
    </row>
    <row r="14" spans="1:35" s="77" customFormat="1" ht="11.25" hidden="1" x14ac:dyDescent="0.2">
      <c r="A14" s="67" t="s">
        <v>72</v>
      </c>
      <c r="B14" s="68" t="s">
        <v>72</v>
      </c>
      <c r="C14" s="69" t="s">
        <v>72</v>
      </c>
      <c r="D14" s="70"/>
      <c r="E14" s="71" t="str">
        <f t="shared" si="0"/>
        <v>invalid bin</v>
      </c>
      <c r="F14" s="78" t="s">
        <v>72</v>
      </c>
      <c r="G14" s="79" t="s">
        <v>72</v>
      </c>
      <c r="H14" s="80" t="s">
        <v>72</v>
      </c>
      <c r="I14" s="81" t="s">
        <v>72</v>
      </c>
      <c r="J14" s="80" t="s">
        <v>72</v>
      </c>
      <c r="K14" s="80" t="s">
        <v>72</v>
      </c>
      <c r="L14" s="79" t="s">
        <v>72</v>
      </c>
      <c r="M14" s="79" t="s">
        <v>72</v>
      </c>
      <c r="N14" s="79" t="s">
        <v>72</v>
      </c>
      <c r="O14" s="79" t="s">
        <v>72</v>
      </c>
      <c r="P14" s="79" t="s">
        <v>72</v>
      </c>
      <c r="Q14" s="79" t="s">
        <v>72</v>
      </c>
      <c r="R14" s="79" t="s">
        <v>72</v>
      </c>
      <c r="S14" s="79" t="s">
        <v>72</v>
      </c>
      <c r="T14" s="79" t="s">
        <v>72</v>
      </c>
      <c r="U14" s="79" t="s">
        <v>72</v>
      </c>
      <c r="V14" s="79" t="s">
        <v>72</v>
      </c>
      <c r="W14" s="79" t="s">
        <v>72</v>
      </c>
      <c r="X14" s="79" t="s">
        <v>72</v>
      </c>
      <c r="Y14" s="83" t="s">
        <v>72</v>
      </c>
      <c r="Z14" s="53"/>
      <c r="AA14" s="53"/>
      <c r="AB14" s="53"/>
      <c r="AC14" s="53"/>
      <c r="AD14" s="53"/>
      <c r="AE14" s="53"/>
      <c r="AF14" s="53"/>
      <c r="AG14" s="53"/>
      <c r="AH14" s="53"/>
      <c r="AI14" s="53"/>
    </row>
    <row r="15" spans="1:35" s="77" customFormat="1" ht="11.25" hidden="1" x14ac:dyDescent="0.2">
      <c r="A15" s="84" t="s">
        <v>72</v>
      </c>
      <c r="B15" s="85" t="s">
        <v>72</v>
      </c>
      <c r="C15" s="86" t="s">
        <v>72</v>
      </c>
      <c r="D15" s="87"/>
      <c r="E15" s="71" t="str">
        <f t="shared" si="0"/>
        <v>invalid bin</v>
      </c>
      <c r="F15" s="88" t="s">
        <v>72</v>
      </c>
      <c r="G15" s="89" t="s">
        <v>72</v>
      </c>
      <c r="H15" s="90" t="s">
        <v>72</v>
      </c>
      <c r="I15" s="91" t="s">
        <v>72</v>
      </c>
      <c r="J15" s="90" t="s">
        <v>72</v>
      </c>
      <c r="K15" s="90" t="s">
        <v>72</v>
      </c>
      <c r="L15" s="89" t="s">
        <v>72</v>
      </c>
      <c r="M15" s="89" t="s">
        <v>72</v>
      </c>
      <c r="N15" s="89" t="s">
        <v>72</v>
      </c>
      <c r="O15" s="89" t="s">
        <v>72</v>
      </c>
      <c r="P15" s="89" t="s">
        <v>72</v>
      </c>
      <c r="Q15" s="89" t="s">
        <v>72</v>
      </c>
      <c r="R15" s="89" t="s">
        <v>72</v>
      </c>
      <c r="S15" s="89" t="s">
        <v>72</v>
      </c>
      <c r="T15" s="89" t="s">
        <v>72</v>
      </c>
      <c r="U15" s="89" t="s">
        <v>72</v>
      </c>
      <c r="V15" s="89" t="s">
        <v>72</v>
      </c>
      <c r="W15" s="89" t="s">
        <v>72</v>
      </c>
      <c r="X15" s="92" t="s">
        <v>72</v>
      </c>
      <c r="Y15" s="93" t="s">
        <v>72</v>
      </c>
      <c r="Z15" s="53"/>
      <c r="AA15" s="53"/>
      <c r="AB15" s="53"/>
      <c r="AC15" s="53"/>
      <c r="AD15" s="53"/>
      <c r="AE15" s="53"/>
      <c r="AF15" s="53"/>
      <c r="AG15" s="53"/>
      <c r="AH15" s="53"/>
      <c r="AI15" s="53"/>
    </row>
    <row r="16" spans="1:35" s="77" customFormat="1" ht="11.1" hidden="1" customHeight="1" x14ac:dyDescent="0.2">
      <c r="A16" s="94"/>
      <c r="B16" s="95"/>
      <c r="C16" s="96"/>
      <c r="D16" s="97"/>
      <c r="E16" s="98"/>
      <c r="F16" s="99"/>
      <c r="G16" s="99"/>
      <c r="H16" s="99"/>
      <c r="I16" s="99"/>
      <c r="J16" s="99"/>
      <c r="K16" s="99"/>
      <c r="L16" s="99"/>
      <c r="M16" s="99"/>
      <c r="N16" s="99"/>
      <c r="O16" s="99"/>
      <c r="P16" s="99"/>
      <c r="Q16" s="99"/>
      <c r="R16" s="99"/>
      <c r="S16" s="99"/>
      <c r="T16" s="99"/>
      <c r="U16" s="99"/>
      <c r="V16" s="99"/>
      <c r="W16" s="99"/>
      <c r="X16" s="99"/>
      <c r="Y16" s="100"/>
      <c r="Z16" s="53"/>
      <c r="AA16" s="53"/>
      <c r="AB16" s="53"/>
      <c r="AC16" s="53"/>
      <c r="AD16" s="53"/>
      <c r="AE16" s="53"/>
      <c r="AF16" s="53"/>
      <c r="AG16" s="53"/>
      <c r="AH16" s="53"/>
      <c r="AI16" s="53"/>
    </row>
    <row r="17" spans="1:38" s="77" customFormat="1" ht="11.1" customHeight="1" thickBot="1" x14ac:dyDescent="0.3">
      <c r="A17" s="101"/>
      <c r="B17" s="101"/>
      <c r="C17" s="101"/>
      <c r="D17" s="101"/>
      <c r="E17" s="102"/>
      <c r="F17" s="103"/>
      <c r="G17" s="103"/>
      <c r="H17" s="103"/>
      <c r="I17" s="103"/>
      <c r="J17" s="103"/>
      <c r="K17" s="103"/>
      <c r="L17" s="102"/>
      <c r="M17" s="102"/>
      <c r="N17" s="102"/>
      <c r="O17" s="102"/>
      <c r="P17" s="102"/>
      <c r="Q17" s="102"/>
      <c r="R17" s="102"/>
      <c r="S17" s="102"/>
      <c r="T17" s="102"/>
      <c r="U17" s="102"/>
      <c r="V17" s="102"/>
      <c r="W17" s="102"/>
      <c r="X17" s="102"/>
      <c r="Y17" s="100"/>
      <c r="Z17" s="53"/>
      <c r="AA17" s="53"/>
      <c r="AB17" s="53"/>
      <c r="AC17" s="53"/>
      <c r="AD17" s="53"/>
      <c r="AE17" s="53"/>
      <c r="AF17" s="53"/>
      <c r="AG17" s="53"/>
      <c r="AH17" s="53"/>
      <c r="AI17" s="53"/>
    </row>
    <row r="18" spans="1:38" s="77" customFormat="1" ht="16.5" thickTop="1" thickBot="1" x14ac:dyDescent="0.3">
      <c r="A18" s="104" t="s">
        <v>73</v>
      </c>
      <c r="B18" s="105"/>
      <c r="C18" s="105"/>
      <c r="D18" s="105"/>
      <c r="E18" s="105"/>
      <c r="F18" s="106"/>
      <c r="G18" s="106"/>
      <c r="H18" s="106"/>
      <c r="I18" s="106"/>
      <c r="J18" s="106"/>
      <c r="K18" s="106"/>
      <c r="L18" s="105"/>
      <c r="M18" s="105"/>
      <c r="N18" s="105"/>
      <c r="O18" s="105"/>
      <c r="P18" s="105"/>
      <c r="Q18" s="105"/>
      <c r="R18" s="105"/>
      <c r="S18" s="105"/>
      <c r="T18" s="105"/>
      <c r="U18" s="105"/>
      <c r="V18" s="105"/>
      <c r="W18" s="105"/>
      <c r="X18" s="105"/>
      <c r="Y18" s="107"/>
      <c r="Z18" s="53"/>
      <c r="AA18" s="53"/>
      <c r="AB18" s="53"/>
      <c r="AC18" s="53"/>
      <c r="AD18" s="53"/>
      <c r="AE18" s="53"/>
      <c r="AF18" s="53"/>
      <c r="AG18" s="53"/>
      <c r="AH18" s="53"/>
      <c r="AI18" s="53"/>
    </row>
    <row r="19" spans="1:38" s="77" customFormat="1" ht="46.5" thickTop="1" x14ac:dyDescent="0.25">
      <c r="A19" s="108" t="s">
        <v>74</v>
      </c>
      <c r="B19" s="109" t="s">
        <v>75</v>
      </c>
      <c r="C19" s="110" t="s">
        <v>76</v>
      </c>
      <c r="D19" s="111" t="s">
        <v>65</v>
      </c>
      <c r="E19" s="112" t="s">
        <v>77</v>
      </c>
      <c r="F19" s="113" t="s">
        <v>42</v>
      </c>
      <c r="G19" s="114" t="s">
        <v>43</v>
      </c>
      <c r="H19" s="114" t="s">
        <v>44</v>
      </c>
      <c r="I19" s="114" t="s">
        <v>45</v>
      </c>
      <c r="J19" s="114" t="s">
        <v>46</v>
      </c>
      <c r="K19" s="114" t="s">
        <v>47</v>
      </c>
      <c r="L19" s="44" t="s">
        <v>48</v>
      </c>
      <c r="M19" s="44" t="s">
        <v>49</v>
      </c>
      <c r="N19" s="44" t="s">
        <v>50</v>
      </c>
      <c r="O19" s="115" t="s">
        <v>51</v>
      </c>
      <c r="P19" s="44" t="s">
        <v>52</v>
      </c>
      <c r="Q19" s="44" t="s">
        <v>53</v>
      </c>
      <c r="R19" s="115" t="s">
        <v>54</v>
      </c>
      <c r="S19" s="44" t="s">
        <v>55</v>
      </c>
      <c r="T19" s="44" t="s">
        <v>56</v>
      </c>
      <c r="U19" s="44" t="s">
        <v>57</v>
      </c>
      <c r="V19" s="44" t="s">
        <v>58</v>
      </c>
      <c r="W19" s="44" t="s">
        <v>59</v>
      </c>
      <c r="X19" s="44" t="s">
        <v>60</v>
      </c>
      <c r="Y19" s="116" t="s">
        <v>61</v>
      </c>
      <c r="Z19" s="53"/>
      <c r="AA19" s="53"/>
      <c r="AB19" s="53"/>
      <c r="AC19" s="53"/>
      <c r="AD19" s="53"/>
      <c r="AE19" s="53"/>
      <c r="AF19" s="53"/>
      <c r="AG19" s="53"/>
      <c r="AH19" s="53"/>
      <c r="AI19" s="53"/>
    </row>
    <row r="20" spans="1:38" s="77" customFormat="1" ht="11.25" x14ac:dyDescent="0.2">
      <c r="A20" s="117" t="s">
        <v>78</v>
      </c>
      <c r="B20" s="117" t="s">
        <v>79</v>
      </c>
      <c r="C20" s="118" t="s">
        <v>80</v>
      </c>
      <c r="D20" s="118"/>
      <c r="E20" s="119"/>
      <c r="F20" s="120">
        <v>68</v>
      </c>
      <c r="G20" s="120">
        <v>0</v>
      </c>
      <c r="H20" s="121">
        <v>11.179994968087845</v>
      </c>
      <c r="I20" s="122">
        <v>0</v>
      </c>
      <c r="J20" s="121">
        <v>0</v>
      </c>
      <c r="K20" s="121">
        <v>9.1141318650175105</v>
      </c>
      <c r="L20" s="120">
        <v>0</v>
      </c>
      <c r="M20" s="120">
        <v>0</v>
      </c>
      <c r="N20" s="120">
        <v>3865964</v>
      </c>
      <c r="O20" s="120">
        <v>0</v>
      </c>
      <c r="P20" s="120">
        <v>0</v>
      </c>
      <c r="Q20" s="120">
        <v>345793</v>
      </c>
      <c r="R20" s="120">
        <v>0</v>
      </c>
      <c r="S20" s="120">
        <v>0</v>
      </c>
      <c r="T20" s="120">
        <v>0</v>
      </c>
      <c r="U20" s="120">
        <v>0</v>
      </c>
      <c r="V20" s="120">
        <v>0</v>
      </c>
      <c r="W20" s="120">
        <v>3151603</v>
      </c>
      <c r="X20" s="120">
        <v>0</v>
      </c>
      <c r="Y20" s="123">
        <v>0</v>
      </c>
      <c r="Z20" s="53"/>
      <c r="AA20" s="53"/>
      <c r="AB20" s="53"/>
      <c r="AC20" s="53"/>
      <c r="AD20" s="53"/>
      <c r="AE20" s="53"/>
      <c r="AF20" s="53"/>
      <c r="AG20" s="53"/>
      <c r="AH20" s="53"/>
      <c r="AI20" s="53"/>
    </row>
    <row r="21" spans="1:38" s="77" customFormat="1" ht="11.25" x14ac:dyDescent="0.2">
      <c r="A21" s="124" t="s">
        <v>78</v>
      </c>
      <c r="B21" s="124" t="s">
        <v>81</v>
      </c>
      <c r="C21" s="125" t="s">
        <v>82</v>
      </c>
      <c r="D21" s="125"/>
      <c r="E21" s="126"/>
      <c r="F21" s="120">
        <v>2</v>
      </c>
      <c r="G21" s="120">
        <v>0</v>
      </c>
      <c r="H21" s="121">
        <v>10.430048661800486</v>
      </c>
      <c r="I21" s="122">
        <v>0.64000022809698687</v>
      </c>
      <c r="J21" s="121">
        <v>39.272059252347347</v>
      </c>
      <c r="K21" s="121">
        <v>640.01459854014604</v>
      </c>
      <c r="L21" s="120">
        <v>34294</v>
      </c>
      <c r="M21" s="120">
        <v>34294</v>
      </c>
      <c r="N21" s="120">
        <v>34294</v>
      </c>
      <c r="O21" s="120">
        <v>0</v>
      </c>
      <c r="P21" s="120">
        <v>3288</v>
      </c>
      <c r="Q21" s="120">
        <v>3288</v>
      </c>
      <c r="R21" s="120">
        <v>0</v>
      </c>
      <c r="S21" s="120">
        <v>0</v>
      </c>
      <c r="T21" s="120">
        <v>0</v>
      </c>
      <c r="U21" s="120">
        <v>0</v>
      </c>
      <c r="V21" s="120">
        <v>0</v>
      </c>
      <c r="W21" s="120">
        <v>2104368</v>
      </c>
      <c r="X21" s="120">
        <v>1346796</v>
      </c>
      <c r="Y21" s="123">
        <v>1.28</v>
      </c>
      <c r="Z21" s="53"/>
      <c r="AA21" s="53"/>
      <c r="AB21" s="53"/>
      <c r="AC21" s="53"/>
      <c r="AD21" s="53"/>
      <c r="AE21" s="53"/>
      <c r="AF21" s="53"/>
      <c r="AG21" s="53"/>
      <c r="AH21" s="53"/>
      <c r="AI21" s="53"/>
    </row>
    <row r="22" spans="1:38" s="77" customFormat="1" ht="11.25" x14ac:dyDescent="0.2">
      <c r="A22" s="124" t="s">
        <v>83</v>
      </c>
      <c r="B22" s="124" t="s">
        <v>79</v>
      </c>
      <c r="C22" s="125" t="s">
        <v>84</v>
      </c>
      <c r="D22" s="125"/>
      <c r="E22" s="126"/>
      <c r="F22" s="127">
        <v>38</v>
      </c>
      <c r="G22" s="127">
        <v>5</v>
      </c>
      <c r="H22" s="128">
        <v>26.873804170524181</v>
      </c>
      <c r="I22" s="129">
        <v>118.85939705065226</v>
      </c>
      <c r="J22" s="128">
        <v>19.826879556939755</v>
      </c>
      <c r="K22" s="128">
        <v>4.4828065070757832</v>
      </c>
      <c r="L22" s="127">
        <v>1236331</v>
      </c>
      <c r="M22" s="127">
        <v>1220100</v>
      </c>
      <c r="N22" s="127">
        <v>1219157</v>
      </c>
      <c r="O22" s="127">
        <v>943</v>
      </c>
      <c r="P22" s="127">
        <v>45423</v>
      </c>
      <c r="Q22" s="127">
        <v>45366</v>
      </c>
      <c r="R22" s="127">
        <v>57</v>
      </c>
      <c r="S22" s="127">
        <v>191889</v>
      </c>
      <c r="T22" s="127">
        <v>191471</v>
      </c>
      <c r="U22" s="127">
        <v>7390</v>
      </c>
      <c r="V22" s="127">
        <v>7371</v>
      </c>
      <c r="W22" s="127">
        <v>203367</v>
      </c>
      <c r="X22" s="127">
        <v>24172079</v>
      </c>
      <c r="Y22" s="123">
        <v>959.92</v>
      </c>
      <c r="Z22" s="53"/>
      <c r="AA22" s="53"/>
      <c r="AB22" s="53"/>
      <c r="AC22" s="53"/>
      <c r="AD22" s="53"/>
      <c r="AE22" s="53"/>
      <c r="AF22" s="53"/>
      <c r="AG22" s="53"/>
      <c r="AH22" s="53"/>
      <c r="AI22" s="53"/>
    </row>
    <row r="23" spans="1:38" ht="13.5" customHeight="1" x14ac:dyDescent="0.25">
      <c r="A23" s="124" t="s">
        <v>85</v>
      </c>
      <c r="B23" s="124" t="s">
        <v>79</v>
      </c>
      <c r="C23" s="125" t="s">
        <v>86</v>
      </c>
      <c r="D23" s="130"/>
      <c r="E23" s="126"/>
      <c r="F23" s="127">
        <v>42511</v>
      </c>
      <c r="G23" s="127">
        <v>0</v>
      </c>
      <c r="H23" s="128">
        <v>11.759480811390166</v>
      </c>
      <c r="I23" s="129">
        <v>3.525733348774037</v>
      </c>
      <c r="J23" s="128">
        <v>8.4458861932310842</v>
      </c>
      <c r="K23" s="128">
        <v>28.169809455108457</v>
      </c>
      <c r="L23" s="127">
        <v>1456463236</v>
      </c>
      <c r="M23" s="127">
        <v>1676749106</v>
      </c>
      <c r="N23" s="127">
        <v>1596842066</v>
      </c>
      <c r="O23" s="127">
        <v>230240638</v>
      </c>
      <c r="P23" s="127">
        <v>139167213</v>
      </c>
      <c r="Q23" s="127">
        <v>135791885</v>
      </c>
      <c r="R23" s="127">
        <v>12891599</v>
      </c>
      <c r="S23" s="127">
        <v>0</v>
      </c>
      <c r="T23" s="127">
        <v>0</v>
      </c>
      <c r="U23" s="127">
        <v>0</v>
      </c>
      <c r="V23" s="127">
        <v>0</v>
      </c>
      <c r="W23" s="127">
        <v>3825231526</v>
      </c>
      <c r="X23" s="127">
        <v>13486746358</v>
      </c>
      <c r="Y23" s="123">
        <v>148970.09000000008</v>
      </c>
      <c r="Z23" s="53"/>
      <c r="AA23" s="53"/>
      <c r="AB23" s="53"/>
      <c r="AC23" s="53"/>
      <c r="AD23" s="53"/>
      <c r="AE23" s="53"/>
      <c r="AF23" s="53"/>
      <c r="AG23" s="53"/>
      <c r="AH23" s="53"/>
      <c r="AI23" s="53"/>
      <c r="AJ23" s="77"/>
      <c r="AK23" s="77"/>
      <c r="AL23" s="77"/>
    </row>
    <row r="24" spans="1:38" s="77" customFormat="1" ht="11.25" x14ac:dyDescent="0.2">
      <c r="A24" s="124" t="s">
        <v>85</v>
      </c>
      <c r="B24" s="124" t="s">
        <v>81</v>
      </c>
      <c r="C24" s="125" t="s">
        <v>87</v>
      </c>
      <c r="D24" s="125"/>
      <c r="E24" s="126"/>
      <c r="F24" s="127">
        <v>10511</v>
      </c>
      <c r="G24" s="127">
        <v>0</v>
      </c>
      <c r="H24" s="128">
        <v>12.977918868128922</v>
      </c>
      <c r="I24" s="129">
        <v>4.1134761901281607</v>
      </c>
      <c r="J24" s="128">
        <v>6.3498783803674455</v>
      </c>
      <c r="K24" s="128">
        <v>20.033714219779419</v>
      </c>
      <c r="L24" s="127">
        <v>394624901</v>
      </c>
      <c r="M24" s="127">
        <v>453258147</v>
      </c>
      <c r="N24" s="127">
        <v>430325260</v>
      </c>
      <c r="O24" s="127">
        <v>63534501</v>
      </c>
      <c r="P24" s="127">
        <v>33811603</v>
      </c>
      <c r="Q24" s="127">
        <v>33158264</v>
      </c>
      <c r="R24" s="127">
        <v>3175478</v>
      </c>
      <c r="S24" s="127">
        <v>0</v>
      </c>
      <c r="T24" s="127">
        <v>0</v>
      </c>
      <c r="U24" s="127">
        <v>0</v>
      </c>
      <c r="V24" s="127">
        <v>0</v>
      </c>
      <c r="W24" s="127">
        <v>664283185</v>
      </c>
      <c r="X24" s="127">
        <v>2732513065</v>
      </c>
      <c r="Y24" s="123">
        <v>57092.090000000018</v>
      </c>
      <c r="Z24" s="53"/>
      <c r="AA24" s="53"/>
      <c r="AB24" s="53"/>
      <c r="AC24" s="53"/>
      <c r="AD24" s="53"/>
      <c r="AE24" s="53"/>
      <c r="AF24" s="53"/>
      <c r="AG24" s="53"/>
      <c r="AH24" s="53"/>
      <c r="AI24" s="53"/>
    </row>
    <row r="25" spans="1:38" s="77" customFormat="1" ht="11.25" x14ac:dyDescent="0.2">
      <c r="A25" s="124" t="s">
        <v>88</v>
      </c>
      <c r="B25" s="124" t="s">
        <v>79</v>
      </c>
      <c r="C25" s="125" t="s">
        <v>89</v>
      </c>
      <c r="D25" s="125"/>
      <c r="E25" s="126"/>
      <c r="F25" s="127">
        <v>338</v>
      </c>
      <c r="G25" s="127">
        <v>0</v>
      </c>
      <c r="H25" s="128">
        <v>9.8652615444169722</v>
      </c>
      <c r="I25" s="129">
        <v>2.578296393596744</v>
      </c>
      <c r="J25" s="128">
        <v>13.295233218237476</v>
      </c>
      <c r="K25" s="128">
        <v>50.871169551210009</v>
      </c>
      <c r="L25" s="127">
        <v>10660710</v>
      </c>
      <c r="M25" s="127">
        <v>11302327</v>
      </c>
      <c r="N25" s="127">
        <v>12640478</v>
      </c>
      <c r="O25" s="127">
        <v>632022</v>
      </c>
      <c r="P25" s="127">
        <v>1266540</v>
      </c>
      <c r="Q25" s="127">
        <v>1281312</v>
      </c>
      <c r="R25" s="127">
        <v>58506</v>
      </c>
      <c r="S25" s="127">
        <v>0</v>
      </c>
      <c r="T25" s="127">
        <v>0</v>
      </c>
      <c r="U25" s="127">
        <v>0</v>
      </c>
      <c r="V25" s="127">
        <v>0</v>
      </c>
      <c r="W25" s="127">
        <v>65181840</v>
      </c>
      <c r="X25" s="127">
        <v>168058103</v>
      </c>
      <c r="Y25" s="123">
        <v>264.06</v>
      </c>
      <c r="Z25" s="53"/>
      <c r="AA25" s="53"/>
      <c r="AB25" s="53"/>
      <c r="AC25" s="53"/>
      <c r="AD25" s="53"/>
      <c r="AE25" s="53"/>
      <c r="AF25" s="53"/>
      <c r="AG25" s="53"/>
      <c r="AH25" s="53"/>
      <c r="AI25" s="53"/>
    </row>
    <row r="26" spans="1:38" s="77" customFormat="1" ht="11.25" x14ac:dyDescent="0.2">
      <c r="A26" s="124" t="s">
        <v>88</v>
      </c>
      <c r="B26" s="124" t="s">
        <v>81</v>
      </c>
      <c r="C26" s="125" t="s">
        <v>90</v>
      </c>
      <c r="D26" s="125"/>
      <c r="E26" s="126"/>
      <c r="F26" s="127">
        <v>0</v>
      </c>
      <c r="G26" s="127">
        <v>0</v>
      </c>
      <c r="H26" s="128" t="s">
        <v>72</v>
      </c>
      <c r="I26" s="129" t="s">
        <v>72</v>
      </c>
      <c r="J26" s="128" t="s">
        <v>72</v>
      </c>
      <c r="K26" s="128" t="s">
        <v>72</v>
      </c>
      <c r="L26" s="127">
        <v>0</v>
      </c>
      <c r="M26" s="127">
        <v>0</v>
      </c>
      <c r="N26" s="127">
        <v>0</v>
      </c>
      <c r="O26" s="127">
        <v>0</v>
      </c>
      <c r="P26" s="127">
        <v>0</v>
      </c>
      <c r="Q26" s="127">
        <v>0</v>
      </c>
      <c r="R26" s="127">
        <v>0</v>
      </c>
      <c r="S26" s="127">
        <v>0</v>
      </c>
      <c r="T26" s="127">
        <v>0</v>
      </c>
      <c r="U26" s="127">
        <v>0</v>
      </c>
      <c r="V26" s="127">
        <v>0</v>
      </c>
      <c r="W26" s="127">
        <v>0</v>
      </c>
      <c r="X26" s="127">
        <v>0</v>
      </c>
      <c r="Y26" s="123">
        <v>0</v>
      </c>
      <c r="Z26" s="53"/>
      <c r="AA26" s="53"/>
      <c r="AB26" s="53"/>
      <c r="AC26" s="53"/>
      <c r="AD26" s="53"/>
      <c r="AE26" s="53"/>
      <c r="AF26" s="53"/>
      <c r="AG26" s="53"/>
      <c r="AH26" s="53"/>
      <c r="AI26" s="53"/>
    </row>
    <row r="27" spans="1:38" s="77" customFormat="1" ht="11.25" x14ac:dyDescent="0.2">
      <c r="A27" s="124" t="s">
        <v>91</v>
      </c>
      <c r="B27" s="124" t="s">
        <v>79</v>
      </c>
      <c r="C27" s="125" t="s">
        <v>92</v>
      </c>
      <c r="D27" s="125"/>
      <c r="E27" s="126"/>
      <c r="F27" s="127">
        <v>27</v>
      </c>
      <c r="G27" s="127">
        <v>27</v>
      </c>
      <c r="H27" s="128">
        <v>2.1452492505159766</v>
      </c>
      <c r="I27" s="129">
        <v>1.2965877442820062</v>
      </c>
      <c r="J27" s="128">
        <v>25.966924041165875</v>
      </c>
      <c r="K27" s="128">
        <v>42.963173594058361</v>
      </c>
      <c r="L27" s="127">
        <v>479495</v>
      </c>
      <c r="M27" s="127">
        <v>291194</v>
      </c>
      <c r="N27" s="127">
        <v>284799</v>
      </c>
      <c r="O27" s="127">
        <v>6395</v>
      </c>
      <c r="P27" s="127">
        <v>134368</v>
      </c>
      <c r="Q27" s="127">
        <v>132758</v>
      </c>
      <c r="R27" s="127">
        <v>1610</v>
      </c>
      <c r="S27" s="127">
        <v>291194</v>
      </c>
      <c r="T27" s="127">
        <v>284799</v>
      </c>
      <c r="U27" s="127">
        <v>134368</v>
      </c>
      <c r="V27" s="127">
        <v>132758</v>
      </c>
      <c r="W27" s="127">
        <v>5703705</v>
      </c>
      <c r="X27" s="127">
        <v>7395354</v>
      </c>
      <c r="Y27" s="123">
        <v>8.8000000000000007</v>
      </c>
      <c r="Z27" s="53"/>
      <c r="AA27" s="53"/>
      <c r="AB27" s="53"/>
      <c r="AC27" s="53"/>
      <c r="AD27" s="53"/>
      <c r="AE27" s="53"/>
      <c r="AF27" s="53"/>
      <c r="AG27" s="53"/>
      <c r="AH27" s="53"/>
      <c r="AI27" s="53"/>
    </row>
    <row r="28" spans="1:38" s="77" customFormat="1" ht="11.25" x14ac:dyDescent="0.2">
      <c r="A28" s="124" t="s">
        <v>93</v>
      </c>
      <c r="B28" s="124" t="s">
        <v>79</v>
      </c>
      <c r="C28" s="125" t="s">
        <v>94</v>
      </c>
      <c r="D28" s="125"/>
      <c r="E28" s="126"/>
      <c r="F28" s="127">
        <v>2559</v>
      </c>
      <c r="G28" s="127">
        <v>0</v>
      </c>
      <c r="H28" s="128">
        <v>24.693379860900198</v>
      </c>
      <c r="I28" s="129">
        <v>21.160157276856246</v>
      </c>
      <c r="J28" s="128">
        <v>13.856576195183193</v>
      </c>
      <c r="K28" s="128">
        <v>16.170281490932336</v>
      </c>
      <c r="L28" s="127">
        <v>77711542</v>
      </c>
      <c r="M28" s="127">
        <v>97393933</v>
      </c>
      <c r="N28" s="127">
        <v>97158202</v>
      </c>
      <c r="O28" s="127">
        <v>22121448</v>
      </c>
      <c r="P28" s="127">
        <v>4217458</v>
      </c>
      <c r="Q28" s="127">
        <v>3934585</v>
      </c>
      <c r="R28" s="127">
        <v>1058750</v>
      </c>
      <c r="S28" s="127">
        <v>0</v>
      </c>
      <c r="T28" s="127">
        <v>0</v>
      </c>
      <c r="U28" s="127">
        <v>0</v>
      </c>
      <c r="V28" s="127">
        <v>0</v>
      </c>
      <c r="W28" s="127">
        <v>63623347</v>
      </c>
      <c r="X28" s="127">
        <v>1346280029</v>
      </c>
      <c r="Y28" s="123">
        <v>12983.710000000001</v>
      </c>
      <c r="Z28" s="53"/>
      <c r="AA28" s="53"/>
      <c r="AB28" s="53"/>
      <c r="AC28" s="53"/>
      <c r="AD28" s="53"/>
      <c r="AE28" s="53"/>
      <c r="AF28" s="53"/>
      <c r="AG28" s="53"/>
      <c r="AH28" s="53"/>
      <c r="AI28" s="53"/>
    </row>
    <row r="29" spans="1:38" s="77" customFormat="1" ht="11.25" x14ac:dyDescent="0.2">
      <c r="A29" s="124" t="s">
        <v>93</v>
      </c>
      <c r="B29" s="124" t="s">
        <v>81</v>
      </c>
      <c r="C29" s="125" t="s">
        <v>95</v>
      </c>
      <c r="D29" s="125"/>
      <c r="E29" s="126"/>
      <c r="F29" s="127">
        <v>1624</v>
      </c>
      <c r="G29" s="127">
        <v>0</v>
      </c>
      <c r="H29" s="128">
        <v>25.235420533460701</v>
      </c>
      <c r="I29" s="129">
        <v>21.847887292955164</v>
      </c>
      <c r="J29" s="128">
        <v>13.019409718455364</v>
      </c>
      <c r="K29" s="128">
        <v>15.038080109859735</v>
      </c>
      <c r="L29" s="127">
        <v>43729132</v>
      </c>
      <c r="M29" s="127">
        <v>69650848</v>
      </c>
      <c r="N29" s="127">
        <v>48660881</v>
      </c>
      <c r="O29" s="127">
        <v>26545207</v>
      </c>
      <c r="P29" s="127">
        <v>2635073</v>
      </c>
      <c r="Q29" s="127">
        <v>1928277</v>
      </c>
      <c r="R29" s="127">
        <v>903288</v>
      </c>
      <c r="S29" s="127">
        <v>0</v>
      </c>
      <c r="T29" s="127">
        <v>0</v>
      </c>
      <c r="U29" s="127">
        <v>0</v>
      </c>
      <c r="V29" s="127">
        <v>0</v>
      </c>
      <c r="W29" s="127">
        <v>28997584</v>
      </c>
      <c r="X29" s="127">
        <v>633535947</v>
      </c>
      <c r="Y29" s="123">
        <v>12332.970000000001</v>
      </c>
      <c r="Z29" s="53"/>
      <c r="AA29" s="53"/>
      <c r="AB29" s="53"/>
      <c r="AC29" s="53"/>
      <c r="AD29" s="53"/>
      <c r="AE29" s="53"/>
      <c r="AF29" s="53"/>
      <c r="AG29" s="53"/>
      <c r="AH29" s="53"/>
      <c r="AI29" s="53"/>
    </row>
    <row r="30" spans="1:38" s="77" customFormat="1" ht="11.25" x14ac:dyDescent="0.2">
      <c r="A30" s="124" t="s">
        <v>96</v>
      </c>
      <c r="B30" s="124" t="s">
        <v>79</v>
      </c>
      <c r="C30" s="125" t="s">
        <v>97</v>
      </c>
      <c r="D30" s="125"/>
      <c r="E30" s="126"/>
      <c r="F30" s="127">
        <v>4629</v>
      </c>
      <c r="G30" s="127">
        <v>614</v>
      </c>
      <c r="H30" s="128">
        <v>30.142126406079623</v>
      </c>
      <c r="I30" s="129">
        <v>25.115807900243357</v>
      </c>
      <c r="J30" s="128">
        <v>37.252653588257417</v>
      </c>
      <c r="K30" s="128">
        <v>44.707866769767364</v>
      </c>
      <c r="L30" s="127">
        <v>270694972</v>
      </c>
      <c r="M30" s="127">
        <v>292256465</v>
      </c>
      <c r="N30" s="127">
        <v>270098139</v>
      </c>
      <c r="O30" s="127">
        <v>22158326</v>
      </c>
      <c r="P30" s="127">
        <v>9928010</v>
      </c>
      <c r="Q30" s="127">
        <v>8960819</v>
      </c>
      <c r="R30" s="127">
        <v>967191</v>
      </c>
      <c r="S30" s="127">
        <v>43289903</v>
      </c>
      <c r="T30" s="127">
        <v>39983894</v>
      </c>
      <c r="U30" s="127">
        <v>1491461</v>
      </c>
      <c r="V30" s="127">
        <v>1371675</v>
      </c>
      <c r="W30" s="127">
        <v>400619102</v>
      </c>
      <c r="X30" s="127">
        <v>10061872407</v>
      </c>
      <c r="Y30" s="123">
        <v>3966.34</v>
      </c>
      <c r="Z30" s="53"/>
      <c r="AA30" s="53"/>
      <c r="AB30" s="53"/>
      <c r="AC30" s="53"/>
      <c r="AD30" s="53"/>
      <c r="AE30" s="53"/>
      <c r="AF30" s="53"/>
      <c r="AG30" s="53"/>
      <c r="AH30" s="53"/>
      <c r="AI30" s="53"/>
    </row>
    <row r="31" spans="1:38" s="77" customFormat="1" ht="11.25" x14ac:dyDescent="0.2">
      <c r="A31" s="124" t="s">
        <v>96</v>
      </c>
      <c r="B31" s="124" t="s">
        <v>81</v>
      </c>
      <c r="C31" s="125" t="s">
        <v>98</v>
      </c>
      <c r="D31" s="125"/>
      <c r="E31" s="126"/>
      <c r="F31" s="127">
        <v>1421</v>
      </c>
      <c r="G31" s="127">
        <v>276</v>
      </c>
      <c r="H31" s="128">
        <v>32.658293574438801</v>
      </c>
      <c r="I31" s="129">
        <v>25.10300322453686</v>
      </c>
      <c r="J31" s="128">
        <v>31.984850848740869</v>
      </c>
      <c r="K31" s="128">
        <v>41.611381698417844</v>
      </c>
      <c r="L31" s="127">
        <v>83703254</v>
      </c>
      <c r="M31" s="127">
        <v>85087699</v>
      </c>
      <c r="N31" s="127">
        <v>82708990</v>
      </c>
      <c r="O31" s="127">
        <v>2378709</v>
      </c>
      <c r="P31" s="127">
        <v>2675549</v>
      </c>
      <c r="Q31" s="127">
        <v>2532557</v>
      </c>
      <c r="R31" s="127">
        <v>142992</v>
      </c>
      <c r="S31" s="127">
        <v>18129874</v>
      </c>
      <c r="T31" s="127">
        <v>17610423</v>
      </c>
      <c r="U31" s="127">
        <v>578166</v>
      </c>
      <c r="V31" s="127">
        <v>547308</v>
      </c>
      <c r="W31" s="127">
        <v>105383196</v>
      </c>
      <c r="X31" s="127">
        <v>2645434709</v>
      </c>
      <c r="Y31" s="123">
        <v>4053.2</v>
      </c>
      <c r="Z31" s="53"/>
      <c r="AA31" s="53"/>
      <c r="AB31" s="53"/>
      <c r="AC31" s="53"/>
      <c r="AD31" s="53"/>
      <c r="AE31" s="53"/>
      <c r="AF31" s="53"/>
      <c r="AG31" s="53"/>
      <c r="AH31" s="53"/>
      <c r="AI31" s="53"/>
    </row>
    <row r="32" spans="1:38" s="77" customFormat="1" ht="11.25" x14ac:dyDescent="0.2">
      <c r="A32" s="124" t="s">
        <v>99</v>
      </c>
      <c r="B32" s="124" t="s">
        <v>79</v>
      </c>
      <c r="C32" s="125" t="s">
        <v>100</v>
      </c>
      <c r="D32" s="125"/>
      <c r="E32" s="126"/>
      <c r="F32" s="127">
        <v>22134</v>
      </c>
      <c r="G32" s="127">
        <v>0</v>
      </c>
      <c r="H32" s="128">
        <v>16.706063138538642</v>
      </c>
      <c r="I32" s="129">
        <v>2.727913760740269</v>
      </c>
      <c r="J32" s="128">
        <v>0.36588202230145978</v>
      </c>
      <c r="K32" s="128">
        <v>2.2407043264321036</v>
      </c>
      <c r="L32" s="127">
        <v>0</v>
      </c>
      <c r="M32" s="127">
        <v>182113399</v>
      </c>
      <c r="N32" s="127">
        <v>534934490</v>
      </c>
      <c r="O32" s="127">
        <v>26102993</v>
      </c>
      <c r="P32" s="127">
        <v>11716612</v>
      </c>
      <c r="Q32" s="127">
        <v>32020380</v>
      </c>
      <c r="R32" s="127">
        <v>1674699</v>
      </c>
      <c r="S32" s="127">
        <v>0</v>
      </c>
      <c r="T32" s="127">
        <v>0</v>
      </c>
      <c r="U32" s="127">
        <v>0</v>
      </c>
      <c r="V32" s="127">
        <v>0</v>
      </c>
      <c r="W32" s="127">
        <v>71748204</v>
      </c>
      <c r="X32" s="127">
        <v>195722913</v>
      </c>
      <c r="Y32" s="123">
        <v>0</v>
      </c>
      <c r="Z32" s="53"/>
      <c r="AA32" s="53"/>
      <c r="AB32" s="53"/>
      <c r="AC32" s="53"/>
      <c r="AD32" s="53"/>
      <c r="AE32" s="53"/>
      <c r="AF32" s="53"/>
      <c r="AG32" s="53"/>
      <c r="AH32" s="53"/>
      <c r="AI32" s="53"/>
    </row>
    <row r="33" spans="1:35" s="77" customFormat="1" ht="11.25" x14ac:dyDescent="0.2">
      <c r="A33" s="124" t="s">
        <v>99</v>
      </c>
      <c r="B33" s="124" t="s">
        <v>81</v>
      </c>
      <c r="C33" s="125" t="s">
        <v>101</v>
      </c>
      <c r="D33" s="125"/>
      <c r="E33" s="126"/>
      <c r="F33" s="127">
        <v>19802</v>
      </c>
      <c r="G33" s="127">
        <v>0</v>
      </c>
      <c r="H33" s="128">
        <v>13.765259975166995</v>
      </c>
      <c r="I33" s="129">
        <v>8.7355872287038618</v>
      </c>
      <c r="J33" s="128">
        <v>1.1088931563148132</v>
      </c>
      <c r="K33" s="128">
        <v>1.7473584982588188</v>
      </c>
      <c r="L33" s="127">
        <v>0</v>
      </c>
      <c r="M33" s="127">
        <v>648999694</v>
      </c>
      <c r="N33" s="127">
        <v>579689552</v>
      </c>
      <c r="O33" s="127">
        <v>101185804</v>
      </c>
      <c r="P33" s="127">
        <v>47087804</v>
      </c>
      <c r="Q33" s="127">
        <v>42112503</v>
      </c>
      <c r="R33" s="127">
        <v>7417342</v>
      </c>
      <c r="S33" s="127">
        <v>0</v>
      </c>
      <c r="T33" s="127">
        <v>0</v>
      </c>
      <c r="U33" s="127">
        <v>0</v>
      </c>
      <c r="V33" s="127">
        <v>0</v>
      </c>
      <c r="W33" s="127">
        <v>73585640</v>
      </c>
      <c r="X33" s="127">
        <v>642813777</v>
      </c>
      <c r="Y33" s="123">
        <v>0</v>
      </c>
      <c r="Z33" s="53"/>
      <c r="AA33" s="53"/>
      <c r="AB33" s="53"/>
      <c r="AC33" s="53"/>
      <c r="AD33" s="53"/>
      <c r="AE33" s="53"/>
      <c r="AF33" s="53"/>
      <c r="AG33" s="53"/>
      <c r="AH33" s="53"/>
      <c r="AI33" s="53"/>
    </row>
    <row r="34" spans="1:35" s="77" customFormat="1" ht="11.25" x14ac:dyDescent="0.2">
      <c r="A34" s="124" t="s">
        <v>102</v>
      </c>
      <c r="B34" s="124" t="s">
        <v>81</v>
      </c>
      <c r="C34" s="125" t="s">
        <v>103</v>
      </c>
      <c r="D34" s="125"/>
      <c r="E34" s="126"/>
      <c r="F34" s="127">
        <v>4842</v>
      </c>
      <c r="G34" s="127">
        <v>0</v>
      </c>
      <c r="H34" s="128">
        <v>18.591325734847707</v>
      </c>
      <c r="I34" s="129">
        <v>9.4257611000811696</v>
      </c>
      <c r="J34" s="128">
        <v>1.2375120127833572</v>
      </c>
      <c r="K34" s="128">
        <v>2.4408627256895246</v>
      </c>
      <c r="L34" s="127">
        <v>0</v>
      </c>
      <c r="M34" s="127">
        <v>0</v>
      </c>
      <c r="N34" s="127">
        <v>83844016</v>
      </c>
      <c r="O34" s="127">
        <v>0</v>
      </c>
      <c r="P34" s="127">
        <v>0</v>
      </c>
      <c r="Q34" s="127">
        <v>4509846</v>
      </c>
      <c r="R34" s="127">
        <v>0</v>
      </c>
      <c r="S34" s="127">
        <v>0</v>
      </c>
      <c r="T34" s="127">
        <v>0</v>
      </c>
      <c r="U34" s="127">
        <v>0</v>
      </c>
      <c r="V34" s="127">
        <v>0</v>
      </c>
      <c r="W34" s="127">
        <v>11007915</v>
      </c>
      <c r="X34" s="127">
        <v>103757977</v>
      </c>
      <c r="Y34" s="123">
        <v>0</v>
      </c>
      <c r="Z34" s="53"/>
      <c r="AA34" s="53"/>
      <c r="AB34" s="53"/>
      <c r="AC34" s="53"/>
      <c r="AD34" s="53"/>
      <c r="AE34" s="53"/>
      <c r="AF34" s="53"/>
      <c r="AG34" s="53"/>
      <c r="AH34" s="53"/>
      <c r="AI34" s="53"/>
    </row>
    <row r="35" spans="1:35" s="77" customFormat="1" ht="11.25" x14ac:dyDescent="0.2">
      <c r="A35" s="124" t="s">
        <v>104</v>
      </c>
      <c r="B35" s="124" t="s">
        <v>79</v>
      </c>
      <c r="C35" s="125" t="s">
        <v>105</v>
      </c>
      <c r="D35" s="125"/>
      <c r="E35" s="126"/>
      <c r="F35" s="127">
        <v>102</v>
      </c>
      <c r="G35" s="127">
        <v>0</v>
      </c>
      <c r="H35" s="128">
        <v>8.6741145129821398</v>
      </c>
      <c r="I35" s="129">
        <v>6.3501587577532375</v>
      </c>
      <c r="J35" s="128">
        <v>138.63669982435027</v>
      </c>
      <c r="K35" s="128">
        <v>189.37331425140971</v>
      </c>
      <c r="L35" s="127">
        <v>2973304</v>
      </c>
      <c r="M35" s="127">
        <v>2994236</v>
      </c>
      <c r="N35" s="127">
        <v>3236555</v>
      </c>
      <c r="O35" s="127">
        <v>44941</v>
      </c>
      <c r="P35" s="127">
        <v>331516</v>
      </c>
      <c r="Q35" s="127">
        <v>373128</v>
      </c>
      <c r="R35" s="127">
        <v>8430</v>
      </c>
      <c r="S35" s="127">
        <v>0</v>
      </c>
      <c r="T35" s="127">
        <v>0</v>
      </c>
      <c r="U35" s="127">
        <v>0</v>
      </c>
      <c r="V35" s="127">
        <v>0</v>
      </c>
      <c r="W35" s="127">
        <v>70660486</v>
      </c>
      <c r="X35" s="127">
        <v>448705304</v>
      </c>
      <c r="Y35" s="123">
        <v>621.9</v>
      </c>
      <c r="Z35" s="53"/>
      <c r="AA35" s="53"/>
      <c r="AB35" s="53"/>
      <c r="AC35" s="53"/>
      <c r="AD35" s="53"/>
      <c r="AE35" s="53"/>
      <c r="AF35" s="53"/>
      <c r="AG35" s="53"/>
      <c r="AH35" s="53"/>
      <c r="AI35" s="53"/>
    </row>
    <row r="36" spans="1:35" s="77" customFormat="1" ht="11.25" x14ac:dyDescent="0.2">
      <c r="A36" s="124" t="s">
        <v>104</v>
      </c>
      <c r="B36" s="124" t="s">
        <v>81</v>
      </c>
      <c r="C36" s="125" t="s">
        <v>106</v>
      </c>
      <c r="D36" s="125"/>
      <c r="E36" s="126"/>
      <c r="F36" s="127">
        <v>74</v>
      </c>
      <c r="G36" s="127">
        <v>0</v>
      </c>
      <c r="H36" s="128">
        <v>10.892217230967931</v>
      </c>
      <c r="I36" s="129">
        <v>6.546677583114942</v>
      </c>
      <c r="J36" s="128">
        <v>50.896390914565842</v>
      </c>
      <c r="K36" s="128">
        <v>84.680288447921328</v>
      </c>
      <c r="L36" s="127">
        <v>2023827</v>
      </c>
      <c r="M36" s="127">
        <v>2092564</v>
      </c>
      <c r="N36" s="127">
        <v>1922814</v>
      </c>
      <c r="O36" s="127">
        <v>180072</v>
      </c>
      <c r="P36" s="127">
        <v>192330</v>
      </c>
      <c r="Q36" s="127">
        <v>176531</v>
      </c>
      <c r="R36" s="127">
        <v>16575</v>
      </c>
      <c r="S36" s="127">
        <v>0</v>
      </c>
      <c r="T36" s="127">
        <v>0</v>
      </c>
      <c r="U36" s="127">
        <v>0</v>
      </c>
      <c r="V36" s="127">
        <v>0</v>
      </c>
      <c r="W36" s="127">
        <v>14948696</v>
      </c>
      <c r="X36" s="127">
        <v>97864293</v>
      </c>
      <c r="Y36" s="123">
        <v>347.44</v>
      </c>
      <c r="Z36" s="53"/>
      <c r="AA36" s="53"/>
      <c r="AB36" s="53"/>
      <c r="AC36" s="53"/>
      <c r="AD36" s="53"/>
      <c r="AE36" s="53"/>
      <c r="AF36" s="53"/>
      <c r="AG36" s="53"/>
      <c r="AH36" s="53"/>
      <c r="AI36" s="53"/>
    </row>
    <row r="37" spans="1:35" s="77" customFormat="1" ht="11.25" x14ac:dyDescent="0.2">
      <c r="A37" s="124" t="s">
        <v>107</v>
      </c>
      <c r="B37" s="124" t="s">
        <v>79</v>
      </c>
      <c r="C37" s="125" t="s">
        <v>108</v>
      </c>
      <c r="D37" s="125"/>
      <c r="E37" s="126"/>
      <c r="F37" s="127">
        <v>9569</v>
      </c>
      <c r="G37" s="127">
        <v>1216</v>
      </c>
      <c r="H37" s="128">
        <v>19.911399271392664</v>
      </c>
      <c r="I37" s="129">
        <v>4.5812680703461925</v>
      </c>
      <c r="J37" s="128">
        <v>24.898177717948748</v>
      </c>
      <c r="K37" s="128">
        <v>108.2140468664404</v>
      </c>
      <c r="L37" s="127">
        <v>723215163</v>
      </c>
      <c r="M37" s="127">
        <v>716545555</v>
      </c>
      <c r="N37" s="127">
        <v>696443780</v>
      </c>
      <c r="O37" s="127">
        <v>20101775</v>
      </c>
      <c r="P37" s="127">
        <v>37066753</v>
      </c>
      <c r="Q37" s="127">
        <v>34977139</v>
      </c>
      <c r="R37" s="127">
        <v>2089614</v>
      </c>
      <c r="S37" s="127">
        <v>95257240</v>
      </c>
      <c r="T37" s="127">
        <v>92502621</v>
      </c>
      <c r="U37" s="127">
        <v>4923826</v>
      </c>
      <c r="V37" s="127">
        <v>4640116</v>
      </c>
      <c r="W37" s="127">
        <v>3785017759</v>
      </c>
      <c r="X37" s="127">
        <v>17340181005</v>
      </c>
      <c r="Y37" s="123">
        <v>1640.4599999999998</v>
      </c>
      <c r="Z37" s="53"/>
      <c r="AA37" s="53"/>
      <c r="AB37" s="53"/>
      <c r="AC37" s="53"/>
      <c r="AD37" s="53"/>
      <c r="AE37" s="53"/>
      <c r="AF37" s="53"/>
      <c r="AG37" s="53"/>
      <c r="AH37" s="53"/>
      <c r="AI37" s="53"/>
    </row>
    <row r="38" spans="1:35" s="77" customFormat="1" ht="11.25" x14ac:dyDescent="0.2">
      <c r="A38" s="124" t="s">
        <v>107</v>
      </c>
      <c r="B38" s="124" t="s">
        <v>81</v>
      </c>
      <c r="C38" s="125" t="s">
        <v>109</v>
      </c>
      <c r="D38" s="125"/>
      <c r="E38" s="126"/>
      <c r="F38" s="127">
        <v>32</v>
      </c>
      <c r="G38" s="127">
        <v>8</v>
      </c>
      <c r="H38" s="128">
        <v>18.203639743652463</v>
      </c>
      <c r="I38" s="129">
        <v>4.7978643781743955</v>
      </c>
      <c r="J38" s="128">
        <v>13.785496717823083</v>
      </c>
      <c r="K38" s="128">
        <v>52.303732694095203</v>
      </c>
      <c r="L38" s="127">
        <v>1828473</v>
      </c>
      <c r="M38" s="127">
        <v>1964286</v>
      </c>
      <c r="N38" s="127">
        <v>1860503</v>
      </c>
      <c r="O38" s="127">
        <v>103783</v>
      </c>
      <c r="P38" s="127">
        <v>106603</v>
      </c>
      <c r="Q38" s="127">
        <v>102205</v>
      </c>
      <c r="R38" s="127">
        <v>4398</v>
      </c>
      <c r="S38" s="127">
        <v>618247</v>
      </c>
      <c r="T38" s="127">
        <v>589709</v>
      </c>
      <c r="U38" s="127">
        <v>33338</v>
      </c>
      <c r="V38" s="127">
        <v>32134</v>
      </c>
      <c r="W38" s="127">
        <v>5345703</v>
      </c>
      <c r="X38" s="127">
        <v>25647958</v>
      </c>
      <c r="Y38" s="123">
        <v>20.62</v>
      </c>
      <c r="Z38" s="53"/>
      <c r="AA38" s="53"/>
      <c r="AB38" s="53"/>
      <c r="AC38" s="53"/>
      <c r="AD38" s="53"/>
      <c r="AE38" s="53"/>
      <c r="AF38" s="53"/>
      <c r="AG38" s="53"/>
      <c r="AH38" s="53"/>
      <c r="AI38" s="53"/>
    </row>
    <row r="39" spans="1:35" s="77" customFormat="1" ht="11.25" x14ac:dyDescent="0.2">
      <c r="A39" s="124" t="s">
        <v>110</v>
      </c>
      <c r="B39" s="124" t="s">
        <v>79</v>
      </c>
      <c r="C39" s="125" t="s">
        <v>111</v>
      </c>
      <c r="D39" s="125"/>
      <c r="E39" s="126"/>
      <c r="F39" s="127">
        <v>14</v>
      </c>
      <c r="G39" s="127">
        <v>2</v>
      </c>
      <c r="H39" s="128">
        <v>30.79312565594886</v>
      </c>
      <c r="I39" s="129">
        <v>6.868725551177139</v>
      </c>
      <c r="J39" s="128">
        <v>11.838607528751615</v>
      </c>
      <c r="K39" s="128">
        <v>53.073561683045511</v>
      </c>
      <c r="L39" s="127">
        <v>1315558</v>
      </c>
      <c r="M39" s="127">
        <v>1301404</v>
      </c>
      <c r="N39" s="127">
        <v>1290971</v>
      </c>
      <c r="O39" s="127">
        <v>10433</v>
      </c>
      <c r="P39" s="127">
        <v>42368</v>
      </c>
      <c r="Q39" s="127">
        <v>41924</v>
      </c>
      <c r="R39" s="127">
        <v>444</v>
      </c>
      <c r="S39" s="127">
        <v>451984</v>
      </c>
      <c r="T39" s="127">
        <v>448424</v>
      </c>
      <c r="U39" s="127">
        <v>15171</v>
      </c>
      <c r="V39" s="127">
        <v>15016</v>
      </c>
      <c r="W39" s="127">
        <v>2225056</v>
      </c>
      <c r="X39" s="127">
        <v>15283299</v>
      </c>
      <c r="Y39" s="131">
        <v>17.32</v>
      </c>
      <c r="Z39" s="53"/>
      <c r="AA39" s="53"/>
      <c r="AB39" s="53"/>
      <c r="AC39" s="53"/>
      <c r="AD39" s="53"/>
      <c r="AE39" s="53"/>
      <c r="AF39" s="53"/>
      <c r="AG39" s="53"/>
      <c r="AH39" s="53"/>
      <c r="AI39" s="53"/>
    </row>
    <row r="40" spans="1:35" s="77" customFormat="1" ht="11.25" x14ac:dyDescent="0.2">
      <c r="A40" s="124" t="s">
        <v>110</v>
      </c>
      <c r="B40" s="124" t="s">
        <v>81</v>
      </c>
      <c r="C40" s="125" t="s">
        <v>112</v>
      </c>
      <c r="D40" s="125"/>
      <c r="E40" s="126"/>
      <c r="F40" s="127">
        <v>48</v>
      </c>
      <c r="G40" s="127">
        <v>29</v>
      </c>
      <c r="H40" s="128">
        <v>23.767846844986792</v>
      </c>
      <c r="I40" s="129">
        <v>12.247199968125502</v>
      </c>
      <c r="J40" s="128">
        <v>24.40000383416287</v>
      </c>
      <c r="K40" s="128">
        <v>47.352501441701847</v>
      </c>
      <c r="L40" s="127">
        <v>3384781</v>
      </c>
      <c r="M40" s="127">
        <v>3571802</v>
      </c>
      <c r="N40" s="127">
        <v>3338408</v>
      </c>
      <c r="O40" s="127">
        <v>233394</v>
      </c>
      <c r="P40" s="127">
        <v>167612</v>
      </c>
      <c r="Q40" s="127">
        <v>140459</v>
      </c>
      <c r="R40" s="127">
        <v>27153</v>
      </c>
      <c r="S40" s="127">
        <v>2368385</v>
      </c>
      <c r="T40" s="127">
        <v>2265449</v>
      </c>
      <c r="U40" s="127">
        <v>107371</v>
      </c>
      <c r="V40" s="127">
        <v>95319</v>
      </c>
      <c r="W40" s="132">
        <v>6651085</v>
      </c>
      <c r="X40" s="132">
        <v>81457168</v>
      </c>
      <c r="Y40" s="123">
        <v>249.76</v>
      </c>
      <c r="Z40" s="53"/>
      <c r="AA40" s="53"/>
      <c r="AB40" s="53"/>
      <c r="AC40" s="53"/>
      <c r="AD40" s="53"/>
      <c r="AE40" s="53"/>
      <c r="AF40" s="53"/>
      <c r="AG40" s="53"/>
      <c r="AH40" s="53"/>
      <c r="AI40" s="53"/>
    </row>
    <row r="41" spans="1:35" s="77" customFormat="1" ht="11.25" x14ac:dyDescent="0.2">
      <c r="A41" s="124" t="s">
        <v>113</v>
      </c>
      <c r="B41" s="124" t="s">
        <v>79</v>
      </c>
      <c r="C41" s="125" t="s">
        <v>114</v>
      </c>
      <c r="D41" s="125"/>
      <c r="E41" s="126"/>
      <c r="F41" s="127">
        <v>6</v>
      </c>
      <c r="G41" s="127">
        <v>6</v>
      </c>
      <c r="H41" s="128">
        <v>2.6489946655724252</v>
      </c>
      <c r="I41" s="129">
        <v>0.49010647405137714</v>
      </c>
      <c r="J41" s="128">
        <v>15.005080860028503</v>
      </c>
      <c r="K41" s="128">
        <v>81.101518260155927</v>
      </c>
      <c r="L41" s="127">
        <v>32670</v>
      </c>
      <c r="M41" s="127">
        <v>32278</v>
      </c>
      <c r="N41" s="127">
        <v>32278</v>
      </c>
      <c r="O41" s="127">
        <v>0</v>
      </c>
      <c r="P41" s="127">
        <v>12185</v>
      </c>
      <c r="Q41" s="127">
        <v>12185</v>
      </c>
      <c r="R41" s="127">
        <v>0</v>
      </c>
      <c r="S41" s="127">
        <v>32278</v>
      </c>
      <c r="T41" s="127">
        <v>32278</v>
      </c>
      <c r="U41" s="127">
        <v>12185</v>
      </c>
      <c r="V41" s="133">
        <v>12185</v>
      </c>
      <c r="W41" s="132">
        <v>988222</v>
      </c>
      <c r="X41" s="132">
        <v>484334</v>
      </c>
      <c r="Y41" s="134">
        <v>2.2599999999999998</v>
      </c>
      <c r="Z41" s="53"/>
      <c r="AA41" s="53"/>
      <c r="AB41" s="53"/>
      <c r="AC41" s="53"/>
      <c r="AD41" s="53"/>
      <c r="AE41" s="53"/>
      <c r="AF41" s="53"/>
      <c r="AG41" s="53"/>
      <c r="AH41" s="53"/>
      <c r="AI41" s="53"/>
    </row>
    <row r="42" spans="1:35" s="77" customFormat="1" ht="11.25" x14ac:dyDescent="0.2">
      <c r="A42" s="124" t="s">
        <v>115</v>
      </c>
      <c r="B42" s="124" t="s">
        <v>79</v>
      </c>
      <c r="C42" s="125" t="s">
        <v>116</v>
      </c>
      <c r="D42" s="125"/>
      <c r="E42" s="126"/>
      <c r="F42" s="127">
        <v>1624</v>
      </c>
      <c r="G42" s="127">
        <v>788</v>
      </c>
      <c r="H42" s="128">
        <v>15.926186641732684</v>
      </c>
      <c r="I42" s="129">
        <v>5.18747965921842</v>
      </c>
      <c r="J42" s="128">
        <v>20.031308236106323</v>
      </c>
      <c r="K42" s="128">
        <v>61.498526183015905</v>
      </c>
      <c r="L42" s="127">
        <v>119888509</v>
      </c>
      <c r="M42" s="127">
        <v>118833061</v>
      </c>
      <c r="N42" s="127">
        <v>115960062</v>
      </c>
      <c r="O42" s="127">
        <v>2872999</v>
      </c>
      <c r="P42" s="127">
        <v>7608623</v>
      </c>
      <c r="Q42" s="127">
        <v>7281094</v>
      </c>
      <c r="R42" s="127">
        <v>327529</v>
      </c>
      <c r="S42" s="127">
        <v>56030150</v>
      </c>
      <c r="T42" s="127">
        <v>54762138</v>
      </c>
      <c r="U42" s="127">
        <v>3685006</v>
      </c>
      <c r="V42" s="127">
        <v>3543525</v>
      </c>
      <c r="W42" s="135">
        <v>447776550</v>
      </c>
      <c r="X42" s="135">
        <v>2322831745</v>
      </c>
      <c r="Y42" s="123">
        <v>1510.4900000000002</v>
      </c>
      <c r="Z42" s="53"/>
      <c r="AA42" s="53"/>
      <c r="AB42" s="53"/>
      <c r="AC42" s="53"/>
      <c r="AD42" s="53"/>
      <c r="AE42" s="53"/>
      <c r="AF42" s="53"/>
      <c r="AG42" s="53"/>
      <c r="AH42" s="53"/>
      <c r="AI42" s="53"/>
    </row>
    <row r="43" spans="1:35" s="77" customFormat="1" ht="11.25" x14ac:dyDescent="0.2">
      <c r="A43" s="124" t="s">
        <v>115</v>
      </c>
      <c r="B43" s="124" t="s">
        <v>81</v>
      </c>
      <c r="C43" s="125" t="s">
        <v>117</v>
      </c>
      <c r="D43" s="125"/>
      <c r="E43" s="126"/>
      <c r="F43" s="127">
        <v>80</v>
      </c>
      <c r="G43" s="127">
        <v>38</v>
      </c>
      <c r="H43" s="128">
        <v>15.758734585812741</v>
      </c>
      <c r="I43" s="129">
        <v>5.451381262458046</v>
      </c>
      <c r="J43" s="128">
        <v>31.178933270551852</v>
      </c>
      <c r="K43" s="128">
        <v>90.131383299697134</v>
      </c>
      <c r="L43" s="127">
        <v>5436222</v>
      </c>
      <c r="M43" s="127">
        <v>5556045</v>
      </c>
      <c r="N43" s="127">
        <v>5458085</v>
      </c>
      <c r="O43" s="127">
        <v>97960</v>
      </c>
      <c r="P43" s="127">
        <v>353247</v>
      </c>
      <c r="Q43" s="127">
        <v>346353</v>
      </c>
      <c r="R43" s="127">
        <v>6894</v>
      </c>
      <c r="S43" s="127">
        <v>2863904</v>
      </c>
      <c r="T43" s="127">
        <v>2802240</v>
      </c>
      <c r="U43" s="127">
        <v>179184</v>
      </c>
      <c r="V43" s="133">
        <v>175747</v>
      </c>
      <c r="W43" s="133">
        <v>31217275</v>
      </c>
      <c r="X43" s="136">
        <v>170177268</v>
      </c>
      <c r="Y43" s="134">
        <v>88.56</v>
      </c>
      <c r="Z43" s="53"/>
      <c r="AA43" s="53"/>
      <c r="AB43" s="53"/>
      <c r="AC43" s="53"/>
      <c r="AD43" s="53"/>
      <c r="AE43" s="53"/>
      <c r="AF43" s="53"/>
      <c r="AG43" s="53"/>
      <c r="AH43" s="53"/>
      <c r="AI43" s="53"/>
    </row>
    <row r="44" spans="1:35" s="77" customFormat="1" ht="11.25" x14ac:dyDescent="0.2">
      <c r="A44" s="124" t="s">
        <v>118</v>
      </c>
      <c r="B44" s="124" t="s">
        <v>79</v>
      </c>
      <c r="C44" s="125" t="s">
        <v>119</v>
      </c>
      <c r="D44" s="125"/>
      <c r="E44" s="126"/>
      <c r="F44" s="127">
        <v>74</v>
      </c>
      <c r="G44" s="127">
        <v>65</v>
      </c>
      <c r="H44" s="128">
        <v>8.8952921250519488</v>
      </c>
      <c r="I44" s="129">
        <v>1.1014741614249939</v>
      </c>
      <c r="J44" s="128">
        <v>6.2456613501723997</v>
      </c>
      <c r="K44" s="128">
        <v>50.43875214653692</v>
      </c>
      <c r="L44" s="127">
        <v>2394046</v>
      </c>
      <c r="M44" s="127">
        <v>2328782</v>
      </c>
      <c r="N44" s="127">
        <v>2268851</v>
      </c>
      <c r="O44" s="127">
        <v>59931</v>
      </c>
      <c r="P44" s="127">
        <v>262089</v>
      </c>
      <c r="Q44" s="127">
        <v>255062</v>
      </c>
      <c r="R44" s="127">
        <v>7027</v>
      </c>
      <c r="S44" s="127">
        <v>1831967</v>
      </c>
      <c r="T44" s="127">
        <v>1782158</v>
      </c>
      <c r="U44" s="127">
        <v>219458</v>
      </c>
      <c r="V44" s="127">
        <v>213381</v>
      </c>
      <c r="W44" s="120">
        <v>12865009</v>
      </c>
      <c r="X44" s="120">
        <v>14170475</v>
      </c>
      <c r="Y44" s="123">
        <v>23.14</v>
      </c>
      <c r="Z44" s="53"/>
      <c r="AA44" s="53"/>
      <c r="AB44" s="53"/>
      <c r="AC44" s="53"/>
      <c r="AD44" s="53"/>
      <c r="AE44" s="53"/>
      <c r="AF44" s="53"/>
      <c r="AG44" s="53"/>
      <c r="AH44" s="53"/>
      <c r="AI44" s="53"/>
    </row>
    <row r="45" spans="1:35" s="77" customFormat="1" ht="11.25" x14ac:dyDescent="0.2">
      <c r="A45" s="124" t="s">
        <v>118</v>
      </c>
      <c r="B45" s="124" t="s">
        <v>81</v>
      </c>
      <c r="C45" s="125" t="s">
        <v>120</v>
      </c>
      <c r="D45" s="125"/>
      <c r="E45" s="126"/>
      <c r="F45" s="127">
        <v>11</v>
      </c>
      <c r="G45" s="127">
        <v>4</v>
      </c>
      <c r="H45" s="128">
        <v>14.655284022480931</v>
      </c>
      <c r="I45" s="129">
        <v>1.615301342409897</v>
      </c>
      <c r="J45" s="128">
        <v>7.8144362019582232</v>
      </c>
      <c r="K45" s="128">
        <v>70.898710357286234</v>
      </c>
      <c r="L45" s="127">
        <v>597724</v>
      </c>
      <c r="M45" s="127">
        <v>587407</v>
      </c>
      <c r="N45" s="127">
        <v>584101</v>
      </c>
      <c r="O45" s="127">
        <v>3306</v>
      </c>
      <c r="P45" s="127">
        <v>40018</v>
      </c>
      <c r="Q45" s="127">
        <v>39856</v>
      </c>
      <c r="R45" s="127">
        <v>162</v>
      </c>
      <c r="S45" s="127">
        <v>440769</v>
      </c>
      <c r="T45" s="127">
        <v>437463</v>
      </c>
      <c r="U45" s="127">
        <v>24987</v>
      </c>
      <c r="V45" s="127">
        <v>24825</v>
      </c>
      <c r="W45" s="127">
        <v>2825739</v>
      </c>
      <c r="X45" s="127">
        <v>4564420</v>
      </c>
      <c r="Y45" s="123">
        <v>8.16</v>
      </c>
      <c r="Z45" s="53"/>
      <c r="AA45" s="53"/>
      <c r="AB45" s="53"/>
      <c r="AC45" s="53"/>
      <c r="AD45" s="53"/>
      <c r="AE45" s="53"/>
      <c r="AF45" s="53"/>
      <c r="AG45" s="53"/>
      <c r="AH45" s="53"/>
      <c r="AI45" s="53"/>
    </row>
    <row r="46" spans="1:35" s="77" customFormat="1" ht="11.25" x14ac:dyDescent="0.2">
      <c r="A46" s="124" t="s">
        <v>121</v>
      </c>
      <c r="B46" s="124" t="s">
        <v>81</v>
      </c>
      <c r="C46" s="125" t="s">
        <v>122</v>
      </c>
      <c r="D46" s="125"/>
      <c r="E46" s="126"/>
      <c r="F46" s="127">
        <v>0</v>
      </c>
      <c r="G46" s="127">
        <v>0</v>
      </c>
      <c r="H46" s="128" t="s">
        <v>72</v>
      </c>
      <c r="I46" s="129" t="s">
        <v>72</v>
      </c>
      <c r="J46" s="128" t="s">
        <v>72</v>
      </c>
      <c r="K46" s="128" t="s">
        <v>72</v>
      </c>
      <c r="L46" s="127">
        <v>0</v>
      </c>
      <c r="M46" s="127">
        <v>0</v>
      </c>
      <c r="N46" s="127">
        <v>0</v>
      </c>
      <c r="O46" s="127">
        <v>0</v>
      </c>
      <c r="P46" s="127">
        <v>0</v>
      </c>
      <c r="Q46" s="127">
        <v>0</v>
      </c>
      <c r="R46" s="127">
        <v>0</v>
      </c>
      <c r="S46" s="127">
        <v>0</v>
      </c>
      <c r="T46" s="127">
        <v>0</v>
      </c>
      <c r="U46" s="127">
        <v>0</v>
      </c>
      <c r="V46" s="127">
        <v>0</v>
      </c>
      <c r="W46" s="127">
        <v>0</v>
      </c>
      <c r="X46" s="127">
        <v>0</v>
      </c>
      <c r="Y46" s="123">
        <v>0</v>
      </c>
      <c r="Z46" s="53"/>
      <c r="AA46" s="53"/>
      <c r="AB46" s="53"/>
      <c r="AC46" s="53"/>
      <c r="AD46" s="53"/>
      <c r="AE46" s="53"/>
      <c r="AF46" s="53"/>
      <c r="AG46" s="53"/>
      <c r="AH46" s="53"/>
      <c r="AI46" s="53"/>
    </row>
    <row r="47" spans="1:35" s="77" customFormat="1" ht="11.25" x14ac:dyDescent="0.2">
      <c r="A47" s="124" t="s">
        <v>123</v>
      </c>
      <c r="B47" s="124" t="s">
        <v>81</v>
      </c>
      <c r="C47" s="125" t="s">
        <v>124</v>
      </c>
      <c r="D47" s="125"/>
      <c r="E47" s="126"/>
      <c r="F47" s="127">
        <v>1407</v>
      </c>
      <c r="G47" s="127">
        <v>0</v>
      </c>
      <c r="H47" s="128">
        <v>11.072031967609854</v>
      </c>
      <c r="I47" s="129">
        <v>4.4734898498216493</v>
      </c>
      <c r="J47" s="128">
        <v>4.5910435621326471</v>
      </c>
      <c r="K47" s="128">
        <v>11.362981205076096</v>
      </c>
      <c r="L47" s="127">
        <v>0</v>
      </c>
      <c r="M47" s="127">
        <v>15071309</v>
      </c>
      <c r="N47" s="127">
        <v>14045249</v>
      </c>
      <c r="O47" s="127">
        <v>1026060</v>
      </c>
      <c r="P47" s="127">
        <v>1361397</v>
      </c>
      <c r="Q47" s="127">
        <v>1268534</v>
      </c>
      <c r="R47" s="127">
        <v>92863</v>
      </c>
      <c r="S47" s="127">
        <v>0</v>
      </c>
      <c r="T47" s="127">
        <v>0</v>
      </c>
      <c r="U47" s="127">
        <v>0</v>
      </c>
      <c r="V47" s="127">
        <v>0</v>
      </c>
      <c r="W47" s="127">
        <v>14414328</v>
      </c>
      <c r="X47" s="127">
        <v>64482350</v>
      </c>
      <c r="Y47" s="123">
        <v>0</v>
      </c>
      <c r="Z47" s="53"/>
      <c r="AA47" s="53"/>
      <c r="AB47" s="53"/>
      <c r="AC47" s="53"/>
      <c r="AD47" s="53"/>
      <c r="AE47" s="53"/>
      <c r="AF47" s="53"/>
      <c r="AG47" s="53"/>
      <c r="AH47" s="53"/>
      <c r="AI47" s="53"/>
    </row>
    <row r="48" spans="1:35" s="77" customFormat="1" ht="11.25" x14ac:dyDescent="0.2">
      <c r="A48" s="124" t="s">
        <v>125</v>
      </c>
      <c r="B48" s="124" t="s">
        <v>79</v>
      </c>
      <c r="C48" s="125" t="s">
        <v>126</v>
      </c>
      <c r="D48" s="125"/>
      <c r="E48" s="126"/>
      <c r="F48" s="127">
        <v>183</v>
      </c>
      <c r="G48" s="127">
        <v>178</v>
      </c>
      <c r="H48" s="128">
        <v>7.332105372794719</v>
      </c>
      <c r="I48" s="129">
        <v>2.1030159605760272</v>
      </c>
      <c r="J48" s="128">
        <v>16.546751382888957</v>
      </c>
      <c r="K48" s="128">
        <v>57.689778390244683</v>
      </c>
      <c r="L48" s="127">
        <v>5227677</v>
      </c>
      <c r="M48" s="127">
        <v>4706494</v>
      </c>
      <c r="N48" s="127">
        <v>4575747</v>
      </c>
      <c r="O48" s="127">
        <v>130747</v>
      </c>
      <c r="P48" s="127">
        <v>643844</v>
      </c>
      <c r="Q48" s="127">
        <v>624070</v>
      </c>
      <c r="R48" s="127">
        <v>19774</v>
      </c>
      <c r="S48" s="127">
        <v>4706494</v>
      </c>
      <c r="T48" s="127">
        <v>4575747</v>
      </c>
      <c r="U48" s="127">
        <v>643844</v>
      </c>
      <c r="V48" s="127">
        <v>624070</v>
      </c>
      <c r="W48" s="127">
        <v>36002460</v>
      </c>
      <c r="X48" s="127">
        <v>75713748</v>
      </c>
      <c r="Y48" s="123">
        <v>153.33000000000001</v>
      </c>
      <c r="Z48" s="53"/>
      <c r="AA48" s="53"/>
      <c r="AB48" s="53"/>
      <c r="AC48" s="53"/>
      <c r="AD48" s="53"/>
      <c r="AE48" s="53"/>
      <c r="AF48" s="53"/>
      <c r="AG48" s="53"/>
      <c r="AH48" s="53"/>
      <c r="AI48" s="53"/>
    </row>
    <row r="49" spans="1:35" s="77" customFormat="1" ht="11.25" x14ac:dyDescent="0.2">
      <c r="A49" s="124" t="s">
        <v>125</v>
      </c>
      <c r="B49" s="124" t="s">
        <v>81</v>
      </c>
      <c r="C49" s="125" t="s">
        <v>127</v>
      </c>
      <c r="D49" s="125"/>
      <c r="E49" s="126"/>
      <c r="F49" s="127">
        <v>75</v>
      </c>
      <c r="G49" s="127">
        <v>73</v>
      </c>
      <c r="H49" s="128">
        <v>5.9596564472005795</v>
      </c>
      <c r="I49" s="129">
        <v>1.6336493209599265</v>
      </c>
      <c r="J49" s="128">
        <v>11.85399294241244</v>
      </c>
      <c r="K49" s="128">
        <v>43.244118892546226</v>
      </c>
      <c r="L49" s="127">
        <v>2517790</v>
      </c>
      <c r="M49" s="127">
        <v>2339358</v>
      </c>
      <c r="N49" s="127">
        <v>2293985</v>
      </c>
      <c r="O49" s="127">
        <v>45373</v>
      </c>
      <c r="P49" s="127">
        <v>400359</v>
      </c>
      <c r="Q49" s="127">
        <v>384919</v>
      </c>
      <c r="R49" s="127">
        <v>15440</v>
      </c>
      <c r="S49" s="127">
        <v>2339358</v>
      </c>
      <c r="T49" s="127">
        <v>2293985</v>
      </c>
      <c r="U49" s="127">
        <v>400359</v>
      </c>
      <c r="V49" s="127">
        <v>384919</v>
      </c>
      <c r="W49" s="127">
        <v>16645483</v>
      </c>
      <c r="X49" s="127">
        <v>27192882</v>
      </c>
      <c r="Y49" s="123">
        <v>77.210000000000008</v>
      </c>
      <c r="Z49" s="53"/>
      <c r="AA49" s="53"/>
      <c r="AB49" s="53"/>
      <c r="AC49" s="53"/>
      <c r="AD49" s="53"/>
      <c r="AE49" s="53"/>
      <c r="AF49" s="53"/>
      <c r="AG49" s="53"/>
      <c r="AH49" s="53"/>
      <c r="AI49" s="53"/>
    </row>
    <row r="50" spans="1:35" s="77" customFormat="1" ht="11.25" x14ac:dyDescent="0.2">
      <c r="A50" s="124" t="s">
        <v>128</v>
      </c>
      <c r="B50" s="124" t="s">
        <v>79</v>
      </c>
      <c r="C50" s="125" t="s">
        <v>129</v>
      </c>
      <c r="D50" s="125"/>
      <c r="E50" s="126"/>
      <c r="F50" s="127">
        <v>410</v>
      </c>
      <c r="G50" s="127">
        <v>0</v>
      </c>
      <c r="H50" s="128">
        <v>6.9124583009143903</v>
      </c>
      <c r="I50" s="129">
        <v>1.6512954630333794</v>
      </c>
      <c r="J50" s="128">
        <v>12.803275752191784</v>
      </c>
      <c r="K50" s="128">
        <v>53.595562837409091</v>
      </c>
      <c r="L50" s="127">
        <v>11693082</v>
      </c>
      <c r="M50" s="127">
        <v>10289836</v>
      </c>
      <c r="N50" s="127">
        <v>9826018</v>
      </c>
      <c r="O50" s="127">
        <v>463818</v>
      </c>
      <c r="P50" s="127">
        <v>1540654</v>
      </c>
      <c r="Q50" s="127">
        <v>1421494</v>
      </c>
      <c r="R50" s="127">
        <v>119160</v>
      </c>
      <c r="S50" s="127">
        <v>0</v>
      </c>
      <c r="T50" s="127">
        <v>0</v>
      </c>
      <c r="U50" s="127">
        <v>0</v>
      </c>
      <c r="V50" s="127">
        <v>0</v>
      </c>
      <c r="W50" s="127">
        <v>76185771</v>
      </c>
      <c r="X50" s="127">
        <v>125805218</v>
      </c>
      <c r="Y50" s="123">
        <v>457.96000000000004</v>
      </c>
      <c r="Z50" s="53"/>
      <c r="AA50" s="53"/>
      <c r="AB50" s="53"/>
      <c r="AC50" s="53"/>
      <c r="AD50" s="53"/>
      <c r="AE50" s="53"/>
      <c r="AF50" s="53"/>
      <c r="AG50" s="53"/>
      <c r="AH50" s="53"/>
      <c r="AI50" s="53"/>
    </row>
    <row r="51" spans="1:35" s="77" customFormat="1" ht="11.25" x14ac:dyDescent="0.2">
      <c r="A51" s="124" t="s">
        <v>130</v>
      </c>
      <c r="B51" s="124" t="s">
        <v>79</v>
      </c>
      <c r="C51" s="125" t="s">
        <v>131</v>
      </c>
      <c r="D51" s="125"/>
      <c r="E51" s="126"/>
      <c r="F51" s="127">
        <v>6779</v>
      </c>
      <c r="G51" s="127">
        <v>0</v>
      </c>
      <c r="H51" s="128">
        <v>33.906893880309497</v>
      </c>
      <c r="I51" s="129">
        <v>29.51767805005889</v>
      </c>
      <c r="J51" s="128">
        <v>5.6704239396651488</v>
      </c>
      <c r="K51" s="128">
        <v>6.5136038970453205</v>
      </c>
      <c r="L51" s="127">
        <v>0</v>
      </c>
      <c r="M51" s="127">
        <v>87179047</v>
      </c>
      <c r="N51" s="127">
        <v>91210833</v>
      </c>
      <c r="O51" s="127">
        <v>0</v>
      </c>
      <c r="P51" s="127">
        <v>2572654</v>
      </c>
      <c r="Q51" s="127">
        <v>2690038</v>
      </c>
      <c r="R51" s="127">
        <v>0</v>
      </c>
      <c r="S51" s="127">
        <v>0</v>
      </c>
      <c r="T51" s="127">
        <v>0</v>
      </c>
      <c r="U51" s="127">
        <v>0</v>
      </c>
      <c r="V51" s="127">
        <v>0</v>
      </c>
      <c r="W51" s="127">
        <v>17521842</v>
      </c>
      <c r="X51" s="127">
        <v>517204091</v>
      </c>
      <c r="Y51" s="123">
        <v>0</v>
      </c>
      <c r="Z51" s="53"/>
      <c r="AA51" s="53"/>
      <c r="AB51" s="53"/>
      <c r="AC51" s="53"/>
      <c r="AD51" s="53"/>
      <c r="AE51" s="53"/>
      <c r="AF51" s="53"/>
      <c r="AG51" s="53"/>
      <c r="AH51" s="53"/>
      <c r="AI51" s="53"/>
    </row>
    <row r="52" spans="1:35" s="77" customFormat="1" ht="12" thickBot="1" x14ac:dyDescent="0.25">
      <c r="A52" s="137" t="s">
        <v>130</v>
      </c>
      <c r="B52" s="137" t="s">
        <v>81</v>
      </c>
      <c r="C52" s="138" t="s">
        <v>132</v>
      </c>
      <c r="D52" s="138"/>
      <c r="E52" s="139"/>
      <c r="F52" s="132">
        <v>7168</v>
      </c>
      <c r="G52" s="132">
        <v>0</v>
      </c>
      <c r="H52" s="140">
        <v>39.362142710679322</v>
      </c>
      <c r="I52" s="141">
        <v>40.216017882865501</v>
      </c>
      <c r="J52" s="140">
        <v>5.1349601913478216</v>
      </c>
      <c r="K52" s="140">
        <v>5.0259336082006021</v>
      </c>
      <c r="L52" s="132">
        <v>0</v>
      </c>
      <c r="M52" s="132">
        <v>135410345</v>
      </c>
      <c r="N52" s="132">
        <v>139366311</v>
      </c>
      <c r="O52" s="132">
        <v>0</v>
      </c>
      <c r="P52" s="132">
        <v>3467723</v>
      </c>
      <c r="Q52" s="132">
        <v>3540618</v>
      </c>
      <c r="R52" s="132">
        <v>0</v>
      </c>
      <c r="S52" s="132">
        <v>0</v>
      </c>
      <c r="T52" s="132">
        <v>0</v>
      </c>
      <c r="U52" s="132">
        <v>0</v>
      </c>
      <c r="V52" s="132">
        <v>0</v>
      </c>
      <c r="W52" s="132">
        <v>17794911</v>
      </c>
      <c r="X52" s="142">
        <v>715640459</v>
      </c>
      <c r="Y52" s="123">
        <v>0</v>
      </c>
      <c r="Z52" s="53"/>
      <c r="AA52" s="53"/>
      <c r="AB52" s="53"/>
      <c r="AC52" s="53"/>
      <c r="AD52" s="53"/>
      <c r="AE52" s="53"/>
      <c r="AF52" s="53"/>
      <c r="AG52" s="53"/>
      <c r="AH52" s="53"/>
      <c r="AI52" s="53"/>
    </row>
    <row r="53" spans="1:35" s="77" customFormat="1" ht="12" thickTop="1" x14ac:dyDescent="0.2">
      <c r="A53" s="143"/>
      <c r="B53" s="144"/>
      <c r="C53" s="145"/>
      <c r="D53" s="145"/>
      <c r="E53" s="145"/>
      <c r="F53" s="146"/>
      <c r="G53" s="146"/>
      <c r="H53" s="146"/>
      <c r="I53" s="146"/>
      <c r="J53" s="146"/>
      <c r="K53" s="146"/>
      <c r="L53" s="145"/>
      <c r="M53" s="145"/>
      <c r="N53" s="145"/>
      <c r="O53" s="145"/>
      <c r="P53" s="145"/>
      <c r="Q53" s="145"/>
      <c r="R53" s="145"/>
      <c r="S53" s="145"/>
      <c r="T53" s="145"/>
      <c r="U53" s="145"/>
      <c r="V53" s="145"/>
      <c r="W53" s="145"/>
      <c r="X53" s="145"/>
      <c r="Y53" s="147"/>
      <c r="Z53" s="53"/>
      <c r="AA53" s="53"/>
      <c r="AB53" s="53"/>
      <c r="AC53" s="53"/>
      <c r="AD53" s="53"/>
      <c r="AE53" s="53"/>
      <c r="AF53" s="53"/>
      <c r="AG53" s="53"/>
      <c r="AH53" s="53"/>
      <c r="AI53" s="53"/>
    </row>
    <row r="54" spans="1:35" s="77" customFormat="1" ht="12" thickBot="1" x14ac:dyDescent="0.25">
      <c r="A54" s="148" t="s">
        <v>133</v>
      </c>
      <c r="B54" s="149"/>
      <c r="C54" s="149"/>
      <c r="D54" s="149"/>
      <c r="E54" s="149"/>
      <c r="F54" s="150"/>
      <c r="G54" s="150"/>
      <c r="H54" s="150"/>
      <c r="I54" s="150"/>
      <c r="J54" s="150"/>
      <c r="K54" s="150"/>
      <c r="L54" s="149"/>
      <c r="M54" s="149"/>
      <c r="N54" s="149"/>
      <c r="O54" s="149"/>
      <c r="P54" s="149"/>
      <c r="Q54" s="149"/>
      <c r="R54" s="149"/>
      <c r="S54" s="149"/>
      <c r="T54" s="149"/>
      <c r="U54" s="149"/>
      <c r="V54" s="149"/>
      <c r="W54" s="149"/>
      <c r="X54" s="151"/>
      <c r="Y54" s="147"/>
      <c r="Z54" s="53"/>
      <c r="AA54" s="53"/>
      <c r="AB54" s="53"/>
      <c r="AC54" s="53"/>
      <c r="AD54" s="53"/>
      <c r="AE54" s="53"/>
      <c r="AF54" s="53"/>
      <c r="AG54" s="53"/>
      <c r="AH54" s="53"/>
      <c r="AI54" s="53"/>
    </row>
    <row r="55" spans="1:35" s="77" customFormat="1" ht="45.75" thickTop="1" x14ac:dyDescent="0.2">
      <c r="A55" s="152"/>
      <c r="B55" s="153"/>
      <c r="C55" s="153"/>
      <c r="D55" s="154"/>
      <c r="E55" s="155" t="s">
        <v>65</v>
      </c>
      <c r="F55" s="156" t="s">
        <v>42</v>
      </c>
      <c r="G55" s="156" t="s">
        <v>43</v>
      </c>
      <c r="H55" s="156" t="s">
        <v>44</v>
      </c>
      <c r="I55" s="156" t="s">
        <v>45</v>
      </c>
      <c r="J55" s="156" t="s">
        <v>46</v>
      </c>
      <c r="K55" s="156" t="s">
        <v>47</v>
      </c>
      <c r="L55" s="157" t="s">
        <v>48</v>
      </c>
      <c r="M55" s="157" t="s">
        <v>49</v>
      </c>
      <c r="N55" s="157" t="s">
        <v>50</v>
      </c>
      <c r="O55" s="157" t="s">
        <v>51</v>
      </c>
      <c r="P55" s="157" t="s">
        <v>52</v>
      </c>
      <c r="Q55" s="157" t="s">
        <v>53</v>
      </c>
      <c r="R55" s="157" t="s">
        <v>54</v>
      </c>
      <c r="S55" s="157" t="s">
        <v>55</v>
      </c>
      <c r="T55" s="157" t="s">
        <v>56</v>
      </c>
      <c r="U55" s="157" t="s">
        <v>57</v>
      </c>
      <c r="V55" s="157" t="s">
        <v>58</v>
      </c>
      <c r="W55" s="157" t="s">
        <v>59</v>
      </c>
      <c r="X55" s="157" t="s">
        <v>60</v>
      </c>
      <c r="Y55" s="158" t="s">
        <v>61</v>
      </c>
      <c r="Z55" s="53"/>
      <c r="AA55" s="53"/>
      <c r="AB55" s="53"/>
      <c r="AC55" s="53"/>
      <c r="AD55" s="53"/>
      <c r="AE55" s="53"/>
      <c r="AF55" s="53"/>
      <c r="AG55" s="53"/>
      <c r="AH55" s="53"/>
      <c r="AI55" s="53"/>
    </row>
    <row r="56" spans="1:35" s="77" customFormat="1" ht="11.25" x14ac:dyDescent="0.2">
      <c r="A56" s="67" t="s">
        <v>66</v>
      </c>
      <c r="B56" s="68">
        <v>10</v>
      </c>
      <c r="C56" s="69"/>
      <c r="D56" s="70">
        <v>10</v>
      </c>
      <c r="E56" s="71" t="str">
        <f t="shared" ref="E56:E64" si="1">IFERROR(IF(A56="Between",A56&amp;" "&amp;FIXED(B56,0,0)&amp;" "&amp;C56&amp;" "&amp;FIXED(D56,0,0),A56&amp;" "&amp;FIXED(B56,0,0)),"invalid bin")</f>
        <v>Under 10</v>
      </c>
      <c r="F56" s="159">
        <v>4257</v>
      </c>
      <c r="G56" s="160">
        <v>19</v>
      </c>
      <c r="H56" s="161">
        <v>15.10812461404403</v>
      </c>
      <c r="I56" s="162">
        <v>1.0135548901470053</v>
      </c>
      <c r="J56" s="161">
        <v>0.50780549148865994</v>
      </c>
      <c r="K56" s="161">
        <v>7.5693864433862181</v>
      </c>
      <c r="L56" s="160">
        <v>3443898</v>
      </c>
      <c r="M56" s="160">
        <v>4032644</v>
      </c>
      <c r="N56" s="160">
        <v>104271653</v>
      </c>
      <c r="O56" s="160">
        <v>193959</v>
      </c>
      <c r="P56" s="160">
        <v>402879</v>
      </c>
      <c r="Q56" s="160">
        <v>6901694</v>
      </c>
      <c r="R56" s="160">
        <v>18674</v>
      </c>
      <c r="S56" s="160">
        <v>766981</v>
      </c>
      <c r="T56" s="160">
        <v>761818</v>
      </c>
      <c r="U56" s="160">
        <v>108438</v>
      </c>
      <c r="V56" s="160">
        <v>106006</v>
      </c>
      <c r="W56" s="160">
        <v>52241589</v>
      </c>
      <c r="X56" s="160">
        <v>52949718</v>
      </c>
      <c r="Y56" s="163">
        <v>598.83999999999992</v>
      </c>
      <c r="Z56" s="53"/>
      <c r="AA56" s="53"/>
      <c r="AB56" s="53"/>
      <c r="AC56" s="53"/>
      <c r="AD56" s="53"/>
      <c r="AE56" s="53"/>
      <c r="AF56" s="53"/>
      <c r="AG56" s="53"/>
      <c r="AH56" s="53"/>
      <c r="AI56" s="53"/>
    </row>
    <row r="57" spans="1:35" s="77" customFormat="1" ht="11.25" x14ac:dyDescent="0.2">
      <c r="A57" s="67" t="s">
        <v>68</v>
      </c>
      <c r="B57" s="68">
        <v>10</v>
      </c>
      <c r="C57" s="69" t="s">
        <v>69</v>
      </c>
      <c r="D57" s="70">
        <v>25</v>
      </c>
      <c r="E57" s="71" t="str">
        <f t="shared" si="1"/>
        <v>Between 10 and 25</v>
      </c>
      <c r="F57" s="164">
        <v>9362</v>
      </c>
      <c r="G57" s="127">
        <v>19</v>
      </c>
      <c r="H57" s="128">
        <v>15.901296338478987</v>
      </c>
      <c r="I57" s="129">
        <v>3.0613485088561272</v>
      </c>
      <c r="J57" s="128">
        <v>1.7618416876182006</v>
      </c>
      <c r="K57" s="128">
        <v>9.1513810646704012</v>
      </c>
      <c r="L57" s="127">
        <v>36820097</v>
      </c>
      <c r="M57" s="127">
        <v>48126835</v>
      </c>
      <c r="N57" s="127">
        <v>272180947</v>
      </c>
      <c r="O57" s="127">
        <v>3028405</v>
      </c>
      <c r="P57" s="127">
        <v>3264811</v>
      </c>
      <c r="Q57" s="127">
        <v>17116903</v>
      </c>
      <c r="R57" s="127">
        <v>185815</v>
      </c>
      <c r="S57" s="127">
        <v>1317456</v>
      </c>
      <c r="T57" s="127">
        <v>1310796</v>
      </c>
      <c r="U57" s="127">
        <v>102230</v>
      </c>
      <c r="V57" s="127">
        <v>100287</v>
      </c>
      <c r="W57" s="127">
        <v>156643302</v>
      </c>
      <c r="X57" s="127">
        <v>479539739</v>
      </c>
      <c r="Y57" s="131">
        <v>8772.0000000000018</v>
      </c>
      <c r="Z57" s="53"/>
      <c r="AA57" s="53"/>
      <c r="AB57" s="53"/>
      <c r="AC57" s="53"/>
      <c r="AD57" s="53"/>
      <c r="AE57" s="53"/>
      <c r="AF57" s="53"/>
      <c r="AG57" s="53"/>
      <c r="AH57" s="53"/>
      <c r="AI57" s="53"/>
    </row>
    <row r="58" spans="1:35" s="77" customFormat="1" ht="11.25" customHeight="1" x14ac:dyDescent="0.2">
      <c r="A58" s="67" t="s">
        <v>68</v>
      </c>
      <c r="B58" s="68">
        <v>25</v>
      </c>
      <c r="C58" s="69" t="s">
        <v>69</v>
      </c>
      <c r="D58" s="70">
        <v>50</v>
      </c>
      <c r="E58" s="71" t="str">
        <f t="shared" si="1"/>
        <v>Between 25 and 50</v>
      </c>
      <c r="F58" s="164">
        <v>10862</v>
      </c>
      <c r="G58" s="127">
        <v>98</v>
      </c>
      <c r="H58" s="128">
        <v>16.024441437326036</v>
      </c>
      <c r="I58" s="129">
        <v>4.9518782077188801</v>
      </c>
      <c r="J58" s="128">
        <v>4.0101487457113807</v>
      </c>
      <c r="K58" s="128">
        <v>12.976973793590231</v>
      </c>
      <c r="L58" s="127">
        <v>124416854</v>
      </c>
      <c r="M58" s="127">
        <v>188239780</v>
      </c>
      <c r="N58" s="127">
        <v>333004895</v>
      </c>
      <c r="O58" s="127">
        <v>17692383</v>
      </c>
      <c r="P58" s="127">
        <v>12271099</v>
      </c>
      <c r="Q58" s="127">
        <v>20781061</v>
      </c>
      <c r="R58" s="127">
        <v>1084646</v>
      </c>
      <c r="S58" s="127">
        <v>4943014</v>
      </c>
      <c r="T58" s="127">
        <v>4742723</v>
      </c>
      <c r="U58" s="127">
        <v>293418</v>
      </c>
      <c r="V58" s="127">
        <v>282862</v>
      </c>
      <c r="W58" s="127">
        <v>269675284</v>
      </c>
      <c r="X58" s="127">
        <v>1335399162</v>
      </c>
      <c r="Y58" s="131">
        <v>28070.730000000007</v>
      </c>
      <c r="Z58" s="53"/>
      <c r="AA58" s="53"/>
      <c r="AB58" s="53"/>
      <c r="AC58" s="53"/>
      <c r="AD58" s="53"/>
      <c r="AE58" s="53"/>
      <c r="AF58" s="53"/>
      <c r="AG58" s="53"/>
      <c r="AH58" s="53"/>
      <c r="AI58" s="53"/>
    </row>
    <row r="59" spans="1:35" s="77" customFormat="1" ht="11.25" x14ac:dyDescent="0.2">
      <c r="A59" s="67" t="s">
        <v>68</v>
      </c>
      <c r="B59" s="68">
        <v>50</v>
      </c>
      <c r="C59" s="69" t="s">
        <v>69</v>
      </c>
      <c r="D59" s="70">
        <v>100</v>
      </c>
      <c r="E59" s="71" t="str">
        <f t="shared" si="1"/>
        <v>Between 50 and 100</v>
      </c>
      <c r="F59" s="164">
        <v>12211</v>
      </c>
      <c r="G59" s="127">
        <v>107</v>
      </c>
      <c r="H59" s="128">
        <v>15.900415859373378</v>
      </c>
      <c r="I59" s="129">
        <v>6.7175776386671533</v>
      </c>
      <c r="J59" s="128">
        <v>5.3323530312788066</v>
      </c>
      <c r="K59" s="128">
        <v>12.621607857314755</v>
      </c>
      <c r="L59" s="127">
        <v>210890928</v>
      </c>
      <c r="M59" s="127">
        <v>330861590</v>
      </c>
      <c r="N59" s="127">
        <v>381494321</v>
      </c>
      <c r="O59" s="127">
        <v>33730181</v>
      </c>
      <c r="P59" s="127">
        <v>21249047</v>
      </c>
      <c r="Q59" s="127">
        <v>23992726</v>
      </c>
      <c r="R59" s="127">
        <v>1896362</v>
      </c>
      <c r="S59" s="127">
        <v>4875040</v>
      </c>
      <c r="T59" s="127">
        <v>4695121</v>
      </c>
      <c r="U59" s="127">
        <v>227848</v>
      </c>
      <c r="V59" s="127">
        <v>214658</v>
      </c>
      <c r="W59" s="127">
        <v>302826779</v>
      </c>
      <c r="X59" s="127">
        <v>2034262399</v>
      </c>
      <c r="Y59" s="131">
        <v>37524.339999999989</v>
      </c>
      <c r="Z59" s="53"/>
      <c r="AA59" s="53"/>
      <c r="AB59" s="53"/>
      <c r="AC59" s="53"/>
      <c r="AD59" s="53"/>
      <c r="AE59" s="53"/>
      <c r="AF59" s="53"/>
      <c r="AG59" s="53"/>
      <c r="AH59" s="53"/>
      <c r="AI59" s="53"/>
    </row>
    <row r="60" spans="1:35" s="77" customFormat="1" ht="11.25" x14ac:dyDescent="0.2">
      <c r="A60" s="67" t="s">
        <v>68</v>
      </c>
      <c r="B60" s="68">
        <v>100</v>
      </c>
      <c r="C60" s="69" t="s">
        <v>69</v>
      </c>
      <c r="D60" s="70">
        <v>250</v>
      </c>
      <c r="E60" s="71" t="str">
        <f t="shared" si="1"/>
        <v>Between 100 and 250</v>
      </c>
      <c r="F60" s="164">
        <v>13128</v>
      </c>
      <c r="G60" s="127">
        <v>115</v>
      </c>
      <c r="H60" s="128">
        <v>15.494853580588385</v>
      </c>
      <c r="I60" s="129">
        <v>7.2112546862720537</v>
      </c>
      <c r="J60" s="128">
        <v>7.2047802800361582</v>
      </c>
      <c r="K60" s="128">
        <v>15.480941996403537</v>
      </c>
      <c r="L60" s="127">
        <v>267133753</v>
      </c>
      <c r="M60" s="127">
        <v>396452510</v>
      </c>
      <c r="N60" s="127">
        <v>422081423</v>
      </c>
      <c r="O60" s="127">
        <v>44589225</v>
      </c>
      <c r="P60" s="127">
        <v>26099921</v>
      </c>
      <c r="Q60" s="127">
        <v>27240104</v>
      </c>
      <c r="R60" s="127">
        <v>2437094</v>
      </c>
      <c r="S60" s="127">
        <v>6639764</v>
      </c>
      <c r="T60" s="127">
        <v>6476040</v>
      </c>
      <c r="U60" s="127">
        <v>404914</v>
      </c>
      <c r="V60" s="127">
        <v>379039</v>
      </c>
      <c r="W60" s="127">
        <v>421702470</v>
      </c>
      <c r="X60" s="127">
        <v>3041003913</v>
      </c>
      <c r="Y60" s="131">
        <v>36095.68</v>
      </c>
      <c r="Z60" s="53"/>
      <c r="AA60" s="53"/>
      <c r="AB60" s="53"/>
      <c r="AC60" s="53"/>
      <c r="AD60" s="53"/>
      <c r="AE60" s="53"/>
      <c r="AF60" s="53"/>
      <c r="AG60" s="53"/>
      <c r="AH60" s="53"/>
      <c r="AI60" s="53"/>
    </row>
    <row r="61" spans="1:35" s="77" customFormat="1" ht="11.25" x14ac:dyDescent="0.2">
      <c r="A61" s="67" t="s">
        <v>68</v>
      </c>
      <c r="B61" s="68">
        <v>250</v>
      </c>
      <c r="C61" s="69" t="s">
        <v>69</v>
      </c>
      <c r="D61" s="70">
        <v>500</v>
      </c>
      <c r="E61" s="71" t="str">
        <f t="shared" si="1"/>
        <v>Between 250 and 500</v>
      </c>
      <c r="F61" s="164">
        <v>16897</v>
      </c>
      <c r="G61" s="127">
        <v>193</v>
      </c>
      <c r="H61" s="128">
        <v>14.607875353317747</v>
      </c>
      <c r="I61" s="129">
        <v>5.5791430942882192</v>
      </c>
      <c r="J61" s="128">
        <v>6.9803714822789891</v>
      </c>
      <c r="K61" s="128">
        <v>18.276712894741468</v>
      </c>
      <c r="L61" s="127">
        <v>418790394</v>
      </c>
      <c r="M61" s="127">
        <v>675454854</v>
      </c>
      <c r="N61" s="127">
        <v>602472238</v>
      </c>
      <c r="O61" s="127">
        <v>88453450</v>
      </c>
      <c r="P61" s="127">
        <v>44608127</v>
      </c>
      <c r="Q61" s="127">
        <v>41242975</v>
      </c>
      <c r="R61" s="127">
        <v>4296526</v>
      </c>
      <c r="S61" s="127">
        <v>14013359</v>
      </c>
      <c r="T61" s="127">
        <v>13597233</v>
      </c>
      <c r="U61" s="127">
        <v>823982</v>
      </c>
      <c r="V61" s="127">
        <v>797663</v>
      </c>
      <c r="W61" s="127">
        <v>753786013</v>
      </c>
      <c r="X61" s="127">
        <v>4205480029</v>
      </c>
      <c r="Y61" s="131">
        <v>49774.789999999979</v>
      </c>
      <c r="Z61" s="53"/>
      <c r="AA61" s="53"/>
      <c r="AB61" s="53"/>
      <c r="AC61" s="53"/>
      <c r="AD61" s="53"/>
      <c r="AE61" s="53"/>
      <c r="AF61" s="53"/>
      <c r="AG61" s="53"/>
      <c r="AH61" s="53"/>
      <c r="AI61" s="53"/>
    </row>
    <row r="62" spans="1:35" s="77" customFormat="1" ht="11.25" x14ac:dyDescent="0.2">
      <c r="A62" s="67" t="s">
        <v>68</v>
      </c>
      <c r="B62" s="68">
        <v>500</v>
      </c>
      <c r="C62" s="69" t="s">
        <v>69</v>
      </c>
      <c r="D62" s="70">
        <v>1000</v>
      </c>
      <c r="E62" s="71" t="str">
        <f t="shared" si="1"/>
        <v>Between 500 and 1,000</v>
      </c>
      <c r="F62" s="164">
        <v>17020</v>
      </c>
      <c r="G62" s="127">
        <v>299</v>
      </c>
      <c r="H62" s="128">
        <v>15.744406848132806</v>
      </c>
      <c r="I62" s="129">
        <v>6.3101922010945986</v>
      </c>
      <c r="J62" s="128">
        <v>9.7496678093244249</v>
      </c>
      <c r="K62" s="128">
        <v>24.326158654489173</v>
      </c>
      <c r="L62" s="127">
        <v>441183455</v>
      </c>
      <c r="M62" s="127">
        <v>705002921</v>
      </c>
      <c r="N62" s="127">
        <v>643676255</v>
      </c>
      <c r="O62" s="127">
        <v>82240500</v>
      </c>
      <c r="P62" s="127">
        <v>44496514</v>
      </c>
      <c r="Q62" s="127">
        <v>40882852</v>
      </c>
      <c r="R62" s="127">
        <v>4638429</v>
      </c>
      <c r="S62" s="127">
        <v>28671557</v>
      </c>
      <c r="T62" s="127">
        <v>27878464</v>
      </c>
      <c r="U62" s="127">
        <v>1479305</v>
      </c>
      <c r="V62" s="127">
        <v>1387639</v>
      </c>
      <c r="W62" s="127">
        <v>994522744</v>
      </c>
      <c r="X62" s="127">
        <v>6275629663</v>
      </c>
      <c r="Y62" s="131">
        <v>27216.959999999992</v>
      </c>
      <c r="Z62" s="53"/>
      <c r="AA62" s="53"/>
      <c r="AB62" s="53"/>
      <c r="AC62" s="53"/>
      <c r="AD62" s="53"/>
      <c r="AE62" s="53"/>
      <c r="AF62" s="53"/>
      <c r="AG62" s="53"/>
      <c r="AH62" s="53"/>
      <c r="AI62" s="53"/>
    </row>
    <row r="63" spans="1:35" s="77" customFormat="1" ht="11.25" x14ac:dyDescent="0.2">
      <c r="A63" s="67" t="s">
        <v>68</v>
      </c>
      <c r="B63" s="68">
        <v>1000</v>
      </c>
      <c r="C63" s="69" t="s">
        <v>69</v>
      </c>
      <c r="D63" s="70">
        <v>2000</v>
      </c>
      <c r="E63" s="71" t="str">
        <f t="shared" si="1"/>
        <v>Between 1,000 and 2,000</v>
      </c>
      <c r="F63" s="164">
        <v>20087</v>
      </c>
      <c r="G63" s="127">
        <v>838</v>
      </c>
      <c r="H63" s="128">
        <v>16.161336963148084</v>
      </c>
      <c r="I63" s="129">
        <v>10.127693814129223</v>
      </c>
      <c r="J63" s="128">
        <v>16.38215733250987</v>
      </c>
      <c r="K63" s="128">
        <v>26.141940079649117</v>
      </c>
      <c r="L63" s="127">
        <v>500740665</v>
      </c>
      <c r="M63" s="127">
        <v>758040732</v>
      </c>
      <c r="N63" s="127">
        <v>696347259</v>
      </c>
      <c r="O63" s="127">
        <v>101381052</v>
      </c>
      <c r="P63" s="127">
        <v>46520908</v>
      </c>
      <c r="Q63" s="127">
        <v>43087231</v>
      </c>
      <c r="R63" s="127">
        <v>5477573</v>
      </c>
      <c r="S63" s="127">
        <v>56393329</v>
      </c>
      <c r="T63" s="127">
        <v>53084878</v>
      </c>
      <c r="U63" s="127">
        <v>2749383</v>
      </c>
      <c r="V63" s="127">
        <v>2594802</v>
      </c>
      <c r="W63" s="127">
        <v>1126383811</v>
      </c>
      <c r="X63" s="127">
        <v>11407670355</v>
      </c>
      <c r="Y63" s="131">
        <v>26709.439999999995</v>
      </c>
      <c r="Z63" s="53"/>
      <c r="AA63" s="53"/>
      <c r="AB63" s="53"/>
      <c r="AC63" s="53"/>
      <c r="AD63" s="53"/>
      <c r="AE63" s="53"/>
      <c r="AF63" s="53"/>
      <c r="AG63" s="53"/>
      <c r="AH63" s="53"/>
      <c r="AI63" s="53"/>
    </row>
    <row r="64" spans="1:35" s="77" customFormat="1" ht="11.25" x14ac:dyDescent="0.2">
      <c r="A64" s="84" t="s">
        <v>71</v>
      </c>
      <c r="B64" s="85">
        <v>2000</v>
      </c>
      <c r="C64" s="86" t="s">
        <v>72</v>
      </c>
      <c r="D64" s="87"/>
      <c r="E64" s="165" t="str">
        <f t="shared" si="1"/>
        <v>Over 2,000</v>
      </c>
      <c r="F64" s="166">
        <v>34338</v>
      </c>
      <c r="G64" s="132">
        <v>1641</v>
      </c>
      <c r="H64" s="140">
        <v>13.917974745577315</v>
      </c>
      <c r="I64" s="141">
        <v>4.3544569080428914</v>
      </c>
      <c r="J64" s="140">
        <v>18.301535492297958</v>
      </c>
      <c r="K64" s="140">
        <v>58.496458724074003</v>
      </c>
      <c r="L64" s="132">
        <v>1218446649</v>
      </c>
      <c r="M64" s="132">
        <v>1522949149</v>
      </c>
      <c r="N64" s="132">
        <v>1380491848</v>
      </c>
      <c r="O64" s="132">
        <v>148972423</v>
      </c>
      <c r="P64" s="132">
        <v>109945610</v>
      </c>
      <c r="Q64" s="132">
        <v>99187696</v>
      </c>
      <c r="R64" s="132">
        <v>10991856</v>
      </c>
      <c r="S64" s="132">
        <v>111223136</v>
      </c>
      <c r="T64" s="132">
        <v>108015726</v>
      </c>
      <c r="U64" s="132">
        <v>6266596</v>
      </c>
      <c r="V64" s="132">
        <v>5957393</v>
      </c>
      <c r="W64" s="132">
        <v>5802128965</v>
      </c>
      <c r="X64" s="132">
        <v>25265120553</v>
      </c>
      <c r="Y64" s="167">
        <v>31088.29</v>
      </c>
      <c r="Z64" s="53"/>
      <c r="AA64" s="53"/>
      <c r="AB64" s="53"/>
      <c r="AC64" s="53"/>
      <c r="AD64" s="53"/>
      <c r="AE64" s="53"/>
      <c r="AF64" s="53"/>
      <c r="AG64" s="53"/>
      <c r="AH64" s="53"/>
      <c r="AI64" s="53"/>
    </row>
    <row r="65" spans="1:35" s="77" customFormat="1" ht="15.6" hidden="1" customHeight="1" x14ac:dyDescent="0.2">
      <c r="A65" s="94"/>
      <c r="B65" s="95"/>
      <c r="C65" s="96"/>
      <c r="D65" s="97"/>
      <c r="E65" s="168"/>
      <c r="F65" s="169"/>
      <c r="G65" s="169"/>
      <c r="H65" s="169"/>
      <c r="I65" s="169"/>
      <c r="J65" s="169"/>
      <c r="K65" s="169"/>
      <c r="L65" s="169"/>
      <c r="M65" s="169"/>
      <c r="N65" s="169"/>
      <c r="O65" s="169"/>
      <c r="P65" s="169"/>
      <c r="Q65" s="169"/>
      <c r="R65" s="169"/>
      <c r="S65" s="169"/>
      <c r="T65" s="169"/>
      <c r="U65" s="169"/>
      <c r="V65" s="169"/>
      <c r="W65" s="169"/>
      <c r="X65" s="169"/>
      <c r="Y65" s="170"/>
      <c r="Z65" s="53"/>
      <c r="AA65" s="53"/>
      <c r="AB65" s="53"/>
      <c r="AC65" s="53"/>
      <c r="AD65" s="53"/>
      <c r="AE65" s="53"/>
      <c r="AF65" s="53"/>
      <c r="AG65" s="53"/>
      <c r="AH65" s="53"/>
      <c r="AI65" s="53"/>
    </row>
    <row r="66" spans="1:35" s="77" customFormat="1" ht="12" thickBot="1" x14ac:dyDescent="0.25">
      <c r="A66" s="171"/>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3"/>
      <c r="Z66" s="53"/>
      <c r="AA66" s="53"/>
      <c r="AB66" s="53"/>
      <c r="AC66" s="53"/>
      <c r="AD66" s="53"/>
      <c r="AE66" s="53"/>
      <c r="AF66" s="53"/>
      <c r="AG66" s="53"/>
      <c r="AH66" s="53"/>
      <c r="AI66" s="53"/>
    </row>
    <row r="67" spans="1:35" s="77" customFormat="1" ht="11.45" customHeight="1" thickTop="1" x14ac:dyDescent="0.25">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47"/>
      <c r="Z67" s="53"/>
      <c r="AA67" s="53"/>
      <c r="AB67" s="53"/>
      <c r="AC67" s="53"/>
      <c r="AD67" s="53"/>
      <c r="AE67" s="35"/>
      <c r="AF67" s="53"/>
      <c r="AG67" s="53"/>
      <c r="AH67" s="53"/>
      <c r="AI67" s="53"/>
    </row>
    <row r="68" spans="1:35" s="77" customFormat="1" ht="15.95" customHeight="1" thickBot="1" x14ac:dyDescent="0.3">
      <c r="A68" s="175" t="s">
        <v>134</v>
      </c>
      <c r="B68" s="176"/>
      <c r="C68" s="176"/>
      <c r="D68" s="59"/>
      <c r="E68" s="59"/>
      <c r="F68" s="59"/>
      <c r="G68" s="59"/>
      <c r="H68" s="59"/>
      <c r="I68" s="59"/>
      <c r="J68" s="59"/>
      <c r="K68" s="59"/>
      <c r="L68" s="59"/>
      <c r="M68" s="59"/>
      <c r="N68" s="59"/>
      <c r="O68" s="59"/>
      <c r="P68" s="59"/>
      <c r="Q68" s="59"/>
      <c r="R68" s="59"/>
      <c r="S68" s="59"/>
      <c r="T68" s="59"/>
      <c r="U68" s="59"/>
      <c r="V68" s="59"/>
      <c r="W68" s="59"/>
      <c r="X68" s="59"/>
      <c r="Y68" s="147"/>
      <c r="Z68" s="53"/>
      <c r="AA68" s="53"/>
      <c r="AB68" s="53"/>
      <c r="AC68" s="53"/>
      <c r="AD68" s="53"/>
      <c r="AE68" s="35"/>
      <c r="AF68" s="53"/>
      <c r="AG68" s="53"/>
      <c r="AH68" s="53"/>
      <c r="AI68" s="53"/>
    </row>
    <row r="69" spans="1:35" s="77" customFormat="1" ht="46.5" thickTop="1" x14ac:dyDescent="0.25">
      <c r="A69" s="172"/>
      <c r="B69" s="172"/>
      <c r="C69" s="177" t="s">
        <v>135</v>
      </c>
      <c r="D69" s="178" t="s">
        <v>136</v>
      </c>
      <c r="E69" s="179" t="s">
        <v>65</v>
      </c>
      <c r="F69" s="180" t="s">
        <v>42</v>
      </c>
      <c r="G69" s="180" t="s">
        <v>43</v>
      </c>
      <c r="H69" s="180" t="s">
        <v>44</v>
      </c>
      <c r="I69" s="180" t="s">
        <v>45</v>
      </c>
      <c r="J69" s="180" t="s">
        <v>46</v>
      </c>
      <c r="K69" s="180" t="s">
        <v>47</v>
      </c>
      <c r="L69" s="157" t="s">
        <v>48</v>
      </c>
      <c r="M69" s="157" t="s">
        <v>49</v>
      </c>
      <c r="N69" s="157" t="s">
        <v>50</v>
      </c>
      <c r="O69" s="181" t="s">
        <v>51</v>
      </c>
      <c r="P69" s="157" t="s">
        <v>52</v>
      </c>
      <c r="Q69" s="157" t="s">
        <v>53</v>
      </c>
      <c r="R69" s="181" t="s">
        <v>54</v>
      </c>
      <c r="S69" s="157" t="s">
        <v>55</v>
      </c>
      <c r="T69" s="157" t="s">
        <v>56</v>
      </c>
      <c r="U69" s="157" t="s">
        <v>57</v>
      </c>
      <c r="V69" s="157" t="s">
        <v>58</v>
      </c>
      <c r="W69" s="157" t="s">
        <v>59</v>
      </c>
      <c r="X69" s="157" t="s">
        <v>60</v>
      </c>
      <c r="Y69" s="182" t="s">
        <v>61</v>
      </c>
      <c r="Z69" s="53"/>
      <c r="AA69" s="53"/>
      <c r="AB69" s="53"/>
      <c r="AC69" s="53"/>
      <c r="AD69" s="53"/>
      <c r="AE69" s="35"/>
      <c r="AF69" s="53"/>
      <c r="AG69" s="53"/>
      <c r="AH69" s="53"/>
      <c r="AI69" s="53"/>
    </row>
    <row r="70" spans="1:35" x14ac:dyDescent="0.25">
      <c r="A70" s="101"/>
      <c r="B70" s="101"/>
      <c r="C70" s="183" t="s">
        <v>137</v>
      </c>
      <c r="D70" s="184" t="s">
        <v>138</v>
      </c>
      <c r="E70" s="185"/>
      <c r="F70" s="160">
        <v>352</v>
      </c>
      <c r="G70" s="160">
        <v>5</v>
      </c>
      <c r="H70" s="161">
        <v>16.97916073266947</v>
      </c>
      <c r="I70" s="162">
        <v>7.8179123780354072</v>
      </c>
      <c r="J70" s="161">
        <v>5.3779023736504179</v>
      </c>
      <c r="K70" s="161">
        <v>11.679878769600807</v>
      </c>
      <c r="L70" s="160">
        <v>3408037</v>
      </c>
      <c r="M70" s="160">
        <v>5967392</v>
      </c>
      <c r="N70" s="160">
        <v>9120509</v>
      </c>
      <c r="O70" s="160">
        <v>301598</v>
      </c>
      <c r="P70" s="160">
        <v>347584</v>
      </c>
      <c r="Q70" s="160">
        <v>537159</v>
      </c>
      <c r="R70" s="160">
        <v>24597</v>
      </c>
      <c r="S70" s="160">
        <v>191889</v>
      </c>
      <c r="T70" s="160">
        <v>191471</v>
      </c>
      <c r="U70" s="160">
        <v>7390</v>
      </c>
      <c r="V70" s="160">
        <v>7371</v>
      </c>
      <c r="W70" s="160">
        <v>6273952</v>
      </c>
      <c r="X70" s="160">
        <v>49049207</v>
      </c>
      <c r="Y70" s="163">
        <v>1164.02</v>
      </c>
      <c r="Z70" s="35"/>
      <c r="AA70" s="35"/>
      <c r="AB70" s="35"/>
      <c r="AC70" s="35"/>
      <c r="AD70" s="35"/>
      <c r="AE70" s="35"/>
      <c r="AF70" s="35"/>
      <c r="AG70" s="35"/>
      <c r="AH70" s="35"/>
      <c r="AI70" s="35"/>
    </row>
    <row r="71" spans="1:35" x14ac:dyDescent="0.25">
      <c r="A71" s="101"/>
      <c r="B71" s="101"/>
      <c r="C71" s="67" t="s">
        <v>139</v>
      </c>
      <c r="D71" s="125" t="s">
        <v>140</v>
      </c>
      <c r="E71" s="126"/>
      <c r="F71" s="127">
        <v>681</v>
      </c>
      <c r="G71" s="127">
        <v>0</v>
      </c>
      <c r="H71" s="128">
        <v>15.435887828671817</v>
      </c>
      <c r="I71" s="129">
        <v>5.1454744429473527</v>
      </c>
      <c r="J71" s="128">
        <v>2.2648174097193996</v>
      </c>
      <c r="K71" s="128">
        <v>6.7942165249249138</v>
      </c>
      <c r="L71" s="127">
        <v>6041464</v>
      </c>
      <c r="M71" s="127">
        <v>11626183</v>
      </c>
      <c r="N71" s="127">
        <v>18003231</v>
      </c>
      <c r="O71" s="127">
        <v>888606</v>
      </c>
      <c r="P71" s="127">
        <v>766938</v>
      </c>
      <c r="Q71" s="127">
        <v>1166323</v>
      </c>
      <c r="R71" s="127">
        <v>66818</v>
      </c>
      <c r="S71" s="127">
        <v>0</v>
      </c>
      <c r="T71" s="127">
        <v>0</v>
      </c>
      <c r="U71" s="127">
        <v>0</v>
      </c>
      <c r="V71" s="127">
        <v>0</v>
      </c>
      <c r="W71" s="127">
        <v>7924251</v>
      </c>
      <c r="X71" s="127">
        <v>40774031</v>
      </c>
      <c r="Y71" s="131">
        <v>1356.9</v>
      </c>
      <c r="Z71" s="35"/>
      <c r="AA71" s="35"/>
      <c r="AB71" s="35"/>
      <c r="AC71" s="35"/>
      <c r="AD71" s="35"/>
      <c r="AE71" s="35"/>
      <c r="AF71" s="35"/>
      <c r="AG71" s="35"/>
      <c r="AH71" s="35"/>
      <c r="AI71" s="35"/>
    </row>
    <row r="72" spans="1:35" x14ac:dyDescent="0.25">
      <c r="A72" s="101"/>
      <c r="B72" s="101"/>
      <c r="C72" s="67" t="s">
        <v>83</v>
      </c>
      <c r="D72" s="125" t="s">
        <v>141</v>
      </c>
      <c r="E72" s="126"/>
      <c r="F72" s="127">
        <v>649</v>
      </c>
      <c r="G72" s="127">
        <v>3</v>
      </c>
      <c r="H72" s="128">
        <v>17.551613649835982</v>
      </c>
      <c r="I72" s="129">
        <v>2.0215196590233591</v>
      </c>
      <c r="J72" s="128">
        <v>0.68742383525457762</v>
      </c>
      <c r="K72" s="128">
        <v>5.9684789688891318</v>
      </c>
      <c r="L72" s="127">
        <v>2453969</v>
      </c>
      <c r="M72" s="127">
        <v>3487004</v>
      </c>
      <c r="N72" s="127">
        <v>17972554</v>
      </c>
      <c r="O72" s="127">
        <v>283454</v>
      </c>
      <c r="P72" s="127">
        <v>221974</v>
      </c>
      <c r="Q72" s="127">
        <v>1023983</v>
      </c>
      <c r="R72" s="127">
        <v>12549</v>
      </c>
      <c r="S72" s="127">
        <v>53369</v>
      </c>
      <c r="T72" s="127">
        <v>53012</v>
      </c>
      <c r="U72" s="127">
        <v>12221</v>
      </c>
      <c r="V72" s="127">
        <v>11864</v>
      </c>
      <c r="W72" s="127">
        <v>6111621</v>
      </c>
      <c r="X72" s="127">
        <v>12354762</v>
      </c>
      <c r="Y72" s="131">
        <v>467.79</v>
      </c>
      <c r="Z72" s="35"/>
      <c r="AA72" s="35"/>
      <c r="AB72" s="35"/>
      <c r="AC72" s="35"/>
      <c r="AD72" s="35"/>
      <c r="AE72" s="35"/>
      <c r="AF72" s="35"/>
      <c r="AG72" s="35"/>
      <c r="AH72" s="35"/>
      <c r="AI72" s="35"/>
    </row>
    <row r="73" spans="1:35" x14ac:dyDescent="0.25">
      <c r="A73" s="101"/>
      <c r="B73" s="101"/>
      <c r="C73" s="67" t="s">
        <v>142</v>
      </c>
      <c r="D73" s="125" t="s">
        <v>143</v>
      </c>
      <c r="E73" s="126"/>
      <c r="F73" s="127">
        <v>7</v>
      </c>
      <c r="G73" s="127">
        <v>0</v>
      </c>
      <c r="H73" s="128">
        <v>10.941604010025063</v>
      </c>
      <c r="I73" s="129">
        <v>0</v>
      </c>
      <c r="J73" s="128">
        <v>0</v>
      </c>
      <c r="K73" s="128">
        <v>2.0786967418546367</v>
      </c>
      <c r="L73" s="127">
        <v>0</v>
      </c>
      <c r="M73" s="127">
        <v>0</v>
      </c>
      <c r="N73" s="127">
        <v>130971</v>
      </c>
      <c r="O73" s="127">
        <v>0</v>
      </c>
      <c r="P73" s="127">
        <v>0</v>
      </c>
      <c r="Q73" s="127">
        <v>11970</v>
      </c>
      <c r="R73" s="127">
        <v>0</v>
      </c>
      <c r="S73" s="127">
        <v>0</v>
      </c>
      <c r="T73" s="127">
        <v>0</v>
      </c>
      <c r="U73" s="127">
        <v>0</v>
      </c>
      <c r="V73" s="127">
        <v>0</v>
      </c>
      <c r="W73" s="127">
        <v>24882</v>
      </c>
      <c r="X73" s="127">
        <v>0</v>
      </c>
      <c r="Y73" s="131">
        <v>0</v>
      </c>
      <c r="Z73" s="35"/>
      <c r="AA73" s="35"/>
      <c r="AB73" s="35"/>
      <c r="AC73" s="35"/>
      <c r="AD73" s="35"/>
      <c r="AE73" s="35"/>
      <c r="AF73" s="35"/>
      <c r="AG73" s="35"/>
      <c r="AH73" s="35"/>
      <c r="AI73" s="35"/>
    </row>
    <row r="74" spans="1:35" x14ac:dyDescent="0.25">
      <c r="A74" s="101"/>
      <c r="B74" s="101"/>
      <c r="C74" s="67" t="s">
        <v>144</v>
      </c>
      <c r="D74" s="125" t="s">
        <v>145</v>
      </c>
      <c r="E74" s="126"/>
      <c r="F74" s="127">
        <v>2267</v>
      </c>
      <c r="G74" s="127">
        <v>24</v>
      </c>
      <c r="H74" s="128">
        <v>14.232052145018642</v>
      </c>
      <c r="I74" s="129">
        <v>4.7617946649314611</v>
      </c>
      <c r="J74" s="128">
        <v>5.8456887769130352</v>
      </c>
      <c r="K74" s="128">
        <v>17.47159492392225</v>
      </c>
      <c r="L74" s="127">
        <v>49521264</v>
      </c>
      <c r="M74" s="127">
        <v>74305041</v>
      </c>
      <c r="N74" s="127">
        <v>75630591</v>
      </c>
      <c r="O74" s="127">
        <v>10511929</v>
      </c>
      <c r="P74" s="127">
        <v>5279515</v>
      </c>
      <c r="Q74" s="127">
        <v>5314103</v>
      </c>
      <c r="R74" s="127">
        <v>601226</v>
      </c>
      <c r="S74" s="127">
        <v>1783032</v>
      </c>
      <c r="T74" s="127">
        <v>1757002</v>
      </c>
      <c r="U74" s="127">
        <v>131424</v>
      </c>
      <c r="V74" s="127">
        <v>128511</v>
      </c>
      <c r="W74" s="127">
        <v>92845855</v>
      </c>
      <c r="X74" s="127">
        <v>442112897</v>
      </c>
      <c r="Y74" s="131">
        <v>4930.3199999999988</v>
      </c>
      <c r="Z74" s="35"/>
      <c r="AA74" s="35"/>
      <c r="AB74" s="35"/>
      <c r="AC74" s="35"/>
      <c r="AD74" s="35"/>
      <c r="AE74" s="35"/>
      <c r="AF74" s="35"/>
      <c r="AG74" s="35"/>
      <c r="AH74" s="35"/>
      <c r="AI74" s="35"/>
    </row>
    <row r="75" spans="1:35" x14ac:dyDescent="0.25">
      <c r="A75" s="101"/>
      <c r="B75" s="101"/>
      <c r="C75" s="67" t="s">
        <v>146</v>
      </c>
      <c r="D75" s="125" t="s">
        <v>147</v>
      </c>
      <c r="E75" s="126"/>
      <c r="F75" s="127">
        <v>19725</v>
      </c>
      <c r="G75" s="127">
        <v>507</v>
      </c>
      <c r="H75" s="128">
        <v>15.200628285917638</v>
      </c>
      <c r="I75" s="129">
        <v>6.1711790298241462</v>
      </c>
      <c r="J75" s="128">
        <v>11.237373785650199</v>
      </c>
      <c r="K75" s="128">
        <v>27.679498682515341</v>
      </c>
      <c r="L75" s="127">
        <v>494910426</v>
      </c>
      <c r="M75" s="127">
        <v>717956288</v>
      </c>
      <c r="N75" s="127">
        <v>696012281</v>
      </c>
      <c r="O75" s="127">
        <v>78867062</v>
      </c>
      <c r="P75" s="127">
        <v>47017267</v>
      </c>
      <c r="Q75" s="127">
        <v>45788389</v>
      </c>
      <c r="R75" s="127">
        <v>4506420</v>
      </c>
      <c r="S75" s="127">
        <v>35903496</v>
      </c>
      <c r="T75" s="127">
        <v>35006396</v>
      </c>
      <c r="U75" s="127">
        <v>1961837</v>
      </c>
      <c r="V75" s="127">
        <v>1861524</v>
      </c>
      <c r="W75" s="127">
        <v>1267399653</v>
      </c>
      <c r="X75" s="127">
        <v>7821350161</v>
      </c>
      <c r="Y75" s="131">
        <v>40030.94000000001</v>
      </c>
      <c r="Z75" s="35"/>
      <c r="AA75" s="35"/>
      <c r="AB75" s="35"/>
      <c r="AC75" s="35"/>
      <c r="AD75" s="35"/>
      <c r="AE75" s="35"/>
      <c r="AF75" s="35"/>
      <c r="AG75" s="35"/>
      <c r="AH75" s="35"/>
      <c r="AI75" s="35"/>
    </row>
    <row r="76" spans="1:35" x14ac:dyDescent="0.25">
      <c r="A76" s="101"/>
      <c r="B76" s="101"/>
      <c r="C76" s="67" t="s">
        <v>148</v>
      </c>
      <c r="D76" s="125" t="s">
        <v>149</v>
      </c>
      <c r="E76" s="126"/>
      <c r="F76" s="127">
        <v>2527</v>
      </c>
      <c r="G76" s="127">
        <v>72</v>
      </c>
      <c r="H76" s="128">
        <v>14.78472740181981</v>
      </c>
      <c r="I76" s="129">
        <v>4.9152628507926277</v>
      </c>
      <c r="J76" s="128">
        <v>6.5551795753156794</v>
      </c>
      <c r="K76" s="128">
        <v>19.717469041435017</v>
      </c>
      <c r="L76" s="127">
        <v>60695368</v>
      </c>
      <c r="M76" s="127">
        <v>88415185</v>
      </c>
      <c r="N76" s="127">
        <v>100618172</v>
      </c>
      <c r="O76" s="127">
        <v>11756062</v>
      </c>
      <c r="P76" s="127">
        <v>5827613</v>
      </c>
      <c r="Q76" s="127">
        <v>6805548</v>
      </c>
      <c r="R76" s="127">
        <v>752478</v>
      </c>
      <c r="S76" s="127">
        <v>8156946</v>
      </c>
      <c r="T76" s="127">
        <v>7887009</v>
      </c>
      <c r="U76" s="127">
        <v>436869</v>
      </c>
      <c r="V76" s="127">
        <v>381781</v>
      </c>
      <c r="W76" s="127">
        <v>134188182</v>
      </c>
      <c r="X76" s="127">
        <v>659570186</v>
      </c>
      <c r="Y76" s="131">
        <v>4774.0300000000007</v>
      </c>
      <c r="Z76" s="35"/>
      <c r="AA76" s="35"/>
      <c r="AB76" s="35"/>
      <c r="AC76" s="35"/>
      <c r="AD76" s="35"/>
      <c r="AE76" s="35"/>
      <c r="AF76" s="35"/>
      <c r="AG76" s="35"/>
      <c r="AH76" s="35"/>
      <c r="AI76" s="35"/>
    </row>
    <row r="77" spans="1:35" x14ac:dyDescent="0.25">
      <c r="A77" s="101"/>
      <c r="B77" s="101"/>
      <c r="C77" s="67" t="s">
        <v>150</v>
      </c>
      <c r="D77" s="125" t="s">
        <v>151</v>
      </c>
      <c r="E77" s="126"/>
      <c r="F77" s="127">
        <v>1038</v>
      </c>
      <c r="G77" s="127">
        <v>5</v>
      </c>
      <c r="H77" s="128">
        <v>13.392251552407187</v>
      </c>
      <c r="I77" s="129">
        <v>5.3108751463076453</v>
      </c>
      <c r="J77" s="128">
        <v>5.9877934267072952</v>
      </c>
      <c r="K77" s="128">
        <v>15.099213143819803</v>
      </c>
      <c r="L77" s="127">
        <v>25116119</v>
      </c>
      <c r="M77" s="127">
        <v>38940183</v>
      </c>
      <c r="N77" s="127">
        <v>35924005</v>
      </c>
      <c r="O77" s="127">
        <v>5375707</v>
      </c>
      <c r="P77" s="127">
        <v>2840008</v>
      </c>
      <c r="Q77" s="127">
        <v>2682447</v>
      </c>
      <c r="R77" s="127">
        <v>303336</v>
      </c>
      <c r="S77" s="127">
        <v>493399</v>
      </c>
      <c r="T77" s="127">
        <v>412361</v>
      </c>
      <c r="U77" s="127">
        <v>11188</v>
      </c>
      <c r="V77" s="127">
        <v>9462</v>
      </c>
      <c r="W77" s="127">
        <v>40502839</v>
      </c>
      <c r="X77" s="127">
        <v>215105521</v>
      </c>
      <c r="Y77" s="131">
        <v>4195.8899999999994</v>
      </c>
      <c r="Z77" s="35"/>
      <c r="AA77" s="35"/>
      <c r="AB77" s="35"/>
      <c r="AC77" s="35"/>
      <c r="AD77" s="35"/>
      <c r="AE77" s="35"/>
      <c r="AF77" s="35"/>
      <c r="AG77" s="35"/>
      <c r="AH77" s="35"/>
      <c r="AI77" s="35"/>
    </row>
    <row r="78" spans="1:35" x14ac:dyDescent="0.25">
      <c r="A78" s="101"/>
      <c r="B78" s="101"/>
      <c r="C78" s="67" t="s">
        <v>152</v>
      </c>
      <c r="D78" s="125" t="s">
        <v>153</v>
      </c>
      <c r="E78" s="126"/>
      <c r="F78" s="127">
        <v>3462</v>
      </c>
      <c r="G78" s="127">
        <v>135</v>
      </c>
      <c r="H78" s="128">
        <v>14.719816260013914</v>
      </c>
      <c r="I78" s="129">
        <v>4.7423276068686429</v>
      </c>
      <c r="J78" s="128">
        <v>11.723347477165307</v>
      </c>
      <c r="K78" s="128">
        <v>36.388359287163617</v>
      </c>
      <c r="L78" s="127">
        <v>125834091</v>
      </c>
      <c r="M78" s="127">
        <v>161559417</v>
      </c>
      <c r="N78" s="127">
        <v>146163124</v>
      </c>
      <c r="O78" s="127">
        <v>17779398</v>
      </c>
      <c r="P78" s="127">
        <v>10931597</v>
      </c>
      <c r="Q78" s="127">
        <v>9929684</v>
      </c>
      <c r="R78" s="127">
        <v>1096183</v>
      </c>
      <c r="S78" s="127">
        <v>12853009</v>
      </c>
      <c r="T78" s="127">
        <v>12466330</v>
      </c>
      <c r="U78" s="127">
        <v>577633</v>
      </c>
      <c r="V78" s="127">
        <v>556834</v>
      </c>
      <c r="W78" s="127">
        <v>361324909</v>
      </c>
      <c r="X78" s="127">
        <v>1713521091</v>
      </c>
      <c r="Y78" s="131">
        <v>2691.24</v>
      </c>
      <c r="Z78" s="35"/>
      <c r="AA78" s="35"/>
      <c r="AB78" s="35"/>
      <c r="AC78" s="35"/>
      <c r="AD78" s="35"/>
      <c r="AE78" s="35"/>
      <c r="AF78" s="35"/>
      <c r="AG78" s="35"/>
      <c r="AH78" s="35"/>
      <c r="AI78" s="35"/>
    </row>
    <row r="79" spans="1:35" x14ac:dyDescent="0.25">
      <c r="A79" s="101"/>
      <c r="B79" s="101"/>
      <c r="C79" s="67" t="s">
        <v>154</v>
      </c>
      <c r="D79" s="125" t="s">
        <v>155</v>
      </c>
      <c r="E79" s="126"/>
      <c r="F79" s="127">
        <v>493</v>
      </c>
      <c r="G79" s="127">
        <v>0</v>
      </c>
      <c r="H79" s="128">
        <v>16.435673580837495</v>
      </c>
      <c r="I79" s="129">
        <v>5.9603009301220897</v>
      </c>
      <c r="J79" s="128">
        <v>2.8294012789950211</v>
      </c>
      <c r="K79" s="128">
        <v>7.802142273681091</v>
      </c>
      <c r="L79" s="127">
        <v>8979623</v>
      </c>
      <c r="M79" s="127">
        <v>19697128</v>
      </c>
      <c r="N79" s="127">
        <v>17082631</v>
      </c>
      <c r="O79" s="127">
        <v>2614497</v>
      </c>
      <c r="P79" s="127">
        <v>1160871</v>
      </c>
      <c r="Q79" s="127">
        <v>1039363</v>
      </c>
      <c r="R79" s="127">
        <v>121508</v>
      </c>
      <c r="S79" s="127">
        <v>0</v>
      </c>
      <c r="T79" s="127">
        <v>0</v>
      </c>
      <c r="U79" s="127">
        <v>0</v>
      </c>
      <c r="V79" s="127">
        <v>0</v>
      </c>
      <c r="W79" s="127">
        <v>8109258</v>
      </c>
      <c r="X79" s="127">
        <v>48333618</v>
      </c>
      <c r="Y79" s="131">
        <v>2220.0699999999997</v>
      </c>
      <c r="Z79" s="35"/>
      <c r="AA79" s="35"/>
      <c r="AB79" s="35"/>
      <c r="AC79" s="35"/>
      <c r="AD79" s="35"/>
      <c r="AE79" s="35"/>
      <c r="AF79" s="35"/>
      <c r="AG79" s="35"/>
      <c r="AH79" s="35"/>
      <c r="AI79" s="35"/>
    </row>
    <row r="80" spans="1:35" x14ac:dyDescent="0.25">
      <c r="A80" s="101"/>
      <c r="B80" s="101"/>
      <c r="C80" s="67" t="s">
        <v>156</v>
      </c>
      <c r="D80" s="125" t="s">
        <v>157</v>
      </c>
      <c r="E80" s="126"/>
      <c r="F80" s="127">
        <v>6037</v>
      </c>
      <c r="G80" s="127">
        <v>61</v>
      </c>
      <c r="H80" s="128">
        <v>15.091923846151838</v>
      </c>
      <c r="I80" s="129">
        <v>5.9531846823155465</v>
      </c>
      <c r="J80" s="128">
        <v>5.8402931778436864</v>
      </c>
      <c r="K80" s="128">
        <v>14.805732491560073</v>
      </c>
      <c r="L80" s="127">
        <v>136335074</v>
      </c>
      <c r="M80" s="127">
        <v>244298211</v>
      </c>
      <c r="N80" s="127">
        <v>231208877</v>
      </c>
      <c r="O80" s="127">
        <v>30592202</v>
      </c>
      <c r="P80" s="127">
        <v>16046990</v>
      </c>
      <c r="Q80" s="127">
        <v>15320040</v>
      </c>
      <c r="R80" s="127">
        <v>1689568</v>
      </c>
      <c r="S80" s="127">
        <v>4998359</v>
      </c>
      <c r="T80" s="127">
        <v>4785044</v>
      </c>
      <c r="U80" s="127">
        <v>290460</v>
      </c>
      <c r="V80" s="127">
        <v>273488</v>
      </c>
      <c r="W80" s="127">
        <v>226824414</v>
      </c>
      <c r="X80" s="127">
        <v>1350327627</v>
      </c>
      <c r="Y80" s="131">
        <v>15686.22</v>
      </c>
      <c r="Z80" s="35"/>
      <c r="AA80" s="35"/>
      <c r="AB80" s="35"/>
      <c r="AC80" s="35"/>
      <c r="AD80" s="35"/>
      <c r="AE80" s="35"/>
      <c r="AF80" s="35"/>
      <c r="AG80" s="35"/>
      <c r="AH80" s="35"/>
      <c r="AI80" s="35"/>
    </row>
    <row r="81" spans="1:35" x14ac:dyDescent="0.25">
      <c r="A81" s="101"/>
      <c r="B81" s="101"/>
      <c r="C81" s="67" t="s">
        <v>158</v>
      </c>
      <c r="D81" s="125" t="s">
        <v>159</v>
      </c>
      <c r="E81" s="126"/>
      <c r="F81" s="127">
        <v>2377</v>
      </c>
      <c r="G81" s="127">
        <v>41</v>
      </c>
      <c r="H81" s="128">
        <v>16.487994158168632</v>
      </c>
      <c r="I81" s="129">
        <v>6.0113006193895613</v>
      </c>
      <c r="J81" s="128">
        <v>8.4997924025144584</v>
      </c>
      <c r="K81" s="128">
        <v>23.313511725942597</v>
      </c>
      <c r="L81" s="127">
        <v>65390095</v>
      </c>
      <c r="M81" s="127">
        <v>90661045</v>
      </c>
      <c r="N81" s="127">
        <v>100612972</v>
      </c>
      <c r="O81" s="127">
        <v>10858989</v>
      </c>
      <c r="P81" s="127">
        <v>5345893</v>
      </c>
      <c r="Q81" s="127">
        <v>6102196</v>
      </c>
      <c r="R81" s="127">
        <v>483370</v>
      </c>
      <c r="S81" s="127">
        <v>4138409</v>
      </c>
      <c r="T81" s="127">
        <v>4035968</v>
      </c>
      <c r="U81" s="127">
        <v>168032</v>
      </c>
      <c r="V81" s="127">
        <v>162992</v>
      </c>
      <c r="W81" s="127">
        <v>142263618</v>
      </c>
      <c r="X81" s="127">
        <v>855189375</v>
      </c>
      <c r="Y81" s="131">
        <v>4592.22</v>
      </c>
      <c r="Z81" s="35"/>
      <c r="AA81" s="35"/>
      <c r="AB81" s="35"/>
      <c r="AC81" s="35"/>
      <c r="AD81" s="35"/>
      <c r="AE81" s="35"/>
      <c r="AF81" s="35"/>
      <c r="AG81" s="35"/>
      <c r="AH81" s="35"/>
      <c r="AI81" s="35"/>
    </row>
    <row r="82" spans="1:35" x14ac:dyDescent="0.25">
      <c r="A82" s="101"/>
      <c r="B82" s="101"/>
      <c r="C82" s="67" t="s">
        <v>160</v>
      </c>
      <c r="D82" s="125" t="s">
        <v>161</v>
      </c>
      <c r="E82" s="126"/>
      <c r="F82" s="127">
        <v>12</v>
      </c>
      <c r="G82" s="127">
        <v>0</v>
      </c>
      <c r="H82" s="128">
        <v>16.712291911888347</v>
      </c>
      <c r="I82" s="129">
        <v>0</v>
      </c>
      <c r="J82" s="128">
        <v>0</v>
      </c>
      <c r="K82" s="128">
        <v>3.3462460063897765</v>
      </c>
      <c r="L82" s="127">
        <v>0</v>
      </c>
      <c r="M82" s="127">
        <v>0</v>
      </c>
      <c r="N82" s="127">
        <v>795104</v>
      </c>
      <c r="O82" s="127">
        <v>0</v>
      </c>
      <c r="P82" s="127">
        <v>0</v>
      </c>
      <c r="Q82" s="127">
        <v>47576</v>
      </c>
      <c r="R82" s="127">
        <v>0</v>
      </c>
      <c r="S82" s="127">
        <v>0</v>
      </c>
      <c r="T82" s="127">
        <v>0</v>
      </c>
      <c r="U82" s="127">
        <v>0</v>
      </c>
      <c r="V82" s="127">
        <v>0</v>
      </c>
      <c r="W82" s="127">
        <v>159201</v>
      </c>
      <c r="X82" s="127">
        <v>0</v>
      </c>
      <c r="Y82" s="131">
        <v>0</v>
      </c>
      <c r="Z82" s="35"/>
      <c r="AA82" s="35"/>
      <c r="AB82" s="35"/>
      <c r="AC82" s="35"/>
      <c r="AD82" s="35"/>
      <c r="AE82" s="35"/>
      <c r="AF82" s="35"/>
      <c r="AG82" s="35"/>
      <c r="AH82" s="35"/>
      <c r="AI82" s="35"/>
    </row>
    <row r="83" spans="1:35" x14ac:dyDescent="0.25">
      <c r="A83" s="101"/>
      <c r="B83" s="101"/>
      <c r="C83" s="67" t="s">
        <v>162</v>
      </c>
      <c r="D83" s="125" t="s">
        <v>163</v>
      </c>
      <c r="E83" s="126"/>
      <c r="F83" s="127">
        <v>1043</v>
      </c>
      <c r="G83" s="127">
        <v>0</v>
      </c>
      <c r="H83" s="128">
        <v>13.96004136162262</v>
      </c>
      <c r="I83" s="129">
        <v>5.0459981752530707</v>
      </c>
      <c r="J83" s="128">
        <v>10.159806778980165</v>
      </c>
      <c r="K83" s="128">
        <v>28.107684135962607</v>
      </c>
      <c r="L83" s="127">
        <v>19922064</v>
      </c>
      <c r="M83" s="127">
        <v>33947808</v>
      </c>
      <c r="N83" s="127">
        <v>33562187</v>
      </c>
      <c r="O83" s="127">
        <v>5642194</v>
      </c>
      <c r="P83" s="127">
        <v>2398782</v>
      </c>
      <c r="Q83" s="127">
        <v>2404161</v>
      </c>
      <c r="R83" s="127">
        <v>289527</v>
      </c>
      <c r="S83" s="127">
        <v>0</v>
      </c>
      <c r="T83" s="127">
        <v>0</v>
      </c>
      <c r="U83" s="127">
        <v>0</v>
      </c>
      <c r="V83" s="127">
        <v>0</v>
      </c>
      <c r="W83" s="127">
        <v>67575398</v>
      </c>
      <c r="X83" s="127">
        <v>340985335</v>
      </c>
      <c r="Y83" s="131">
        <v>1890.8999999999999</v>
      </c>
      <c r="Z83" s="35"/>
      <c r="AA83" s="35"/>
      <c r="AB83" s="35"/>
      <c r="AC83" s="35"/>
      <c r="AD83" s="35"/>
      <c r="AE83" s="35"/>
      <c r="AF83" s="35"/>
      <c r="AG83" s="35"/>
      <c r="AH83" s="35"/>
      <c r="AI83" s="35"/>
    </row>
    <row r="84" spans="1:35" x14ac:dyDescent="0.25">
      <c r="A84" s="101"/>
      <c r="B84" s="101"/>
      <c r="C84" s="67" t="s">
        <v>164</v>
      </c>
      <c r="D84" s="125" t="s">
        <v>165</v>
      </c>
      <c r="E84" s="126"/>
      <c r="F84" s="127">
        <v>1290</v>
      </c>
      <c r="G84" s="127">
        <v>0</v>
      </c>
      <c r="H84" s="128">
        <v>14.241049503579811</v>
      </c>
      <c r="I84" s="129">
        <v>2.4511808280627747</v>
      </c>
      <c r="J84" s="128">
        <v>1.9711965715283271</v>
      </c>
      <c r="K84" s="128">
        <v>11.452401893420321</v>
      </c>
      <c r="L84" s="127">
        <v>7808739</v>
      </c>
      <c r="M84" s="127">
        <v>13111543</v>
      </c>
      <c r="N84" s="127">
        <v>29420456</v>
      </c>
      <c r="O84" s="127">
        <v>1087709</v>
      </c>
      <c r="P84" s="127">
        <v>914760</v>
      </c>
      <c r="Q84" s="127">
        <v>2065891</v>
      </c>
      <c r="R84" s="127">
        <v>65564</v>
      </c>
      <c r="S84" s="127">
        <v>0</v>
      </c>
      <c r="T84" s="127">
        <v>0</v>
      </c>
      <c r="U84" s="127">
        <v>0</v>
      </c>
      <c r="V84" s="127">
        <v>0</v>
      </c>
      <c r="W84" s="127">
        <v>23659414</v>
      </c>
      <c r="X84" s="127">
        <v>57993502</v>
      </c>
      <c r="Y84" s="131">
        <v>1195.8000000000002</v>
      </c>
      <c r="Z84" s="35"/>
      <c r="AA84" s="35"/>
      <c r="AB84" s="35"/>
      <c r="AC84" s="35"/>
      <c r="AD84" s="35"/>
      <c r="AE84" s="35"/>
      <c r="AF84" s="35"/>
      <c r="AG84" s="35"/>
      <c r="AH84" s="35"/>
      <c r="AI84" s="35"/>
    </row>
    <row r="85" spans="1:35" x14ac:dyDescent="0.25">
      <c r="A85" s="101"/>
      <c r="B85" s="101"/>
      <c r="C85" s="67" t="s">
        <v>166</v>
      </c>
      <c r="D85" s="125" t="s">
        <v>167</v>
      </c>
      <c r="E85" s="126"/>
      <c r="F85" s="127">
        <v>323</v>
      </c>
      <c r="G85" s="127">
        <v>0</v>
      </c>
      <c r="H85" s="128">
        <v>17.728730261754038</v>
      </c>
      <c r="I85" s="129">
        <v>5.6438258086006812</v>
      </c>
      <c r="J85" s="128">
        <v>2.4174187302993513</v>
      </c>
      <c r="K85" s="128">
        <v>7.5937433316736609</v>
      </c>
      <c r="L85" s="127">
        <v>1724672</v>
      </c>
      <c r="M85" s="127">
        <v>3866052</v>
      </c>
      <c r="N85" s="127">
        <v>7975943</v>
      </c>
      <c r="O85" s="127">
        <v>283904</v>
      </c>
      <c r="P85" s="127">
        <v>206289</v>
      </c>
      <c r="Q85" s="127">
        <v>449888</v>
      </c>
      <c r="R85" s="127">
        <v>19133</v>
      </c>
      <c r="S85" s="127">
        <v>0</v>
      </c>
      <c r="T85" s="127">
        <v>0</v>
      </c>
      <c r="U85" s="127">
        <v>0</v>
      </c>
      <c r="V85" s="127">
        <v>0</v>
      </c>
      <c r="W85" s="127">
        <v>3416334</v>
      </c>
      <c r="X85" s="127">
        <v>19281194</v>
      </c>
      <c r="Y85" s="131">
        <v>305</v>
      </c>
      <c r="Z85" s="35"/>
      <c r="AA85" s="35"/>
      <c r="AB85" s="35"/>
      <c r="AC85" s="35"/>
      <c r="AD85" s="35"/>
      <c r="AE85" s="35"/>
      <c r="AF85" s="35"/>
      <c r="AG85" s="35"/>
      <c r="AH85" s="35"/>
      <c r="AI85" s="35"/>
    </row>
    <row r="86" spans="1:35" x14ac:dyDescent="0.25">
      <c r="A86" s="101"/>
      <c r="B86" s="101"/>
      <c r="C86" s="67" t="s">
        <v>168</v>
      </c>
      <c r="D86" s="125" t="s">
        <v>169</v>
      </c>
      <c r="E86" s="126"/>
      <c r="F86" s="127">
        <v>8211</v>
      </c>
      <c r="G86" s="127">
        <v>300</v>
      </c>
      <c r="H86" s="128">
        <v>15.165938088664154</v>
      </c>
      <c r="I86" s="129">
        <v>6.3063119065678173</v>
      </c>
      <c r="J86" s="128">
        <v>12.881336267043368</v>
      </c>
      <c r="K86" s="128">
        <v>30.978098010310184</v>
      </c>
      <c r="L86" s="127">
        <v>220690370</v>
      </c>
      <c r="M86" s="127">
        <v>285546076</v>
      </c>
      <c r="N86" s="127">
        <v>285658770</v>
      </c>
      <c r="O86" s="127">
        <v>22572615</v>
      </c>
      <c r="P86" s="127">
        <v>19142498</v>
      </c>
      <c r="Q86" s="127">
        <v>18835549</v>
      </c>
      <c r="R86" s="127">
        <v>1571405</v>
      </c>
      <c r="S86" s="127">
        <v>19399636</v>
      </c>
      <c r="T86" s="127">
        <v>18910208</v>
      </c>
      <c r="U86" s="127">
        <v>979707</v>
      </c>
      <c r="V86" s="127">
        <v>911911</v>
      </c>
      <c r="W86" s="127">
        <v>583489483</v>
      </c>
      <c r="X86" s="127">
        <v>3679666674</v>
      </c>
      <c r="Y86" s="131">
        <v>10015.459999999999</v>
      </c>
      <c r="Z86" s="35"/>
      <c r="AA86" s="35"/>
      <c r="AB86" s="35"/>
      <c r="AC86" s="35"/>
      <c r="AD86" s="35"/>
      <c r="AE86" s="35"/>
      <c r="AF86" s="35"/>
      <c r="AG86" s="35"/>
      <c r="AH86" s="35"/>
      <c r="AI86" s="35"/>
    </row>
    <row r="87" spans="1:35" x14ac:dyDescent="0.25">
      <c r="A87" s="101"/>
      <c r="B87" s="101"/>
      <c r="C87" s="67" t="s">
        <v>170</v>
      </c>
      <c r="D87" s="125" t="s">
        <v>171</v>
      </c>
      <c r="E87" s="126"/>
      <c r="F87" s="127">
        <v>1307</v>
      </c>
      <c r="G87" s="127">
        <v>17</v>
      </c>
      <c r="H87" s="128">
        <v>14.751658495362371</v>
      </c>
      <c r="I87" s="129">
        <v>6.2920015144280184</v>
      </c>
      <c r="J87" s="128">
        <v>4.7393591654627603</v>
      </c>
      <c r="K87" s="128">
        <v>11.111473469206215</v>
      </c>
      <c r="L87" s="127">
        <v>22032828</v>
      </c>
      <c r="M87" s="127">
        <v>30785934</v>
      </c>
      <c r="N87" s="127">
        <v>43116590</v>
      </c>
      <c r="O87" s="127">
        <v>2502230</v>
      </c>
      <c r="P87" s="127">
        <v>2048081</v>
      </c>
      <c r="Q87" s="127">
        <v>2922830</v>
      </c>
      <c r="R87" s="127">
        <v>139357</v>
      </c>
      <c r="S87" s="127">
        <v>780136</v>
      </c>
      <c r="T87" s="127">
        <v>764001</v>
      </c>
      <c r="U87" s="127">
        <v>22251</v>
      </c>
      <c r="V87" s="127">
        <v>21871</v>
      </c>
      <c r="W87" s="127">
        <v>32476948</v>
      </c>
      <c r="X87" s="127">
        <v>204345006</v>
      </c>
      <c r="Y87" s="131">
        <v>2628.49</v>
      </c>
      <c r="Z87" s="35"/>
      <c r="AA87" s="35"/>
      <c r="AB87" s="35"/>
      <c r="AC87" s="35"/>
      <c r="AD87" s="35"/>
      <c r="AE87" s="35"/>
      <c r="AF87" s="35"/>
      <c r="AG87" s="35"/>
      <c r="AH87" s="35"/>
      <c r="AI87" s="35"/>
    </row>
    <row r="88" spans="1:35" x14ac:dyDescent="0.25">
      <c r="A88" s="101"/>
      <c r="B88" s="101"/>
      <c r="C88" s="67" t="s">
        <v>172</v>
      </c>
      <c r="D88" s="125" t="s">
        <v>173</v>
      </c>
      <c r="E88" s="126"/>
      <c r="F88" s="127">
        <v>695</v>
      </c>
      <c r="G88" s="127">
        <v>0</v>
      </c>
      <c r="H88" s="128">
        <v>16.062057651699664</v>
      </c>
      <c r="I88" s="129">
        <v>3.3237252252146208</v>
      </c>
      <c r="J88" s="128">
        <v>1.6494954693050745</v>
      </c>
      <c r="K88" s="128">
        <v>7.9712640272436186</v>
      </c>
      <c r="L88" s="127">
        <v>5502245</v>
      </c>
      <c r="M88" s="127">
        <v>8258713</v>
      </c>
      <c r="N88" s="127">
        <v>16262737</v>
      </c>
      <c r="O88" s="127">
        <v>1229853</v>
      </c>
      <c r="P88" s="127">
        <v>531510</v>
      </c>
      <c r="Q88" s="127">
        <v>1012494</v>
      </c>
      <c r="R88" s="127">
        <v>52627</v>
      </c>
      <c r="S88" s="127">
        <v>0</v>
      </c>
      <c r="T88" s="127">
        <v>0</v>
      </c>
      <c r="U88" s="127">
        <v>0</v>
      </c>
      <c r="V88" s="127">
        <v>0</v>
      </c>
      <c r="W88" s="127">
        <v>8070857</v>
      </c>
      <c r="X88" s="127">
        <v>26825311</v>
      </c>
      <c r="Y88" s="131">
        <v>1056.7</v>
      </c>
      <c r="Z88" s="35"/>
      <c r="AA88" s="35"/>
      <c r="AB88" s="35"/>
      <c r="AC88" s="35"/>
      <c r="AD88" s="35"/>
      <c r="AE88" s="35"/>
      <c r="AF88" s="35"/>
      <c r="AG88" s="35"/>
      <c r="AH88" s="35"/>
      <c r="AI88" s="35"/>
    </row>
    <row r="89" spans="1:35" x14ac:dyDescent="0.25">
      <c r="A89" s="101"/>
      <c r="B89" s="101"/>
      <c r="C89" s="67" t="s">
        <v>174</v>
      </c>
      <c r="D89" s="125" t="s">
        <v>175</v>
      </c>
      <c r="E89" s="126"/>
      <c r="F89" s="127">
        <v>1839</v>
      </c>
      <c r="G89" s="127">
        <v>0</v>
      </c>
      <c r="H89" s="128">
        <v>15.521881325357736</v>
      </c>
      <c r="I89" s="129">
        <v>4.5643589836732819</v>
      </c>
      <c r="J89" s="128">
        <v>1.9755534446517913</v>
      </c>
      <c r="K89" s="128">
        <v>6.7182064840809073</v>
      </c>
      <c r="L89" s="127">
        <v>12053997</v>
      </c>
      <c r="M89" s="127">
        <v>25113951</v>
      </c>
      <c r="N89" s="127">
        <v>53426300</v>
      </c>
      <c r="O89" s="127">
        <v>2799370</v>
      </c>
      <c r="P89" s="127">
        <v>1768838</v>
      </c>
      <c r="Q89" s="127">
        <v>3441999</v>
      </c>
      <c r="R89" s="127">
        <v>174890</v>
      </c>
      <c r="S89" s="127">
        <v>0</v>
      </c>
      <c r="T89" s="127">
        <v>0</v>
      </c>
      <c r="U89" s="127">
        <v>0</v>
      </c>
      <c r="V89" s="127">
        <v>0</v>
      </c>
      <c r="W89" s="127">
        <v>23124060</v>
      </c>
      <c r="X89" s="127">
        <v>105546511</v>
      </c>
      <c r="Y89" s="131">
        <v>2180.1999999999998</v>
      </c>
      <c r="Z89" s="35"/>
      <c r="AA89" s="35"/>
      <c r="AB89" s="35"/>
      <c r="AC89" s="35"/>
      <c r="AD89" s="35"/>
      <c r="AE89" s="35"/>
      <c r="AF89" s="35"/>
      <c r="AG89" s="35"/>
      <c r="AH89" s="35"/>
      <c r="AI89" s="35"/>
    </row>
    <row r="90" spans="1:35" x14ac:dyDescent="0.25">
      <c r="A90" s="101"/>
      <c r="B90" s="101"/>
      <c r="C90" s="67" t="s">
        <v>176</v>
      </c>
      <c r="D90" s="125" t="s">
        <v>177</v>
      </c>
      <c r="E90" s="126"/>
      <c r="F90" s="127">
        <v>765</v>
      </c>
      <c r="G90" s="127">
        <v>31</v>
      </c>
      <c r="H90" s="128">
        <v>13.48495653488963</v>
      </c>
      <c r="I90" s="129">
        <v>3.5304614332856485</v>
      </c>
      <c r="J90" s="128">
        <v>3.8296653189568572</v>
      </c>
      <c r="K90" s="128">
        <v>14.627796208850143</v>
      </c>
      <c r="L90" s="127">
        <v>15535111</v>
      </c>
      <c r="M90" s="127">
        <v>20097988</v>
      </c>
      <c r="N90" s="127">
        <v>27017933</v>
      </c>
      <c r="O90" s="127">
        <v>1543665</v>
      </c>
      <c r="P90" s="127">
        <v>1628109</v>
      </c>
      <c r="Q90" s="127">
        <v>2003561</v>
      </c>
      <c r="R90" s="127">
        <v>113430</v>
      </c>
      <c r="S90" s="127">
        <v>1030103</v>
      </c>
      <c r="T90" s="127">
        <v>1007038</v>
      </c>
      <c r="U90" s="127">
        <v>182264</v>
      </c>
      <c r="V90" s="127">
        <v>173946</v>
      </c>
      <c r="W90" s="127">
        <v>29307682</v>
      </c>
      <c r="X90" s="127">
        <v>103469641</v>
      </c>
      <c r="Y90" s="131">
        <v>2048.54</v>
      </c>
      <c r="Z90" s="35"/>
      <c r="AA90" s="35"/>
      <c r="AB90" s="35"/>
      <c r="AC90" s="35"/>
      <c r="AD90" s="35"/>
      <c r="AE90" s="35"/>
      <c r="AF90" s="35"/>
      <c r="AG90" s="35"/>
      <c r="AH90" s="35"/>
      <c r="AI90" s="35"/>
    </row>
    <row r="91" spans="1:35" x14ac:dyDescent="0.25">
      <c r="A91" s="101"/>
      <c r="B91" s="101"/>
      <c r="C91" s="67" t="s">
        <v>178</v>
      </c>
      <c r="D91" s="125" t="s">
        <v>179</v>
      </c>
      <c r="E91" s="126"/>
      <c r="F91" s="127">
        <v>4355</v>
      </c>
      <c r="G91" s="127">
        <v>209</v>
      </c>
      <c r="H91" s="128">
        <v>13.1254752076947</v>
      </c>
      <c r="I91" s="129">
        <v>4.6368601504084612</v>
      </c>
      <c r="J91" s="128">
        <v>13.551381257709959</v>
      </c>
      <c r="K91" s="128">
        <v>38.359647036674652</v>
      </c>
      <c r="L91" s="127">
        <v>99616092</v>
      </c>
      <c r="M91" s="127">
        <v>139294687</v>
      </c>
      <c r="N91" s="127">
        <v>137204845</v>
      </c>
      <c r="O91" s="127">
        <v>10905273</v>
      </c>
      <c r="P91" s="127">
        <v>10887628</v>
      </c>
      <c r="Q91" s="127">
        <v>10453324</v>
      </c>
      <c r="R91" s="127">
        <v>827368</v>
      </c>
      <c r="S91" s="127">
        <v>11687043</v>
      </c>
      <c r="T91" s="127">
        <v>11485500</v>
      </c>
      <c r="U91" s="127">
        <v>783226</v>
      </c>
      <c r="V91" s="127">
        <v>763112</v>
      </c>
      <c r="W91" s="127">
        <v>400985819</v>
      </c>
      <c r="X91" s="127">
        <v>1859315165</v>
      </c>
      <c r="Y91" s="131">
        <v>7256.02</v>
      </c>
      <c r="Z91" s="35"/>
      <c r="AA91" s="35"/>
      <c r="AB91" s="35"/>
      <c r="AC91" s="35"/>
      <c r="AD91" s="35"/>
      <c r="AE91" s="35"/>
      <c r="AF91" s="35"/>
      <c r="AG91" s="35"/>
      <c r="AH91" s="35"/>
      <c r="AI91" s="35"/>
    </row>
    <row r="92" spans="1:35" x14ac:dyDescent="0.25">
      <c r="A92" s="101"/>
      <c r="B92" s="101"/>
      <c r="C92" s="67" t="s">
        <v>180</v>
      </c>
      <c r="D92" s="125" t="s">
        <v>181</v>
      </c>
      <c r="E92" s="126"/>
      <c r="F92" s="127">
        <v>2612</v>
      </c>
      <c r="G92" s="127">
        <v>55</v>
      </c>
      <c r="H92" s="128">
        <v>14.618576269679899</v>
      </c>
      <c r="I92" s="129">
        <v>6.7387590408326252</v>
      </c>
      <c r="J92" s="128">
        <v>8.6554977595514835</v>
      </c>
      <c r="K92" s="128">
        <v>18.776610557425865</v>
      </c>
      <c r="L92" s="127">
        <v>65655468</v>
      </c>
      <c r="M92" s="127">
        <v>105325549</v>
      </c>
      <c r="N92" s="127">
        <v>98678679</v>
      </c>
      <c r="O92" s="127">
        <v>18630868</v>
      </c>
      <c r="P92" s="127">
        <v>6830707</v>
      </c>
      <c r="Q92" s="127">
        <v>6750225</v>
      </c>
      <c r="R92" s="127">
        <v>872886</v>
      </c>
      <c r="S92" s="127">
        <v>3892887</v>
      </c>
      <c r="T92" s="127">
        <v>3684075</v>
      </c>
      <c r="U92" s="127">
        <v>164911</v>
      </c>
      <c r="V92" s="127">
        <v>155225</v>
      </c>
      <c r="W92" s="127">
        <v>126746346</v>
      </c>
      <c r="X92" s="127">
        <v>854113085</v>
      </c>
      <c r="Y92" s="131">
        <v>6763.2300000000005</v>
      </c>
      <c r="Z92" s="35"/>
      <c r="AA92" s="35"/>
      <c r="AB92" s="35"/>
      <c r="AC92" s="35"/>
      <c r="AD92" s="35"/>
      <c r="AE92" s="35"/>
      <c r="AF92" s="35"/>
      <c r="AG92" s="35"/>
      <c r="AH92" s="35"/>
      <c r="AI92" s="35"/>
    </row>
    <row r="93" spans="1:35" x14ac:dyDescent="0.25">
      <c r="A93" s="101"/>
      <c r="B93" s="101"/>
      <c r="C93" s="67" t="s">
        <v>182</v>
      </c>
      <c r="D93" s="125" t="s">
        <v>183</v>
      </c>
      <c r="E93" s="126"/>
      <c r="F93" s="127">
        <v>597</v>
      </c>
      <c r="G93" s="127">
        <v>3</v>
      </c>
      <c r="H93" s="128">
        <v>19.264514259803178</v>
      </c>
      <c r="I93" s="129">
        <v>7.2118167966546487</v>
      </c>
      <c r="J93" s="128">
        <v>3.1564758123324572</v>
      </c>
      <c r="K93" s="128">
        <v>8.4317135351537882</v>
      </c>
      <c r="L93" s="127">
        <v>4528145</v>
      </c>
      <c r="M93" s="127">
        <v>4695563</v>
      </c>
      <c r="N93" s="127">
        <v>17886119</v>
      </c>
      <c r="O93" s="127">
        <v>171288</v>
      </c>
      <c r="P93" s="127">
        <v>267757</v>
      </c>
      <c r="Q93" s="127">
        <v>928449</v>
      </c>
      <c r="R93" s="127">
        <v>12617</v>
      </c>
      <c r="S93" s="127">
        <v>485796</v>
      </c>
      <c r="T93" s="127">
        <v>482587</v>
      </c>
      <c r="U93" s="127">
        <v>16793</v>
      </c>
      <c r="V93" s="127">
        <v>16435</v>
      </c>
      <c r="W93" s="127">
        <v>7828416</v>
      </c>
      <c r="X93" s="127">
        <v>56457102</v>
      </c>
      <c r="Y93" s="131">
        <v>735.33999999999992</v>
      </c>
      <c r="Z93" s="35"/>
      <c r="AA93" s="35"/>
      <c r="AB93" s="35"/>
      <c r="AC93" s="35"/>
      <c r="AD93" s="35"/>
      <c r="AE93" s="35"/>
      <c r="AF93" s="35"/>
      <c r="AG93" s="35"/>
      <c r="AH93" s="35"/>
      <c r="AI93" s="35"/>
    </row>
    <row r="94" spans="1:35" x14ac:dyDescent="0.25">
      <c r="A94" s="101"/>
      <c r="B94" s="101"/>
      <c r="C94" s="67" t="s">
        <v>184</v>
      </c>
      <c r="D94" s="125" t="s">
        <v>185</v>
      </c>
      <c r="E94" s="126"/>
      <c r="F94" s="127">
        <v>3644</v>
      </c>
      <c r="G94" s="127">
        <v>9</v>
      </c>
      <c r="H94" s="128">
        <v>16.026774777364025</v>
      </c>
      <c r="I94" s="129">
        <v>4.6260582149343801</v>
      </c>
      <c r="J94" s="128">
        <v>3.8003109852839607</v>
      </c>
      <c r="K94" s="128">
        <v>13.166009897683999</v>
      </c>
      <c r="L94" s="127">
        <v>47297647</v>
      </c>
      <c r="M94" s="127">
        <v>90561881</v>
      </c>
      <c r="N94" s="127">
        <v>111303659</v>
      </c>
      <c r="O94" s="127">
        <v>9997760</v>
      </c>
      <c r="P94" s="127">
        <v>5576680</v>
      </c>
      <c r="Q94" s="127">
        <v>6944857</v>
      </c>
      <c r="R94" s="127">
        <v>509208</v>
      </c>
      <c r="S94" s="127">
        <v>420442</v>
      </c>
      <c r="T94" s="127">
        <v>418575</v>
      </c>
      <c r="U94" s="127">
        <v>52256</v>
      </c>
      <c r="V94" s="127">
        <v>51463</v>
      </c>
      <c r="W94" s="127">
        <v>91436056</v>
      </c>
      <c r="X94" s="127">
        <v>422988518</v>
      </c>
      <c r="Y94" s="131">
        <v>7601.17</v>
      </c>
      <c r="Z94" s="35"/>
      <c r="AA94" s="35"/>
      <c r="AB94" s="35"/>
      <c r="AC94" s="35"/>
      <c r="AD94" s="35"/>
      <c r="AE94" s="35"/>
      <c r="AF94" s="35"/>
      <c r="AG94" s="35"/>
      <c r="AH94" s="35"/>
      <c r="AI94" s="35"/>
    </row>
    <row r="95" spans="1:35" x14ac:dyDescent="0.25">
      <c r="A95" s="101"/>
      <c r="B95" s="101"/>
      <c r="C95" s="67" t="s">
        <v>186</v>
      </c>
      <c r="D95" s="125" t="s">
        <v>187</v>
      </c>
      <c r="E95" s="126"/>
      <c r="F95" s="127">
        <v>2930</v>
      </c>
      <c r="G95" s="127">
        <v>27</v>
      </c>
      <c r="H95" s="128">
        <v>14.850745813287842</v>
      </c>
      <c r="I95" s="129">
        <v>4.5204675953681548</v>
      </c>
      <c r="J95" s="128">
        <v>5.2124216938231251</v>
      </c>
      <c r="K95" s="128">
        <v>17.123969592426693</v>
      </c>
      <c r="L95" s="127">
        <v>44507892</v>
      </c>
      <c r="M95" s="127">
        <v>88584593</v>
      </c>
      <c r="N95" s="127">
        <v>89562858</v>
      </c>
      <c r="O95" s="127">
        <v>14311924</v>
      </c>
      <c r="P95" s="127">
        <v>5912725</v>
      </c>
      <c r="Q95" s="127">
        <v>6030866</v>
      </c>
      <c r="R95" s="127">
        <v>889252</v>
      </c>
      <c r="S95" s="127">
        <v>2123401</v>
      </c>
      <c r="T95" s="127">
        <v>2065629</v>
      </c>
      <c r="U95" s="127">
        <v>158516</v>
      </c>
      <c r="V95" s="127">
        <v>150731</v>
      </c>
      <c r="W95" s="127">
        <v>103272366</v>
      </c>
      <c r="X95" s="127">
        <v>466839384</v>
      </c>
      <c r="Y95" s="131">
        <v>6238.99</v>
      </c>
      <c r="Z95" s="35"/>
      <c r="AA95" s="35"/>
      <c r="AB95" s="35"/>
      <c r="AC95" s="35"/>
      <c r="AD95" s="35"/>
      <c r="AE95" s="35"/>
      <c r="AF95" s="35"/>
      <c r="AG95" s="35"/>
      <c r="AH95" s="35"/>
      <c r="AI95" s="35"/>
    </row>
    <row r="96" spans="1:35" x14ac:dyDescent="0.25">
      <c r="A96" s="101"/>
      <c r="B96" s="101"/>
      <c r="C96" s="67" t="s">
        <v>188</v>
      </c>
      <c r="D96" s="125" t="s">
        <v>189</v>
      </c>
      <c r="E96" s="126"/>
      <c r="F96" s="127">
        <v>1864</v>
      </c>
      <c r="G96" s="127">
        <v>32</v>
      </c>
      <c r="H96" s="128">
        <v>15.763501225251662</v>
      </c>
      <c r="I96" s="129">
        <v>4.9683857407394001</v>
      </c>
      <c r="J96" s="128">
        <v>4.4870708206048571</v>
      </c>
      <c r="K96" s="128">
        <v>14.236403948754036</v>
      </c>
      <c r="L96" s="127">
        <v>34348089</v>
      </c>
      <c r="M96" s="127">
        <v>47166366</v>
      </c>
      <c r="N96" s="127">
        <v>63169709</v>
      </c>
      <c r="O96" s="127">
        <v>4596031</v>
      </c>
      <c r="P96" s="127">
        <v>3070910</v>
      </c>
      <c r="Q96" s="127">
        <v>4007340</v>
      </c>
      <c r="R96" s="127">
        <v>219498</v>
      </c>
      <c r="S96" s="127">
        <v>3231384</v>
      </c>
      <c r="T96" s="127">
        <v>3194798</v>
      </c>
      <c r="U96" s="127">
        <v>153451</v>
      </c>
      <c r="V96" s="127">
        <v>149919</v>
      </c>
      <c r="W96" s="127">
        <v>57050111</v>
      </c>
      <c r="X96" s="127">
        <v>283446958</v>
      </c>
      <c r="Y96" s="131">
        <v>3271.6499999999996</v>
      </c>
      <c r="Z96" s="35"/>
      <c r="AA96" s="35"/>
      <c r="AB96" s="35"/>
      <c r="AC96" s="35"/>
      <c r="AD96" s="35"/>
      <c r="AE96" s="35"/>
      <c r="AF96" s="35"/>
      <c r="AG96" s="35"/>
      <c r="AH96" s="35"/>
      <c r="AI96" s="35"/>
    </row>
    <row r="97" spans="1:35" x14ac:dyDescent="0.25">
      <c r="A97" s="101"/>
      <c r="B97" s="101"/>
      <c r="C97" s="67" t="s">
        <v>190</v>
      </c>
      <c r="D97" s="125" t="s">
        <v>191</v>
      </c>
      <c r="E97" s="126"/>
      <c r="F97" s="127">
        <v>0</v>
      </c>
      <c r="G97" s="127">
        <v>0</v>
      </c>
      <c r="H97" s="128" t="s">
        <v>72</v>
      </c>
      <c r="I97" s="129" t="s">
        <v>72</v>
      </c>
      <c r="J97" s="128" t="s">
        <v>72</v>
      </c>
      <c r="K97" s="128" t="s">
        <v>72</v>
      </c>
      <c r="L97" s="127">
        <v>0</v>
      </c>
      <c r="M97" s="127">
        <v>0</v>
      </c>
      <c r="N97" s="127">
        <v>0</v>
      </c>
      <c r="O97" s="127">
        <v>0</v>
      </c>
      <c r="P97" s="127">
        <v>0</v>
      </c>
      <c r="Q97" s="127">
        <v>0</v>
      </c>
      <c r="R97" s="127">
        <v>0</v>
      </c>
      <c r="S97" s="127">
        <v>0</v>
      </c>
      <c r="T97" s="127">
        <v>0</v>
      </c>
      <c r="U97" s="127">
        <v>0</v>
      </c>
      <c r="V97" s="127">
        <v>0</v>
      </c>
      <c r="W97" s="127">
        <v>0</v>
      </c>
      <c r="X97" s="127">
        <v>0</v>
      </c>
      <c r="Y97" s="131">
        <v>0</v>
      </c>
      <c r="Z97" s="35"/>
      <c r="AA97" s="35"/>
      <c r="AB97" s="35"/>
      <c r="AC97" s="35"/>
      <c r="AD97" s="35"/>
      <c r="AE97" s="35"/>
      <c r="AF97" s="35"/>
      <c r="AG97" s="35"/>
      <c r="AH97" s="35"/>
      <c r="AI97" s="35"/>
    </row>
    <row r="98" spans="1:35" x14ac:dyDescent="0.25">
      <c r="A98" s="101"/>
      <c r="B98" s="101"/>
      <c r="C98" s="67" t="s">
        <v>192</v>
      </c>
      <c r="D98" s="125" t="s">
        <v>193</v>
      </c>
      <c r="E98" s="126"/>
      <c r="F98" s="127">
        <v>529</v>
      </c>
      <c r="G98" s="127">
        <v>0</v>
      </c>
      <c r="H98" s="128">
        <v>20.889126779133008</v>
      </c>
      <c r="I98" s="129">
        <v>2.0776965669189607</v>
      </c>
      <c r="J98" s="128">
        <v>0.64312728202968472</v>
      </c>
      <c r="K98" s="128">
        <v>6.4659910129992113</v>
      </c>
      <c r="L98" s="127">
        <v>1674710</v>
      </c>
      <c r="M98" s="127">
        <v>3068371</v>
      </c>
      <c r="N98" s="127">
        <v>14322776</v>
      </c>
      <c r="O98" s="127">
        <v>180510</v>
      </c>
      <c r="P98" s="127">
        <v>197506</v>
      </c>
      <c r="Q98" s="127">
        <v>685657</v>
      </c>
      <c r="R98" s="127">
        <v>24711</v>
      </c>
      <c r="S98" s="127">
        <v>0</v>
      </c>
      <c r="T98" s="127">
        <v>0</v>
      </c>
      <c r="U98" s="127">
        <v>0</v>
      </c>
      <c r="V98" s="127">
        <v>0</v>
      </c>
      <c r="W98" s="127">
        <v>4433452</v>
      </c>
      <c r="X98" s="127">
        <v>9211368</v>
      </c>
      <c r="Y98" s="131">
        <v>345.3</v>
      </c>
      <c r="Z98" s="35"/>
      <c r="AA98" s="35"/>
      <c r="AB98" s="35"/>
      <c r="AC98" s="35"/>
      <c r="AD98" s="35"/>
      <c r="AE98" s="35"/>
      <c r="AF98" s="35"/>
      <c r="AG98" s="35"/>
      <c r="AH98" s="35"/>
      <c r="AI98" s="35"/>
    </row>
    <row r="99" spans="1:35" x14ac:dyDescent="0.25">
      <c r="A99" s="101"/>
      <c r="B99" s="101"/>
      <c r="C99" s="67" t="s">
        <v>194</v>
      </c>
      <c r="D99" s="125" t="s">
        <v>195</v>
      </c>
      <c r="E99" s="126"/>
      <c r="F99" s="127">
        <v>349</v>
      </c>
      <c r="G99" s="127">
        <v>0</v>
      </c>
      <c r="H99" s="128">
        <v>15.059760914652577</v>
      </c>
      <c r="I99" s="129">
        <v>1.6729325241234607</v>
      </c>
      <c r="J99" s="128">
        <v>0.98175019671702302</v>
      </c>
      <c r="K99" s="128">
        <v>8.8377283765333665</v>
      </c>
      <c r="L99" s="127">
        <v>1852817</v>
      </c>
      <c r="M99" s="127">
        <v>2571636</v>
      </c>
      <c r="N99" s="127">
        <v>7224845</v>
      </c>
      <c r="O99" s="127">
        <v>203761</v>
      </c>
      <c r="P99" s="127">
        <v>203986</v>
      </c>
      <c r="Q99" s="127">
        <v>479745</v>
      </c>
      <c r="R99" s="127">
        <v>21650</v>
      </c>
      <c r="S99" s="127">
        <v>0</v>
      </c>
      <c r="T99" s="127">
        <v>0</v>
      </c>
      <c r="U99" s="127">
        <v>0</v>
      </c>
      <c r="V99" s="127">
        <v>0</v>
      </c>
      <c r="W99" s="127">
        <v>4239856</v>
      </c>
      <c r="X99" s="127">
        <v>7092993</v>
      </c>
      <c r="Y99" s="131">
        <v>428.2</v>
      </c>
      <c r="Z99" s="35"/>
      <c r="AA99" s="35"/>
      <c r="AB99" s="35"/>
      <c r="AC99" s="35"/>
      <c r="AD99" s="35"/>
      <c r="AE99" s="35"/>
      <c r="AF99" s="35"/>
      <c r="AG99" s="35"/>
      <c r="AH99" s="35"/>
      <c r="AI99" s="35"/>
    </row>
    <row r="100" spans="1:35" x14ac:dyDescent="0.25">
      <c r="A100" s="101"/>
      <c r="B100" s="101"/>
      <c r="C100" s="67" t="s">
        <v>196</v>
      </c>
      <c r="D100" s="125" t="s">
        <v>197</v>
      </c>
      <c r="E100" s="126"/>
      <c r="F100" s="127">
        <v>2890</v>
      </c>
      <c r="G100" s="127">
        <v>20</v>
      </c>
      <c r="H100" s="128">
        <v>15.923654052612509</v>
      </c>
      <c r="I100" s="129">
        <v>3.9258349000609343</v>
      </c>
      <c r="J100" s="128">
        <v>2.7618516164237521</v>
      </c>
      <c r="K100" s="128">
        <v>11.202399184921882</v>
      </c>
      <c r="L100" s="127">
        <v>35722951</v>
      </c>
      <c r="M100" s="127">
        <v>57788361</v>
      </c>
      <c r="N100" s="127">
        <v>100073016</v>
      </c>
      <c r="O100" s="127">
        <v>6073036</v>
      </c>
      <c r="P100" s="127">
        <v>3699838</v>
      </c>
      <c r="Q100" s="127">
        <v>6284551</v>
      </c>
      <c r="R100" s="127">
        <v>296907</v>
      </c>
      <c r="S100" s="127">
        <v>1278717</v>
      </c>
      <c r="T100" s="127">
        <v>1192872</v>
      </c>
      <c r="U100" s="127">
        <v>81067</v>
      </c>
      <c r="V100" s="127">
        <v>77506</v>
      </c>
      <c r="W100" s="127">
        <v>70402049</v>
      </c>
      <c r="X100" s="127">
        <v>276386821</v>
      </c>
      <c r="Y100" s="131">
        <v>4950.3599999999997</v>
      </c>
      <c r="Z100" s="35"/>
      <c r="AA100" s="35"/>
      <c r="AB100" s="35"/>
      <c r="AC100" s="35"/>
      <c r="AD100" s="35"/>
      <c r="AE100" s="35"/>
      <c r="AF100" s="35"/>
      <c r="AG100" s="35"/>
      <c r="AH100" s="35"/>
      <c r="AI100" s="35"/>
    </row>
    <row r="101" spans="1:35" x14ac:dyDescent="0.25">
      <c r="A101" s="101"/>
      <c r="B101" s="101"/>
      <c r="C101" s="67" t="s">
        <v>198</v>
      </c>
      <c r="D101" s="125" t="s">
        <v>199</v>
      </c>
      <c r="E101" s="126"/>
      <c r="F101" s="127">
        <v>304</v>
      </c>
      <c r="G101" s="127">
        <v>0</v>
      </c>
      <c r="H101" s="128">
        <v>13.665694438398249</v>
      </c>
      <c r="I101" s="129">
        <v>2.7892073499360657</v>
      </c>
      <c r="J101" s="128">
        <v>1.0810076619808897</v>
      </c>
      <c r="K101" s="128">
        <v>5.29638658615207</v>
      </c>
      <c r="L101" s="127">
        <v>1399659</v>
      </c>
      <c r="M101" s="127">
        <v>2021401</v>
      </c>
      <c r="N101" s="127">
        <v>6592290</v>
      </c>
      <c r="O101" s="127">
        <v>114946</v>
      </c>
      <c r="P101" s="127">
        <v>169246</v>
      </c>
      <c r="Q101" s="127">
        <v>482397</v>
      </c>
      <c r="R101" s="127">
        <v>8671</v>
      </c>
      <c r="S101" s="127">
        <v>0</v>
      </c>
      <c r="T101" s="127">
        <v>0</v>
      </c>
      <c r="U101" s="127">
        <v>0</v>
      </c>
      <c r="V101" s="127">
        <v>0</v>
      </c>
      <c r="W101" s="127">
        <v>2554961</v>
      </c>
      <c r="X101" s="127">
        <v>7126316</v>
      </c>
      <c r="Y101" s="131">
        <v>237.9</v>
      </c>
      <c r="Z101" s="35"/>
      <c r="AA101" s="35"/>
      <c r="AB101" s="35"/>
      <c r="AC101" s="35"/>
      <c r="AD101" s="35"/>
      <c r="AE101" s="35"/>
      <c r="AF101" s="35"/>
      <c r="AG101" s="35"/>
      <c r="AH101" s="35"/>
      <c r="AI101" s="35"/>
    </row>
    <row r="102" spans="1:35" x14ac:dyDescent="0.25">
      <c r="A102" s="101"/>
      <c r="B102" s="101"/>
      <c r="C102" s="67" t="s">
        <v>200</v>
      </c>
      <c r="D102" s="125" t="s">
        <v>201</v>
      </c>
      <c r="E102" s="126"/>
      <c r="F102" s="127">
        <v>518</v>
      </c>
      <c r="G102" s="127">
        <v>0</v>
      </c>
      <c r="H102" s="128">
        <v>14.707183919877304</v>
      </c>
      <c r="I102" s="129">
        <v>2.9893744489304863</v>
      </c>
      <c r="J102" s="128">
        <v>1.7138180073891516</v>
      </c>
      <c r="K102" s="128">
        <v>8.4316759477514385</v>
      </c>
      <c r="L102" s="127">
        <v>5834496</v>
      </c>
      <c r="M102" s="127">
        <v>6959476</v>
      </c>
      <c r="N102" s="127">
        <v>11430541</v>
      </c>
      <c r="O102" s="127">
        <v>212576</v>
      </c>
      <c r="P102" s="127">
        <v>510082</v>
      </c>
      <c r="Q102" s="127">
        <v>777208</v>
      </c>
      <c r="R102" s="127">
        <v>17498</v>
      </c>
      <c r="S102" s="127">
        <v>0</v>
      </c>
      <c r="T102" s="127">
        <v>0</v>
      </c>
      <c r="U102" s="127">
        <v>0</v>
      </c>
      <c r="V102" s="127">
        <v>0</v>
      </c>
      <c r="W102" s="127">
        <v>6553166</v>
      </c>
      <c r="X102" s="127">
        <v>19589867</v>
      </c>
      <c r="Y102" s="131">
        <v>831.3</v>
      </c>
      <c r="Z102" s="35"/>
      <c r="AA102" s="35"/>
      <c r="AB102" s="35"/>
      <c r="AC102" s="35"/>
      <c r="AD102" s="35"/>
      <c r="AE102" s="35"/>
      <c r="AF102" s="35"/>
      <c r="AG102" s="35"/>
      <c r="AH102" s="35"/>
      <c r="AI102" s="35"/>
    </row>
    <row r="103" spans="1:35" x14ac:dyDescent="0.25">
      <c r="A103" s="101"/>
      <c r="B103" s="101"/>
      <c r="C103" s="67" t="s">
        <v>202</v>
      </c>
      <c r="D103" s="125" t="s">
        <v>203</v>
      </c>
      <c r="E103" s="126"/>
      <c r="F103" s="127">
        <v>171</v>
      </c>
      <c r="G103" s="127">
        <v>0</v>
      </c>
      <c r="H103" s="128">
        <v>19.559319380489413</v>
      </c>
      <c r="I103" s="129">
        <v>1.3824349661170088</v>
      </c>
      <c r="J103" s="128">
        <v>0.76984135964983702</v>
      </c>
      <c r="K103" s="128">
        <v>10.892066096964527</v>
      </c>
      <c r="L103" s="127">
        <v>1073328</v>
      </c>
      <c r="M103" s="127">
        <v>1668501</v>
      </c>
      <c r="N103" s="127">
        <v>7246454</v>
      </c>
      <c r="O103" s="127">
        <v>243129</v>
      </c>
      <c r="P103" s="127">
        <v>109920</v>
      </c>
      <c r="Q103" s="127">
        <v>370486</v>
      </c>
      <c r="R103" s="127">
        <v>11632</v>
      </c>
      <c r="S103" s="127">
        <v>0</v>
      </c>
      <c r="T103" s="127">
        <v>0</v>
      </c>
      <c r="U103" s="127">
        <v>0</v>
      </c>
      <c r="V103" s="127">
        <v>0</v>
      </c>
      <c r="W103" s="127">
        <v>4035358</v>
      </c>
      <c r="X103" s="127">
        <v>5578620</v>
      </c>
      <c r="Y103" s="131">
        <v>357.8</v>
      </c>
      <c r="Z103" s="35"/>
      <c r="AA103" s="35"/>
      <c r="AB103" s="35"/>
      <c r="AC103" s="35"/>
      <c r="AD103" s="35"/>
      <c r="AE103" s="35"/>
      <c r="AF103" s="35"/>
      <c r="AG103" s="35"/>
      <c r="AH103" s="35"/>
      <c r="AI103" s="35"/>
    </row>
    <row r="104" spans="1:35" x14ac:dyDescent="0.25">
      <c r="A104" s="101"/>
      <c r="B104" s="101"/>
      <c r="C104" s="67" t="s">
        <v>204</v>
      </c>
      <c r="D104" s="125" t="s">
        <v>205</v>
      </c>
      <c r="E104" s="126"/>
      <c r="F104" s="127">
        <v>5302</v>
      </c>
      <c r="G104" s="127">
        <v>215</v>
      </c>
      <c r="H104" s="128">
        <v>18.331115372102154</v>
      </c>
      <c r="I104" s="129">
        <v>10.607571485429714</v>
      </c>
      <c r="J104" s="128">
        <v>19.321480042248016</v>
      </c>
      <c r="K104" s="128">
        <v>33.389761294629594</v>
      </c>
      <c r="L104" s="127">
        <v>195434110</v>
      </c>
      <c r="M104" s="127">
        <v>252043902</v>
      </c>
      <c r="N104" s="127">
        <v>223459486</v>
      </c>
      <c r="O104" s="127">
        <v>36004162</v>
      </c>
      <c r="P104" s="127">
        <v>13739842</v>
      </c>
      <c r="Q104" s="127">
        <v>12190174</v>
      </c>
      <c r="R104" s="127">
        <v>2061701</v>
      </c>
      <c r="S104" s="127">
        <v>14483036</v>
      </c>
      <c r="T104" s="127">
        <v>13821597</v>
      </c>
      <c r="U104" s="127">
        <v>639896</v>
      </c>
      <c r="V104" s="127">
        <v>584535</v>
      </c>
      <c r="W104" s="127">
        <v>407027000</v>
      </c>
      <c r="X104" s="127">
        <v>4317567999</v>
      </c>
      <c r="Y104" s="131">
        <v>11500.359999999999</v>
      </c>
      <c r="Z104" s="35"/>
      <c r="AA104" s="35"/>
      <c r="AB104" s="35"/>
      <c r="AC104" s="35"/>
      <c r="AD104" s="35"/>
      <c r="AE104" s="35"/>
      <c r="AF104" s="35"/>
      <c r="AG104" s="35"/>
      <c r="AH104" s="35"/>
      <c r="AI104" s="35"/>
    </row>
    <row r="105" spans="1:35" x14ac:dyDescent="0.25">
      <c r="A105" s="101"/>
      <c r="B105" s="101"/>
      <c r="C105" s="67" t="s">
        <v>206</v>
      </c>
      <c r="D105" s="125" t="s">
        <v>207</v>
      </c>
      <c r="E105" s="126"/>
      <c r="F105" s="127">
        <v>542</v>
      </c>
      <c r="G105" s="127">
        <v>7</v>
      </c>
      <c r="H105" s="128">
        <v>16.227052166682469</v>
      </c>
      <c r="I105" s="129">
        <v>5.7688225741918373</v>
      </c>
      <c r="J105" s="128">
        <v>4.423242361471293</v>
      </c>
      <c r="K105" s="128">
        <v>12.442085646138921</v>
      </c>
      <c r="L105" s="127">
        <v>8047070</v>
      </c>
      <c r="M105" s="127">
        <v>13216624</v>
      </c>
      <c r="N105" s="127">
        <v>17797701</v>
      </c>
      <c r="O105" s="127">
        <v>1627263</v>
      </c>
      <c r="P105" s="127">
        <v>778639</v>
      </c>
      <c r="Q105" s="127">
        <v>1096792</v>
      </c>
      <c r="R105" s="127">
        <v>59036</v>
      </c>
      <c r="S105" s="127">
        <v>458841</v>
      </c>
      <c r="T105" s="127">
        <v>450670</v>
      </c>
      <c r="U105" s="127">
        <v>12631</v>
      </c>
      <c r="V105" s="127">
        <v>12103</v>
      </c>
      <c r="W105" s="127">
        <v>13646380</v>
      </c>
      <c r="X105" s="127">
        <v>78723545</v>
      </c>
      <c r="Y105" s="131">
        <v>1495.4</v>
      </c>
      <c r="Z105" s="35"/>
      <c r="AA105" s="35"/>
      <c r="AB105" s="35"/>
      <c r="AC105" s="35"/>
      <c r="AD105" s="35"/>
      <c r="AE105" s="35"/>
      <c r="AF105" s="35"/>
      <c r="AG105" s="35"/>
      <c r="AH105" s="35"/>
      <c r="AI105" s="35"/>
    </row>
    <row r="106" spans="1:35" x14ac:dyDescent="0.25">
      <c r="A106" s="101"/>
      <c r="B106" s="101"/>
      <c r="C106" s="67" t="s">
        <v>208</v>
      </c>
      <c r="D106" s="125" t="s">
        <v>209</v>
      </c>
      <c r="E106" s="126"/>
      <c r="F106" s="127">
        <v>1124</v>
      </c>
      <c r="G106" s="127">
        <v>0</v>
      </c>
      <c r="H106" s="128">
        <v>13.370841607002431</v>
      </c>
      <c r="I106" s="129">
        <v>4.0801445346452825</v>
      </c>
      <c r="J106" s="128">
        <v>7.6896693400676579</v>
      </c>
      <c r="K106" s="128">
        <v>25.199438373622773</v>
      </c>
      <c r="L106" s="127">
        <v>22556090</v>
      </c>
      <c r="M106" s="127">
        <v>41787505</v>
      </c>
      <c r="N106" s="127">
        <v>39667824</v>
      </c>
      <c r="O106" s="127">
        <v>4180876</v>
      </c>
      <c r="P106" s="127">
        <v>3110118</v>
      </c>
      <c r="Q106" s="127">
        <v>2966741</v>
      </c>
      <c r="R106" s="127">
        <v>272828</v>
      </c>
      <c r="S106" s="127">
        <v>0</v>
      </c>
      <c r="T106" s="127">
        <v>0</v>
      </c>
      <c r="U106" s="127">
        <v>0</v>
      </c>
      <c r="V106" s="127">
        <v>0</v>
      </c>
      <c r="W106" s="127">
        <v>74760207</v>
      </c>
      <c r="X106" s="127">
        <v>305032450</v>
      </c>
      <c r="Y106" s="131">
        <v>1594.69</v>
      </c>
      <c r="Z106" s="35"/>
      <c r="AA106" s="35"/>
      <c r="AB106" s="35"/>
      <c r="AC106" s="35"/>
      <c r="AD106" s="35"/>
      <c r="AE106" s="35"/>
      <c r="AF106" s="35"/>
      <c r="AG106" s="35"/>
      <c r="AH106" s="35"/>
      <c r="AI106" s="35"/>
    </row>
    <row r="107" spans="1:35" x14ac:dyDescent="0.25">
      <c r="A107" s="101"/>
      <c r="B107" s="101"/>
      <c r="C107" s="67" t="s">
        <v>210</v>
      </c>
      <c r="D107" s="125" t="s">
        <v>211</v>
      </c>
      <c r="E107" s="126"/>
      <c r="F107" s="127">
        <v>17264</v>
      </c>
      <c r="G107" s="127">
        <v>852</v>
      </c>
      <c r="H107" s="128">
        <v>14.679496266339664</v>
      </c>
      <c r="I107" s="129">
        <v>4.9030527247520954</v>
      </c>
      <c r="J107" s="128">
        <v>25.48269049457679</v>
      </c>
      <c r="K107" s="128">
        <v>76.293909319594931</v>
      </c>
      <c r="L107" s="127">
        <v>706918640</v>
      </c>
      <c r="M107" s="127">
        <v>828378721</v>
      </c>
      <c r="N107" s="127">
        <v>764032315</v>
      </c>
      <c r="O107" s="127">
        <v>81520272</v>
      </c>
      <c r="P107" s="127">
        <v>57523731</v>
      </c>
      <c r="Q107" s="127">
        <v>52047584</v>
      </c>
      <c r="R107" s="127">
        <v>6411512</v>
      </c>
      <c r="S107" s="127">
        <v>60504776</v>
      </c>
      <c r="T107" s="127">
        <v>56959678</v>
      </c>
      <c r="U107" s="127">
        <v>2918121</v>
      </c>
      <c r="V107" s="127">
        <v>2745502</v>
      </c>
      <c r="W107" s="127">
        <v>3970913654</v>
      </c>
      <c r="X107" s="127">
        <v>19469599011</v>
      </c>
      <c r="Y107" s="131">
        <v>15617.58</v>
      </c>
      <c r="Z107" s="35"/>
      <c r="AA107" s="35"/>
      <c r="AB107" s="35"/>
      <c r="AC107" s="35"/>
      <c r="AD107" s="35"/>
      <c r="AE107" s="35"/>
      <c r="AF107" s="35"/>
      <c r="AG107" s="35"/>
      <c r="AH107" s="35"/>
      <c r="AI107" s="35"/>
    </row>
    <row r="108" spans="1:35" x14ac:dyDescent="0.25">
      <c r="A108" s="101"/>
      <c r="B108" s="101"/>
      <c r="C108" s="67" t="s">
        <v>212</v>
      </c>
      <c r="D108" s="125" t="s">
        <v>213</v>
      </c>
      <c r="E108" s="126"/>
      <c r="F108" s="127">
        <v>2832</v>
      </c>
      <c r="G108" s="127">
        <v>24</v>
      </c>
      <c r="H108" s="128">
        <v>13.994261882059918</v>
      </c>
      <c r="I108" s="129">
        <v>4.7120032283652895</v>
      </c>
      <c r="J108" s="128">
        <v>4.3506448896471186</v>
      </c>
      <c r="K108" s="128">
        <v>12.921057348827334</v>
      </c>
      <c r="L108" s="127">
        <v>59233184</v>
      </c>
      <c r="M108" s="127">
        <v>96020153</v>
      </c>
      <c r="N108" s="127">
        <v>100786856</v>
      </c>
      <c r="O108" s="127">
        <v>11996742</v>
      </c>
      <c r="P108" s="127">
        <v>6754575</v>
      </c>
      <c r="Q108" s="127">
        <v>7202013</v>
      </c>
      <c r="R108" s="127">
        <v>538008</v>
      </c>
      <c r="S108" s="127">
        <v>2047160</v>
      </c>
      <c r="T108" s="127">
        <v>2035205</v>
      </c>
      <c r="U108" s="127">
        <v>133613</v>
      </c>
      <c r="V108" s="127">
        <v>129634</v>
      </c>
      <c r="W108" s="127">
        <v>93057623</v>
      </c>
      <c r="X108" s="127">
        <v>438487820</v>
      </c>
      <c r="Y108" s="131">
        <v>7685.43</v>
      </c>
      <c r="Z108" s="35"/>
      <c r="AA108" s="35"/>
      <c r="AB108" s="35"/>
      <c r="AC108" s="35"/>
      <c r="AD108" s="35"/>
      <c r="AE108" s="35"/>
      <c r="AF108" s="35"/>
      <c r="AG108" s="35"/>
      <c r="AH108" s="35"/>
      <c r="AI108" s="35"/>
    </row>
    <row r="109" spans="1:35" x14ac:dyDescent="0.25">
      <c r="A109" s="101"/>
      <c r="B109" s="101"/>
      <c r="C109" s="67" t="s">
        <v>214</v>
      </c>
      <c r="D109" s="125" t="s">
        <v>215</v>
      </c>
      <c r="E109" s="126"/>
      <c r="F109" s="127">
        <v>1143</v>
      </c>
      <c r="G109" s="127">
        <v>4</v>
      </c>
      <c r="H109" s="128">
        <v>15.792737299616036</v>
      </c>
      <c r="I109" s="129">
        <v>2.9359489987146445</v>
      </c>
      <c r="J109" s="128">
        <v>1.1062457140037942</v>
      </c>
      <c r="K109" s="128">
        <v>5.9505965388829054</v>
      </c>
      <c r="L109" s="127">
        <v>5911349</v>
      </c>
      <c r="M109" s="127">
        <v>7742714</v>
      </c>
      <c r="N109" s="127">
        <v>27302579</v>
      </c>
      <c r="O109" s="127">
        <v>348269</v>
      </c>
      <c r="P109" s="127">
        <v>506421</v>
      </c>
      <c r="Q109" s="127">
        <v>1728806</v>
      </c>
      <c r="R109" s="127">
        <v>21195</v>
      </c>
      <c r="S109" s="127">
        <v>78783</v>
      </c>
      <c r="T109" s="127">
        <v>77283</v>
      </c>
      <c r="U109" s="127">
        <v>12829</v>
      </c>
      <c r="V109" s="127">
        <v>12625</v>
      </c>
      <c r="W109" s="127">
        <v>10287427</v>
      </c>
      <c r="X109" s="127">
        <v>30203361</v>
      </c>
      <c r="Y109" s="131">
        <v>1280.3</v>
      </c>
      <c r="Z109" s="35"/>
      <c r="AA109" s="35"/>
      <c r="AB109" s="35"/>
      <c r="AC109" s="35"/>
      <c r="AD109" s="35"/>
      <c r="AE109" s="35"/>
      <c r="AF109" s="35"/>
      <c r="AG109" s="35"/>
      <c r="AH109" s="35"/>
      <c r="AI109" s="35"/>
    </row>
    <row r="110" spans="1:35" x14ac:dyDescent="0.25">
      <c r="A110" s="101"/>
      <c r="B110" s="101"/>
      <c r="C110" s="67" t="s">
        <v>121</v>
      </c>
      <c r="D110" s="125" t="s">
        <v>216</v>
      </c>
      <c r="E110" s="126"/>
      <c r="F110" s="127">
        <v>1915</v>
      </c>
      <c r="G110" s="127">
        <v>73</v>
      </c>
      <c r="H110" s="128">
        <v>13.331612876779383</v>
      </c>
      <c r="I110" s="129">
        <v>4.018020280017212</v>
      </c>
      <c r="J110" s="128">
        <v>7.4953795499521165</v>
      </c>
      <c r="K110" s="128">
        <v>24.869336529098462</v>
      </c>
      <c r="L110" s="127">
        <v>40633491</v>
      </c>
      <c r="M110" s="127">
        <v>56756966</v>
      </c>
      <c r="N110" s="127">
        <v>66345918</v>
      </c>
      <c r="O110" s="127">
        <v>6331061</v>
      </c>
      <c r="P110" s="127">
        <v>4516668</v>
      </c>
      <c r="Q110" s="127">
        <v>4976586</v>
      </c>
      <c r="R110" s="127">
        <v>343418</v>
      </c>
      <c r="S110" s="127">
        <v>5116164</v>
      </c>
      <c r="T110" s="127">
        <v>5057117</v>
      </c>
      <c r="U110" s="127">
        <v>400010</v>
      </c>
      <c r="V110" s="127">
        <v>393396</v>
      </c>
      <c r="W110" s="127">
        <v>123764392</v>
      </c>
      <c r="X110" s="127">
        <v>497287837</v>
      </c>
      <c r="Y110" s="131">
        <v>3126.0100000000007</v>
      </c>
      <c r="Z110" s="35"/>
      <c r="AA110" s="35"/>
      <c r="AB110" s="35"/>
      <c r="AC110" s="35"/>
      <c r="AD110" s="35"/>
      <c r="AE110" s="35"/>
      <c r="AF110" s="35"/>
      <c r="AG110" s="35"/>
      <c r="AH110" s="35"/>
      <c r="AI110" s="35"/>
    </row>
    <row r="111" spans="1:35" x14ac:dyDescent="0.25">
      <c r="A111" s="101"/>
      <c r="B111" s="101"/>
      <c r="C111" s="67" t="s">
        <v>217</v>
      </c>
      <c r="D111" s="125" t="s">
        <v>218</v>
      </c>
      <c r="E111" s="126"/>
      <c r="F111" s="127">
        <v>5386</v>
      </c>
      <c r="G111" s="127">
        <v>301</v>
      </c>
      <c r="H111" s="128">
        <v>13.88276869507744</v>
      </c>
      <c r="I111" s="129">
        <v>5.0878405476801358</v>
      </c>
      <c r="J111" s="128">
        <v>11.039598113241961</v>
      </c>
      <c r="K111" s="128">
        <v>30.122836133815621</v>
      </c>
      <c r="L111" s="127">
        <v>138848810</v>
      </c>
      <c r="M111" s="127">
        <v>201458032</v>
      </c>
      <c r="N111" s="127">
        <v>189207727</v>
      </c>
      <c r="O111" s="127">
        <v>23482236</v>
      </c>
      <c r="P111" s="127">
        <v>14422152</v>
      </c>
      <c r="Q111" s="127">
        <v>13628962</v>
      </c>
      <c r="R111" s="127">
        <v>1450576</v>
      </c>
      <c r="S111" s="127">
        <v>14408227</v>
      </c>
      <c r="T111" s="127">
        <v>13965054</v>
      </c>
      <c r="U111" s="127">
        <v>965504</v>
      </c>
      <c r="V111" s="127">
        <v>934854</v>
      </c>
      <c r="W111" s="127">
        <v>410542989</v>
      </c>
      <c r="X111" s="127">
        <v>2088777266</v>
      </c>
      <c r="Y111" s="131">
        <v>12011.170000000002</v>
      </c>
      <c r="Z111" s="35"/>
      <c r="AA111" s="35"/>
      <c r="AB111" s="35"/>
      <c r="AC111" s="35"/>
      <c r="AD111" s="35"/>
      <c r="AE111" s="35"/>
      <c r="AF111" s="35"/>
      <c r="AG111" s="35"/>
      <c r="AH111" s="35"/>
      <c r="AI111" s="35"/>
    </row>
    <row r="112" spans="1:35" x14ac:dyDescent="0.25">
      <c r="A112" s="101"/>
      <c r="B112" s="101"/>
      <c r="C112" s="67" t="s">
        <v>219</v>
      </c>
      <c r="D112" s="125" t="s">
        <v>220</v>
      </c>
      <c r="E112" s="126"/>
      <c r="F112" s="127">
        <v>1871</v>
      </c>
      <c r="G112" s="127">
        <v>8</v>
      </c>
      <c r="H112" s="128">
        <v>10.669045935702259</v>
      </c>
      <c r="I112" s="129">
        <v>4.8628090240315585</v>
      </c>
      <c r="J112" s="128">
        <v>6.3552774874553783</v>
      </c>
      <c r="K112" s="128">
        <v>13.943534922451406</v>
      </c>
      <c r="L112" s="127">
        <v>6018932</v>
      </c>
      <c r="M112" s="127">
        <v>21524443</v>
      </c>
      <c r="N112" s="127">
        <v>22831897</v>
      </c>
      <c r="O112" s="127">
        <v>1718440</v>
      </c>
      <c r="P112" s="127">
        <v>1938498</v>
      </c>
      <c r="Q112" s="127">
        <v>2140013</v>
      </c>
      <c r="R112" s="127">
        <v>144859</v>
      </c>
      <c r="S112" s="127">
        <v>618247</v>
      </c>
      <c r="T112" s="127">
        <v>589709</v>
      </c>
      <c r="U112" s="127">
        <v>33338</v>
      </c>
      <c r="V112" s="127">
        <v>32134</v>
      </c>
      <c r="W112" s="127">
        <v>29839346</v>
      </c>
      <c r="X112" s="127">
        <v>145103041</v>
      </c>
      <c r="Y112" s="131">
        <v>550.18000000000006</v>
      </c>
      <c r="Z112" s="35"/>
      <c r="AA112" s="35"/>
      <c r="AB112" s="35"/>
      <c r="AC112" s="35"/>
      <c r="AD112" s="35"/>
      <c r="AE112" s="35"/>
      <c r="AF112" s="35"/>
      <c r="AG112" s="35"/>
      <c r="AH112" s="35"/>
      <c r="AI112" s="35"/>
    </row>
    <row r="113" spans="1:35" x14ac:dyDescent="0.25">
      <c r="A113" s="101"/>
      <c r="B113" s="101"/>
      <c r="C113" s="67" t="s">
        <v>221</v>
      </c>
      <c r="D113" s="125" t="s">
        <v>222</v>
      </c>
      <c r="E113" s="126"/>
      <c r="F113" s="127">
        <v>292</v>
      </c>
      <c r="G113" s="127">
        <v>0</v>
      </c>
      <c r="H113" s="128">
        <v>14.257689727353975</v>
      </c>
      <c r="I113" s="129">
        <v>4.6793306682500644</v>
      </c>
      <c r="J113" s="128">
        <v>6.4087693727639774</v>
      </c>
      <c r="K113" s="128">
        <v>19.527204151445254</v>
      </c>
      <c r="L113" s="127">
        <v>8958388</v>
      </c>
      <c r="M113" s="127">
        <v>13691137</v>
      </c>
      <c r="N113" s="127">
        <v>12028614</v>
      </c>
      <c r="O113" s="127">
        <v>2186186</v>
      </c>
      <c r="P113" s="127">
        <v>903573</v>
      </c>
      <c r="Q113" s="127">
        <v>843658</v>
      </c>
      <c r="R113" s="127">
        <v>77152</v>
      </c>
      <c r="S113" s="127">
        <v>0</v>
      </c>
      <c r="T113" s="127">
        <v>0</v>
      </c>
      <c r="U113" s="127">
        <v>0</v>
      </c>
      <c r="V113" s="127">
        <v>0</v>
      </c>
      <c r="W113" s="127">
        <v>16474282</v>
      </c>
      <c r="X113" s="127">
        <v>77088613</v>
      </c>
      <c r="Y113" s="131">
        <v>1620.36</v>
      </c>
      <c r="Z113" s="35"/>
      <c r="AA113" s="35"/>
      <c r="AB113" s="35"/>
      <c r="AC113" s="35"/>
      <c r="AD113" s="35"/>
      <c r="AE113" s="35"/>
      <c r="AF113" s="35"/>
      <c r="AG113" s="35"/>
      <c r="AH113" s="35"/>
      <c r="AI113" s="35"/>
    </row>
    <row r="114" spans="1:35" x14ac:dyDescent="0.25">
      <c r="A114" s="101"/>
      <c r="B114" s="101"/>
      <c r="C114" s="67" t="s">
        <v>223</v>
      </c>
      <c r="D114" s="125" t="s">
        <v>224</v>
      </c>
      <c r="E114" s="126"/>
      <c r="F114" s="127">
        <v>624</v>
      </c>
      <c r="G114" s="127">
        <v>0</v>
      </c>
      <c r="H114" s="128">
        <v>16.73212549898906</v>
      </c>
      <c r="I114" s="129">
        <v>3.6874552792779349</v>
      </c>
      <c r="J114" s="128">
        <v>1.8569712964075558</v>
      </c>
      <c r="K114" s="128">
        <v>8.4261569093784026</v>
      </c>
      <c r="L114" s="127">
        <v>6578155</v>
      </c>
      <c r="M114" s="127">
        <v>11089068</v>
      </c>
      <c r="N114" s="127">
        <v>20655742</v>
      </c>
      <c r="O114" s="127">
        <v>819748</v>
      </c>
      <c r="P114" s="127">
        <v>747234</v>
      </c>
      <c r="Q114" s="127">
        <v>1234496</v>
      </c>
      <c r="R114" s="127">
        <v>44056</v>
      </c>
      <c r="S114" s="127">
        <v>0</v>
      </c>
      <c r="T114" s="127">
        <v>0</v>
      </c>
      <c r="U114" s="127">
        <v>0</v>
      </c>
      <c r="V114" s="127">
        <v>0</v>
      </c>
      <c r="W114" s="127">
        <v>10402057</v>
      </c>
      <c r="X114" s="127">
        <v>38357120</v>
      </c>
      <c r="Y114" s="131">
        <v>2288.8000000000002</v>
      </c>
      <c r="Z114" s="35"/>
      <c r="AA114" s="35"/>
      <c r="AB114" s="35"/>
      <c r="AC114" s="35"/>
      <c r="AD114" s="35"/>
      <c r="AE114" s="35"/>
      <c r="AF114" s="35"/>
      <c r="AG114" s="35"/>
      <c r="AH114" s="35"/>
      <c r="AI114" s="35"/>
    </row>
    <row r="115" spans="1:35" x14ac:dyDescent="0.25">
      <c r="A115" s="101"/>
      <c r="B115" s="101"/>
      <c r="C115" s="67" t="s">
        <v>225</v>
      </c>
      <c r="D115" s="125" t="s">
        <v>226</v>
      </c>
      <c r="E115" s="126"/>
      <c r="F115" s="127">
        <v>338</v>
      </c>
      <c r="G115" s="127">
        <v>0</v>
      </c>
      <c r="H115" s="128">
        <v>13.148083191717115</v>
      </c>
      <c r="I115" s="129">
        <v>1.3838439980958241</v>
      </c>
      <c r="J115" s="128">
        <v>0.57985794724959661</v>
      </c>
      <c r="K115" s="128">
        <v>5.5093063526717589</v>
      </c>
      <c r="L115" s="127">
        <v>737389</v>
      </c>
      <c r="M115" s="127">
        <v>1209714</v>
      </c>
      <c r="N115" s="127">
        <v>6522225</v>
      </c>
      <c r="O115" s="127">
        <v>52828</v>
      </c>
      <c r="P115" s="127">
        <v>111829</v>
      </c>
      <c r="Q115" s="127">
        <v>496059</v>
      </c>
      <c r="R115" s="127">
        <v>6661</v>
      </c>
      <c r="S115" s="127">
        <v>0</v>
      </c>
      <c r="T115" s="127">
        <v>0</v>
      </c>
      <c r="U115" s="127">
        <v>0</v>
      </c>
      <c r="V115" s="127">
        <v>0</v>
      </c>
      <c r="W115" s="127">
        <v>2732941</v>
      </c>
      <c r="X115" s="127">
        <v>3781964</v>
      </c>
      <c r="Y115" s="131">
        <v>104</v>
      </c>
      <c r="Z115" s="35"/>
      <c r="AA115" s="35"/>
      <c r="AB115" s="35"/>
      <c r="AC115" s="35"/>
      <c r="AD115" s="35"/>
      <c r="AE115" s="35"/>
      <c r="AF115" s="35"/>
      <c r="AG115" s="35"/>
      <c r="AH115" s="35"/>
      <c r="AI115" s="35"/>
    </row>
    <row r="116" spans="1:35" x14ac:dyDescent="0.25">
      <c r="A116" s="101"/>
      <c r="B116" s="101"/>
      <c r="C116" s="67" t="s">
        <v>227</v>
      </c>
      <c r="D116" s="125" t="s">
        <v>228</v>
      </c>
      <c r="E116" s="126"/>
      <c r="F116" s="127">
        <v>1611</v>
      </c>
      <c r="G116" s="127">
        <v>8</v>
      </c>
      <c r="H116" s="128">
        <v>16.609263006362998</v>
      </c>
      <c r="I116" s="129">
        <v>4.1068546672046846</v>
      </c>
      <c r="J116" s="128">
        <v>2.2406225905697621</v>
      </c>
      <c r="K116" s="128">
        <v>9.0617012094323481</v>
      </c>
      <c r="L116" s="127">
        <v>17781690</v>
      </c>
      <c r="M116" s="127">
        <v>31757715</v>
      </c>
      <c r="N116" s="127">
        <v>55612214</v>
      </c>
      <c r="O116" s="127">
        <v>3588790</v>
      </c>
      <c r="P116" s="127">
        <v>2055930</v>
      </c>
      <c r="Q116" s="127">
        <v>3348265</v>
      </c>
      <c r="R116" s="127">
        <v>185683</v>
      </c>
      <c r="S116" s="127">
        <v>168033</v>
      </c>
      <c r="T116" s="127">
        <v>160230</v>
      </c>
      <c r="U116" s="127">
        <v>21551</v>
      </c>
      <c r="V116" s="127">
        <v>20757</v>
      </c>
      <c r="W116" s="127">
        <v>30340977</v>
      </c>
      <c r="X116" s="127">
        <v>124605983</v>
      </c>
      <c r="Y116" s="131">
        <v>2990.94</v>
      </c>
      <c r="Z116" s="35"/>
      <c r="AA116" s="35"/>
      <c r="AB116" s="35"/>
      <c r="AC116" s="35"/>
      <c r="AD116" s="35"/>
      <c r="AE116" s="35"/>
      <c r="AF116" s="35"/>
      <c r="AG116" s="35"/>
      <c r="AH116" s="35"/>
      <c r="AI116" s="35"/>
    </row>
    <row r="117" spans="1:35" x14ac:dyDescent="0.25">
      <c r="A117" s="101"/>
      <c r="B117" s="101"/>
      <c r="C117" s="67" t="s">
        <v>229</v>
      </c>
      <c r="D117" s="125" t="s">
        <v>230</v>
      </c>
      <c r="E117" s="126"/>
      <c r="F117" s="127">
        <v>7953</v>
      </c>
      <c r="G117" s="127">
        <v>113</v>
      </c>
      <c r="H117" s="128">
        <v>15.572100466947203</v>
      </c>
      <c r="I117" s="129">
        <v>5.7721023819269872</v>
      </c>
      <c r="J117" s="128">
        <v>5.7097059910110524</v>
      </c>
      <c r="K117" s="128">
        <v>15.403766157569715</v>
      </c>
      <c r="L117" s="127">
        <v>163512093</v>
      </c>
      <c r="M117" s="127">
        <v>270613561</v>
      </c>
      <c r="N117" s="127">
        <v>286592394</v>
      </c>
      <c r="O117" s="127">
        <v>31983757</v>
      </c>
      <c r="P117" s="127">
        <v>17394311</v>
      </c>
      <c r="Q117" s="127">
        <v>18404222</v>
      </c>
      <c r="R117" s="127">
        <v>1533483</v>
      </c>
      <c r="S117" s="127">
        <v>9601298</v>
      </c>
      <c r="T117" s="127">
        <v>9428844</v>
      </c>
      <c r="U117" s="127">
        <v>591999</v>
      </c>
      <c r="V117" s="127">
        <v>570853</v>
      </c>
      <c r="W117" s="127">
        <v>283494332</v>
      </c>
      <c r="X117" s="127">
        <v>1636358309</v>
      </c>
      <c r="Y117" s="131">
        <v>17066.11</v>
      </c>
      <c r="Z117" s="35"/>
      <c r="AA117" s="35"/>
      <c r="AB117" s="35"/>
      <c r="AC117" s="35"/>
      <c r="AD117" s="35"/>
      <c r="AE117" s="35"/>
      <c r="AF117" s="35"/>
      <c r="AG117" s="35"/>
      <c r="AH117" s="35"/>
      <c r="AI117" s="35"/>
    </row>
    <row r="118" spans="1:35" x14ac:dyDescent="0.25">
      <c r="A118" s="101"/>
      <c r="B118" s="101"/>
      <c r="C118" s="67" t="s">
        <v>231</v>
      </c>
      <c r="D118" s="125" t="s">
        <v>232</v>
      </c>
      <c r="E118" s="126"/>
      <c r="F118" s="127">
        <v>1229</v>
      </c>
      <c r="G118" s="127">
        <v>43</v>
      </c>
      <c r="H118" s="128">
        <v>17.478820302113832</v>
      </c>
      <c r="I118" s="129">
        <v>7.3209054054760294</v>
      </c>
      <c r="J118" s="128">
        <v>8.2725659184929512</v>
      </c>
      <c r="K118" s="128">
        <v>19.75093039975259</v>
      </c>
      <c r="L118" s="127">
        <v>30982601</v>
      </c>
      <c r="M118" s="127">
        <v>43951993</v>
      </c>
      <c r="N118" s="127">
        <v>43518592</v>
      </c>
      <c r="O118" s="127">
        <v>3544497</v>
      </c>
      <c r="P118" s="127">
        <v>2462270</v>
      </c>
      <c r="Q118" s="127">
        <v>2489790</v>
      </c>
      <c r="R118" s="127">
        <v>160733</v>
      </c>
      <c r="S118" s="127">
        <v>4283888</v>
      </c>
      <c r="T118" s="127">
        <v>4230724</v>
      </c>
      <c r="U118" s="127">
        <v>210958</v>
      </c>
      <c r="V118" s="127">
        <v>206743</v>
      </c>
      <c r="W118" s="127">
        <v>49175669</v>
      </c>
      <c r="X118" s="127">
        <v>360010421</v>
      </c>
      <c r="Y118" s="131">
        <v>3459.0599999999995</v>
      </c>
      <c r="Z118" s="35"/>
      <c r="AA118" s="35"/>
      <c r="AB118" s="35"/>
      <c r="AC118" s="35"/>
      <c r="AD118" s="35"/>
      <c r="AE118" s="35"/>
      <c r="AF118" s="35"/>
      <c r="AG118" s="35"/>
      <c r="AH118" s="35"/>
      <c r="AI118" s="35"/>
    </row>
    <row r="119" spans="1:35" x14ac:dyDescent="0.25">
      <c r="A119" s="101"/>
      <c r="B119" s="101"/>
      <c r="C119" s="67" t="s">
        <v>233</v>
      </c>
      <c r="D119" s="125" t="s">
        <v>234</v>
      </c>
      <c r="E119" s="126"/>
      <c r="F119" s="127">
        <v>2798</v>
      </c>
      <c r="G119" s="127">
        <v>38</v>
      </c>
      <c r="H119" s="128">
        <v>16.132637882864238</v>
      </c>
      <c r="I119" s="129">
        <v>7.9596967723207888</v>
      </c>
      <c r="J119" s="128">
        <v>6.4653158219349827</v>
      </c>
      <c r="K119" s="128">
        <v>13.103840753875676</v>
      </c>
      <c r="L119" s="127">
        <v>45302624</v>
      </c>
      <c r="M119" s="127">
        <v>77091977</v>
      </c>
      <c r="N119" s="127">
        <v>82318269</v>
      </c>
      <c r="O119" s="127">
        <v>7155373</v>
      </c>
      <c r="P119" s="127">
        <v>4695575</v>
      </c>
      <c r="Q119" s="127">
        <v>5102592</v>
      </c>
      <c r="R119" s="127">
        <v>401998</v>
      </c>
      <c r="S119" s="127">
        <v>771462</v>
      </c>
      <c r="T119" s="127">
        <v>756045</v>
      </c>
      <c r="U119" s="127">
        <v>42808</v>
      </c>
      <c r="V119" s="127">
        <v>41312</v>
      </c>
      <c r="W119" s="127">
        <v>66863553</v>
      </c>
      <c r="X119" s="127">
        <v>532213607</v>
      </c>
      <c r="Y119" s="131">
        <v>5923.9299999999985</v>
      </c>
      <c r="Z119" s="35"/>
      <c r="AA119" s="35"/>
      <c r="AB119" s="35"/>
      <c r="AC119" s="35"/>
      <c r="AD119" s="35"/>
      <c r="AE119" s="35"/>
      <c r="AF119" s="35"/>
      <c r="AG119" s="35"/>
      <c r="AH119" s="35"/>
      <c r="AI119" s="35"/>
    </row>
    <row r="120" spans="1:35" x14ac:dyDescent="0.25">
      <c r="A120" s="101"/>
      <c r="B120" s="101"/>
      <c r="C120" s="67" t="s">
        <v>235</v>
      </c>
      <c r="D120" s="125" t="s">
        <v>236</v>
      </c>
      <c r="E120" s="126"/>
      <c r="F120" s="127">
        <v>27</v>
      </c>
      <c r="G120" s="127">
        <v>0</v>
      </c>
      <c r="H120" s="128">
        <v>10.60591238825454</v>
      </c>
      <c r="I120" s="129">
        <v>0</v>
      </c>
      <c r="J120" s="128">
        <v>0</v>
      </c>
      <c r="K120" s="128">
        <v>5.0582315712940167</v>
      </c>
      <c r="L120" s="127">
        <v>0</v>
      </c>
      <c r="M120" s="127">
        <v>0</v>
      </c>
      <c r="N120" s="127">
        <v>641838</v>
      </c>
      <c r="O120" s="127">
        <v>0</v>
      </c>
      <c r="P120" s="127">
        <v>0</v>
      </c>
      <c r="Q120" s="127">
        <v>60517</v>
      </c>
      <c r="R120" s="127">
        <v>0</v>
      </c>
      <c r="S120" s="127">
        <v>0</v>
      </c>
      <c r="T120" s="127">
        <v>0</v>
      </c>
      <c r="U120" s="127">
        <v>0</v>
      </c>
      <c r="V120" s="127">
        <v>0</v>
      </c>
      <c r="W120" s="127">
        <v>306109</v>
      </c>
      <c r="X120" s="127">
        <v>0</v>
      </c>
      <c r="Y120" s="131">
        <v>0</v>
      </c>
      <c r="Z120" s="35"/>
      <c r="AA120" s="35"/>
      <c r="AB120" s="35"/>
      <c r="AC120" s="35"/>
      <c r="AD120" s="35"/>
      <c r="AE120" s="35"/>
      <c r="AF120" s="35"/>
      <c r="AG120" s="35"/>
      <c r="AH120" s="35"/>
      <c r="AI120" s="35"/>
    </row>
    <row r="121" spans="1:35" x14ac:dyDescent="0.25">
      <c r="A121" s="101"/>
      <c r="B121" s="101"/>
      <c r="C121" s="67" t="s">
        <v>237</v>
      </c>
      <c r="D121" s="125" t="s">
        <v>238</v>
      </c>
      <c r="E121" s="126"/>
      <c r="F121" s="127">
        <v>610</v>
      </c>
      <c r="G121" s="127">
        <v>0</v>
      </c>
      <c r="H121" s="128">
        <v>23.233036172357391</v>
      </c>
      <c r="I121" s="129">
        <v>2.4087297240391683</v>
      </c>
      <c r="J121" s="128">
        <v>0.71864449015752829</v>
      </c>
      <c r="K121" s="128">
        <v>6.9315761200876391</v>
      </c>
      <c r="L121" s="127">
        <v>2282205</v>
      </c>
      <c r="M121" s="127">
        <v>4607889</v>
      </c>
      <c r="N121" s="127">
        <v>19246131</v>
      </c>
      <c r="O121" s="127">
        <v>730469</v>
      </c>
      <c r="P121" s="127">
        <v>251002</v>
      </c>
      <c r="Q121" s="127">
        <v>828395</v>
      </c>
      <c r="R121" s="127">
        <v>38793</v>
      </c>
      <c r="S121" s="127">
        <v>0</v>
      </c>
      <c r="T121" s="127">
        <v>0</v>
      </c>
      <c r="U121" s="127">
        <v>0</v>
      </c>
      <c r="V121" s="127">
        <v>0</v>
      </c>
      <c r="W121" s="127">
        <v>5742083</v>
      </c>
      <c r="X121" s="127">
        <v>13831126</v>
      </c>
      <c r="Y121" s="131">
        <v>1069.0999999999999</v>
      </c>
      <c r="Z121" s="35"/>
      <c r="AA121" s="35"/>
      <c r="AB121" s="35"/>
      <c r="AC121" s="35"/>
      <c r="AD121" s="35"/>
      <c r="AE121" s="35"/>
      <c r="AF121" s="35"/>
      <c r="AG121" s="35"/>
      <c r="AH121" s="35"/>
      <c r="AI121" s="35"/>
    </row>
    <row r="122" spans="1:35" x14ac:dyDescent="0.25">
      <c r="A122" s="101"/>
      <c r="B122" s="101"/>
      <c r="C122" s="67" t="s">
        <v>239</v>
      </c>
      <c r="D122" s="125" t="s">
        <v>240</v>
      </c>
      <c r="E122" s="126"/>
      <c r="F122" s="127">
        <v>7288</v>
      </c>
      <c r="G122" s="127">
        <v>43</v>
      </c>
      <c r="H122" s="128">
        <v>15.490521457046123</v>
      </c>
      <c r="I122" s="129">
        <v>6.4127546769251174</v>
      </c>
      <c r="J122" s="128">
        <v>9.6832091643406706</v>
      </c>
      <c r="K122" s="128">
        <v>23.390565660186468</v>
      </c>
      <c r="L122" s="127">
        <v>100744007</v>
      </c>
      <c r="M122" s="127">
        <v>183308884</v>
      </c>
      <c r="N122" s="127">
        <v>178128341</v>
      </c>
      <c r="O122" s="127">
        <v>25406137</v>
      </c>
      <c r="P122" s="127">
        <v>11797180</v>
      </c>
      <c r="Q122" s="127">
        <v>11499183</v>
      </c>
      <c r="R122" s="127">
        <v>1262214</v>
      </c>
      <c r="S122" s="127">
        <v>2808212</v>
      </c>
      <c r="T122" s="127">
        <v>2650836</v>
      </c>
      <c r="U122" s="127">
        <v>174867</v>
      </c>
      <c r="V122" s="127">
        <v>166059</v>
      </c>
      <c r="W122" s="127">
        <v>268972395</v>
      </c>
      <c r="X122" s="127">
        <v>1724853984</v>
      </c>
      <c r="Y122" s="131">
        <v>9509.06</v>
      </c>
      <c r="Z122" s="35"/>
      <c r="AA122" s="35"/>
      <c r="AB122" s="35"/>
      <c r="AC122" s="35"/>
      <c r="AD122" s="35"/>
      <c r="AE122" s="35"/>
      <c r="AF122" s="35"/>
      <c r="AG122" s="35"/>
      <c r="AH122" s="35"/>
      <c r="AI122" s="35"/>
    </row>
    <row r="123" spans="1:35" x14ac:dyDescent="0.25">
      <c r="A123" s="101"/>
      <c r="B123" s="101"/>
      <c r="C123" s="67" t="s">
        <v>241</v>
      </c>
      <c r="D123" s="125" t="s">
        <v>242</v>
      </c>
      <c r="E123" s="126"/>
      <c r="F123" s="127">
        <v>1554</v>
      </c>
      <c r="G123" s="127">
        <v>4</v>
      </c>
      <c r="H123" s="128">
        <v>13.377103529153374</v>
      </c>
      <c r="I123" s="129">
        <v>3.2101246094082656</v>
      </c>
      <c r="J123" s="128">
        <v>3.4839697320013685</v>
      </c>
      <c r="K123" s="128">
        <v>14.518260026675412</v>
      </c>
      <c r="L123" s="127">
        <v>29581832</v>
      </c>
      <c r="M123" s="127">
        <v>40446732</v>
      </c>
      <c r="N123" s="127">
        <v>52745344</v>
      </c>
      <c r="O123" s="127">
        <v>4186081</v>
      </c>
      <c r="P123" s="127">
        <v>2907877</v>
      </c>
      <c r="Q123" s="127">
        <v>3942957</v>
      </c>
      <c r="R123" s="127">
        <v>202283</v>
      </c>
      <c r="S123" s="127">
        <v>113776</v>
      </c>
      <c r="T123" s="127">
        <v>112042</v>
      </c>
      <c r="U123" s="127">
        <v>19895</v>
      </c>
      <c r="V123" s="127">
        <v>19518</v>
      </c>
      <c r="W123" s="127">
        <v>57244875</v>
      </c>
      <c r="X123" s="127">
        <v>183763182</v>
      </c>
      <c r="Y123" s="131">
        <v>3569.3</v>
      </c>
      <c r="Z123" s="35"/>
      <c r="AA123" s="35"/>
      <c r="AB123" s="35"/>
      <c r="AC123" s="35"/>
      <c r="AD123" s="35"/>
      <c r="AE123" s="35"/>
      <c r="AF123" s="35"/>
      <c r="AG123" s="35"/>
      <c r="AH123" s="35"/>
      <c r="AI123" s="35"/>
    </row>
    <row r="124" spans="1:35" x14ac:dyDescent="0.25">
      <c r="A124" s="101"/>
      <c r="B124" s="101"/>
      <c r="C124" s="67" t="s">
        <v>243</v>
      </c>
      <c r="D124" s="125" t="s">
        <v>244</v>
      </c>
      <c r="E124" s="126"/>
      <c r="F124" s="127">
        <v>404</v>
      </c>
      <c r="G124" s="127">
        <v>40</v>
      </c>
      <c r="H124" s="128">
        <v>15.384343615960377</v>
      </c>
      <c r="I124" s="129">
        <v>2.416948661739764</v>
      </c>
      <c r="J124" s="128">
        <v>1.4025547459620127</v>
      </c>
      <c r="K124" s="128">
        <v>8.9275310202674394</v>
      </c>
      <c r="L124" s="127">
        <v>4337183</v>
      </c>
      <c r="M124" s="127">
        <v>5115758</v>
      </c>
      <c r="N124" s="127">
        <v>12449457</v>
      </c>
      <c r="O124" s="127">
        <v>286245</v>
      </c>
      <c r="P124" s="127">
        <v>379389</v>
      </c>
      <c r="Q124" s="127">
        <v>809229</v>
      </c>
      <c r="R124" s="127">
        <v>14902</v>
      </c>
      <c r="S124" s="127">
        <v>480280</v>
      </c>
      <c r="T124" s="127">
        <v>467889</v>
      </c>
      <c r="U124" s="127">
        <v>86598</v>
      </c>
      <c r="V124" s="127">
        <v>84378</v>
      </c>
      <c r="W124" s="127">
        <v>7224417</v>
      </c>
      <c r="X124" s="127">
        <v>17461045</v>
      </c>
      <c r="Y124" s="131">
        <v>941.3</v>
      </c>
      <c r="Z124" s="35"/>
      <c r="AA124" s="35"/>
      <c r="AB124" s="35"/>
      <c r="AC124" s="35"/>
      <c r="AD124" s="35"/>
      <c r="AE124" s="35"/>
      <c r="AF124" s="35"/>
      <c r="AG124" s="35"/>
      <c r="AH124" s="35"/>
      <c r="AI124" s="35"/>
    </row>
    <row r="125" spans="1:35" ht="15.75" thickBot="1" x14ac:dyDescent="0.3">
      <c r="A125" s="101"/>
      <c r="B125" s="101"/>
      <c r="C125" s="186" t="s">
        <v>245</v>
      </c>
      <c r="D125" s="138" t="s">
        <v>246</v>
      </c>
      <c r="E125" s="139"/>
      <c r="F125" s="132">
        <v>192</v>
      </c>
      <c r="G125" s="132">
        <v>0</v>
      </c>
      <c r="H125" s="140">
        <v>12.561779225474659</v>
      </c>
      <c r="I125" s="141">
        <v>0</v>
      </c>
      <c r="J125" s="140">
        <v>0</v>
      </c>
      <c r="K125" s="140">
        <v>8.4051035820360944</v>
      </c>
      <c r="L125" s="132">
        <v>0</v>
      </c>
      <c r="M125" s="132">
        <v>0</v>
      </c>
      <c r="N125" s="132">
        <v>3717646</v>
      </c>
      <c r="O125" s="132">
        <v>0</v>
      </c>
      <c r="P125" s="132">
        <v>0</v>
      </c>
      <c r="Q125" s="132">
        <v>295949</v>
      </c>
      <c r="R125" s="132">
        <v>0</v>
      </c>
      <c r="S125" s="132">
        <v>0</v>
      </c>
      <c r="T125" s="132">
        <v>0</v>
      </c>
      <c r="U125" s="132">
        <v>0</v>
      </c>
      <c r="V125" s="132">
        <v>0</v>
      </c>
      <c r="W125" s="132">
        <v>2487482</v>
      </c>
      <c r="X125" s="132">
        <v>0</v>
      </c>
      <c r="Y125" s="131">
        <v>0</v>
      </c>
      <c r="Z125" s="35"/>
      <c r="AA125" s="35"/>
      <c r="AB125" s="35"/>
      <c r="AC125" s="35"/>
      <c r="AD125" s="35"/>
      <c r="AE125" s="35"/>
      <c r="AF125" s="35"/>
      <c r="AG125" s="35"/>
      <c r="AH125" s="35"/>
      <c r="AI125" s="35"/>
    </row>
    <row r="126" spans="1:35" ht="15.75" thickTop="1" x14ac:dyDescent="0.25">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35"/>
      <c r="Z126" s="35"/>
      <c r="AA126" s="35"/>
      <c r="AB126" s="35"/>
      <c r="AC126" s="35"/>
      <c r="AD126" s="35"/>
      <c r="AE126" s="35"/>
      <c r="AF126" s="35"/>
      <c r="AG126" s="35"/>
      <c r="AH126" s="35"/>
      <c r="AI126" s="35"/>
    </row>
    <row r="127" spans="1:3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row>
    <row r="128" spans="1:3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row>
    <row r="129" spans="1:3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row>
    <row r="130" spans="1:3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row>
    <row r="131" spans="1:3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row>
    <row r="132" spans="1:3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row>
    <row r="133" spans="1:3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row>
    <row r="134" spans="1:3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row>
    <row r="135" spans="1:3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row>
    <row r="136" spans="1:3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row>
    <row r="137" spans="1:3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row>
    <row r="138" spans="1:3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row>
    <row r="139" spans="1:3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row>
    <row r="140" spans="1:3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row>
    <row r="141" spans="1:3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row>
    <row r="142" spans="1:35"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row>
    <row r="143" spans="1:35"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row>
    <row r="144" spans="1:35"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row>
    <row r="145" spans="1:30"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spans="1:30"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row>
    <row r="147" spans="1:30"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spans="1:30"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spans="1:30"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row>
    <row r="150" spans="1:30"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row>
    <row r="151" spans="1:30"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row>
    <row r="152" spans="1:30"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spans="1:30"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spans="1:30"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row>
    <row r="155" spans="1:30"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spans="1:30"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row>
    <row r="157" spans="1:30"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row>
    <row r="158" spans="1:30"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row>
    <row r="159" spans="1:30" x14ac:dyDescent="0.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spans="1:30" x14ac:dyDescent="0.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row>
    <row r="161" spans="1:30" x14ac:dyDescent="0.25">
      <c r="A161" s="35"/>
      <c r="B161" s="35"/>
      <c r="C161" s="35"/>
      <c r="D161" s="35"/>
      <c r="E161" s="35"/>
      <c r="Y161" s="35"/>
      <c r="Z161" s="35"/>
      <c r="AA161" s="35"/>
      <c r="AB161" s="35"/>
      <c r="AC161" s="35"/>
      <c r="AD161" s="35"/>
    </row>
    <row r="162" spans="1:30" x14ac:dyDescent="0.25">
      <c r="Y162" s="35"/>
      <c r="Z162" s="35"/>
      <c r="AA162" s="35"/>
      <c r="AB162" s="35"/>
      <c r="AC162" s="35"/>
      <c r="AD162" s="35"/>
    </row>
    <row r="163" spans="1:30" x14ac:dyDescent="0.25">
      <c r="Y163" s="35"/>
      <c r="Z163" s="35"/>
      <c r="AA163" s="35"/>
      <c r="AB163" s="35"/>
      <c r="AC163" s="35"/>
      <c r="AD163" s="35"/>
    </row>
  </sheetData>
  <pageMargins left="0.7" right="0.7" top="0.75" bottom="0.75" header="0.3" footer="0.3"/>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31CA3-A3A3-4ADA-BA5E-86352183B22D}">
  <dimension ref="A1:W100"/>
  <sheetViews>
    <sheetView workbookViewId="0">
      <pane xSplit="1" ySplit="6" topLeftCell="B31" activePane="bottomRight" state="frozen"/>
      <selection activeCell="A31" sqref="A31"/>
      <selection pane="topRight" activeCell="A31" sqref="A31"/>
      <selection pane="bottomLeft" activeCell="A31" sqref="A31"/>
      <selection pane="bottomRight" activeCell="B49" sqref="B49"/>
    </sheetView>
  </sheetViews>
  <sheetFormatPr defaultColWidth="9.7109375" defaultRowHeight="12.75" x14ac:dyDescent="0.2"/>
  <cols>
    <col min="1" max="10" width="9.7109375" style="198" customWidth="1"/>
    <col min="11" max="16384" width="9.7109375" style="198"/>
  </cols>
  <sheetData>
    <row r="1" spans="1:23" ht="13.5" customHeight="1" x14ac:dyDescent="0.2">
      <c r="A1" s="248" t="s">
        <v>288</v>
      </c>
      <c r="B1" s="248"/>
      <c r="C1" s="248"/>
      <c r="D1" s="248"/>
      <c r="E1" s="248"/>
      <c r="F1" s="248"/>
      <c r="G1" s="248"/>
      <c r="H1" s="248"/>
      <c r="I1" s="248"/>
      <c r="J1" s="248"/>
      <c r="K1" s="248" t="s">
        <v>288</v>
      </c>
      <c r="L1" s="248"/>
      <c r="M1" s="248"/>
      <c r="N1" s="248"/>
      <c r="O1" s="248"/>
      <c r="P1" s="248"/>
      <c r="Q1" s="248"/>
      <c r="R1" s="248"/>
      <c r="S1" s="248"/>
      <c r="T1" s="248"/>
      <c r="U1" s="248"/>
      <c r="V1" s="248"/>
    </row>
    <row r="2" spans="1:23" ht="13.5" customHeight="1" thickBot="1" x14ac:dyDescent="0.25">
      <c r="A2" s="249" t="s">
        <v>289</v>
      </c>
      <c r="B2" s="249"/>
      <c r="C2" s="249"/>
      <c r="D2" s="249"/>
      <c r="E2" s="249"/>
      <c r="F2" s="249"/>
      <c r="G2" s="249"/>
      <c r="H2" s="249"/>
      <c r="I2" s="249"/>
      <c r="J2" s="249"/>
      <c r="K2" s="249" t="s">
        <v>289</v>
      </c>
      <c r="L2" s="249"/>
      <c r="M2" s="249"/>
      <c r="N2" s="249"/>
      <c r="O2" s="249"/>
      <c r="P2" s="249"/>
      <c r="Q2" s="249"/>
      <c r="R2" s="249"/>
      <c r="S2" s="249"/>
      <c r="T2" s="249"/>
      <c r="U2" s="249"/>
      <c r="V2" s="249"/>
    </row>
    <row r="3" spans="1:23" ht="13.5" customHeight="1" thickBot="1" x14ac:dyDescent="0.25">
      <c r="A3" s="250" t="s">
        <v>290</v>
      </c>
      <c r="B3" s="251"/>
      <c r="C3" s="251"/>
      <c r="D3" s="251"/>
      <c r="E3" s="251"/>
      <c r="F3" s="251"/>
      <c r="G3" s="251"/>
      <c r="H3" s="251"/>
      <c r="I3" s="251"/>
      <c r="J3" s="252"/>
      <c r="K3" s="253" t="s">
        <v>290</v>
      </c>
      <c r="L3" s="254"/>
      <c r="M3" s="254"/>
      <c r="N3" s="254"/>
      <c r="O3" s="254"/>
      <c r="P3" s="254"/>
      <c r="Q3" s="254"/>
      <c r="R3" s="254"/>
      <c r="S3" s="254"/>
      <c r="T3" s="254"/>
      <c r="U3" s="254"/>
      <c r="V3" s="255"/>
    </row>
    <row r="4" spans="1:23" ht="13.5" customHeight="1" thickBot="1" x14ac:dyDescent="0.25">
      <c r="A4" s="256" t="s">
        <v>291</v>
      </c>
      <c r="B4" s="257"/>
      <c r="C4" s="257"/>
      <c r="D4" s="257"/>
      <c r="E4" s="257"/>
      <c r="F4" s="257"/>
      <c r="G4" s="257"/>
      <c r="H4" s="257"/>
      <c r="I4" s="257"/>
      <c r="J4" s="258"/>
      <c r="K4" s="259" t="s">
        <v>292</v>
      </c>
      <c r="L4" s="260"/>
      <c r="M4" s="260"/>
      <c r="N4" s="260"/>
      <c r="O4" s="260"/>
      <c r="P4" s="260"/>
      <c r="Q4" s="260"/>
      <c r="R4" s="260"/>
      <c r="S4" s="260"/>
      <c r="T4" s="260"/>
      <c r="U4" s="260"/>
      <c r="V4" s="261"/>
    </row>
    <row r="5" spans="1:23" s="199" customFormat="1" ht="13.5" customHeight="1" thickBot="1" x14ac:dyDescent="0.25">
      <c r="A5" s="262" t="s">
        <v>293</v>
      </c>
      <c r="B5" s="264" t="s">
        <v>294</v>
      </c>
      <c r="C5" s="265"/>
      <c r="D5" s="265"/>
      <c r="E5" s="266"/>
      <c r="F5" s="262" t="s">
        <v>295</v>
      </c>
      <c r="G5" s="262" t="s">
        <v>296</v>
      </c>
      <c r="H5" s="262" t="s">
        <v>297</v>
      </c>
      <c r="I5" s="262" t="s">
        <v>298</v>
      </c>
      <c r="J5" s="262" t="s">
        <v>299</v>
      </c>
      <c r="K5" s="262" t="s">
        <v>293</v>
      </c>
      <c r="L5" s="264" t="s">
        <v>300</v>
      </c>
      <c r="M5" s="265"/>
      <c r="N5" s="266"/>
      <c r="O5" s="267" t="s">
        <v>301</v>
      </c>
      <c r="P5" s="269" t="s">
        <v>302</v>
      </c>
      <c r="Q5" s="265"/>
      <c r="R5" s="270"/>
      <c r="S5" s="271" t="s">
        <v>303</v>
      </c>
      <c r="T5" s="262" t="s">
        <v>304</v>
      </c>
      <c r="U5" s="262" t="s">
        <v>305</v>
      </c>
      <c r="V5" s="262" t="s">
        <v>306</v>
      </c>
    </row>
    <row r="6" spans="1:23" ht="39.75" customHeight="1" thickBot="1" x14ac:dyDescent="0.25">
      <c r="A6" s="263"/>
      <c r="B6" s="200" t="s">
        <v>307</v>
      </c>
      <c r="C6" s="200" t="s">
        <v>308</v>
      </c>
      <c r="D6" s="200" t="s">
        <v>309</v>
      </c>
      <c r="E6" s="200" t="s">
        <v>310</v>
      </c>
      <c r="F6" s="263"/>
      <c r="G6" s="263"/>
      <c r="H6" s="263"/>
      <c r="I6" s="263"/>
      <c r="J6" s="263"/>
      <c r="K6" s="263"/>
      <c r="L6" s="200" t="s">
        <v>311</v>
      </c>
      <c r="M6" s="200" t="s">
        <v>312</v>
      </c>
      <c r="N6" s="200" t="s">
        <v>313</v>
      </c>
      <c r="O6" s="268"/>
      <c r="P6" s="200" t="s">
        <v>314</v>
      </c>
      <c r="Q6" s="200" t="s">
        <v>315</v>
      </c>
      <c r="R6" s="200" t="s">
        <v>316</v>
      </c>
      <c r="S6" s="272"/>
      <c r="T6" s="263"/>
      <c r="U6" s="263"/>
      <c r="V6" s="263"/>
      <c r="W6" s="201" t="s">
        <v>317</v>
      </c>
    </row>
    <row r="7" spans="1:23" ht="13.5" customHeight="1" thickBot="1" x14ac:dyDescent="0.25">
      <c r="A7" s="202">
        <v>1977</v>
      </c>
      <c r="B7" s="203" t="s">
        <v>318</v>
      </c>
      <c r="C7" s="204" t="s">
        <v>319</v>
      </c>
      <c r="D7" s="204" t="s">
        <v>318</v>
      </c>
      <c r="E7" s="204">
        <v>4</v>
      </c>
      <c r="F7" s="203">
        <v>3.2</v>
      </c>
      <c r="G7" s="203" t="s">
        <v>319</v>
      </c>
      <c r="H7" s="203" t="s">
        <v>319</v>
      </c>
      <c r="I7" s="204" t="s">
        <v>319</v>
      </c>
      <c r="J7" s="203">
        <v>4</v>
      </c>
      <c r="K7" s="205">
        <v>1977</v>
      </c>
      <c r="L7" s="203" t="s">
        <v>319</v>
      </c>
      <c r="M7" s="204" t="s">
        <v>319</v>
      </c>
      <c r="N7" s="204" t="s">
        <v>319</v>
      </c>
      <c r="O7" s="206">
        <v>4.5</v>
      </c>
      <c r="P7" s="204">
        <v>3.8</v>
      </c>
      <c r="Q7" s="203" t="s">
        <v>320</v>
      </c>
      <c r="R7" s="207">
        <v>3.8</v>
      </c>
      <c r="S7" s="208" t="s">
        <v>319</v>
      </c>
      <c r="T7" s="208" t="s">
        <v>319</v>
      </c>
      <c r="U7" s="206">
        <v>4</v>
      </c>
      <c r="V7" s="208">
        <v>4</v>
      </c>
    </row>
    <row r="8" spans="1:23" ht="13.5" customHeight="1" thickBot="1" x14ac:dyDescent="0.25">
      <c r="A8" s="209">
        <v>1978</v>
      </c>
      <c r="B8" s="203" t="s">
        <v>318</v>
      </c>
      <c r="C8" s="210" t="s">
        <v>319</v>
      </c>
      <c r="D8" s="210" t="s">
        <v>318</v>
      </c>
      <c r="E8" s="210">
        <v>4</v>
      </c>
      <c r="F8" s="203">
        <v>3.3</v>
      </c>
      <c r="G8" s="203" t="s">
        <v>319</v>
      </c>
      <c r="H8" s="203" t="s">
        <v>319</v>
      </c>
      <c r="I8" s="210" t="s">
        <v>319</v>
      </c>
      <c r="J8" s="203">
        <v>4</v>
      </c>
      <c r="K8" s="211">
        <v>1978</v>
      </c>
      <c r="L8" s="203" t="s">
        <v>319</v>
      </c>
      <c r="M8" s="210" t="s">
        <v>319</v>
      </c>
      <c r="N8" s="210" t="s">
        <v>319</v>
      </c>
      <c r="O8" s="210">
        <v>4.5</v>
      </c>
      <c r="P8" s="210">
        <v>3.8</v>
      </c>
      <c r="Q8" s="203" t="s">
        <v>320</v>
      </c>
      <c r="R8" s="207">
        <v>3.8</v>
      </c>
      <c r="S8" s="203" t="s">
        <v>319</v>
      </c>
      <c r="T8" s="203" t="s">
        <v>319</v>
      </c>
      <c r="U8" s="210">
        <v>4</v>
      </c>
      <c r="V8" s="203">
        <v>4</v>
      </c>
    </row>
    <row r="9" spans="1:23" ht="13.5" customHeight="1" thickBot="1" x14ac:dyDescent="0.25">
      <c r="A9" s="209">
        <v>1979</v>
      </c>
      <c r="B9" s="203" t="s">
        <v>318</v>
      </c>
      <c r="C9" s="210" t="s">
        <v>319</v>
      </c>
      <c r="D9" s="210" t="s">
        <v>318</v>
      </c>
      <c r="E9" s="210">
        <v>3.9</v>
      </c>
      <c r="F9" s="203">
        <v>2.7</v>
      </c>
      <c r="G9" s="203" t="s">
        <v>319</v>
      </c>
      <c r="H9" s="203" t="s">
        <v>319</v>
      </c>
      <c r="I9" s="210" t="s">
        <v>319</v>
      </c>
      <c r="J9" s="203">
        <v>3.8</v>
      </c>
      <c r="K9" s="211">
        <v>1979</v>
      </c>
      <c r="L9" s="203" t="s">
        <v>319</v>
      </c>
      <c r="M9" s="210" t="s">
        <v>319</v>
      </c>
      <c r="N9" s="210" t="s">
        <v>319</v>
      </c>
      <c r="O9" s="210">
        <v>4.5</v>
      </c>
      <c r="P9" s="210">
        <v>3.8</v>
      </c>
      <c r="Q9" s="203" t="s">
        <v>320</v>
      </c>
      <c r="R9" s="207">
        <v>3.8</v>
      </c>
      <c r="S9" s="203" t="s">
        <v>319</v>
      </c>
      <c r="T9" s="203" t="s">
        <v>319</v>
      </c>
      <c r="U9" s="210">
        <v>4</v>
      </c>
      <c r="V9" s="203">
        <v>3.9</v>
      </c>
    </row>
    <row r="10" spans="1:23" ht="13.5" customHeight="1" thickBot="1" x14ac:dyDescent="0.25">
      <c r="A10" s="209">
        <v>1980</v>
      </c>
      <c r="B10" s="203" t="s">
        <v>318</v>
      </c>
      <c r="C10" s="203" t="s">
        <v>319</v>
      </c>
      <c r="D10" s="210" t="s">
        <v>318</v>
      </c>
      <c r="E10" s="210">
        <v>3.7</v>
      </c>
      <c r="F10" s="203">
        <v>1.5</v>
      </c>
      <c r="G10" s="203" t="s">
        <v>319</v>
      </c>
      <c r="H10" s="203" t="s">
        <v>319</v>
      </c>
      <c r="I10" s="203" t="s">
        <v>319</v>
      </c>
      <c r="J10" s="203">
        <v>3.7</v>
      </c>
      <c r="K10" s="211">
        <v>1980</v>
      </c>
      <c r="L10" s="203">
        <v>23.3</v>
      </c>
      <c r="M10" s="203" t="s">
        <v>319</v>
      </c>
      <c r="N10" s="207">
        <v>23.3</v>
      </c>
      <c r="O10" s="210">
        <v>5</v>
      </c>
      <c r="P10" s="210">
        <v>2.9</v>
      </c>
      <c r="Q10" s="203" t="s">
        <v>320</v>
      </c>
      <c r="R10" s="207">
        <v>2.9</v>
      </c>
      <c r="S10" s="203" t="s">
        <v>319</v>
      </c>
      <c r="T10" s="203">
        <v>5.8</v>
      </c>
      <c r="U10" s="203">
        <v>6.9</v>
      </c>
      <c r="V10" s="203">
        <v>4.7</v>
      </c>
    </row>
    <row r="11" spans="1:23" ht="13.5" customHeight="1" thickBot="1" x14ac:dyDescent="0.25">
      <c r="A11" s="209">
        <v>1981</v>
      </c>
      <c r="B11" s="203" t="s">
        <v>318</v>
      </c>
      <c r="C11" s="203" t="s">
        <v>319</v>
      </c>
      <c r="D11" s="210" t="s">
        <v>318</v>
      </c>
      <c r="E11" s="210">
        <v>3.8</v>
      </c>
      <c r="F11" s="203">
        <v>1.8</v>
      </c>
      <c r="G11" s="203" t="s">
        <v>319</v>
      </c>
      <c r="H11" s="203" t="s">
        <v>319</v>
      </c>
      <c r="I11" s="203" t="s">
        <v>319</v>
      </c>
      <c r="J11" s="203">
        <v>3.7</v>
      </c>
      <c r="K11" s="211">
        <v>1981</v>
      </c>
      <c r="L11" s="203">
        <v>23.3</v>
      </c>
      <c r="M11" s="203" t="s">
        <v>319</v>
      </c>
      <c r="N11" s="207">
        <v>23.3</v>
      </c>
      <c r="O11" s="210">
        <v>4.9000000000000004</v>
      </c>
      <c r="P11" s="210">
        <v>2.8</v>
      </c>
      <c r="Q11" s="203" t="s">
        <v>320</v>
      </c>
      <c r="R11" s="207">
        <v>2.8</v>
      </c>
      <c r="S11" s="203" t="s">
        <v>319</v>
      </c>
      <c r="T11" s="203">
        <v>5.8</v>
      </c>
      <c r="U11" s="203">
        <v>6.7</v>
      </c>
      <c r="V11" s="203">
        <v>4.5999999999999996</v>
      </c>
    </row>
    <row r="12" spans="1:23" ht="13.5" customHeight="1" thickBot="1" x14ac:dyDescent="0.25">
      <c r="A12" s="209">
        <v>1982</v>
      </c>
      <c r="B12" s="203" t="s">
        <v>318</v>
      </c>
      <c r="C12" s="203" t="s">
        <v>319</v>
      </c>
      <c r="D12" s="210" t="s">
        <v>318</v>
      </c>
      <c r="E12" s="210">
        <v>3.8</v>
      </c>
      <c r="F12" s="203">
        <v>2</v>
      </c>
      <c r="G12" s="203" t="s">
        <v>319</v>
      </c>
      <c r="H12" s="203" t="s">
        <v>319</v>
      </c>
      <c r="I12" s="203" t="s">
        <v>319</v>
      </c>
      <c r="J12" s="203">
        <v>3.7</v>
      </c>
      <c r="K12" s="211">
        <v>1982</v>
      </c>
      <c r="L12" s="203">
        <v>23.3</v>
      </c>
      <c r="M12" s="203" t="s">
        <v>319</v>
      </c>
      <c r="N12" s="207">
        <v>23.3</v>
      </c>
      <c r="O12" s="210">
        <v>4.8</v>
      </c>
      <c r="P12" s="210">
        <v>2.8</v>
      </c>
      <c r="Q12" s="203" t="s">
        <v>320</v>
      </c>
      <c r="R12" s="207">
        <v>2.8</v>
      </c>
      <c r="S12" s="203" t="s">
        <v>319</v>
      </c>
      <c r="T12" s="203">
        <v>5.8</v>
      </c>
      <c r="U12" s="203">
        <v>6.5</v>
      </c>
      <c r="V12" s="203">
        <v>4.5999999999999996</v>
      </c>
    </row>
    <row r="13" spans="1:23" ht="13.5" customHeight="1" thickBot="1" x14ac:dyDescent="0.25">
      <c r="A13" s="209">
        <v>1983</v>
      </c>
      <c r="B13" s="203" t="s">
        <v>318</v>
      </c>
      <c r="C13" s="203" t="s">
        <v>319</v>
      </c>
      <c r="D13" s="210" t="s">
        <v>318</v>
      </c>
      <c r="E13" s="210">
        <v>3.7</v>
      </c>
      <c r="F13" s="203">
        <v>2</v>
      </c>
      <c r="G13" s="203" t="s">
        <v>319</v>
      </c>
      <c r="H13" s="203" t="s">
        <v>319</v>
      </c>
      <c r="I13" s="203" t="s">
        <v>319</v>
      </c>
      <c r="J13" s="203">
        <v>3.6</v>
      </c>
      <c r="K13" s="211">
        <v>1983</v>
      </c>
      <c r="L13" s="203">
        <v>23.3</v>
      </c>
      <c r="M13" s="203" t="s">
        <v>319</v>
      </c>
      <c r="N13" s="207">
        <v>23.3</v>
      </c>
      <c r="O13" s="210">
        <v>4.8</v>
      </c>
      <c r="P13" s="210">
        <v>2.9</v>
      </c>
      <c r="Q13" s="203" t="s">
        <v>320</v>
      </c>
      <c r="R13" s="207">
        <v>2.9</v>
      </c>
      <c r="S13" s="203" t="s">
        <v>319</v>
      </c>
      <c r="T13" s="203">
        <v>7.1</v>
      </c>
      <c r="U13" s="203">
        <v>6.6</v>
      </c>
      <c r="V13" s="203">
        <v>4.5999999999999996</v>
      </c>
    </row>
    <row r="14" spans="1:23" ht="13.5" customHeight="1" thickBot="1" x14ac:dyDescent="0.25">
      <c r="A14" s="209">
        <v>1984</v>
      </c>
      <c r="B14" s="203" t="s">
        <v>318</v>
      </c>
      <c r="C14" s="203" t="s">
        <v>319</v>
      </c>
      <c r="D14" s="203" t="s">
        <v>318</v>
      </c>
      <c r="E14" s="207">
        <v>3.7</v>
      </c>
      <c r="F14" s="203">
        <v>2.2000000000000002</v>
      </c>
      <c r="G14" s="203">
        <v>5.6</v>
      </c>
      <c r="H14" s="203" t="s">
        <v>319</v>
      </c>
      <c r="I14" s="203" t="s">
        <v>319</v>
      </c>
      <c r="J14" s="203">
        <v>3.6</v>
      </c>
      <c r="K14" s="211">
        <v>1984</v>
      </c>
      <c r="L14" s="203">
        <v>23.2</v>
      </c>
      <c r="M14" s="203" t="s">
        <v>319</v>
      </c>
      <c r="N14" s="207">
        <v>23.2</v>
      </c>
      <c r="O14" s="203">
        <v>4.5</v>
      </c>
      <c r="P14" s="207">
        <v>3.1</v>
      </c>
      <c r="Q14" s="203" t="s">
        <v>320</v>
      </c>
      <c r="R14" s="207">
        <v>3.1</v>
      </c>
      <c r="S14" s="203" t="s">
        <v>319</v>
      </c>
      <c r="T14" s="203">
        <v>6.3</v>
      </c>
      <c r="U14" s="203">
        <v>6.4</v>
      </c>
      <c r="V14" s="203">
        <v>4.5</v>
      </c>
    </row>
    <row r="15" spans="1:23" ht="13.5" customHeight="1" thickBot="1" x14ac:dyDescent="0.25">
      <c r="A15" s="209">
        <v>1985</v>
      </c>
      <c r="B15" s="203" t="s">
        <v>318</v>
      </c>
      <c r="C15" s="203" t="s">
        <v>319</v>
      </c>
      <c r="D15" s="203" t="s">
        <v>318</v>
      </c>
      <c r="E15" s="207">
        <v>3.7</v>
      </c>
      <c r="F15" s="203">
        <v>2.2000000000000002</v>
      </c>
      <c r="G15" s="203">
        <v>6.2</v>
      </c>
      <c r="H15" s="203" t="s">
        <v>319</v>
      </c>
      <c r="I15" s="212" t="s">
        <v>319</v>
      </c>
      <c r="J15" s="212">
        <v>3.7</v>
      </c>
      <c r="K15" s="211">
        <v>1985</v>
      </c>
      <c r="L15" s="203">
        <v>23.8</v>
      </c>
      <c r="M15" s="203" t="s">
        <v>319</v>
      </c>
      <c r="N15" s="207">
        <v>23.8</v>
      </c>
      <c r="O15" s="203">
        <v>4.5999999999999996</v>
      </c>
      <c r="P15" s="207">
        <v>2.7</v>
      </c>
      <c r="Q15" s="203" t="s">
        <v>320</v>
      </c>
      <c r="R15" s="207">
        <v>2.7</v>
      </c>
      <c r="S15" s="203" t="s">
        <v>319</v>
      </c>
      <c r="T15" s="203">
        <v>7</v>
      </c>
      <c r="U15" s="203">
        <v>6.4</v>
      </c>
      <c r="V15" s="203">
        <v>4.5999999999999996</v>
      </c>
    </row>
    <row r="16" spans="1:23" ht="13.5" customHeight="1" thickBot="1" x14ac:dyDescent="0.25">
      <c r="A16" s="209">
        <v>1986</v>
      </c>
      <c r="B16" s="203" t="s">
        <v>318</v>
      </c>
      <c r="C16" s="203" t="s">
        <v>319</v>
      </c>
      <c r="D16" s="203" t="s">
        <v>318</v>
      </c>
      <c r="E16" s="207">
        <v>3.7</v>
      </c>
      <c r="F16" s="203">
        <v>2.2000000000000002</v>
      </c>
      <c r="G16" s="203">
        <v>6.4</v>
      </c>
      <c r="H16" s="213" t="s">
        <v>319</v>
      </c>
      <c r="I16" s="214" t="s">
        <v>319</v>
      </c>
      <c r="J16" s="215">
        <v>3.7</v>
      </c>
      <c r="K16" s="216">
        <v>1986</v>
      </c>
      <c r="L16" s="203">
        <v>22</v>
      </c>
      <c r="M16" s="203" t="s">
        <v>319</v>
      </c>
      <c r="N16" s="207">
        <v>22</v>
      </c>
      <c r="O16" s="203">
        <v>4.5999999999999996</v>
      </c>
      <c r="P16" s="207">
        <v>2.8</v>
      </c>
      <c r="Q16" s="203" t="s">
        <v>320</v>
      </c>
      <c r="R16" s="207">
        <v>2.8</v>
      </c>
      <c r="S16" s="203" t="s">
        <v>319</v>
      </c>
      <c r="T16" s="203">
        <v>7</v>
      </c>
      <c r="U16" s="203">
        <v>6.4</v>
      </c>
      <c r="V16" s="203">
        <v>4.5999999999999996</v>
      </c>
    </row>
    <row r="17" spans="1:22" ht="13.5" customHeight="1" thickBot="1" x14ac:dyDescent="0.25">
      <c r="A17" s="209">
        <v>1987</v>
      </c>
      <c r="B17" s="203" t="s">
        <v>318</v>
      </c>
      <c r="C17" s="203" t="s">
        <v>319</v>
      </c>
      <c r="D17" s="203" t="s">
        <v>318</v>
      </c>
      <c r="E17" s="207">
        <v>3.7</v>
      </c>
      <c r="F17" s="203">
        <v>1.6</v>
      </c>
      <c r="G17" s="203">
        <v>5.8</v>
      </c>
      <c r="H17" s="213" t="s">
        <v>319</v>
      </c>
      <c r="I17" s="215" t="s">
        <v>319</v>
      </c>
      <c r="J17" s="215">
        <v>3.7</v>
      </c>
      <c r="K17" s="216">
        <v>1987</v>
      </c>
      <c r="L17" s="203">
        <v>21.9</v>
      </c>
      <c r="M17" s="203" t="s">
        <v>319</v>
      </c>
      <c r="N17" s="207">
        <v>21.9</v>
      </c>
      <c r="O17" s="203">
        <v>4.7</v>
      </c>
      <c r="P17" s="207">
        <v>3</v>
      </c>
      <c r="Q17" s="203" t="s">
        <v>320</v>
      </c>
      <c r="R17" s="207">
        <v>3</v>
      </c>
      <c r="S17" s="203" t="s">
        <v>319</v>
      </c>
      <c r="T17" s="203">
        <v>5.0999999999999996</v>
      </c>
      <c r="U17" s="203">
        <v>6.4</v>
      </c>
      <c r="V17" s="203">
        <v>4.5999999999999996</v>
      </c>
    </row>
    <row r="18" spans="1:22" ht="13.5" customHeight="1" thickBot="1" x14ac:dyDescent="0.25">
      <c r="A18" s="209">
        <v>1988</v>
      </c>
      <c r="B18" s="203" t="s">
        <v>318</v>
      </c>
      <c r="C18" s="203" t="s">
        <v>319</v>
      </c>
      <c r="D18" s="203" t="s">
        <v>318</v>
      </c>
      <c r="E18" s="207">
        <v>3.7</v>
      </c>
      <c r="F18" s="203">
        <v>1.6</v>
      </c>
      <c r="G18" s="203">
        <v>6</v>
      </c>
      <c r="H18" s="203" t="s">
        <v>319</v>
      </c>
      <c r="I18" s="203" t="s">
        <v>319</v>
      </c>
      <c r="J18" s="203">
        <v>3.7</v>
      </c>
      <c r="K18" s="211">
        <v>1988</v>
      </c>
      <c r="L18" s="203">
        <v>21.4</v>
      </c>
      <c r="M18" s="203" t="s">
        <v>319</v>
      </c>
      <c r="N18" s="207">
        <v>21.4</v>
      </c>
      <c r="O18" s="203">
        <v>4.9000000000000004</v>
      </c>
      <c r="P18" s="207">
        <v>3.1</v>
      </c>
      <c r="Q18" s="203" t="s">
        <v>320</v>
      </c>
      <c r="R18" s="207">
        <v>3.1</v>
      </c>
      <c r="S18" s="203" t="s">
        <v>319</v>
      </c>
      <c r="T18" s="203">
        <v>5.4</v>
      </c>
      <c r="U18" s="203">
        <v>6.7</v>
      </c>
      <c r="V18" s="203">
        <v>4.7</v>
      </c>
    </row>
    <row r="19" spans="1:22" ht="13.5" customHeight="1" thickBot="1" x14ac:dyDescent="0.25">
      <c r="A19" s="209">
        <v>1989</v>
      </c>
      <c r="B19" s="203" t="s">
        <v>318</v>
      </c>
      <c r="C19" s="203" t="s">
        <v>319</v>
      </c>
      <c r="D19" s="203" t="s">
        <v>318</v>
      </c>
      <c r="E19" s="207">
        <v>3.7</v>
      </c>
      <c r="F19" s="203">
        <v>1.5</v>
      </c>
      <c r="G19" s="203">
        <v>6.1</v>
      </c>
      <c r="H19" s="203" t="s">
        <v>319</v>
      </c>
      <c r="I19" s="203" t="s">
        <v>319</v>
      </c>
      <c r="J19" s="203">
        <v>3.7</v>
      </c>
      <c r="K19" s="211">
        <v>1989</v>
      </c>
      <c r="L19" s="203">
        <v>21.9</v>
      </c>
      <c r="M19" s="203" t="s">
        <v>319</v>
      </c>
      <c r="N19" s="207">
        <v>21.9</v>
      </c>
      <c r="O19" s="203">
        <v>4.7</v>
      </c>
      <c r="P19" s="207">
        <v>3.1</v>
      </c>
      <c r="Q19" s="203" t="s">
        <v>320</v>
      </c>
      <c r="R19" s="207">
        <v>3.1</v>
      </c>
      <c r="S19" s="203" t="s">
        <v>319</v>
      </c>
      <c r="T19" s="203">
        <v>5.9</v>
      </c>
      <c r="U19" s="203">
        <v>6.5</v>
      </c>
      <c r="V19" s="203">
        <v>4.7</v>
      </c>
    </row>
    <row r="20" spans="1:22" ht="13.5" customHeight="1" thickBot="1" x14ac:dyDescent="0.25">
      <c r="A20" s="209">
        <v>1990</v>
      </c>
      <c r="B20" s="203" t="s">
        <v>318</v>
      </c>
      <c r="C20" s="203" t="s">
        <v>319</v>
      </c>
      <c r="D20" s="203" t="s">
        <v>318</v>
      </c>
      <c r="E20" s="207">
        <v>3.7</v>
      </c>
      <c r="F20" s="203">
        <v>1.5</v>
      </c>
      <c r="G20" s="203">
        <v>6.3</v>
      </c>
      <c r="H20" s="203" t="s">
        <v>319</v>
      </c>
      <c r="I20" s="203" t="s">
        <v>319</v>
      </c>
      <c r="J20" s="203">
        <v>3.7</v>
      </c>
      <c r="K20" s="211">
        <v>1990</v>
      </c>
      <c r="L20" s="203">
        <v>21.6</v>
      </c>
      <c r="M20" s="203" t="s">
        <v>319</v>
      </c>
      <c r="N20" s="207">
        <v>21.6</v>
      </c>
      <c r="O20" s="203">
        <v>4.9000000000000004</v>
      </c>
      <c r="P20" s="207">
        <v>3.3</v>
      </c>
      <c r="Q20" s="203" t="s">
        <v>320</v>
      </c>
      <c r="R20" s="207">
        <v>3.3</v>
      </c>
      <c r="S20" s="203" t="s">
        <v>319</v>
      </c>
      <c r="T20" s="203">
        <v>5.2</v>
      </c>
      <c r="U20" s="203">
        <v>6.7</v>
      </c>
      <c r="V20" s="203">
        <v>4.7</v>
      </c>
    </row>
    <row r="21" spans="1:22" ht="13.5" customHeight="1" thickBot="1" x14ac:dyDescent="0.25">
      <c r="A21" s="209">
        <v>1991</v>
      </c>
      <c r="B21" s="203" t="s">
        <v>318</v>
      </c>
      <c r="C21" s="203" t="s">
        <v>319</v>
      </c>
      <c r="D21" s="203" t="s">
        <v>318</v>
      </c>
      <c r="E21" s="207">
        <v>3.8</v>
      </c>
      <c r="F21" s="203">
        <v>1.6</v>
      </c>
      <c r="G21" s="203">
        <v>6.4</v>
      </c>
      <c r="H21" s="203" t="s">
        <v>319</v>
      </c>
      <c r="I21" s="203" t="s">
        <v>319</v>
      </c>
      <c r="J21" s="203">
        <v>3.7</v>
      </c>
      <c r="K21" s="211">
        <v>1991</v>
      </c>
      <c r="L21" s="203">
        <v>23.1</v>
      </c>
      <c r="M21" s="203" t="s">
        <v>319</v>
      </c>
      <c r="N21" s="207">
        <v>23.1</v>
      </c>
      <c r="O21" s="203">
        <v>4.8</v>
      </c>
      <c r="P21" s="207">
        <v>3.6</v>
      </c>
      <c r="Q21" s="203" t="s">
        <v>320</v>
      </c>
      <c r="R21" s="207">
        <v>3.6</v>
      </c>
      <c r="S21" s="203" t="s">
        <v>319</v>
      </c>
      <c r="T21" s="203">
        <v>5.3</v>
      </c>
      <c r="U21" s="203">
        <v>6.9</v>
      </c>
      <c r="V21" s="203">
        <v>4.7</v>
      </c>
    </row>
    <row r="22" spans="1:22" ht="13.5" customHeight="1" thickBot="1" x14ac:dyDescent="0.25">
      <c r="A22" s="209">
        <v>1992</v>
      </c>
      <c r="B22" s="203" t="s">
        <v>318</v>
      </c>
      <c r="C22" s="203" t="s">
        <v>319</v>
      </c>
      <c r="D22" s="203" t="s">
        <v>318</v>
      </c>
      <c r="E22" s="207">
        <v>3.7</v>
      </c>
      <c r="F22" s="203">
        <v>1.6</v>
      </c>
      <c r="G22" s="203">
        <v>6.9</v>
      </c>
      <c r="H22" s="203" t="s">
        <v>319</v>
      </c>
      <c r="I22" s="203" t="s">
        <v>319</v>
      </c>
      <c r="J22" s="203">
        <v>3.7</v>
      </c>
      <c r="K22" s="211">
        <v>1992</v>
      </c>
      <c r="L22" s="203">
        <v>23.3</v>
      </c>
      <c r="M22" s="203" t="s">
        <v>319</v>
      </c>
      <c r="N22" s="207">
        <v>23.3</v>
      </c>
      <c r="O22" s="203">
        <v>4.9000000000000004</v>
      </c>
      <c r="P22" s="207">
        <v>3.7</v>
      </c>
      <c r="Q22" s="203" t="s">
        <v>320</v>
      </c>
      <c r="R22" s="207">
        <v>3.7</v>
      </c>
      <c r="S22" s="203" t="s">
        <v>319</v>
      </c>
      <c r="T22" s="203">
        <v>5.9</v>
      </c>
      <c r="U22" s="203">
        <v>6.9</v>
      </c>
      <c r="V22" s="203">
        <v>4.7</v>
      </c>
    </row>
    <row r="23" spans="1:22" ht="13.5" customHeight="1" thickBot="1" x14ac:dyDescent="0.25">
      <c r="A23" s="209">
        <v>1993</v>
      </c>
      <c r="B23" s="203" t="s">
        <v>318</v>
      </c>
      <c r="C23" s="203" t="s">
        <v>319</v>
      </c>
      <c r="D23" s="203" t="s">
        <v>318</v>
      </c>
      <c r="E23" s="207">
        <v>3.8</v>
      </c>
      <c r="F23" s="203">
        <v>1.6</v>
      </c>
      <c r="G23" s="203">
        <v>6.9</v>
      </c>
      <c r="H23" s="203" t="s">
        <v>319</v>
      </c>
      <c r="I23" s="203" t="s">
        <v>319</v>
      </c>
      <c r="J23" s="203">
        <v>3.8</v>
      </c>
      <c r="K23" s="211">
        <v>1993</v>
      </c>
      <c r="L23" s="203">
        <v>21.6</v>
      </c>
      <c r="M23" s="203" t="s">
        <v>319</v>
      </c>
      <c r="N23" s="207">
        <v>21.6</v>
      </c>
      <c r="O23" s="203">
        <v>5</v>
      </c>
      <c r="P23" s="207">
        <v>3.8</v>
      </c>
      <c r="Q23" s="203" t="s">
        <v>320</v>
      </c>
      <c r="R23" s="207">
        <v>3.8</v>
      </c>
      <c r="S23" s="203" t="s">
        <v>319</v>
      </c>
      <c r="T23" s="203">
        <v>6.6</v>
      </c>
      <c r="U23" s="203">
        <v>7</v>
      </c>
      <c r="V23" s="203">
        <v>4.8</v>
      </c>
    </row>
    <row r="24" spans="1:22" ht="13.5" customHeight="1" thickBot="1" x14ac:dyDescent="0.25">
      <c r="A24" s="209">
        <v>1994</v>
      </c>
      <c r="B24" s="203" t="s">
        <v>318</v>
      </c>
      <c r="C24" s="203" t="s">
        <v>319</v>
      </c>
      <c r="D24" s="203" t="s">
        <v>318</v>
      </c>
      <c r="E24" s="207">
        <v>3.9</v>
      </c>
      <c r="F24" s="203">
        <v>1.6</v>
      </c>
      <c r="G24" s="203">
        <v>6.6</v>
      </c>
      <c r="H24" s="203" t="s">
        <v>319</v>
      </c>
      <c r="I24" s="203" t="s">
        <v>319</v>
      </c>
      <c r="J24" s="203">
        <v>3.9</v>
      </c>
      <c r="K24" s="211">
        <v>1994</v>
      </c>
      <c r="L24" s="203">
        <v>23.6</v>
      </c>
      <c r="M24" s="203" t="s">
        <v>319</v>
      </c>
      <c r="N24" s="207">
        <v>23.6</v>
      </c>
      <c r="O24" s="203">
        <v>4.9000000000000004</v>
      </c>
      <c r="P24" s="207">
        <v>2.9</v>
      </c>
      <c r="Q24" s="203" t="s">
        <v>320</v>
      </c>
      <c r="R24" s="207">
        <v>2.9</v>
      </c>
      <c r="S24" s="203" t="s">
        <v>319</v>
      </c>
      <c r="T24" s="203">
        <v>6.2</v>
      </c>
      <c r="U24" s="203">
        <v>7</v>
      </c>
      <c r="V24" s="203">
        <v>5</v>
      </c>
    </row>
    <row r="25" spans="1:22" ht="13.5" customHeight="1" thickBot="1" x14ac:dyDescent="0.25">
      <c r="A25" s="209">
        <v>1995</v>
      </c>
      <c r="B25" s="203" t="s">
        <v>318</v>
      </c>
      <c r="C25" s="203" t="s">
        <v>319</v>
      </c>
      <c r="D25" s="203" t="s">
        <v>318</v>
      </c>
      <c r="E25" s="207">
        <v>3.9</v>
      </c>
      <c r="F25" s="203">
        <v>1.6</v>
      </c>
      <c r="G25" s="203">
        <v>6.9</v>
      </c>
      <c r="H25" s="203">
        <v>35.6</v>
      </c>
      <c r="I25" s="203" t="s">
        <v>319</v>
      </c>
      <c r="J25" s="203">
        <v>3.9</v>
      </c>
      <c r="K25" s="211">
        <v>1995</v>
      </c>
      <c r="L25" s="203">
        <v>24</v>
      </c>
      <c r="M25" s="203" t="s">
        <v>319</v>
      </c>
      <c r="N25" s="207">
        <v>24</v>
      </c>
      <c r="O25" s="203">
        <v>5.2</v>
      </c>
      <c r="P25" s="207">
        <v>3.4</v>
      </c>
      <c r="Q25" s="203" t="s">
        <v>320</v>
      </c>
      <c r="R25" s="207">
        <v>3.4</v>
      </c>
      <c r="S25" s="203">
        <v>5.5</v>
      </c>
      <c r="T25" s="203">
        <v>0.9</v>
      </c>
      <c r="U25" s="203">
        <v>7.4</v>
      </c>
      <c r="V25" s="203">
        <v>5.0999999999999996</v>
      </c>
    </row>
    <row r="26" spans="1:22" ht="13.5" customHeight="1" thickBot="1" x14ac:dyDescent="0.25">
      <c r="A26" s="209">
        <v>1996</v>
      </c>
      <c r="B26" s="203" t="s">
        <v>318</v>
      </c>
      <c r="C26" s="203" t="s">
        <v>319</v>
      </c>
      <c r="D26" s="203" t="s">
        <v>318</v>
      </c>
      <c r="E26" s="207">
        <v>3.9</v>
      </c>
      <c r="F26" s="203">
        <v>1.6</v>
      </c>
      <c r="G26" s="203">
        <v>7.1</v>
      </c>
      <c r="H26" s="203">
        <v>33.6</v>
      </c>
      <c r="I26" s="203" t="s">
        <v>319</v>
      </c>
      <c r="J26" s="203">
        <v>4</v>
      </c>
      <c r="K26" s="211">
        <v>1996</v>
      </c>
      <c r="L26" s="203">
        <v>23.7</v>
      </c>
      <c r="M26" s="203" t="s">
        <v>319</v>
      </c>
      <c r="N26" s="207">
        <v>23.7</v>
      </c>
      <c r="O26" s="203">
        <v>5.3</v>
      </c>
      <c r="P26" s="207">
        <v>3.7</v>
      </c>
      <c r="Q26" s="203" t="s">
        <v>320</v>
      </c>
      <c r="R26" s="207">
        <v>3.7</v>
      </c>
      <c r="S26" s="203">
        <v>5.8</v>
      </c>
      <c r="T26" s="203">
        <v>0.9</v>
      </c>
      <c r="U26" s="203">
        <v>7.4</v>
      </c>
      <c r="V26" s="203">
        <v>5.2</v>
      </c>
    </row>
    <row r="27" spans="1:22" ht="13.5" customHeight="1" thickBot="1" x14ac:dyDescent="0.25">
      <c r="A27" s="209">
        <v>1997</v>
      </c>
      <c r="B27" s="203" t="s">
        <v>318</v>
      </c>
      <c r="C27" s="203" t="s">
        <v>319</v>
      </c>
      <c r="D27" s="203" t="s">
        <v>318</v>
      </c>
      <c r="E27" s="207">
        <v>3.9</v>
      </c>
      <c r="F27" s="203">
        <v>1.6</v>
      </c>
      <c r="G27" s="203">
        <v>7.6</v>
      </c>
      <c r="H27" s="203">
        <v>32.1</v>
      </c>
      <c r="I27" s="203" t="s">
        <v>319</v>
      </c>
      <c r="J27" s="203">
        <v>4</v>
      </c>
      <c r="K27" s="211">
        <v>1997</v>
      </c>
      <c r="L27" s="203">
        <v>22.5</v>
      </c>
      <c r="M27" s="203" t="s">
        <v>319</v>
      </c>
      <c r="N27" s="207">
        <v>22.5</v>
      </c>
      <c r="O27" s="203">
        <v>5</v>
      </c>
      <c r="P27" s="207">
        <v>4</v>
      </c>
      <c r="Q27" s="203" t="s">
        <v>320</v>
      </c>
      <c r="R27" s="207">
        <v>4</v>
      </c>
      <c r="S27" s="203">
        <v>6.5</v>
      </c>
      <c r="T27" s="203">
        <v>1</v>
      </c>
      <c r="U27" s="203">
        <v>6.9</v>
      </c>
      <c r="V27" s="203">
        <v>5.0999999999999996</v>
      </c>
    </row>
    <row r="28" spans="1:22" ht="13.5" customHeight="1" thickBot="1" x14ac:dyDescent="0.25">
      <c r="A28" s="209">
        <v>1998</v>
      </c>
      <c r="B28" s="203" t="s">
        <v>318</v>
      </c>
      <c r="C28" s="203" t="s">
        <v>319</v>
      </c>
      <c r="D28" s="203" t="s">
        <v>318</v>
      </c>
      <c r="E28" s="207">
        <v>3.8</v>
      </c>
      <c r="F28" s="203">
        <v>1.6</v>
      </c>
      <c r="G28" s="203">
        <v>7.7</v>
      </c>
      <c r="H28" s="203">
        <v>36.799999999999997</v>
      </c>
      <c r="I28" s="203" t="s">
        <v>319</v>
      </c>
      <c r="J28" s="203">
        <v>3.9</v>
      </c>
      <c r="K28" s="211">
        <v>1998</v>
      </c>
      <c r="L28" s="203">
        <v>22.8</v>
      </c>
      <c r="M28" s="203" t="s">
        <v>319</v>
      </c>
      <c r="N28" s="207">
        <v>22.8</v>
      </c>
      <c r="O28" s="203">
        <v>5.0999999999999996</v>
      </c>
      <c r="P28" s="207">
        <v>4.0999999999999996</v>
      </c>
      <c r="Q28" s="203" t="s">
        <v>320</v>
      </c>
      <c r="R28" s="207">
        <v>4.0999999999999996</v>
      </c>
      <c r="S28" s="203">
        <v>6.6</v>
      </c>
      <c r="T28" s="203">
        <v>0.8</v>
      </c>
      <c r="U28" s="203">
        <v>7.2</v>
      </c>
      <c r="V28" s="203">
        <v>5</v>
      </c>
    </row>
    <row r="29" spans="1:22" ht="13.5" customHeight="1" thickBot="1" x14ac:dyDescent="0.25">
      <c r="A29" s="209">
        <v>1999</v>
      </c>
      <c r="B29" s="203" t="s">
        <v>318</v>
      </c>
      <c r="C29" s="203" t="s">
        <v>319</v>
      </c>
      <c r="D29" s="203" t="s">
        <v>318</v>
      </c>
      <c r="E29" s="207">
        <v>3.8</v>
      </c>
      <c r="F29" s="203">
        <v>1.6</v>
      </c>
      <c r="G29" s="203">
        <v>8.1</v>
      </c>
      <c r="H29" s="203">
        <v>34.200000000000003</v>
      </c>
      <c r="I29" s="203" t="s">
        <v>319</v>
      </c>
      <c r="J29" s="203">
        <v>3.9</v>
      </c>
      <c r="K29" s="211">
        <v>1999</v>
      </c>
      <c r="L29" s="203">
        <v>22.1</v>
      </c>
      <c r="M29" s="203" t="s">
        <v>319</v>
      </c>
      <c r="N29" s="207">
        <v>22.1</v>
      </c>
      <c r="O29" s="203">
        <v>5.0999999999999996</v>
      </c>
      <c r="P29" s="207">
        <v>4.0999999999999996</v>
      </c>
      <c r="Q29" s="203" t="s">
        <v>320</v>
      </c>
      <c r="R29" s="207">
        <v>4.0999999999999996</v>
      </c>
      <c r="S29" s="203">
        <v>5.8</v>
      </c>
      <c r="T29" s="203">
        <v>1</v>
      </c>
      <c r="U29" s="203">
        <v>7.1</v>
      </c>
      <c r="V29" s="203">
        <v>5</v>
      </c>
    </row>
    <row r="30" spans="1:22" ht="13.5" customHeight="1" thickBot="1" x14ac:dyDescent="0.25">
      <c r="A30" s="209">
        <v>2000</v>
      </c>
      <c r="B30" s="203" t="s">
        <v>318</v>
      </c>
      <c r="C30" s="203" t="s">
        <v>318</v>
      </c>
      <c r="D30" s="203" t="s">
        <v>318</v>
      </c>
      <c r="E30" s="207">
        <v>3.7</v>
      </c>
      <c r="F30" s="203">
        <v>1.6</v>
      </c>
      <c r="G30" s="203">
        <v>8</v>
      </c>
      <c r="H30" s="203">
        <v>33.5</v>
      </c>
      <c r="I30" s="203" t="s">
        <v>319</v>
      </c>
      <c r="J30" s="203">
        <v>3.8</v>
      </c>
      <c r="K30" s="211">
        <v>2000</v>
      </c>
      <c r="L30" s="203">
        <v>22.8</v>
      </c>
      <c r="M30" s="203" t="s">
        <v>319</v>
      </c>
      <c r="N30" s="207">
        <v>22.8</v>
      </c>
      <c r="O30" s="203">
        <v>5.3</v>
      </c>
      <c r="P30" s="207">
        <v>4.2</v>
      </c>
      <c r="Q30" s="203" t="s">
        <v>320</v>
      </c>
      <c r="R30" s="207">
        <v>4.2</v>
      </c>
      <c r="S30" s="203">
        <v>6.2</v>
      </c>
      <c r="T30" s="203">
        <v>1</v>
      </c>
      <c r="U30" s="203">
        <v>7.2</v>
      </c>
      <c r="V30" s="203">
        <v>5.0999999999999996</v>
      </c>
    </row>
    <row r="31" spans="1:22" ht="13.5" customHeight="1" thickBot="1" x14ac:dyDescent="0.25">
      <c r="A31" s="209">
        <v>2001</v>
      </c>
      <c r="B31" s="203" t="s">
        <v>318</v>
      </c>
      <c r="C31" s="203" t="s">
        <v>318</v>
      </c>
      <c r="D31" s="203" t="s">
        <v>318</v>
      </c>
      <c r="E31" s="207">
        <v>3.8</v>
      </c>
      <c r="F31" s="203">
        <v>1.6</v>
      </c>
      <c r="G31" s="203">
        <v>8.1</v>
      </c>
      <c r="H31" s="203">
        <v>32.700000000000003</v>
      </c>
      <c r="I31" s="203" t="s">
        <v>319</v>
      </c>
      <c r="J31" s="203">
        <v>3.9</v>
      </c>
      <c r="K31" s="211">
        <v>2001</v>
      </c>
      <c r="L31" s="203">
        <v>22.8</v>
      </c>
      <c r="M31" s="203" t="s">
        <v>319</v>
      </c>
      <c r="N31" s="207">
        <v>22.8</v>
      </c>
      <c r="O31" s="203">
        <v>5.2</v>
      </c>
      <c r="P31" s="207">
        <v>4.3</v>
      </c>
      <c r="Q31" s="203" t="s">
        <v>320</v>
      </c>
      <c r="R31" s="207">
        <v>4.3</v>
      </c>
      <c r="S31" s="203">
        <v>6</v>
      </c>
      <c r="T31" s="203">
        <v>1</v>
      </c>
      <c r="U31" s="203">
        <v>7.2</v>
      </c>
      <c r="V31" s="203">
        <v>5.0999999999999996</v>
      </c>
    </row>
    <row r="32" spans="1:22" ht="13.5" customHeight="1" thickBot="1" x14ac:dyDescent="0.25">
      <c r="A32" s="209">
        <v>2002</v>
      </c>
      <c r="B32" s="203" t="s">
        <v>318</v>
      </c>
      <c r="C32" s="203" t="s">
        <v>318</v>
      </c>
      <c r="D32" s="203" t="s">
        <v>318</v>
      </c>
      <c r="E32" s="207">
        <v>3.7</v>
      </c>
      <c r="F32" s="203">
        <v>1.6</v>
      </c>
      <c r="G32" s="203">
        <v>8.3000000000000007</v>
      </c>
      <c r="H32" s="203">
        <v>37.200000000000003</v>
      </c>
      <c r="I32" s="203" t="s">
        <v>319</v>
      </c>
      <c r="J32" s="203">
        <v>3.8</v>
      </c>
      <c r="K32" s="211">
        <v>2002</v>
      </c>
      <c r="L32" s="203">
        <v>23</v>
      </c>
      <c r="M32" s="203" t="s">
        <v>319</v>
      </c>
      <c r="N32" s="207">
        <v>23</v>
      </c>
      <c r="O32" s="203">
        <v>5.0999999999999996</v>
      </c>
      <c r="P32" s="207">
        <v>4.2</v>
      </c>
      <c r="Q32" s="203" t="s">
        <v>320</v>
      </c>
      <c r="R32" s="207">
        <v>4.2</v>
      </c>
      <c r="S32" s="203">
        <v>5.8</v>
      </c>
      <c r="T32" s="203">
        <v>1</v>
      </c>
      <c r="U32" s="203">
        <v>7.1</v>
      </c>
      <c r="V32" s="203">
        <v>5</v>
      </c>
    </row>
    <row r="33" spans="1:22" ht="13.5" customHeight="1" thickBot="1" x14ac:dyDescent="0.25">
      <c r="A33" s="209">
        <v>2003</v>
      </c>
      <c r="B33" s="203" t="s">
        <v>318</v>
      </c>
      <c r="C33" s="203" t="s">
        <v>318</v>
      </c>
      <c r="D33" s="203" t="s">
        <v>318</v>
      </c>
      <c r="E33" s="207">
        <v>3.7</v>
      </c>
      <c r="F33" s="203">
        <v>1.6</v>
      </c>
      <c r="G33" s="203">
        <v>8.4</v>
      </c>
      <c r="H33" s="203">
        <v>33.799999999999997</v>
      </c>
      <c r="I33" s="203" t="s">
        <v>319</v>
      </c>
      <c r="J33" s="203">
        <v>3.9</v>
      </c>
      <c r="K33" s="211">
        <v>2003</v>
      </c>
      <c r="L33" s="203">
        <v>23.3</v>
      </c>
      <c r="M33" s="203" t="s">
        <v>319</v>
      </c>
      <c r="N33" s="207">
        <v>23.3</v>
      </c>
      <c r="O33" s="203">
        <v>5.0999999999999996</v>
      </c>
      <c r="P33" s="207">
        <v>4.4000000000000004</v>
      </c>
      <c r="Q33" s="203" t="s">
        <v>320</v>
      </c>
      <c r="R33" s="207">
        <v>4.4000000000000004</v>
      </c>
      <c r="S33" s="203">
        <v>6</v>
      </c>
      <c r="T33" s="203">
        <v>1.1000000000000001</v>
      </c>
      <c r="U33" s="203">
        <v>7.1</v>
      </c>
      <c r="V33" s="203">
        <v>5.0999999999999996</v>
      </c>
    </row>
    <row r="34" spans="1:22" ht="13.5" customHeight="1" thickBot="1" x14ac:dyDescent="0.25">
      <c r="A34" s="209">
        <v>2004</v>
      </c>
      <c r="B34" s="203" t="s">
        <v>318</v>
      </c>
      <c r="C34" s="203" t="s">
        <v>318</v>
      </c>
      <c r="D34" s="203" t="s">
        <v>318</v>
      </c>
      <c r="E34" s="207">
        <v>3.7</v>
      </c>
      <c r="F34" s="203">
        <v>1.6</v>
      </c>
      <c r="G34" s="203">
        <v>8.4</v>
      </c>
      <c r="H34" s="203">
        <v>30.4</v>
      </c>
      <c r="I34" s="203" t="s">
        <v>319</v>
      </c>
      <c r="J34" s="203">
        <v>3.9</v>
      </c>
      <c r="K34" s="211">
        <v>2004</v>
      </c>
      <c r="L34" s="203">
        <v>23.5</v>
      </c>
      <c r="M34" s="203" t="s">
        <v>321</v>
      </c>
      <c r="N34" s="207">
        <v>23.5</v>
      </c>
      <c r="O34" s="203">
        <v>5.2</v>
      </c>
      <c r="P34" s="207">
        <v>4.5</v>
      </c>
      <c r="Q34" s="203" t="s">
        <v>320</v>
      </c>
      <c r="R34" s="207">
        <v>4.5</v>
      </c>
      <c r="S34" s="203">
        <v>6</v>
      </c>
      <c r="T34" s="203">
        <v>1</v>
      </c>
      <c r="U34" s="203">
        <v>7.2</v>
      </c>
      <c r="V34" s="203">
        <v>5.0999999999999996</v>
      </c>
    </row>
    <row r="35" spans="1:22" ht="13.5" customHeight="1" thickBot="1" x14ac:dyDescent="0.25">
      <c r="A35" s="202">
        <v>2005</v>
      </c>
      <c r="B35" s="203" t="s">
        <v>318</v>
      </c>
      <c r="C35" s="203" t="s">
        <v>318</v>
      </c>
      <c r="D35" s="203" t="s">
        <v>318</v>
      </c>
      <c r="E35" s="207">
        <v>3.7</v>
      </c>
      <c r="F35" s="203">
        <v>1.6</v>
      </c>
      <c r="G35" s="203">
        <v>8.5</v>
      </c>
      <c r="H35" s="203">
        <v>33.6</v>
      </c>
      <c r="I35" s="203" t="s">
        <v>319</v>
      </c>
      <c r="J35" s="203">
        <v>3.9</v>
      </c>
      <c r="K35" s="217">
        <v>2005</v>
      </c>
      <c r="L35" s="203">
        <v>22.4</v>
      </c>
      <c r="M35" s="203" t="s">
        <v>321</v>
      </c>
      <c r="N35" s="207">
        <v>22.4</v>
      </c>
      <c r="O35" s="203">
        <v>5.0999999999999996</v>
      </c>
      <c r="P35" s="207">
        <v>4.5</v>
      </c>
      <c r="Q35" s="203" t="s">
        <v>320</v>
      </c>
      <c r="R35" s="207">
        <v>4.5</v>
      </c>
      <c r="S35" s="203">
        <v>6</v>
      </c>
      <c r="T35" s="203">
        <v>1</v>
      </c>
      <c r="U35" s="203">
        <v>7</v>
      </c>
      <c r="V35" s="203">
        <v>5.0999999999999996</v>
      </c>
    </row>
    <row r="36" spans="1:22" ht="13.5" customHeight="1" thickBot="1" x14ac:dyDescent="0.25">
      <c r="A36" s="202">
        <v>2006</v>
      </c>
      <c r="B36" s="203" t="s">
        <v>318</v>
      </c>
      <c r="C36" s="203" t="s">
        <v>318</v>
      </c>
      <c r="D36" s="203" t="s">
        <v>318</v>
      </c>
      <c r="E36" s="207">
        <v>3.9</v>
      </c>
      <c r="F36" s="203">
        <v>1.6</v>
      </c>
      <c r="G36" s="203">
        <v>8.6</v>
      </c>
      <c r="H36" s="203">
        <v>33.9</v>
      </c>
      <c r="I36" s="203" t="s">
        <v>319</v>
      </c>
      <c r="J36" s="203">
        <v>4</v>
      </c>
      <c r="K36" s="217">
        <v>2006</v>
      </c>
      <c r="L36" s="203">
        <v>23.5</v>
      </c>
      <c r="M36" s="203" t="s">
        <v>321</v>
      </c>
      <c r="N36" s="207">
        <v>23.5</v>
      </c>
      <c r="O36" s="203">
        <v>5</v>
      </c>
      <c r="P36" s="207">
        <v>4.5999999999999996</v>
      </c>
      <c r="Q36" s="203" t="s">
        <v>320</v>
      </c>
      <c r="R36" s="207">
        <v>4.5999999999999996</v>
      </c>
      <c r="S36" s="203">
        <v>6.3</v>
      </c>
      <c r="T36" s="203">
        <v>0.8</v>
      </c>
      <c r="U36" s="203">
        <v>7.1</v>
      </c>
      <c r="V36" s="203">
        <v>5.2</v>
      </c>
    </row>
    <row r="37" spans="1:22" ht="13.5" customHeight="1" thickBot="1" x14ac:dyDescent="0.25">
      <c r="A37" s="202">
        <v>2007</v>
      </c>
      <c r="B37" s="203" t="s">
        <v>318</v>
      </c>
      <c r="C37" s="203" t="s">
        <v>318</v>
      </c>
      <c r="D37" s="203" t="s">
        <v>318</v>
      </c>
      <c r="E37" s="207" t="s">
        <v>322</v>
      </c>
      <c r="F37" s="203">
        <v>1.6</v>
      </c>
      <c r="G37" s="203" t="s">
        <v>323</v>
      </c>
      <c r="H37" s="203" t="s">
        <v>324</v>
      </c>
      <c r="I37" s="203">
        <v>5.3</v>
      </c>
      <c r="J37" s="203">
        <v>4.0999999999999996</v>
      </c>
      <c r="K37" s="217">
        <v>2007</v>
      </c>
      <c r="L37" s="203">
        <v>24.3</v>
      </c>
      <c r="M37" s="203" t="s">
        <v>321</v>
      </c>
      <c r="N37" s="207">
        <v>24.3</v>
      </c>
      <c r="O37" s="203">
        <v>4.7</v>
      </c>
      <c r="P37" s="207">
        <v>4.5999999999999996</v>
      </c>
      <c r="Q37" s="203" t="s">
        <v>320</v>
      </c>
      <c r="R37" s="207">
        <v>4.5999999999999996</v>
      </c>
      <c r="S37" s="203">
        <v>5.6</v>
      </c>
      <c r="T37" s="203">
        <v>0.9</v>
      </c>
      <c r="U37" s="203">
        <v>6.6</v>
      </c>
      <c r="V37" s="203">
        <v>5.2</v>
      </c>
    </row>
    <row r="38" spans="1:22" ht="13.5" customHeight="1" thickBot="1" x14ac:dyDescent="0.25">
      <c r="A38" s="202">
        <v>2008</v>
      </c>
      <c r="B38" s="203" t="s">
        <v>318</v>
      </c>
      <c r="C38" s="203" t="s">
        <v>318</v>
      </c>
      <c r="D38" s="203" t="s">
        <v>318</v>
      </c>
      <c r="E38" s="207">
        <v>3.9</v>
      </c>
      <c r="F38" s="203">
        <v>1.6</v>
      </c>
      <c r="G38" s="203">
        <v>7.4</v>
      </c>
      <c r="H38" s="203">
        <v>32.799999999999997</v>
      </c>
      <c r="I38" s="203">
        <v>4.8</v>
      </c>
      <c r="J38" s="203">
        <v>4.2</v>
      </c>
      <c r="K38" s="217">
        <v>2008</v>
      </c>
      <c r="L38" s="203">
        <v>23.4</v>
      </c>
      <c r="M38" s="203" t="s">
        <v>321</v>
      </c>
      <c r="N38" s="207">
        <v>23.4</v>
      </c>
      <c r="O38" s="203">
        <v>4.7</v>
      </c>
      <c r="P38" s="207">
        <v>4.5999999999999996</v>
      </c>
      <c r="Q38" s="203" t="s">
        <v>320</v>
      </c>
      <c r="R38" s="207">
        <v>4.5999999999999996</v>
      </c>
      <c r="S38" s="203">
        <v>6.3</v>
      </c>
      <c r="T38" s="203">
        <v>1</v>
      </c>
      <c r="U38" s="203">
        <v>6.6</v>
      </c>
      <c r="V38" s="203">
        <v>5.2</v>
      </c>
    </row>
    <row r="39" spans="1:22" ht="13.5" customHeight="1" thickBot="1" x14ac:dyDescent="0.25">
      <c r="A39" s="202">
        <v>2009</v>
      </c>
      <c r="B39" s="203" t="s">
        <v>318</v>
      </c>
      <c r="C39" s="203" t="s">
        <v>318</v>
      </c>
      <c r="D39" s="203" t="s">
        <v>318</v>
      </c>
      <c r="E39" s="207">
        <v>3.9</v>
      </c>
      <c r="F39" s="203">
        <v>1.6</v>
      </c>
      <c r="G39" s="203">
        <v>7.8</v>
      </c>
      <c r="H39" s="203">
        <v>33.4</v>
      </c>
      <c r="I39" s="203">
        <v>4.4000000000000004</v>
      </c>
      <c r="J39" s="203">
        <v>4.2</v>
      </c>
      <c r="K39" s="217">
        <v>2009</v>
      </c>
      <c r="L39" s="203">
        <v>24</v>
      </c>
      <c r="M39" s="203" t="s">
        <v>321</v>
      </c>
      <c r="N39" s="207">
        <v>24</v>
      </c>
      <c r="O39" s="203">
        <v>4.8</v>
      </c>
      <c r="P39" s="207">
        <v>4.7</v>
      </c>
      <c r="Q39" s="203" t="s">
        <v>320</v>
      </c>
      <c r="R39" s="207">
        <v>4.7</v>
      </c>
      <c r="S39" s="203">
        <v>6</v>
      </c>
      <c r="T39" s="203">
        <v>1</v>
      </c>
      <c r="U39" s="203">
        <v>6.8</v>
      </c>
      <c r="V39" s="203">
        <v>5.3</v>
      </c>
    </row>
    <row r="40" spans="1:22" ht="13.5" customHeight="1" thickBot="1" x14ac:dyDescent="0.25">
      <c r="A40" s="202">
        <v>2010</v>
      </c>
      <c r="B40" s="203" t="s">
        <v>318</v>
      </c>
      <c r="C40" s="203" t="s">
        <v>318</v>
      </c>
      <c r="D40" s="203" t="s">
        <v>318</v>
      </c>
      <c r="E40" s="207">
        <v>4</v>
      </c>
      <c r="F40" s="203">
        <v>1.6</v>
      </c>
      <c r="G40" s="203">
        <v>7.9</v>
      </c>
      <c r="H40" s="203">
        <v>34.6</v>
      </c>
      <c r="I40" s="203">
        <v>4</v>
      </c>
      <c r="J40" s="203">
        <v>4.3</v>
      </c>
      <c r="K40" s="217">
        <v>2010</v>
      </c>
      <c r="L40" s="203">
        <v>23.4</v>
      </c>
      <c r="M40" s="203" t="s">
        <v>321</v>
      </c>
      <c r="N40" s="207">
        <v>23.4</v>
      </c>
      <c r="O40" s="203">
        <v>4.5999999999999996</v>
      </c>
      <c r="P40" s="207">
        <v>4.8</v>
      </c>
      <c r="Q40" s="203" t="s">
        <v>320</v>
      </c>
      <c r="R40" s="207">
        <v>4.8</v>
      </c>
      <c r="S40" s="203">
        <v>6.3</v>
      </c>
      <c r="T40" s="203">
        <v>1.2</v>
      </c>
      <c r="U40" s="203">
        <v>6.5</v>
      </c>
      <c r="V40" s="203">
        <v>5.3</v>
      </c>
    </row>
    <row r="41" spans="1:22" ht="13.5" customHeight="1" thickBot="1" x14ac:dyDescent="0.25">
      <c r="A41" s="202">
        <v>2011</v>
      </c>
      <c r="B41" s="203">
        <v>3.9</v>
      </c>
      <c r="C41" s="203">
        <v>3.8</v>
      </c>
      <c r="D41" s="203">
        <v>26.6</v>
      </c>
      <c r="E41" s="207">
        <v>4.0999999999999996</v>
      </c>
      <c r="F41" s="203">
        <v>1.6</v>
      </c>
      <c r="G41" s="203">
        <v>8.3000000000000007</v>
      </c>
      <c r="H41" s="203">
        <v>34.6</v>
      </c>
      <c r="I41" s="203">
        <v>4.4000000000000004</v>
      </c>
      <c r="J41" s="203">
        <v>4.4000000000000004</v>
      </c>
      <c r="K41" s="217">
        <v>2011</v>
      </c>
      <c r="L41" s="203">
        <v>24.5</v>
      </c>
      <c r="M41" s="203">
        <v>12.1</v>
      </c>
      <c r="N41" s="207">
        <v>24.5</v>
      </c>
      <c r="O41" s="203">
        <v>4.7</v>
      </c>
      <c r="P41" s="207">
        <v>5.0999999999999996</v>
      </c>
      <c r="Q41" s="203">
        <v>2.2000000000000002</v>
      </c>
      <c r="R41" s="207">
        <v>4.9000000000000004</v>
      </c>
      <c r="S41" s="203">
        <v>5.2</v>
      </c>
      <c r="T41" s="203">
        <v>1.1000000000000001</v>
      </c>
      <c r="U41" s="203">
        <v>6.7</v>
      </c>
      <c r="V41" s="203">
        <v>5.4</v>
      </c>
    </row>
    <row r="42" spans="1:22" ht="13.5" customHeight="1" thickBot="1" x14ac:dyDescent="0.25">
      <c r="A42" s="202">
        <v>2012</v>
      </c>
      <c r="B42" s="203">
        <v>3.9</v>
      </c>
      <c r="C42" s="203">
        <v>4.3</v>
      </c>
      <c r="D42" s="203">
        <v>25.7</v>
      </c>
      <c r="E42" s="207">
        <v>4.0999999999999996</v>
      </c>
      <c r="F42" s="203">
        <v>1.6</v>
      </c>
      <c r="G42" s="203">
        <v>8.3000000000000007</v>
      </c>
      <c r="H42" s="203">
        <v>35.1</v>
      </c>
      <c r="I42" s="203">
        <v>4.4000000000000004</v>
      </c>
      <c r="J42" s="203">
        <v>4.4000000000000004</v>
      </c>
      <c r="K42" s="217">
        <v>2012</v>
      </c>
      <c r="L42" s="203">
        <v>23.7</v>
      </c>
      <c r="M42" s="203">
        <v>12.3</v>
      </c>
      <c r="N42" s="207">
        <v>23.6</v>
      </c>
      <c r="O42" s="203">
        <v>4.7</v>
      </c>
      <c r="P42" s="207">
        <v>5.2</v>
      </c>
      <c r="Q42" s="203">
        <v>2</v>
      </c>
      <c r="R42" s="207">
        <v>4.9000000000000004</v>
      </c>
      <c r="S42" s="203">
        <v>5.5</v>
      </c>
      <c r="T42" s="203">
        <v>1.2</v>
      </c>
      <c r="U42" s="203">
        <v>6.5</v>
      </c>
      <c r="V42" s="203">
        <v>5.4</v>
      </c>
    </row>
    <row r="43" spans="1:22" ht="13.5" customHeight="1" thickBot="1" x14ac:dyDescent="0.25">
      <c r="A43" s="202">
        <v>2013</v>
      </c>
      <c r="B43" s="203">
        <v>3.7</v>
      </c>
      <c r="C43" s="203">
        <v>3.2</v>
      </c>
      <c r="D43" s="203">
        <v>26.9</v>
      </c>
      <c r="E43" s="207">
        <v>4.2</v>
      </c>
      <c r="F43" s="203">
        <v>1.6</v>
      </c>
      <c r="G43" s="203">
        <v>9.6999999999999993</v>
      </c>
      <c r="H43" s="203">
        <v>35.6</v>
      </c>
      <c r="I43" s="203">
        <v>4.5999999999999996</v>
      </c>
      <c r="J43" s="203">
        <v>4.5</v>
      </c>
      <c r="K43" s="217">
        <v>2013</v>
      </c>
      <c r="L43" s="203">
        <v>24.7</v>
      </c>
      <c r="M43" s="203">
        <v>12</v>
      </c>
      <c r="N43" s="207">
        <v>24.5</v>
      </c>
      <c r="O43" s="203">
        <v>4.7</v>
      </c>
      <c r="P43" s="207">
        <v>5.2</v>
      </c>
      <c r="Q43" s="203">
        <v>2</v>
      </c>
      <c r="R43" s="207">
        <v>4.9000000000000004</v>
      </c>
      <c r="S43" s="203">
        <v>5.9</v>
      </c>
      <c r="T43" s="203">
        <v>1.1000000000000001</v>
      </c>
      <c r="U43" s="203">
        <v>6.7</v>
      </c>
      <c r="V43" s="203">
        <v>5.5</v>
      </c>
    </row>
    <row r="44" spans="1:22" ht="13.5" customHeight="1" thickBot="1" x14ac:dyDescent="0.25">
      <c r="A44" s="202">
        <v>2014</v>
      </c>
      <c r="B44" s="203">
        <v>3.8</v>
      </c>
      <c r="C44" s="203">
        <v>2.9</v>
      </c>
      <c r="D44" s="203">
        <v>27.3</v>
      </c>
      <c r="E44" s="207">
        <v>4.3</v>
      </c>
      <c r="F44" s="203">
        <v>1.6</v>
      </c>
      <c r="G44" s="203">
        <v>9.6999999999999993</v>
      </c>
      <c r="H44" s="203">
        <v>35.799999999999997</v>
      </c>
      <c r="I44" s="203">
        <v>4</v>
      </c>
      <c r="J44" s="203">
        <v>4.5999999999999996</v>
      </c>
      <c r="K44" s="217">
        <v>2014</v>
      </c>
      <c r="L44" s="203">
        <v>23.9</v>
      </c>
      <c r="M44" s="203">
        <v>13</v>
      </c>
      <c r="N44" s="207">
        <v>23.8</v>
      </c>
      <c r="O44" s="203">
        <v>4.7</v>
      </c>
      <c r="P44" s="207">
        <v>5.2</v>
      </c>
      <c r="Q44" s="203">
        <v>1.9</v>
      </c>
      <c r="R44" s="207">
        <v>4.9000000000000004</v>
      </c>
      <c r="S44" s="203">
        <v>6.4</v>
      </c>
      <c r="T44" s="203">
        <v>1.2</v>
      </c>
      <c r="U44" s="203">
        <v>6.6</v>
      </c>
      <c r="V44" s="203">
        <v>5.5</v>
      </c>
    </row>
    <row r="45" spans="1:22" ht="13.5" customHeight="1" thickBot="1" x14ac:dyDescent="0.25">
      <c r="A45" s="202">
        <v>2015</v>
      </c>
      <c r="B45" s="203">
        <v>3.7588807434102844</v>
      </c>
      <c r="C45" s="203">
        <v>2.8434348871424984</v>
      </c>
      <c r="D45" s="203">
        <v>25.448000079381615</v>
      </c>
      <c r="E45" s="203">
        <v>4.1695293747862401</v>
      </c>
      <c r="F45" s="203">
        <v>1.6303870298718819</v>
      </c>
      <c r="G45" s="203">
        <v>9.235331632653061</v>
      </c>
      <c r="H45" s="203">
        <v>35.812198910153469</v>
      </c>
      <c r="I45" s="203">
        <v>3.9518530004651882</v>
      </c>
      <c r="J45" s="203">
        <v>4.5456237712477545</v>
      </c>
      <c r="K45" s="217">
        <v>2015</v>
      </c>
      <c r="L45" s="203">
        <v>23.850832365857354</v>
      </c>
      <c r="M45" s="203">
        <v>12.679571332886805</v>
      </c>
      <c r="N45" s="203">
        <v>23.684954449616104</v>
      </c>
      <c r="O45" s="203">
        <v>4.7363971493040351</v>
      </c>
      <c r="P45" s="203">
        <v>5.0709343572559646</v>
      </c>
      <c r="Q45" s="203">
        <v>2.0986876325371107</v>
      </c>
      <c r="R45" s="203">
        <v>4.7899059523179011</v>
      </c>
      <c r="S45" s="203">
        <v>6.2439516851650527</v>
      </c>
      <c r="T45" s="203">
        <v>1.2346959694944442</v>
      </c>
      <c r="U45" s="203">
        <v>6.6292840880908006</v>
      </c>
      <c r="V45" s="203">
        <v>5.5333215142659578</v>
      </c>
    </row>
    <row r="46" spans="1:22" ht="13.5" customHeight="1" thickBot="1" x14ac:dyDescent="0.25">
      <c r="A46" s="202">
        <v>2016</v>
      </c>
      <c r="B46" s="203">
        <v>3.8035649374678662</v>
      </c>
      <c r="C46" s="203">
        <v>2.8372282931464543</v>
      </c>
      <c r="D46" s="203">
        <v>25.092786683107278</v>
      </c>
      <c r="E46" s="203">
        <v>4.2143203704832324</v>
      </c>
      <c r="F46" s="203">
        <v>1.6368033335813679</v>
      </c>
      <c r="G46" s="203">
        <v>9.3475733207190164</v>
      </c>
      <c r="H46" s="203">
        <v>36.200803103887999</v>
      </c>
      <c r="I46" s="203">
        <v>4.2285393153186908</v>
      </c>
      <c r="J46" s="203">
        <v>4.5875466643826712</v>
      </c>
      <c r="K46" s="217">
        <v>2016</v>
      </c>
      <c r="L46" s="203">
        <v>23.601264655304075</v>
      </c>
      <c r="M46" s="203">
        <v>12.26541332596074</v>
      </c>
      <c r="N46" s="203">
        <v>23.440960340397574</v>
      </c>
      <c r="O46" s="203">
        <v>4.7704222588646816</v>
      </c>
      <c r="P46" s="203">
        <v>5.1558798586856476</v>
      </c>
      <c r="Q46" s="203">
        <v>1.9551632527337131</v>
      </c>
      <c r="R46" s="203">
        <v>4.853349418987623</v>
      </c>
      <c r="S46" s="203">
        <v>6.076897406559878</v>
      </c>
      <c r="T46" s="203">
        <v>1.2484600841617368</v>
      </c>
      <c r="U46" s="203">
        <v>6.6605463374116356</v>
      </c>
      <c r="V46" s="203">
        <v>5.5868496806287355</v>
      </c>
    </row>
    <row r="47" spans="1:22" ht="13.5" customHeight="1" thickBot="1" x14ac:dyDescent="0.25">
      <c r="A47" s="202">
        <v>2017</v>
      </c>
      <c r="B47" s="203">
        <v>3.78</v>
      </c>
      <c r="C47" s="203">
        <v>2.6360000000000001</v>
      </c>
      <c r="D47" s="203">
        <v>24.251999999999999</v>
      </c>
      <c r="E47" s="203">
        <v>4.1870000000000003</v>
      </c>
      <c r="F47" s="203">
        <v>1.6950000000000001</v>
      </c>
      <c r="G47" s="203">
        <v>9.8160000000000007</v>
      </c>
      <c r="H47" s="203">
        <v>36.985999999999997</v>
      </c>
      <c r="I47" s="203">
        <v>4.1449999999999996</v>
      </c>
      <c r="J47" s="203">
        <v>4.5999999999999996</v>
      </c>
      <c r="K47" s="217">
        <v>2017</v>
      </c>
      <c r="L47" s="203">
        <v>24.643000000000001</v>
      </c>
      <c r="M47" s="203">
        <v>12.177</v>
      </c>
      <c r="N47" s="203">
        <v>24.47</v>
      </c>
      <c r="O47" s="203">
        <v>4.609</v>
      </c>
      <c r="P47" s="203">
        <v>5.1749999999999998</v>
      </c>
      <c r="Q47" s="203">
        <v>1.9890000000000001</v>
      </c>
      <c r="R47" s="203">
        <v>4.8499999999999996</v>
      </c>
      <c r="S47" s="203">
        <v>5.9880000000000004</v>
      </c>
      <c r="T47" s="203">
        <v>1.2769999999999999</v>
      </c>
      <c r="U47" s="203">
        <v>6.6459999999999999</v>
      </c>
      <c r="V47" s="203">
        <v>5.61</v>
      </c>
    </row>
    <row r="48" spans="1:22" ht="13.5" customHeight="1" thickBot="1" x14ac:dyDescent="0.25">
      <c r="A48" s="202">
        <v>2018</v>
      </c>
      <c r="B48" s="203">
        <v>3.734</v>
      </c>
      <c r="C48" s="203">
        <v>2.6269999999999998</v>
      </c>
      <c r="D48" s="203">
        <v>24.087</v>
      </c>
      <c r="E48" s="203">
        <v>4.1289999999999996</v>
      </c>
      <c r="F48" s="203">
        <v>1.6419999999999999</v>
      </c>
      <c r="G48" s="203">
        <v>8.9209999999999994</v>
      </c>
      <c r="H48" s="203">
        <v>37.026000000000003</v>
      </c>
      <c r="I48" s="203">
        <v>4.0490000000000004</v>
      </c>
      <c r="J48" s="203">
        <v>4.5140000000000002</v>
      </c>
      <c r="K48" s="217">
        <v>2018</v>
      </c>
      <c r="L48" s="203">
        <v>25.375</v>
      </c>
      <c r="M48" s="203">
        <v>11.804</v>
      </c>
      <c r="N48" s="203">
        <v>25.187999999999999</v>
      </c>
      <c r="O48" s="203">
        <v>4.5410000000000004</v>
      </c>
      <c r="P48" s="203">
        <v>5.2110000000000003</v>
      </c>
      <c r="Q48" s="203">
        <v>1.9259999999999999</v>
      </c>
      <c r="R48" s="203">
        <v>4.8739999999999997</v>
      </c>
      <c r="S48" s="203">
        <v>6.0510000000000002</v>
      </c>
      <c r="T48" s="203">
        <v>1.155</v>
      </c>
      <c r="U48" s="203">
        <v>6.7249999999999996</v>
      </c>
      <c r="V48" s="203">
        <v>5.6059999999999999</v>
      </c>
    </row>
    <row r="49" spans="1:22" ht="13.5" customHeight="1" thickBot="1" x14ac:dyDescent="0.25">
      <c r="A49" s="202">
        <v>2019</v>
      </c>
      <c r="B49" s="203">
        <v>3.73</v>
      </c>
      <c r="C49" s="203">
        <v>2.62</v>
      </c>
      <c r="D49" s="203">
        <v>23.97</v>
      </c>
      <c r="E49" s="203">
        <v>4.117</v>
      </c>
      <c r="F49" s="203">
        <v>1.651</v>
      </c>
      <c r="G49" s="203">
        <v>9.0519999999999996</v>
      </c>
      <c r="H49" s="203">
        <v>36.118000000000002</v>
      </c>
      <c r="I49" s="203">
        <v>4.4740000000000002</v>
      </c>
      <c r="J49" s="203">
        <v>4.5060000000000002</v>
      </c>
      <c r="K49" s="217">
        <v>2019</v>
      </c>
      <c r="L49" s="203">
        <v>25.311</v>
      </c>
      <c r="M49" s="203">
        <v>10.898999999999999</v>
      </c>
      <c r="N49" s="203">
        <v>25.064</v>
      </c>
      <c r="O49" s="203">
        <v>4.5819999999999999</v>
      </c>
      <c r="P49" s="203">
        <v>5.2050000000000001</v>
      </c>
      <c r="Q49" s="203">
        <v>1.9550000000000001</v>
      </c>
      <c r="R49" s="203">
        <v>4.883</v>
      </c>
      <c r="S49" s="203">
        <v>6.2050000000000001</v>
      </c>
      <c r="T49" s="203">
        <v>1.218</v>
      </c>
      <c r="U49" s="203">
        <v>6.75</v>
      </c>
      <c r="V49" s="203">
        <v>5.6269999999999998</v>
      </c>
    </row>
    <row r="50" spans="1:22" ht="13.5" customHeight="1" x14ac:dyDescent="0.2">
      <c r="A50" s="218" t="s">
        <v>325</v>
      </c>
      <c r="B50" s="219"/>
      <c r="C50" s="219"/>
      <c r="D50" s="219"/>
      <c r="E50" s="219"/>
      <c r="F50" s="219"/>
      <c r="G50" s="219"/>
      <c r="H50" s="219"/>
      <c r="I50" s="219"/>
      <c r="J50" s="219"/>
      <c r="L50" s="219"/>
      <c r="M50" s="219"/>
      <c r="N50" s="219"/>
      <c r="O50" s="219"/>
      <c r="P50" s="219"/>
      <c r="Q50" s="219"/>
      <c r="R50" s="219"/>
      <c r="S50" s="219"/>
      <c r="T50" s="219"/>
      <c r="U50" s="219"/>
      <c r="V50" s="219"/>
    </row>
    <row r="51" spans="1:22" ht="13.5" customHeight="1" x14ac:dyDescent="0.2">
      <c r="A51" s="218" t="s">
        <v>326</v>
      </c>
      <c r="B51" s="219"/>
      <c r="C51" s="219"/>
      <c r="D51" s="219"/>
      <c r="E51" s="219"/>
      <c r="F51" s="219"/>
      <c r="G51" s="219"/>
      <c r="H51" s="219"/>
      <c r="I51" s="219"/>
      <c r="J51" s="219"/>
      <c r="L51" s="219"/>
      <c r="M51" s="219"/>
      <c r="N51" s="219"/>
      <c r="O51" s="219"/>
      <c r="P51" s="219"/>
      <c r="Q51" s="219"/>
      <c r="R51" s="219"/>
      <c r="S51" s="219"/>
      <c r="T51" s="219"/>
      <c r="U51" s="219"/>
      <c r="V51" s="219"/>
    </row>
    <row r="52" spans="1:22" ht="13.5" customHeight="1" x14ac:dyDescent="0.2">
      <c r="A52" s="218" t="s">
        <v>327</v>
      </c>
      <c r="B52" s="219"/>
      <c r="C52" s="219"/>
      <c r="D52" s="219"/>
      <c r="E52" s="219"/>
      <c r="F52" s="219"/>
      <c r="G52" s="219"/>
      <c r="H52" s="219"/>
      <c r="I52" s="219"/>
      <c r="J52" s="219"/>
      <c r="L52" s="219"/>
      <c r="M52" s="219"/>
      <c r="N52" s="219"/>
      <c r="O52" s="219"/>
      <c r="P52" s="219"/>
      <c r="Q52" s="219"/>
      <c r="R52" s="219"/>
      <c r="S52" s="219"/>
      <c r="T52" s="219"/>
      <c r="U52" s="219"/>
      <c r="V52" s="219"/>
    </row>
    <row r="53" spans="1:22" ht="13.5" customHeight="1" x14ac:dyDescent="0.2">
      <c r="A53" s="218" t="s">
        <v>328</v>
      </c>
      <c r="B53" s="219"/>
      <c r="C53" s="219"/>
      <c r="D53" s="219"/>
      <c r="E53" s="219"/>
      <c r="F53" s="219"/>
      <c r="G53" s="219"/>
      <c r="H53" s="219"/>
      <c r="I53" s="219"/>
      <c r="J53" s="219"/>
      <c r="L53" s="219"/>
      <c r="M53" s="219"/>
      <c r="N53" s="219"/>
      <c r="O53" s="219"/>
      <c r="P53" s="219"/>
      <c r="Q53" s="219"/>
      <c r="R53" s="219"/>
      <c r="S53" s="219"/>
      <c r="T53" s="219"/>
      <c r="U53" s="219"/>
      <c r="V53" s="219"/>
    </row>
    <row r="54" spans="1:22" ht="13.5" customHeight="1" x14ac:dyDescent="0.2">
      <c r="A54" s="218" t="s">
        <v>329</v>
      </c>
      <c r="B54" s="219"/>
      <c r="C54" s="219"/>
      <c r="D54" s="219"/>
      <c r="E54" s="219"/>
      <c r="F54" s="219"/>
      <c r="G54" s="219"/>
      <c r="H54" s="219"/>
      <c r="I54" s="219"/>
      <c r="J54" s="219"/>
      <c r="L54" s="219"/>
      <c r="M54" s="219"/>
      <c r="N54" s="219"/>
      <c r="O54" s="219"/>
      <c r="P54" s="219"/>
      <c r="Q54" s="219"/>
      <c r="R54" s="219"/>
      <c r="S54" s="219"/>
      <c r="T54" s="219"/>
      <c r="U54" s="219"/>
      <c r="V54" s="219"/>
    </row>
    <row r="55" spans="1:22" ht="13.5" customHeight="1" x14ac:dyDescent="0.2">
      <c r="A55" s="218" t="s">
        <v>330</v>
      </c>
      <c r="B55" s="219"/>
      <c r="C55" s="219"/>
      <c r="D55" s="219"/>
      <c r="E55" s="219"/>
      <c r="F55" s="219"/>
      <c r="G55" s="219"/>
      <c r="H55" s="219"/>
      <c r="I55" s="219"/>
      <c r="J55" s="219"/>
      <c r="L55" s="219"/>
      <c r="M55" s="219"/>
      <c r="N55" s="219"/>
      <c r="O55" s="219"/>
      <c r="P55" s="219"/>
      <c r="Q55" s="219"/>
      <c r="R55" s="219"/>
      <c r="S55" s="219"/>
      <c r="T55" s="219"/>
      <c r="U55" s="219"/>
      <c r="V55" s="219"/>
    </row>
    <row r="56" spans="1:22" ht="13.5" customHeight="1" x14ac:dyDescent="0.2">
      <c r="A56" s="218" t="s">
        <v>331</v>
      </c>
      <c r="B56" s="219"/>
      <c r="C56" s="219"/>
      <c r="D56" s="219"/>
      <c r="E56" s="219"/>
      <c r="F56" s="219"/>
      <c r="G56" s="219"/>
      <c r="H56" s="219"/>
      <c r="I56" s="219"/>
      <c r="J56" s="219"/>
      <c r="L56" s="219"/>
      <c r="M56" s="219"/>
      <c r="N56" s="219"/>
      <c r="O56" s="219"/>
      <c r="P56" s="219"/>
      <c r="Q56" s="219"/>
      <c r="R56" s="219"/>
      <c r="S56" s="219"/>
      <c r="T56" s="219"/>
      <c r="U56" s="219"/>
      <c r="V56" s="219"/>
    </row>
    <row r="57" spans="1:22" ht="13.5" customHeight="1" x14ac:dyDescent="0.2">
      <c r="A57" s="218" t="s">
        <v>332</v>
      </c>
      <c r="B57" s="219"/>
      <c r="C57" s="219"/>
      <c r="D57" s="219"/>
      <c r="E57" s="219"/>
      <c r="F57" s="219"/>
      <c r="G57" s="219"/>
      <c r="H57" s="219"/>
      <c r="I57" s="219"/>
      <c r="J57" s="219"/>
      <c r="L57" s="219"/>
      <c r="M57" s="219"/>
      <c r="N57" s="219"/>
      <c r="O57" s="219"/>
      <c r="P57" s="219"/>
      <c r="Q57" s="219"/>
      <c r="R57" s="219"/>
      <c r="S57" s="219"/>
      <c r="T57" s="219"/>
      <c r="U57" s="219"/>
      <c r="V57" s="219"/>
    </row>
    <row r="58" spans="1:22" ht="13.5" customHeight="1" x14ac:dyDescent="0.2">
      <c r="A58" s="220" t="s">
        <v>333</v>
      </c>
      <c r="B58" s="219"/>
      <c r="C58" s="219"/>
      <c r="D58" s="219"/>
      <c r="E58" s="219"/>
      <c r="F58" s="219"/>
      <c r="G58" s="219"/>
      <c r="H58" s="219"/>
      <c r="I58" s="219"/>
      <c r="J58" s="219"/>
      <c r="L58" s="219"/>
      <c r="M58" s="219"/>
      <c r="N58" s="219"/>
      <c r="O58" s="219"/>
      <c r="P58" s="219"/>
      <c r="Q58" s="219"/>
      <c r="R58" s="219"/>
      <c r="S58" s="219"/>
      <c r="T58" s="219"/>
      <c r="U58" s="219"/>
      <c r="V58" s="219"/>
    </row>
    <row r="59" spans="1:22" ht="13.5" customHeight="1" x14ac:dyDescent="0.2">
      <c r="A59" s="221"/>
      <c r="B59" s="219"/>
      <c r="C59" s="219"/>
      <c r="D59" s="219"/>
      <c r="E59" s="219"/>
      <c r="F59" s="219"/>
      <c r="G59" s="219"/>
      <c r="H59" s="219"/>
      <c r="I59" s="219"/>
      <c r="J59" s="219"/>
      <c r="L59" s="219"/>
      <c r="M59" s="219"/>
      <c r="N59" s="219"/>
      <c r="O59" s="219"/>
      <c r="P59" s="219"/>
      <c r="Q59" s="219"/>
      <c r="R59" s="219"/>
      <c r="S59" s="219"/>
      <c r="T59" s="219"/>
      <c r="U59" s="219"/>
      <c r="V59" s="219"/>
    </row>
    <row r="60" spans="1:22" ht="13.5" customHeight="1" x14ac:dyDescent="0.2">
      <c r="A60" s="221"/>
      <c r="B60" s="219"/>
      <c r="C60" s="219"/>
      <c r="D60" s="219"/>
      <c r="E60" s="219"/>
      <c r="F60" s="219"/>
      <c r="G60" s="219"/>
      <c r="H60" s="219"/>
      <c r="I60" s="219"/>
      <c r="J60" s="219"/>
      <c r="L60" s="219"/>
      <c r="M60" s="219"/>
      <c r="N60" s="219"/>
      <c r="O60" s="219"/>
      <c r="P60" s="219"/>
      <c r="Q60" s="219"/>
      <c r="R60" s="219"/>
      <c r="S60" s="219"/>
      <c r="T60" s="219"/>
      <c r="U60" s="219"/>
      <c r="V60" s="219"/>
    </row>
    <row r="61" spans="1:22" ht="13.5" customHeight="1" x14ac:dyDescent="0.2">
      <c r="A61" s="221"/>
      <c r="B61" s="219"/>
      <c r="C61" s="219"/>
      <c r="D61" s="219"/>
      <c r="E61" s="219"/>
      <c r="F61" s="219"/>
      <c r="G61" s="219"/>
      <c r="H61" s="219"/>
      <c r="I61" s="219"/>
      <c r="J61" s="219"/>
      <c r="L61" s="219"/>
      <c r="M61" s="219"/>
      <c r="N61" s="219"/>
      <c r="O61" s="219"/>
      <c r="P61" s="219"/>
      <c r="Q61" s="219"/>
      <c r="R61" s="219"/>
      <c r="S61" s="219"/>
      <c r="T61" s="219"/>
      <c r="U61" s="219"/>
      <c r="V61" s="219"/>
    </row>
    <row r="62" spans="1:22" ht="13.5" customHeight="1" x14ac:dyDescent="0.2">
      <c r="A62" s="221"/>
      <c r="B62" s="219"/>
      <c r="C62" s="219"/>
      <c r="D62" s="219"/>
      <c r="E62" s="219"/>
      <c r="F62" s="219"/>
      <c r="G62" s="219"/>
      <c r="H62" s="219"/>
      <c r="I62" s="219"/>
      <c r="J62" s="219"/>
      <c r="L62" s="219"/>
      <c r="M62" s="219"/>
      <c r="N62" s="219"/>
      <c r="O62" s="219"/>
      <c r="P62" s="219"/>
      <c r="Q62" s="219"/>
      <c r="R62" s="219"/>
      <c r="S62" s="219"/>
      <c r="T62" s="219"/>
      <c r="U62" s="219"/>
      <c r="V62" s="219"/>
    </row>
    <row r="63" spans="1:22" ht="13.5" customHeight="1" x14ac:dyDescent="0.2">
      <c r="A63" s="221"/>
      <c r="B63" s="219"/>
      <c r="C63" s="219"/>
      <c r="D63" s="219"/>
      <c r="E63" s="219"/>
      <c r="F63" s="219"/>
      <c r="G63" s="219"/>
      <c r="H63" s="219"/>
      <c r="I63" s="219"/>
      <c r="J63" s="219"/>
      <c r="L63" s="219"/>
      <c r="M63" s="219"/>
      <c r="N63" s="219"/>
      <c r="O63" s="219"/>
      <c r="P63" s="219"/>
      <c r="Q63" s="219"/>
      <c r="R63" s="219"/>
      <c r="S63" s="219"/>
      <c r="T63" s="219"/>
      <c r="U63" s="219"/>
      <c r="V63" s="219"/>
    </row>
    <row r="64" spans="1:22" ht="13.5" customHeight="1" x14ac:dyDescent="0.2">
      <c r="A64" s="221"/>
      <c r="B64" s="219"/>
      <c r="C64" s="219"/>
      <c r="D64" s="219"/>
      <c r="E64" s="219"/>
      <c r="F64" s="219"/>
      <c r="G64" s="219"/>
      <c r="H64" s="219"/>
      <c r="I64" s="219"/>
      <c r="J64" s="219"/>
      <c r="L64" s="219"/>
      <c r="M64" s="219"/>
      <c r="N64" s="219"/>
      <c r="O64" s="219"/>
      <c r="P64" s="219"/>
      <c r="Q64" s="219"/>
      <c r="R64" s="219"/>
      <c r="S64" s="219"/>
      <c r="T64" s="219"/>
      <c r="U64" s="219"/>
      <c r="V64" s="219"/>
    </row>
    <row r="65" spans="1:22" ht="13.5" customHeight="1" x14ac:dyDescent="0.2">
      <c r="A65" s="221"/>
      <c r="B65" s="219"/>
      <c r="C65" s="219"/>
      <c r="D65" s="219"/>
      <c r="E65" s="219"/>
      <c r="F65" s="219"/>
      <c r="G65" s="219"/>
      <c r="H65" s="219"/>
      <c r="I65" s="219"/>
      <c r="J65" s="219"/>
      <c r="L65" s="219"/>
      <c r="M65" s="219"/>
      <c r="N65" s="219"/>
      <c r="O65" s="219"/>
      <c r="P65" s="219"/>
      <c r="Q65" s="219"/>
      <c r="R65" s="219"/>
      <c r="S65" s="219"/>
      <c r="T65" s="219"/>
      <c r="U65" s="219"/>
      <c r="V65" s="219"/>
    </row>
    <row r="66" spans="1:22" ht="13.5" customHeight="1" x14ac:dyDescent="0.2">
      <c r="A66" s="221"/>
      <c r="B66" s="219"/>
      <c r="C66" s="219"/>
      <c r="D66" s="219"/>
      <c r="E66" s="219"/>
      <c r="F66" s="219"/>
      <c r="G66" s="219"/>
      <c r="H66" s="219"/>
      <c r="I66" s="219"/>
      <c r="J66" s="219"/>
      <c r="L66" s="219"/>
      <c r="M66" s="219"/>
      <c r="N66" s="219"/>
      <c r="O66" s="219"/>
      <c r="P66" s="219"/>
      <c r="Q66" s="219"/>
      <c r="R66" s="219"/>
      <c r="S66" s="219"/>
      <c r="T66" s="219"/>
      <c r="U66" s="219"/>
      <c r="V66" s="219"/>
    </row>
    <row r="67" spans="1:22" ht="13.5" customHeight="1" x14ac:dyDescent="0.2">
      <c r="A67" s="221"/>
      <c r="B67" s="219"/>
      <c r="C67" s="219"/>
      <c r="D67" s="219"/>
      <c r="E67" s="219"/>
      <c r="F67" s="219"/>
      <c r="G67" s="219"/>
      <c r="H67" s="219"/>
      <c r="I67" s="219"/>
      <c r="J67" s="219"/>
      <c r="L67" s="219"/>
      <c r="M67" s="219"/>
      <c r="N67" s="219"/>
      <c r="O67" s="219"/>
      <c r="P67" s="219"/>
      <c r="Q67" s="219"/>
      <c r="R67" s="219"/>
      <c r="S67" s="219"/>
      <c r="T67" s="219"/>
      <c r="U67" s="219"/>
      <c r="V67" s="219"/>
    </row>
    <row r="68" spans="1:22" ht="13.5" customHeight="1" x14ac:dyDescent="0.2">
      <c r="A68" s="221"/>
      <c r="B68" s="219"/>
      <c r="C68" s="219"/>
      <c r="D68" s="219"/>
      <c r="E68" s="219"/>
      <c r="F68" s="219"/>
      <c r="G68" s="219"/>
      <c r="H68" s="219"/>
      <c r="I68" s="219"/>
      <c r="J68" s="219"/>
      <c r="L68" s="219"/>
      <c r="M68" s="219"/>
      <c r="N68" s="219"/>
      <c r="O68" s="219"/>
      <c r="P68" s="219"/>
      <c r="Q68" s="219"/>
      <c r="R68" s="219"/>
      <c r="S68" s="219"/>
      <c r="T68" s="219"/>
      <c r="U68" s="219"/>
      <c r="V68" s="219"/>
    </row>
    <row r="69" spans="1:22" ht="13.5" customHeight="1" x14ac:dyDescent="0.2">
      <c r="A69" s="221"/>
      <c r="B69" s="219"/>
      <c r="C69" s="219"/>
      <c r="D69" s="219"/>
      <c r="E69" s="219"/>
      <c r="F69" s="219"/>
      <c r="G69" s="219"/>
      <c r="H69" s="219"/>
      <c r="I69" s="219"/>
      <c r="J69" s="219"/>
      <c r="L69" s="219"/>
      <c r="M69" s="219"/>
      <c r="N69" s="219"/>
      <c r="O69" s="219"/>
      <c r="P69" s="219"/>
      <c r="Q69" s="219"/>
      <c r="R69" s="219"/>
      <c r="S69" s="219"/>
      <c r="T69" s="219"/>
      <c r="U69" s="219"/>
      <c r="V69" s="219"/>
    </row>
    <row r="70" spans="1:22" ht="13.5" customHeight="1" x14ac:dyDescent="0.2">
      <c r="A70" s="221"/>
      <c r="B70" s="219"/>
      <c r="C70" s="219"/>
      <c r="D70" s="219"/>
      <c r="E70" s="219"/>
      <c r="F70" s="219"/>
      <c r="G70" s="219"/>
      <c r="H70" s="219"/>
      <c r="I70" s="219"/>
      <c r="J70" s="219"/>
      <c r="L70" s="219"/>
      <c r="M70" s="219"/>
      <c r="N70" s="219"/>
      <c r="O70" s="219"/>
      <c r="P70" s="219"/>
      <c r="Q70" s="219"/>
      <c r="R70" s="219"/>
      <c r="S70" s="219"/>
      <c r="T70" s="219"/>
      <c r="U70" s="219"/>
      <c r="V70" s="219"/>
    </row>
    <row r="71" spans="1:22" ht="13.5" customHeight="1" x14ac:dyDescent="0.2">
      <c r="A71" s="221"/>
      <c r="B71" s="219"/>
      <c r="C71" s="219"/>
      <c r="D71" s="219"/>
      <c r="E71" s="219"/>
      <c r="F71" s="219"/>
      <c r="G71" s="219"/>
      <c r="H71" s="219"/>
      <c r="I71" s="219"/>
      <c r="J71" s="219"/>
      <c r="L71" s="219"/>
      <c r="M71" s="219"/>
      <c r="N71" s="219"/>
      <c r="O71" s="219"/>
      <c r="P71" s="219"/>
      <c r="Q71" s="219"/>
      <c r="R71" s="219"/>
      <c r="S71" s="219"/>
      <c r="T71" s="219"/>
      <c r="U71" s="219"/>
      <c r="V71" s="219"/>
    </row>
    <row r="72" spans="1:22" ht="13.5" customHeight="1" x14ac:dyDescent="0.2">
      <c r="A72" s="221"/>
      <c r="B72" s="219"/>
      <c r="C72" s="219"/>
      <c r="D72" s="219"/>
      <c r="E72" s="219"/>
      <c r="F72" s="219"/>
      <c r="G72" s="219"/>
      <c r="H72" s="219"/>
      <c r="I72" s="219"/>
      <c r="J72" s="219"/>
      <c r="L72" s="219"/>
      <c r="M72" s="219"/>
      <c r="N72" s="219"/>
      <c r="O72" s="219"/>
      <c r="P72" s="219"/>
      <c r="Q72" s="219"/>
      <c r="R72" s="219"/>
      <c r="S72" s="219"/>
      <c r="T72" s="219"/>
      <c r="U72" s="219"/>
      <c r="V72" s="219"/>
    </row>
    <row r="73" spans="1:22" ht="13.5" customHeight="1" x14ac:dyDescent="0.2">
      <c r="A73" s="221"/>
      <c r="B73" s="219"/>
      <c r="C73" s="219"/>
      <c r="D73" s="219"/>
      <c r="E73" s="219"/>
      <c r="F73" s="219"/>
      <c r="G73" s="219"/>
      <c r="H73" s="219"/>
      <c r="I73" s="219"/>
      <c r="J73" s="219"/>
      <c r="L73" s="219"/>
      <c r="M73" s="219"/>
      <c r="N73" s="219"/>
      <c r="O73" s="219"/>
      <c r="P73" s="219"/>
      <c r="Q73" s="219"/>
      <c r="R73" s="219"/>
      <c r="S73" s="219"/>
      <c r="T73" s="219"/>
      <c r="U73" s="219"/>
      <c r="V73" s="219"/>
    </row>
    <row r="74" spans="1:22" ht="13.5" customHeight="1" x14ac:dyDescent="0.2">
      <c r="A74" s="221"/>
      <c r="B74" s="219"/>
      <c r="C74" s="219"/>
      <c r="D74" s="219"/>
      <c r="E74" s="219"/>
      <c r="F74" s="219"/>
      <c r="G74" s="219"/>
      <c r="H74" s="219"/>
      <c r="I74" s="219"/>
      <c r="J74" s="219"/>
      <c r="L74" s="219"/>
      <c r="M74" s="219"/>
      <c r="N74" s="219"/>
      <c r="O74" s="219"/>
      <c r="P74" s="219"/>
      <c r="Q74" s="219"/>
      <c r="R74" s="219"/>
      <c r="S74" s="219"/>
      <c r="T74" s="219"/>
      <c r="U74" s="219"/>
      <c r="V74" s="219"/>
    </row>
    <row r="75" spans="1:22" ht="13.5" customHeight="1" x14ac:dyDescent="0.2">
      <c r="A75" s="221"/>
      <c r="B75" s="219"/>
      <c r="C75" s="219"/>
      <c r="D75" s="219"/>
      <c r="E75" s="219"/>
      <c r="F75" s="219"/>
      <c r="G75" s="219"/>
      <c r="H75" s="219"/>
      <c r="I75" s="219"/>
      <c r="J75" s="219"/>
      <c r="L75" s="219"/>
      <c r="M75" s="219"/>
      <c r="N75" s="219"/>
      <c r="O75" s="219"/>
      <c r="P75" s="219"/>
      <c r="Q75" s="219"/>
      <c r="R75" s="219"/>
      <c r="S75" s="219"/>
      <c r="T75" s="219"/>
      <c r="U75" s="219"/>
      <c r="V75" s="219"/>
    </row>
    <row r="76" spans="1:22" ht="13.5" customHeight="1" x14ac:dyDescent="0.2">
      <c r="A76" s="221"/>
      <c r="B76" s="219"/>
      <c r="C76" s="219"/>
      <c r="D76" s="219"/>
      <c r="E76" s="219"/>
      <c r="F76" s="219"/>
      <c r="G76" s="219"/>
      <c r="H76" s="219"/>
      <c r="I76" s="219"/>
      <c r="J76" s="219"/>
      <c r="L76" s="219"/>
      <c r="M76" s="219"/>
      <c r="N76" s="219"/>
      <c r="O76" s="219"/>
      <c r="P76" s="219"/>
      <c r="Q76" s="219"/>
      <c r="R76" s="219"/>
      <c r="S76" s="219"/>
      <c r="T76" s="219"/>
      <c r="U76" s="219"/>
      <c r="V76" s="219"/>
    </row>
    <row r="77" spans="1:22" ht="13.5" customHeight="1" x14ac:dyDescent="0.2">
      <c r="A77" s="221"/>
      <c r="B77" s="219"/>
      <c r="C77" s="219"/>
      <c r="D77" s="219"/>
      <c r="E77" s="219"/>
      <c r="F77" s="219"/>
      <c r="G77" s="219"/>
      <c r="H77" s="219"/>
      <c r="I77" s="219"/>
      <c r="J77" s="219"/>
      <c r="L77" s="219"/>
      <c r="M77" s="219"/>
      <c r="N77" s="219"/>
      <c r="O77" s="219"/>
      <c r="P77" s="219"/>
      <c r="Q77" s="219"/>
      <c r="R77" s="219"/>
      <c r="S77" s="219"/>
      <c r="T77" s="219"/>
      <c r="U77" s="219"/>
      <c r="V77" s="219"/>
    </row>
    <row r="78" spans="1:22" ht="13.5" customHeight="1" x14ac:dyDescent="0.2">
      <c r="A78" s="221"/>
      <c r="B78" s="219"/>
      <c r="C78" s="219"/>
      <c r="D78" s="219"/>
      <c r="E78" s="219"/>
      <c r="F78" s="219"/>
      <c r="G78" s="219"/>
      <c r="H78" s="219"/>
      <c r="I78" s="219"/>
      <c r="J78" s="219"/>
      <c r="L78" s="219"/>
      <c r="M78" s="219"/>
      <c r="N78" s="219"/>
      <c r="O78" s="219"/>
      <c r="P78" s="219"/>
      <c r="Q78" s="219"/>
      <c r="R78" s="219"/>
      <c r="S78" s="219"/>
      <c r="T78" s="219"/>
      <c r="U78" s="219"/>
      <c r="V78" s="219"/>
    </row>
    <row r="79" spans="1:22" ht="13.5" customHeight="1" x14ac:dyDescent="0.2">
      <c r="A79" s="221"/>
      <c r="B79" s="219"/>
      <c r="C79" s="219"/>
      <c r="D79" s="219"/>
      <c r="E79" s="219"/>
      <c r="F79" s="219"/>
      <c r="G79" s="219"/>
      <c r="H79" s="219"/>
      <c r="I79" s="219"/>
      <c r="J79" s="219"/>
      <c r="L79" s="219"/>
      <c r="M79" s="219"/>
      <c r="N79" s="219"/>
      <c r="O79" s="219"/>
      <c r="P79" s="219"/>
      <c r="Q79" s="219"/>
      <c r="R79" s="219"/>
      <c r="S79" s="219"/>
      <c r="T79" s="219"/>
      <c r="U79" s="219"/>
      <c r="V79" s="219"/>
    </row>
    <row r="80" spans="1:22" ht="13.5" customHeight="1" x14ac:dyDescent="0.2">
      <c r="A80" s="221"/>
      <c r="B80" s="219"/>
      <c r="C80" s="219"/>
      <c r="D80" s="219"/>
      <c r="E80" s="219"/>
      <c r="F80" s="219"/>
      <c r="G80" s="219"/>
      <c r="H80" s="219"/>
      <c r="I80" s="219"/>
      <c r="J80" s="219"/>
      <c r="L80" s="219"/>
      <c r="M80" s="219"/>
      <c r="N80" s="219"/>
      <c r="O80" s="219"/>
      <c r="P80" s="219"/>
      <c r="Q80" s="219"/>
      <c r="R80" s="219"/>
      <c r="S80" s="219"/>
      <c r="T80" s="219"/>
      <c r="U80" s="219"/>
      <c r="V80" s="219"/>
    </row>
    <row r="81" spans="1:22" ht="13.5" customHeight="1" x14ac:dyDescent="0.2">
      <c r="A81" s="221"/>
      <c r="B81" s="219"/>
      <c r="C81" s="219"/>
      <c r="D81" s="219"/>
      <c r="E81" s="219"/>
      <c r="F81" s="219"/>
      <c r="G81" s="219"/>
      <c r="H81" s="219"/>
      <c r="I81" s="219"/>
      <c r="J81" s="219"/>
      <c r="L81" s="219"/>
      <c r="M81" s="219"/>
      <c r="N81" s="219"/>
      <c r="O81" s="219"/>
      <c r="P81" s="219"/>
      <c r="Q81" s="219"/>
      <c r="R81" s="219"/>
      <c r="S81" s="219"/>
      <c r="T81" s="219"/>
      <c r="U81" s="219"/>
      <c r="V81" s="219"/>
    </row>
    <row r="82" spans="1:22" ht="13.5" customHeight="1" x14ac:dyDescent="0.2">
      <c r="A82" s="221"/>
      <c r="B82" s="219"/>
      <c r="C82" s="219"/>
      <c r="D82" s="219"/>
      <c r="E82" s="219"/>
      <c r="F82" s="219"/>
      <c r="G82" s="219"/>
      <c r="H82" s="219"/>
      <c r="I82" s="219"/>
      <c r="J82" s="219"/>
      <c r="L82" s="219"/>
      <c r="M82" s="219"/>
      <c r="N82" s="219"/>
      <c r="O82" s="219"/>
      <c r="P82" s="219"/>
      <c r="Q82" s="219"/>
      <c r="R82" s="219"/>
      <c r="S82" s="219"/>
      <c r="T82" s="219"/>
      <c r="U82" s="219"/>
      <c r="V82" s="219"/>
    </row>
    <row r="83" spans="1:22" ht="13.5" customHeight="1" x14ac:dyDescent="0.2">
      <c r="A83" s="221"/>
      <c r="B83" s="219"/>
      <c r="C83" s="219"/>
      <c r="D83" s="219"/>
      <c r="E83" s="219"/>
      <c r="F83" s="219"/>
      <c r="G83" s="219"/>
      <c r="H83" s="219"/>
      <c r="I83" s="219"/>
      <c r="J83" s="219"/>
      <c r="L83" s="219"/>
      <c r="M83" s="219"/>
      <c r="N83" s="219"/>
      <c r="O83" s="219"/>
      <c r="P83" s="219"/>
      <c r="Q83" s="219"/>
      <c r="R83" s="219"/>
      <c r="S83" s="219"/>
      <c r="T83" s="219"/>
      <c r="U83" s="219"/>
      <c r="V83" s="219"/>
    </row>
    <row r="84" spans="1:22" ht="13.5" customHeight="1" x14ac:dyDescent="0.2">
      <c r="A84" s="221"/>
      <c r="B84" s="219"/>
      <c r="C84" s="219"/>
      <c r="D84" s="219"/>
      <c r="E84" s="219"/>
      <c r="F84" s="219"/>
      <c r="G84" s="219"/>
      <c r="H84" s="219"/>
      <c r="I84" s="219"/>
      <c r="J84" s="219"/>
      <c r="L84" s="219"/>
      <c r="M84" s="219"/>
      <c r="N84" s="219"/>
      <c r="O84" s="219"/>
      <c r="P84" s="219"/>
      <c r="Q84" s="219"/>
      <c r="R84" s="219"/>
      <c r="S84" s="219"/>
      <c r="T84" s="219"/>
      <c r="U84" s="219"/>
      <c r="V84" s="219"/>
    </row>
    <row r="85" spans="1:22" ht="13.5" customHeight="1" x14ac:dyDescent="0.2">
      <c r="A85" s="221"/>
      <c r="B85" s="219"/>
      <c r="C85" s="219"/>
      <c r="D85" s="219"/>
      <c r="E85" s="219"/>
      <c r="F85" s="219"/>
      <c r="G85" s="219"/>
      <c r="H85" s="219"/>
      <c r="I85" s="219"/>
      <c r="J85" s="219"/>
      <c r="L85" s="219"/>
      <c r="M85" s="219"/>
      <c r="N85" s="219"/>
      <c r="O85" s="219"/>
      <c r="P85" s="219"/>
      <c r="Q85" s="219"/>
      <c r="R85" s="219"/>
      <c r="S85" s="219"/>
      <c r="T85" s="219"/>
      <c r="U85" s="219"/>
      <c r="V85" s="219"/>
    </row>
    <row r="86" spans="1:22" ht="13.5" customHeight="1" x14ac:dyDescent="0.2">
      <c r="A86" s="221"/>
      <c r="B86" s="219"/>
      <c r="C86" s="219"/>
      <c r="D86" s="219"/>
      <c r="E86" s="219"/>
      <c r="F86" s="219"/>
      <c r="G86" s="219"/>
      <c r="H86" s="219"/>
      <c r="I86" s="219"/>
      <c r="J86" s="219"/>
      <c r="L86" s="219"/>
      <c r="M86" s="219"/>
      <c r="N86" s="219"/>
      <c r="O86" s="219"/>
      <c r="P86" s="219"/>
      <c r="Q86" s="219"/>
      <c r="R86" s="219"/>
      <c r="S86" s="219"/>
      <c r="T86" s="219"/>
      <c r="U86" s="219"/>
      <c r="V86" s="219"/>
    </row>
    <row r="87" spans="1:22" ht="13.5" customHeight="1" x14ac:dyDescent="0.2">
      <c r="A87" s="221"/>
      <c r="B87" s="219"/>
      <c r="C87" s="219"/>
      <c r="D87" s="219"/>
      <c r="E87" s="219"/>
      <c r="F87" s="219"/>
      <c r="G87" s="219"/>
      <c r="H87" s="219"/>
      <c r="I87" s="219"/>
      <c r="J87" s="219"/>
      <c r="L87" s="219"/>
      <c r="M87" s="219"/>
      <c r="N87" s="219"/>
      <c r="O87" s="219"/>
      <c r="P87" s="219"/>
      <c r="Q87" s="219"/>
      <c r="R87" s="219"/>
      <c r="S87" s="219"/>
      <c r="T87" s="219"/>
      <c r="U87" s="219"/>
      <c r="V87" s="219"/>
    </row>
    <row r="88" spans="1:22" ht="13.5" customHeight="1" x14ac:dyDescent="0.2">
      <c r="A88" s="221"/>
      <c r="B88" s="219"/>
      <c r="C88" s="219"/>
      <c r="D88" s="219"/>
      <c r="E88" s="219"/>
      <c r="F88" s="219"/>
      <c r="G88" s="219"/>
      <c r="H88" s="219"/>
      <c r="I88" s="219"/>
      <c r="J88" s="219"/>
      <c r="L88" s="219"/>
      <c r="M88" s="219"/>
      <c r="N88" s="219"/>
      <c r="O88" s="219"/>
      <c r="P88" s="219"/>
      <c r="Q88" s="219"/>
      <c r="R88" s="219"/>
      <c r="S88" s="219"/>
      <c r="T88" s="219"/>
      <c r="U88" s="219"/>
      <c r="V88" s="219"/>
    </row>
    <row r="89" spans="1:22" ht="13.5" customHeight="1" x14ac:dyDescent="0.2">
      <c r="A89" s="221"/>
      <c r="B89" s="219"/>
      <c r="C89" s="219"/>
      <c r="D89" s="219"/>
      <c r="E89" s="219"/>
      <c r="F89" s="219"/>
      <c r="G89" s="219"/>
      <c r="H89" s="219"/>
      <c r="I89" s="219"/>
      <c r="J89" s="219"/>
      <c r="L89" s="219"/>
      <c r="M89" s="219"/>
      <c r="N89" s="219"/>
      <c r="O89" s="219"/>
      <c r="P89" s="219"/>
      <c r="Q89" s="219"/>
      <c r="R89" s="219"/>
      <c r="S89" s="219"/>
      <c r="T89" s="219"/>
      <c r="U89" s="219"/>
      <c r="V89" s="219"/>
    </row>
    <row r="90" spans="1:22" ht="13.5" customHeight="1" x14ac:dyDescent="0.2">
      <c r="A90" s="221"/>
      <c r="B90" s="219"/>
      <c r="C90" s="219"/>
      <c r="D90" s="219"/>
      <c r="E90" s="219"/>
      <c r="F90" s="219"/>
      <c r="G90" s="219"/>
      <c r="H90" s="219"/>
      <c r="I90" s="219"/>
      <c r="J90" s="219"/>
      <c r="L90" s="219"/>
      <c r="M90" s="219"/>
      <c r="N90" s="219"/>
      <c r="O90" s="219"/>
      <c r="P90" s="219"/>
      <c r="Q90" s="219"/>
      <c r="R90" s="219"/>
      <c r="S90" s="219"/>
      <c r="T90" s="219"/>
      <c r="U90" s="219"/>
      <c r="V90" s="219"/>
    </row>
    <row r="91" spans="1:22" ht="13.5" customHeight="1" x14ac:dyDescent="0.2">
      <c r="A91" s="221"/>
      <c r="B91" s="219"/>
      <c r="C91" s="219"/>
      <c r="D91" s="219"/>
      <c r="E91" s="219"/>
      <c r="F91" s="219"/>
      <c r="G91" s="219"/>
      <c r="H91" s="219"/>
      <c r="I91" s="219"/>
      <c r="J91" s="219"/>
      <c r="L91" s="219"/>
      <c r="M91" s="219"/>
      <c r="N91" s="219"/>
      <c r="O91" s="219"/>
      <c r="P91" s="219"/>
      <c r="Q91" s="219"/>
      <c r="R91" s="219"/>
      <c r="S91" s="219"/>
      <c r="T91" s="219"/>
      <c r="U91" s="219"/>
      <c r="V91" s="219"/>
    </row>
    <row r="92" spans="1:22" ht="13.5" customHeight="1" x14ac:dyDescent="0.2">
      <c r="A92" s="221"/>
      <c r="B92" s="219"/>
      <c r="C92" s="219"/>
      <c r="D92" s="219"/>
      <c r="E92" s="219"/>
      <c r="F92" s="219"/>
      <c r="G92" s="219"/>
      <c r="H92" s="219"/>
      <c r="I92" s="219"/>
      <c r="J92" s="219"/>
      <c r="L92" s="219"/>
      <c r="M92" s="219"/>
      <c r="N92" s="219"/>
      <c r="O92" s="219"/>
      <c r="P92" s="219"/>
      <c r="Q92" s="219"/>
      <c r="R92" s="219"/>
      <c r="S92" s="219"/>
      <c r="T92" s="219"/>
      <c r="U92" s="219"/>
      <c r="V92" s="219"/>
    </row>
    <row r="93" spans="1:22" ht="13.5" customHeight="1" x14ac:dyDescent="0.2">
      <c r="A93" s="221"/>
      <c r="B93" s="219"/>
      <c r="C93" s="219"/>
      <c r="D93" s="219"/>
      <c r="E93" s="219"/>
      <c r="F93" s="219"/>
      <c r="G93" s="219"/>
      <c r="H93" s="219"/>
      <c r="I93" s="219"/>
      <c r="J93" s="219"/>
      <c r="L93" s="219"/>
      <c r="M93" s="219"/>
      <c r="N93" s="219"/>
      <c r="O93" s="219"/>
      <c r="P93" s="219"/>
      <c r="Q93" s="219"/>
      <c r="R93" s="219"/>
      <c r="S93" s="219"/>
      <c r="T93" s="219"/>
      <c r="U93" s="219"/>
      <c r="V93" s="219"/>
    </row>
    <row r="94" spans="1:22" ht="13.5" customHeight="1" x14ac:dyDescent="0.2">
      <c r="A94" s="221"/>
      <c r="B94" s="219"/>
      <c r="C94" s="219"/>
      <c r="D94" s="219"/>
      <c r="E94" s="219"/>
      <c r="F94" s="219"/>
      <c r="G94" s="219"/>
      <c r="H94" s="219"/>
      <c r="I94" s="219"/>
      <c r="J94" s="219"/>
      <c r="L94" s="219"/>
      <c r="M94" s="219"/>
      <c r="N94" s="219"/>
      <c r="O94" s="219"/>
      <c r="P94" s="219"/>
      <c r="Q94" s="219"/>
      <c r="R94" s="219"/>
      <c r="S94" s="219"/>
      <c r="T94" s="219"/>
      <c r="U94" s="219"/>
      <c r="V94" s="219"/>
    </row>
    <row r="95" spans="1:22" ht="13.5" customHeight="1" x14ac:dyDescent="0.2">
      <c r="A95" s="221"/>
      <c r="B95" s="219"/>
      <c r="C95" s="219"/>
      <c r="D95" s="219"/>
      <c r="E95" s="219"/>
      <c r="F95" s="219"/>
      <c r="G95" s="219"/>
      <c r="H95" s="219"/>
      <c r="I95" s="219"/>
      <c r="J95" s="219"/>
      <c r="L95" s="219"/>
      <c r="M95" s="219"/>
      <c r="N95" s="219"/>
      <c r="O95" s="219"/>
      <c r="P95" s="219"/>
      <c r="Q95" s="219"/>
      <c r="R95" s="219"/>
      <c r="S95" s="219"/>
      <c r="T95" s="219"/>
      <c r="U95" s="219"/>
      <c r="V95" s="219"/>
    </row>
    <row r="96" spans="1:22" ht="13.5" customHeight="1" x14ac:dyDescent="0.2">
      <c r="A96" s="221"/>
      <c r="B96" s="219"/>
      <c r="C96" s="219"/>
      <c r="D96" s="219"/>
      <c r="E96" s="219"/>
      <c r="F96" s="219"/>
      <c r="G96" s="219"/>
      <c r="H96" s="219"/>
      <c r="I96" s="219"/>
      <c r="J96" s="219"/>
      <c r="L96" s="219"/>
      <c r="M96" s="219"/>
      <c r="N96" s="219"/>
      <c r="O96" s="219"/>
      <c r="P96" s="219"/>
      <c r="Q96" s="219"/>
      <c r="R96" s="219"/>
      <c r="S96" s="219"/>
      <c r="T96" s="219"/>
      <c r="U96" s="219"/>
      <c r="V96" s="219"/>
    </row>
    <row r="97" spans="1:22" ht="13.5" customHeight="1" x14ac:dyDescent="0.2">
      <c r="A97" s="221"/>
      <c r="B97" s="219"/>
      <c r="C97" s="219"/>
      <c r="D97" s="219"/>
      <c r="E97" s="219"/>
      <c r="F97" s="219"/>
      <c r="G97" s="219"/>
      <c r="H97" s="219"/>
      <c r="I97" s="219"/>
      <c r="J97" s="219"/>
      <c r="L97" s="219"/>
      <c r="M97" s="219"/>
      <c r="N97" s="219"/>
      <c r="O97" s="219"/>
      <c r="P97" s="219"/>
      <c r="Q97" s="219"/>
      <c r="R97" s="219"/>
      <c r="S97" s="219"/>
      <c r="T97" s="219"/>
      <c r="U97" s="219"/>
      <c r="V97" s="219"/>
    </row>
    <row r="98" spans="1:22" ht="13.5" customHeight="1" x14ac:dyDescent="0.2">
      <c r="A98" s="221"/>
      <c r="B98" s="219"/>
      <c r="C98" s="219"/>
      <c r="D98" s="219"/>
      <c r="E98" s="219"/>
      <c r="F98" s="219"/>
      <c r="G98" s="219"/>
      <c r="H98" s="219"/>
      <c r="I98" s="219"/>
      <c r="J98" s="219"/>
      <c r="L98" s="219"/>
      <c r="M98" s="219"/>
      <c r="N98" s="219"/>
      <c r="O98" s="219"/>
      <c r="P98" s="219"/>
      <c r="Q98" s="219"/>
      <c r="R98" s="219"/>
      <c r="S98" s="219"/>
      <c r="T98" s="219"/>
      <c r="U98" s="219"/>
      <c r="V98" s="219"/>
    </row>
    <row r="99" spans="1:22" x14ac:dyDescent="0.2">
      <c r="A99" s="221"/>
      <c r="B99" s="219"/>
      <c r="C99" s="219"/>
      <c r="D99" s="219"/>
      <c r="E99" s="219"/>
      <c r="F99" s="219"/>
      <c r="G99" s="219"/>
      <c r="H99" s="219"/>
      <c r="I99" s="219"/>
      <c r="J99" s="219"/>
      <c r="L99" s="219"/>
      <c r="M99" s="219"/>
      <c r="N99" s="219"/>
      <c r="O99" s="219"/>
      <c r="P99" s="219"/>
      <c r="Q99" s="219"/>
      <c r="R99" s="219"/>
      <c r="S99" s="219"/>
      <c r="T99" s="219"/>
      <c r="U99" s="219"/>
      <c r="V99" s="219"/>
    </row>
    <row r="100" spans="1:22" x14ac:dyDescent="0.2">
      <c r="B100" s="219"/>
      <c r="C100" s="219"/>
      <c r="D100" s="219"/>
      <c r="E100" s="219"/>
      <c r="F100" s="219"/>
      <c r="G100" s="219"/>
      <c r="H100" s="219"/>
      <c r="I100" s="219"/>
      <c r="J100" s="219"/>
      <c r="L100" s="219"/>
      <c r="M100" s="219"/>
      <c r="N100" s="219"/>
      <c r="O100" s="219"/>
      <c r="P100" s="219"/>
      <c r="Q100" s="219"/>
      <c r="R100" s="219"/>
      <c r="S100" s="219"/>
      <c r="T100" s="219"/>
      <c r="U100" s="219"/>
      <c r="V100" s="219"/>
    </row>
  </sheetData>
  <mergeCells count="23">
    <mergeCell ref="U5:U6"/>
    <mergeCell ref="A4:J4"/>
    <mergeCell ref="K4:V4"/>
    <mergeCell ref="A5:A6"/>
    <mergeCell ref="B5:E5"/>
    <mergeCell ref="F5:F6"/>
    <mergeCell ref="G5:G6"/>
    <mergeCell ref="H5:H6"/>
    <mergeCell ref="I5:I6"/>
    <mergeCell ref="J5:J6"/>
    <mergeCell ref="K5:K6"/>
    <mergeCell ref="V5:V6"/>
    <mergeCell ref="L5:N5"/>
    <mergeCell ref="O5:O6"/>
    <mergeCell ref="P5:R5"/>
    <mergeCell ref="S5:S6"/>
    <mergeCell ref="T5:T6"/>
    <mergeCell ref="A1:J1"/>
    <mergeCell ref="K1:V1"/>
    <mergeCell ref="A2:J2"/>
    <mergeCell ref="K2:V2"/>
    <mergeCell ref="A3:J3"/>
    <mergeCell ref="K3:V3"/>
  </mergeCells>
  <hyperlinks>
    <hyperlink ref="W6" location="TOC!A1" display="RETURN TO TABLE OF CONTENTS" xr:uid="{15849D88-5BED-4E10-A2CF-89F1D9F52D6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AA90C-4F66-471F-B9EB-570077DD980B}">
  <dimension ref="A1:X45"/>
  <sheetViews>
    <sheetView workbookViewId="0">
      <selection activeCell="G31" sqref="G31"/>
    </sheetView>
  </sheetViews>
  <sheetFormatPr defaultRowHeight="12.75" x14ac:dyDescent="0.2"/>
  <cols>
    <col min="1" max="16384" width="9.140625" style="198"/>
  </cols>
  <sheetData>
    <row r="1" spans="1:24" ht="12.75" customHeight="1" x14ac:dyDescent="0.2">
      <c r="A1" s="273" t="s">
        <v>334</v>
      </c>
      <c r="B1" s="273"/>
      <c r="C1" s="273"/>
      <c r="D1" s="273"/>
      <c r="E1" s="273"/>
      <c r="F1" s="273"/>
      <c r="G1" s="273"/>
      <c r="H1" s="273"/>
      <c r="I1" s="273"/>
      <c r="J1" s="273"/>
      <c r="K1" s="274" t="s">
        <v>334</v>
      </c>
      <c r="L1" s="274"/>
      <c r="M1" s="274"/>
      <c r="N1" s="274"/>
      <c r="O1" s="274"/>
      <c r="P1" s="274"/>
      <c r="Q1" s="274"/>
      <c r="R1" s="274"/>
      <c r="S1" s="274"/>
      <c r="T1" s="274"/>
      <c r="U1" s="274"/>
      <c r="V1" s="274"/>
    </row>
    <row r="2" spans="1:24" ht="13.5" customHeight="1" thickBot="1" x14ac:dyDescent="0.25">
      <c r="A2" s="249" t="s">
        <v>289</v>
      </c>
      <c r="B2" s="249"/>
      <c r="C2" s="249"/>
      <c r="D2" s="249"/>
      <c r="E2" s="249"/>
      <c r="F2" s="249"/>
      <c r="G2" s="249"/>
      <c r="H2" s="249"/>
      <c r="I2" s="249"/>
      <c r="J2" s="249"/>
      <c r="K2" s="249" t="s">
        <v>289</v>
      </c>
      <c r="L2" s="249"/>
      <c r="M2" s="249"/>
      <c r="N2" s="249"/>
      <c r="O2" s="249"/>
      <c r="P2" s="249"/>
      <c r="Q2" s="249"/>
      <c r="R2" s="249"/>
      <c r="S2" s="249"/>
      <c r="T2" s="249"/>
      <c r="U2" s="249"/>
      <c r="V2" s="249"/>
    </row>
    <row r="3" spans="1:24" x14ac:dyDescent="0.2">
      <c r="A3" s="253" t="s">
        <v>335</v>
      </c>
      <c r="B3" s="254"/>
      <c r="C3" s="254"/>
      <c r="D3" s="254"/>
      <c r="E3" s="254"/>
      <c r="F3" s="254"/>
      <c r="G3" s="254"/>
      <c r="H3" s="254"/>
      <c r="I3" s="254"/>
      <c r="J3" s="275"/>
      <c r="K3" s="276" t="s">
        <v>335</v>
      </c>
      <c r="L3" s="254"/>
      <c r="M3" s="254"/>
      <c r="N3" s="254"/>
      <c r="O3" s="254"/>
      <c r="P3" s="254"/>
      <c r="Q3" s="254"/>
      <c r="R3" s="254"/>
      <c r="S3" s="254"/>
      <c r="T3" s="254"/>
      <c r="U3" s="254"/>
      <c r="V3" s="275"/>
    </row>
    <row r="4" spans="1:24" ht="13.5" thickBot="1" x14ac:dyDescent="0.25">
      <c r="A4" s="256" t="s">
        <v>336</v>
      </c>
      <c r="B4" s="257"/>
      <c r="C4" s="257"/>
      <c r="D4" s="257"/>
      <c r="E4" s="257"/>
      <c r="F4" s="257"/>
      <c r="G4" s="257"/>
      <c r="H4" s="257"/>
      <c r="I4" s="257"/>
      <c r="J4" s="258"/>
      <c r="K4" s="277" t="s">
        <v>336</v>
      </c>
      <c r="L4" s="257"/>
      <c r="M4" s="257"/>
      <c r="N4" s="257"/>
      <c r="O4" s="257"/>
      <c r="P4" s="257"/>
      <c r="Q4" s="257"/>
      <c r="R4" s="257"/>
      <c r="S4" s="257"/>
      <c r="T4" s="257"/>
      <c r="U4" s="257"/>
      <c r="V4" s="258"/>
    </row>
    <row r="5" spans="1:24" ht="13.5" thickBot="1" x14ac:dyDescent="0.25">
      <c r="A5" s="278" t="s">
        <v>291</v>
      </c>
      <c r="B5" s="279"/>
      <c r="C5" s="279"/>
      <c r="D5" s="279"/>
      <c r="E5" s="279"/>
      <c r="F5" s="279"/>
      <c r="G5" s="279"/>
      <c r="H5" s="279"/>
      <c r="I5" s="279"/>
      <c r="J5" s="280"/>
      <c r="K5" s="278" t="s">
        <v>337</v>
      </c>
      <c r="L5" s="279"/>
      <c r="M5" s="279"/>
      <c r="N5" s="279"/>
      <c r="O5" s="279"/>
      <c r="P5" s="279"/>
      <c r="Q5" s="279"/>
      <c r="R5" s="279"/>
      <c r="S5" s="279"/>
      <c r="T5" s="279"/>
      <c r="U5" s="279"/>
      <c r="V5" s="280"/>
    </row>
    <row r="6" spans="1:24" ht="13.5" thickBot="1" x14ac:dyDescent="0.25">
      <c r="A6" s="262" t="s">
        <v>293</v>
      </c>
      <c r="B6" s="264" t="s">
        <v>294</v>
      </c>
      <c r="C6" s="265"/>
      <c r="D6" s="265"/>
      <c r="E6" s="266"/>
      <c r="F6" s="262" t="s">
        <v>295</v>
      </c>
      <c r="G6" s="262" t="s">
        <v>296</v>
      </c>
      <c r="H6" s="262" t="s">
        <v>297</v>
      </c>
      <c r="I6" s="262" t="s">
        <v>298</v>
      </c>
      <c r="J6" s="262" t="s">
        <v>299</v>
      </c>
      <c r="K6" s="262" t="s">
        <v>293</v>
      </c>
      <c r="L6" s="264" t="s">
        <v>300</v>
      </c>
      <c r="M6" s="265"/>
      <c r="N6" s="266"/>
      <c r="O6" s="283" t="s">
        <v>301</v>
      </c>
      <c r="P6" s="285" t="s">
        <v>302</v>
      </c>
      <c r="Q6" s="286"/>
      <c r="R6" s="287"/>
      <c r="S6" s="288" t="s">
        <v>303</v>
      </c>
      <c r="T6" s="262" t="s">
        <v>304</v>
      </c>
      <c r="U6" s="262" t="s">
        <v>305</v>
      </c>
      <c r="V6" s="281" t="s">
        <v>338</v>
      </c>
    </row>
    <row r="7" spans="1:24" ht="34.5" thickBot="1" x14ac:dyDescent="0.25">
      <c r="A7" s="263"/>
      <c r="B7" s="200" t="s">
        <v>307</v>
      </c>
      <c r="C7" s="200" t="s">
        <v>308</v>
      </c>
      <c r="D7" s="222" t="s">
        <v>339</v>
      </c>
      <c r="E7" s="200" t="s">
        <v>310</v>
      </c>
      <c r="F7" s="263"/>
      <c r="G7" s="263"/>
      <c r="H7" s="263"/>
      <c r="I7" s="263"/>
      <c r="J7" s="263"/>
      <c r="K7" s="263"/>
      <c r="L7" s="200" t="s">
        <v>311</v>
      </c>
      <c r="M7" s="222" t="s">
        <v>312</v>
      </c>
      <c r="N7" s="200" t="s">
        <v>313</v>
      </c>
      <c r="O7" s="284"/>
      <c r="P7" s="223" t="s">
        <v>314</v>
      </c>
      <c r="Q7" s="223" t="s">
        <v>315</v>
      </c>
      <c r="R7" s="223" t="s">
        <v>316</v>
      </c>
      <c r="S7" s="289"/>
      <c r="T7" s="263"/>
      <c r="U7" s="263"/>
      <c r="V7" s="282"/>
      <c r="X7" s="201" t="s">
        <v>317</v>
      </c>
    </row>
    <row r="8" spans="1:24" ht="13.5" thickBot="1" x14ac:dyDescent="0.25">
      <c r="A8" s="224">
        <v>1991</v>
      </c>
      <c r="B8" s="225" t="s">
        <v>318</v>
      </c>
      <c r="C8" s="225" t="s">
        <v>319</v>
      </c>
      <c r="D8" s="225" t="s">
        <v>318</v>
      </c>
      <c r="E8" s="226">
        <v>0.55000000000000004</v>
      </c>
      <c r="F8" s="226">
        <v>0.41</v>
      </c>
      <c r="G8" s="226">
        <v>0.97</v>
      </c>
      <c r="H8" s="226" t="s">
        <v>319</v>
      </c>
      <c r="I8" s="226" t="s">
        <v>319</v>
      </c>
      <c r="J8" s="226">
        <v>0.55000000000000004</v>
      </c>
      <c r="K8" s="224">
        <v>1991</v>
      </c>
      <c r="L8" s="226">
        <v>3.01</v>
      </c>
      <c r="M8" s="226" t="s">
        <v>319</v>
      </c>
      <c r="N8" s="226">
        <v>3.01</v>
      </c>
      <c r="O8" s="226">
        <v>0.78</v>
      </c>
      <c r="P8" s="226">
        <v>0.53</v>
      </c>
      <c r="Q8" s="226" t="s">
        <v>320</v>
      </c>
      <c r="R8" s="226">
        <v>0.53</v>
      </c>
      <c r="S8" s="226" t="s">
        <v>319</v>
      </c>
      <c r="T8" s="226">
        <v>0.76</v>
      </c>
      <c r="U8" s="226">
        <v>1.02</v>
      </c>
      <c r="V8" s="226">
        <v>0.7</v>
      </c>
    </row>
    <row r="9" spans="1:24" ht="13.5" thickBot="1" x14ac:dyDescent="0.25">
      <c r="A9" s="224">
        <v>1992</v>
      </c>
      <c r="B9" s="225" t="s">
        <v>318</v>
      </c>
      <c r="C9" s="225" t="s">
        <v>319</v>
      </c>
      <c r="D9" s="225" t="s">
        <v>318</v>
      </c>
      <c r="E9" s="226">
        <v>0.55000000000000004</v>
      </c>
      <c r="F9" s="226">
        <v>0.39</v>
      </c>
      <c r="G9" s="226">
        <v>1.05</v>
      </c>
      <c r="H9" s="226" t="s">
        <v>319</v>
      </c>
      <c r="I9" s="226" t="s">
        <v>319</v>
      </c>
      <c r="J9" s="226">
        <v>0.56000000000000005</v>
      </c>
      <c r="K9" s="224">
        <v>1992</v>
      </c>
      <c r="L9" s="226">
        <v>3.09</v>
      </c>
      <c r="M9" s="226" t="s">
        <v>319</v>
      </c>
      <c r="N9" s="226">
        <v>3.09</v>
      </c>
      <c r="O9" s="226">
        <v>0.83</v>
      </c>
      <c r="P9" s="226">
        <v>0.52</v>
      </c>
      <c r="Q9" s="226" t="s">
        <v>320</v>
      </c>
      <c r="R9" s="226">
        <v>0.52</v>
      </c>
      <c r="S9" s="226" t="s">
        <v>319</v>
      </c>
      <c r="T9" s="226">
        <v>0.92</v>
      </c>
      <c r="U9" s="226">
        <v>1.07</v>
      </c>
      <c r="V9" s="226">
        <v>0.72</v>
      </c>
    </row>
    <row r="10" spans="1:24" ht="13.5" thickBot="1" x14ac:dyDescent="0.25">
      <c r="A10" s="224">
        <v>1993</v>
      </c>
      <c r="B10" s="225" t="s">
        <v>318</v>
      </c>
      <c r="C10" s="225" t="s">
        <v>319</v>
      </c>
      <c r="D10" s="225" t="s">
        <v>318</v>
      </c>
      <c r="E10" s="226">
        <v>0.57999999999999996</v>
      </c>
      <c r="F10" s="226">
        <v>0.43</v>
      </c>
      <c r="G10" s="226">
        <v>1.1599999999999999</v>
      </c>
      <c r="H10" s="226" t="s">
        <v>319</v>
      </c>
      <c r="I10" s="226" t="s">
        <v>319</v>
      </c>
      <c r="J10" s="226">
        <v>0.57999999999999996</v>
      </c>
      <c r="K10" s="224">
        <v>1993</v>
      </c>
      <c r="L10" s="226">
        <v>3.09</v>
      </c>
      <c r="M10" s="226" t="s">
        <v>319</v>
      </c>
      <c r="N10" s="226">
        <v>3.09</v>
      </c>
      <c r="O10" s="226">
        <v>0.94</v>
      </c>
      <c r="P10" s="226">
        <v>0.55000000000000004</v>
      </c>
      <c r="Q10" s="226" t="s">
        <v>320</v>
      </c>
      <c r="R10" s="226">
        <v>0.55000000000000004</v>
      </c>
      <c r="S10" s="226" t="s">
        <v>319</v>
      </c>
      <c r="T10" s="226">
        <v>0.98</v>
      </c>
      <c r="U10" s="226">
        <v>1.17</v>
      </c>
      <c r="V10" s="226">
        <v>0.77</v>
      </c>
    </row>
    <row r="11" spans="1:24" ht="13.5" thickBot="1" x14ac:dyDescent="0.25">
      <c r="A11" s="224">
        <v>1994</v>
      </c>
      <c r="B11" s="225" t="s">
        <v>318</v>
      </c>
      <c r="C11" s="225" t="s">
        <v>319</v>
      </c>
      <c r="D11" s="225" t="s">
        <v>318</v>
      </c>
      <c r="E11" s="226">
        <v>0.67</v>
      </c>
      <c r="F11" s="226">
        <v>0.46</v>
      </c>
      <c r="G11" s="226">
        <v>1.94</v>
      </c>
      <c r="H11" s="226" t="s">
        <v>319</v>
      </c>
      <c r="I11" s="226" t="s">
        <v>319</v>
      </c>
      <c r="J11" s="226">
        <v>0.68</v>
      </c>
      <c r="K11" s="224">
        <v>1994</v>
      </c>
      <c r="L11" s="226">
        <v>3.19</v>
      </c>
      <c r="M11" s="226" t="s">
        <v>319</v>
      </c>
      <c r="N11" s="226">
        <v>3.19</v>
      </c>
      <c r="O11" s="226">
        <v>0.91</v>
      </c>
      <c r="P11" s="226">
        <v>0.48</v>
      </c>
      <c r="Q11" s="226" t="s">
        <v>320</v>
      </c>
      <c r="R11" s="226">
        <v>0.48</v>
      </c>
      <c r="S11" s="226" t="s">
        <v>319</v>
      </c>
      <c r="T11" s="226">
        <v>1.0900000000000001</v>
      </c>
      <c r="U11" s="226">
        <v>1.1399999999999999</v>
      </c>
      <c r="V11" s="226">
        <v>0.85</v>
      </c>
    </row>
    <row r="12" spans="1:24" ht="13.5" thickBot="1" x14ac:dyDescent="0.25">
      <c r="A12" s="224">
        <v>1995</v>
      </c>
      <c r="B12" s="225" t="s">
        <v>318</v>
      </c>
      <c r="C12" s="225" t="s">
        <v>319</v>
      </c>
      <c r="D12" s="225" t="s">
        <v>318</v>
      </c>
      <c r="E12" s="226">
        <v>0.68</v>
      </c>
      <c r="F12" s="226">
        <v>0.45</v>
      </c>
      <c r="G12" s="226">
        <v>1.66</v>
      </c>
      <c r="H12" s="226">
        <v>1.57</v>
      </c>
      <c r="I12" s="226" t="s">
        <v>319</v>
      </c>
      <c r="J12" s="226">
        <v>0.69</v>
      </c>
      <c r="K12" s="224">
        <v>1995</v>
      </c>
      <c r="L12" s="226">
        <v>3.13</v>
      </c>
      <c r="M12" s="226" t="s">
        <v>319</v>
      </c>
      <c r="N12" s="226">
        <v>3.13</v>
      </c>
      <c r="O12" s="226">
        <v>0.99</v>
      </c>
      <c r="P12" s="226">
        <v>0.5</v>
      </c>
      <c r="Q12" s="226" t="s">
        <v>320</v>
      </c>
      <c r="R12" s="226">
        <v>0.5</v>
      </c>
      <c r="S12" s="226">
        <v>1.3</v>
      </c>
      <c r="T12" s="226">
        <v>0.74</v>
      </c>
      <c r="U12" s="226">
        <v>1.22</v>
      </c>
      <c r="V12" s="226">
        <v>0.88</v>
      </c>
    </row>
    <row r="13" spans="1:24" ht="13.5" thickBot="1" x14ac:dyDescent="0.25">
      <c r="A13" s="224">
        <v>1996</v>
      </c>
      <c r="B13" s="225" t="s">
        <v>318</v>
      </c>
      <c r="C13" s="225" t="s">
        <v>319</v>
      </c>
      <c r="D13" s="225" t="s">
        <v>318</v>
      </c>
      <c r="E13" s="226">
        <v>0.72</v>
      </c>
      <c r="F13" s="226">
        <v>0.47</v>
      </c>
      <c r="G13" s="226">
        <v>1.69</v>
      </c>
      <c r="H13" s="226">
        <v>1.34</v>
      </c>
      <c r="I13" s="226" t="s">
        <v>319</v>
      </c>
      <c r="J13" s="226">
        <v>0.73</v>
      </c>
      <c r="K13" s="224">
        <v>1996</v>
      </c>
      <c r="L13" s="226">
        <v>3.25</v>
      </c>
      <c r="M13" s="226" t="s">
        <v>319</v>
      </c>
      <c r="N13" s="226">
        <v>3.25</v>
      </c>
      <c r="O13" s="226">
        <v>1.08</v>
      </c>
      <c r="P13" s="226">
        <v>0.55000000000000004</v>
      </c>
      <c r="Q13" s="226" t="s">
        <v>320</v>
      </c>
      <c r="R13" s="226">
        <v>0.55000000000000004</v>
      </c>
      <c r="S13" s="226">
        <v>1.1299999999999999</v>
      </c>
      <c r="T13" s="226">
        <v>0.5</v>
      </c>
      <c r="U13" s="226">
        <v>1.29</v>
      </c>
      <c r="V13" s="226">
        <v>0.93</v>
      </c>
    </row>
    <row r="14" spans="1:24" ht="13.5" thickBot="1" x14ac:dyDescent="0.25">
      <c r="A14" s="224">
        <v>1997</v>
      </c>
      <c r="B14" s="225" t="s">
        <v>318</v>
      </c>
      <c r="C14" s="225" t="s">
        <v>319</v>
      </c>
      <c r="D14" s="225" t="s">
        <v>318</v>
      </c>
      <c r="E14" s="226">
        <v>0.71</v>
      </c>
      <c r="F14" s="226">
        <v>0.47</v>
      </c>
      <c r="G14" s="226">
        <v>1.72</v>
      </c>
      <c r="H14" s="226">
        <v>1.3</v>
      </c>
      <c r="I14" s="226" t="s">
        <v>319</v>
      </c>
      <c r="J14" s="226">
        <v>0.72</v>
      </c>
      <c r="K14" s="224">
        <v>1997</v>
      </c>
      <c r="L14" s="226">
        <v>3.3</v>
      </c>
      <c r="M14" s="226" t="s">
        <v>319</v>
      </c>
      <c r="N14" s="226">
        <v>3.3</v>
      </c>
      <c r="O14" s="226">
        <v>0.97</v>
      </c>
      <c r="P14" s="226">
        <v>0.53</v>
      </c>
      <c r="Q14" s="226" t="s">
        <v>320</v>
      </c>
      <c r="R14" s="226">
        <v>0.53</v>
      </c>
      <c r="S14" s="226">
        <v>1.1399999999999999</v>
      </c>
      <c r="T14" s="226">
        <v>0.68</v>
      </c>
      <c r="U14" s="226">
        <v>1.2</v>
      </c>
      <c r="V14" s="226">
        <v>0.9</v>
      </c>
    </row>
    <row r="15" spans="1:24" ht="13.5" thickBot="1" x14ac:dyDescent="0.25">
      <c r="A15" s="224">
        <v>1998</v>
      </c>
      <c r="B15" s="225" t="s">
        <v>318</v>
      </c>
      <c r="C15" s="225" t="s">
        <v>319</v>
      </c>
      <c r="D15" s="225" t="s">
        <v>318</v>
      </c>
      <c r="E15" s="226">
        <v>0.74</v>
      </c>
      <c r="F15" s="226">
        <v>0.47</v>
      </c>
      <c r="G15" s="226">
        <v>1.49</v>
      </c>
      <c r="H15" s="226">
        <v>1.66</v>
      </c>
      <c r="I15" s="226" t="s">
        <v>319</v>
      </c>
      <c r="J15" s="226">
        <v>0.75</v>
      </c>
      <c r="K15" s="224">
        <v>1998</v>
      </c>
      <c r="L15" s="226">
        <v>3.29</v>
      </c>
      <c r="M15" s="226" t="s">
        <v>319</v>
      </c>
      <c r="N15" s="226">
        <v>3.29</v>
      </c>
      <c r="O15" s="226">
        <v>0.96</v>
      </c>
      <c r="P15" s="226">
        <v>0.54</v>
      </c>
      <c r="Q15" s="226" t="s">
        <v>320</v>
      </c>
      <c r="R15" s="226">
        <v>0.54</v>
      </c>
      <c r="S15" s="226">
        <v>0.86</v>
      </c>
      <c r="T15" s="226">
        <v>0.67</v>
      </c>
      <c r="U15" s="226">
        <v>1.2</v>
      </c>
      <c r="V15" s="226">
        <v>0.91</v>
      </c>
    </row>
    <row r="16" spans="1:24" ht="13.5" thickBot="1" x14ac:dyDescent="0.25">
      <c r="A16" s="224">
        <v>1999</v>
      </c>
      <c r="B16" s="225" t="s">
        <v>318</v>
      </c>
      <c r="C16" s="225" t="s">
        <v>319</v>
      </c>
      <c r="D16" s="225" t="s">
        <v>318</v>
      </c>
      <c r="E16" s="226">
        <v>0.74</v>
      </c>
      <c r="F16" s="226">
        <v>0.5</v>
      </c>
      <c r="G16" s="226">
        <v>1.59</v>
      </c>
      <c r="H16" s="226">
        <v>2.0499999999999998</v>
      </c>
      <c r="I16" s="226" t="s">
        <v>319</v>
      </c>
      <c r="J16" s="226">
        <v>0.75</v>
      </c>
      <c r="K16" s="224">
        <v>1999</v>
      </c>
      <c r="L16" s="226">
        <v>3.3</v>
      </c>
      <c r="M16" s="226" t="s">
        <v>319</v>
      </c>
      <c r="N16" s="226">
        <v>3.3</v>
      </c>
      <c r="O16" s="226">
        <v>0.92</v>
      </c>
      <c r="P16" s="226">
        <v>0.56000000000000005</v>
      </c>
      <c r="Q16" s="226" t="s">
        <v>320</v>
      </c>
      <c r="R16" s="226">
        <v>0.56000000000000005</v>
      </c>
      <c r="S16" s="226">
        <v>0.91</v>
      </c>
      <c r="T16" s="226">
        <v>0.76</v>
      </c>
      <c r="U16" s="226">
        <v>1.18</v>
      </c>
      <c r="V16" s="226">
        <v>0.9</v>
      </c>
    </row>
    <row r="17" spans="1:22" ht="13.5" thickBot="1" x14ac:dyDescent="0.25">
      <c r="A17" s="224">
        <v>2000</v>
      </c>
      <c r="B17" s="225" t="s">
        <v>318</v>
      </c>
      <c r="C17" s="225" t="s">
        <v>318</v>
      </c>
      <c r="D17" s="225" t="s">
        <v>318</v>
      </c>
      <c r="E17" s="226">
        <v>0.77</v>
      </c>
      <c r="F17" s="226">
        <v>0.49</v>
      </c>
      <c r="G17" s="226">
        <v>1.63</v>
      </c>
      <c r="H17" s="226">
        <v>1.74</v>
      </c>
      <c r="I17" s="226" t="s">
        <v>319</v>
      </c>
      <c r="J17" s="226">
        <v>0.78</v>
      </c>
      <c r="K17" s="224">
        <v>2000</v>
      </c>
      <c r="L17" s="226">
        <v>3.33</v>
      </c>
      <c r="M17" s="226" t="s">
        <v>319</v>
      </c>
      <c r="N17" s="226">
        <v>3.33</v>
      </c>
      <c r="O17" s="226">
        <v>0.94</v>
      </c>
      <c r="P17" s="226">
        <v>0.56999999999999995</v>
      </c>
      <c r="Q17" s="226" t="s">
        <v>320</v>
      </c>
      <c r="R17" s="226">
        <v>0.56999999999999995</v>
      </c>
      <c r="S17" s="226">
        <v>1.1299999999999999</v>
      </c>
      <c r="T17" s="226">
        <v>0.67</v>
      </c>
      <c r="U17" s="226">
        <v>1.19</v>
      </c>
      <c r="V17" s="226">
        <v>0.93</v>
      </c>
    </row>
    <row r="18" spans="1:22" ht="13.5" thickBot="1" x14ac:dyDescent="0.25">
      <c r="A18" s="224">
        <v>2001</v>
      </c>
      <c r="B18" s="225" t="s">
        <v>318</v>
      </c>
      <c r="C18" s="225" t="s">
        <v>318</v>
      </c>
      <c r="D18" s="225" t="s">
        <v>318</v>
      </c>
      <c r="E18" s="226">
        <v>0.74</v>
      </c>
      <c r="F18" s="226">
        <v>0.5</v>
      </c>
      <c r="G18" s="226">
        <v>1.73</v>
      </c>
      <c r="H18" s="226">
        <v>1.73</v>
      </c>
      <c r="I18" s="226" t="s">
        <v>319</v>
      </c>
      <c r="J18" s="226">
        <v>0.76</v>
      </c>
      <c r="K18" s="224">
        <v>2001</v>
      </c>
      <c r="L18" s="226">
        <v>3.43</v>
      </c>
      <c r="M18" s="226" t="s">
        <v>319</v>
      </c>
      <c r="N18" s="226">
        <v>3.43</v>
      </c>
      <c r="O18" s="226">
        <v>0.93</v>
      </c>
      <c r="P18" s="226">
        <v>0.61</v>
      </c>
      <c r="Q18" s="226" t="s">
        <v>320</v>
      </c>
      <c r="R18" s="226">
        <v>0.61</v>
      </c>
      <c r="S18" s="226">
        <v>1.32</v>
      </c>
      <c r="T18" s="226">
        <v>0.76</v>
      </c>
      <c r="U18" s="226">
        <v>1.2</v>
      </c>
      <c r="V18" s="226">
        <v>0.92</v>
      </c>
    </row>
    <row r="19" spans="1:22" ht="13.5" thickBot="1" x14ac:dyDescent="0.25">
      <c r="A19" s="224">
        <v>2002</v>
      </c>
      <c r="B19" s="225" t="s">
        <v>318</v>
      </c>
      <c r="C19" s="225" t="s">
        <v>318</v>
      </c>
      <c r="D19" s="225" t="s">
        <v>318</v>
      </c>
      <c r="E19" s="226">
        <v>0.7</v>
      </c>
      <c r="F19" s="226">
        <v>0.51</v>
      </c>
      <c r="G19" s="226">
        <v>1.88</v>
      </c>
      <c r="H19" s="226">
        <v>1.95</v>
      </c>
      <c r="I19" s="226" t="s">
        <v>319</v>
      </c>
      <c r="J19" s="226">
        <v>0.72</v>
      </c>
      <c r="K19" s="224">
        <v>2002</v>
      </c>
      <c r="L19" s="226">
        <v>3.5</v>
      </c>
      <c r="M19" s="226" t="s">
        <v>319</v>
      </c>
      <c r="N19" s="226">
        <v>3.5</v>
      </c>
      <c r="O19" s="226">
        <v>0.93</v>
      </c>
      <c r="P19" s="226">
        <v>0.67</v>
      </c>
      <c r="Q19" s="226" t="s">
        <v>320</v>
      </c>
      <c r="R19" s="226">
        <v>0.67</v>
      </c>
      <c r="S19" s="226">
        <v>1.37</v>
      </c>
      <c r="T19" s="226">
        <v>0.75</v>
      </c>
      <c r="U19" s="226">
        <v>1.21</v>
      </c>
      <c r="V19" s="226">
        <v>0.9</v>
      </c>
    </row>
    <row r="20" spans="1:22" ht="13.5" thickBot="1" x14ac:dyDescent="0.25">
      <c r="A20" s="224">
        <v>2003</v>
      </c>
      <c r="B20" s="225" t="s">
        <v>318</v>
      </c>
      <c r="C20" s="225" t="s">
        <v>318</v>
      </c>
      <c r="D20" s="225" t="s">
        <v>318</v>
      </c>
      <c r="E20" s="226">
        <v>0.75</v>
      </c>
      <c r="F20" s="226">
        <v>0.49</v>
      </c>
      <c r="G20" s="226">
        <v>2.2000000000000002</v>
      </c>
      <c r="H20" s="226">
        <v>1.88</v>
      </c>
      <c r="I20" s="226" t="s">
        <v>319</v>
      </c>
      <c r="J20" s="226">
        <v>0.78</v>
      </c>
      <c r="K20" s="224">
        <v>2003</v>
      </c>
      <c r="L20" s="226">
        <v>3.79</v>
      </c>
      <c r="M20" s="226" t="s">
        <v>319</v>
      </c>
      <c r="N20" s="226">
        <v>3.79</v>
      </c>
      <c r="O20" s="226">
        <v>1</v>
      </c>
      <c r="P20" s="226">
        <v>0.68</v>
      </c>
      <c r="Q20" s="226" t="s">
        <v>320</v>
      </c>
      <c r="R20" s="226">
        <v>0.68</v>
      </c>
      <c r="S20" s="226">
        <v>1.45</v>
      </c>
      <c r="T20" s="226">
        <v>0.84</v>
      </c>
      <c r="U20" s="226">
        <v>1.3</v>
      </c>
      <c r="V20" s="226">
        <v>0.97</v>
      </c>
    </row>
    <row r="21" spans="1:22" ht="13.5" thickBot="1" x14ac:dyDescent="0.25">
      <c r="A21" s="224">
        <v>2004</v>
      </c>
      <c r="B21" s="225" t="s">
        <v>318</v>
      </c>
      <c r="C21" s="225" t="s">
        <v>318</v>
      </c>
      <c r="D21" s="225" t="s">
        <v>318</v>
      </c>
      <c r="E21" s="226">
        <v>0.79</v>
      </c>
      <c r="F21" s="226">
        <v>0.52</v>
      </c>
      <c r="G21" s="226">
        <v>2.2200000000000002</v>
      </c>
      <c r="H21" s="226">
        <v>1.93</v>
      </c>
      <c r="I21" s="226" t="s">
        <v>319</v>
      </c>
      <c r="J21" s="226">
        <v>0.82</v>
      </c>
      <c r="K21" s="224">
        <v>2004</v>
      </c>
      <c r="L21" s="226">
        <v>3.9</v>
      </c>
      <c r="M21" s="226" t="s">
        <v>321</v>
      </c>
      <c r="N21" s="226">
        <v>3.9</v>
      </c>
      <c r="O21" s="226">
        <v>1.06</v>
      </c>
      <c r="P21" s="226">
        <v>0.67</v>
      </c>
      <c r="Q21" s="226" t="s">
        <v>320</v>
      </c>
      <c r="R21" s="226">
        <v>0.67</v>
      </c>
      <c r="S21" s="226">
        <v>1.71</v>
      </c>
      <c r="T21" s="226">
        <v>0.85</v>
      </c>
      <c r="U21" s="226">
        <v>1.35</v>
      </c>
      <c r="V21" s="226">
        <v>1.02</v>
      </c>
    </row>
    <row r="22" spans="1:22" ht="13.5" thickBot="1" x14ac:dyDescent="0.25">
      <c r="A22" s="227">
        <v>2005</v>
      </c>
      <c r="B22" s="228" t="s">
        <v>318</v>
      </c>
      <c r="C22" s="228" t="s">
        <v>318</v>
      </c>
      <c r="D22" s="228" t="s">
        <v>318</v>
      </c>
      <c r="E22" s="229">
        <v>0.81</v>
      </c>
      <c r="F22" s="229">
        <v>0.54</v>
      </c>
      <c r="G22" s="229">
        <v>2.29</v>
      </c>
      <c r="H22" s="229">
        <v>2.0299999999999998</v>
      </c>
      <c r="I22" s="229" t="s">
        <v>319</v>
      </c>
      <c r="J22" s="229">
        <v>0.84</v>
      </c>
      <c r="K22" s="227">
        <v>2005</v>
      </c>
      <c r="L22" s="229">
        <v>4.08</v>
      </c>
      <c r="M22" s="229" t="s">
        <v>321</v>
      </c>
      <c r="N22" s="229">
        <v>4.08</v>
      </c>
      <c r="O22" s="229">
        <v>1.07</v>
      </c>
      <c r="P22" s="229">
        <v>0.65</v>
      </c>
      <c r="Q22" s="229" t="s">
        <v>320</v>
      </c>
      <c r="R22" s="229">
        <v>0.65</v>
      </c>
      <c r="S22" s="229">
        <v>1.73</v>
      </c>
      <c r="T22" s="229">
        <v>0.85</v>
      </c>
      <c r="U22" s="229">
        <v>1.38</v>
      </c>
      <c r="V22" s="229">
        <v>1.05</v>
      </c>
    </row>
    <row r="23" spans="1:22" ht="13.5" thickBot="1" x14ac:dyDescent="0.25">
      <c r="A23" s="227">
        <v>2006</v>
      </c>
      <c r="B23" s="228" t="s">
        <v>318</v>
      </c>
      <c r="C23" s="228" t="s">
        <v>318</v>
      </c>
      <c r="D23" s="228" t="s">
        <v>318</v>
      </c>
      <c r="E23" s="229">
        <v>0.89</v>
      </c>
      <c r="F23" s="229">
        <v>0.6</v>
      </c>
      <c r="G23" s="229">
        <v>2.4500000000000002</v>
      </c>
      <c r="H23" s="229">
        <v>2.16</v>
      </c>
      <c r="I23" s="229" t="s">
        <v>319</v>
      </c>
      <c r="J23" s="229">
        <v>0.92</v>
      </c>
      <c r="K23" s="227">
        <v>2006</v>
      </c>
      <c r="L23" s="229">
        <v>4.22</v>
      </c>
      <c r="M23" s="229" t="s">
        <v>321</v>
      </c>
      <c r="N23" s="229">
        <v>4.22</v>
      </c>
      <c r="O23" s="229">
        <v>1.1000000000000001</v>
      </c>
      <c r="P23" s="229">
        <v>0.72</v>
      </c>
      <c r="Q23" s="229" t="s">
        <v>320</v>
      </c>
      <c r="R23" s="229">
        <v>0.72</v>
      </c>
      <c r="S23" s="229">
        <v>1.52</v>
      </c>
      <c r="T23" s="229">
        <v>1.93</v>
      </c>
      <c r="U23" s="229">
        <v>1.43</v>
      </c>
      <c r="V23" s="229">
        <v>1.1200000000000001</v>
      </c>
    </row>
    <row r="24" spans="1:22" ht="13.5" thickBot="1" x14ac:dyDescent="0.25">
      <c r="A24" s="227">
        <v>2007</v>
      </c>
      <c r="B24" s="228" t="s">
        <v>318</v>
      </c>
      <c r="C24" s="228" t="s">
        <v>318</v>
      </c>
      <c r="D24" s="228" t="s">
        <v>318</v>
      </c>
      <c r="E24" s="229" t="s">
        <v>340</v>
      </c>
      <c r="F24" s="229">
        <v>0.59</v>
      </c>
      <c r="G24" s="229" t="s">
        <v>341</v>
      </c>
      <c r="H24" s="229" t="s">
        <v>342</v>
      </c>
      <c r="I24" s="229">
        <v>0.94</v>
      </c>
      <c r="J24" s="229">
        <v>0.91</v>
      </c>
      <c r="K24" s="227">
        <v>2007</v>
      </c>
      <c r="L24" s="229">
        <v>4.32</v>
      </c>
      <c r="M24" s="229" t="s">
        <v>321</v>
      </c>
      <c r="N24" s="229">
        <v>4.32</v>
      </c>
      <c r="O24" s="229">
        <v>0.97</v>
      </c>
      <c r="P24" s="229">
        <v>0.74</v>
      </c>
      <c r="Q24" s="229" t="s">
        <v>320</v>
      </c>
      <c r="R24" s="229">
        <v>0.74</v>
      </c>
      <c r="S24" s="229">
        <v>1.9</v>
      </c>
      <c r="T24" s="229">
        <v>1.38</v>
      </c>
      <c r="U24" s="229">
        <v>1.31</v>
      </c>
      <c r="V24" s="229">
        <v>1.0900000000000001</v>
      </c>
    </row>
    <row r="25" spans="1:22" ht="13.5" thickBot="1" x14ac:dyDescent="0.25">
      <c r="A25" s="227">
        <v>2008</v>
      </c>
      <c r="B25" s="228" t="s">
        <v>318</v>
      </c>
      <c r="C25" s="228" t="s">
        <v>318</v>
      </c>
      <c r="D25" s="228" t="s">
        <v>318</v>
      </c>
      <c r="E25" s="229">
        <v>0.87</v>
      </c>
      <c r="F25" s="229">
        <v>0.63</v>
      </c>
      <c r="G25" s="229">
        <v>2.61</v>
      </c>
      <c r="H25" s="229">
        <v>2.3199999999999998</v>
      </c>
      <c r="I25" s="229">
        <v>1.02</v>
      </c>
      <c r="J25" s="229">
        <v>0.93</v>
      </c>
      <c r="K25" s="227">
        <v>2008</v>
      </c>
      <c r="L25" s="229">
        <v>4.59</v>
      </c>
      <c r="M25" s="229" t="s">
        <v>321</v>
      </c>
      <c r="N25" s="229">
        <v>4.59</v>
      </c>
      <c r="O25" s="229">
        <v>1.03</v>
      </c>
      <c r="P25" s="229">
        <v>0.82</v>
      </c>
      <c r="Q25" s="229" t="s">
        <v>320</v>
      </c>
      <c r="R25" s="229">
        <v>0.82</v>
      </c>
      <c r="S25" s="229">
        <v>1.95</v>
      </c>
      <c r="T25" s="229">
        <v>0.66</v>
      </c>
      <c r="U25" s="229">
        <v>1.38</v>
      </c>
      <c r="V25" s="229">
        <v>1.1299999999999999</v>
      </c>
    </row>
    <row r="26" spans="1:22" ht="13.5" thickBot="1" x14ac:dyDescent="0.25">
      <c r="A26" s="227">
        <v>2009</v>
      </c>
      <c r="B26" s="228" t="s">
        <v>318</v>
      </c>
      <c r="C26" s="228" t="s">
        <v>318</v>
      </c>
      <c r="D26" s="228" t="s">
        <v>318</v>
      </c>
      <c r="E26" s="229">
        <v>0.91</v>
      </c>
      <c r="F26" s="229">
        <v>0.65</v>
      </c>
      <c r="G26" s="229">
        <v>2.54</v>
      </c>
      <c r="H26" s="229">
        <v>2.77</v>
      </c>
      <c r="I26" s="229">
        <v>1.33</v>
      </c>
      <c r="J26" s="229">
        <v>0.97</v>
      </c>
      <c r="K26" s="227">
        <v>2009</v>
      </c>
      <c r="L26" s="229">
        <v>4.6900000000000004</v>
      </c>
      <c r="M26" s="229" t="s">
        <v>321</v>
      </c>
      <c r="N26" s="229">
        <v>4.6900000000000004</v>
      </c>
      <c r="O26" s="229">
        <v>1.0900000000000001</v>
      </c>
      <c r="P26" s="229">
        <v>0.84</v>
      </c>
      <c r="Q26" s="229" t="s">
        <v>320</v>
      </c>
      <c r="R26" s="229">
        <v>0.84</v>
      </c>
      <c r="S26" s="229">
        <v>1.93</v>
      </c>
      <c r="T26" s="229">
        <v>1.05</v>
      </c>
      <c r="U26" s="229">
        <v>1.45</v>
      </c>
      <c r="V26" s="229">
        <v>1.18</v>
      </c>
    </row>
    <row r="27" spans="1:22" ht="13.5" thickBot="1" x14ac:dyDescent="0.25">
      <c r="A27" s="227">
        <v>2010</v>
      </c>
      <c r="B27" s="228" t="s">
        <v>318</v>
      </c>
      <c r="C27" s="228" t="s">
        <v>318</v>
      </c>
      <c r="D27" s="228" t="s">
        <v>318</v>
      </c>
      <c r="E27" s="229">
        <v>0.95</v>
      </c>
      <c r="F27" s="229">
        <v>0.81</v>
      </c>
      <c r="G27" s="229">
        <v>2.56</v>
      </c>
      <c r="H27" s="229">
        <v>2.87</v>
      </c>
      <c r="I27" s="229">
        <v>1.39</v>
      </c>
      <c r="J27" s="229">
        <v>1.02</v>
      </c>
      <c r="K27" s="227">
        <v>2010</v>
      </c>
      <c r="L27" s="229">
        <v>4.8499999999999996</v>
      </c>
      <c r="M27" s="229" t="s">
        <v>321</v>
      </c>
      <c r="N27" s="229">
        <v>4.8499999999999996</v>
      </c>
      <c r="O27" s="229">
        <v>1.1200000000000001</v>
      </c>
      <c r="P27" s="229">
        <v>0.9</v>
      </c>
      <c r="Q27" s="229" t="s">
        <v>320</v>
      </c>
      <c r="R27" s="229">
        <v>0.9</v>
      </c>
      <c r="S27" s="229">
        <v>1.92</v>
      </c>
      <c r="T27" s="229">
        <v>1.1599999999999999</v>
      </c>
      <c r="U27" s="229">
        <v>1.49</v>
      </c>
      <c r="V27" s="229">
        <v>1.23</v>
      </c>
    </row>
    <row r="28" spans="1:22" ht="13.5" thickBot="1" x14ac:dyDescent="0.25">
      <c r="A28" s="227">
        <v>2011</v>
      </c>
      <c r="B28" s="228">
        <v>1</v>
      </c>
      <c r="C28" s="228">
        <v>0.8</v>
      </c>
      <c r="D28" s="228">
        <v>3.77</v>
      </c>
      <c r="E28" s="228">
        <v>1.02</v>
      </c>
      <c r="F28" s="228">
        <v>0.86</v>
      </c>
      <c r="G28" s="228">
        <v>2.35</v>
      </c>
      <c r="H28" s="228">
        <v>3.16</v>
      </c>
      <c r="I28" s="228">
        <v>1.42</v>
      </c>
      <c r="J28" s="228">
        <v>1.08</v>
      </c>
      <c r="K28" s="227">
        <v>2011</v>
      </c>
      <c r="L28" s="228">
        <v>5.26</v>
      </c>
      <c r="M28" s="228">
        <v>1.03</v>
      </c>
      <c r="N28" s="228">
        <v>5.21</v>
      </c>
      <c r="O28" s="228">
        <v>1.21</v>
      </c>
      <c r="P28" s="228">
        <v>0.93</v>
      </c>
      <c r="Q28" s="228">
        <v>0.9</v>
      </c>
      <c r="R28" s="228">
        <v>0.93</v>
      </c>
      <c r="S28" s="228">
        <v>2</v>
      </c>
      <c r="T28" s="228">
        <v>0.91</v>
      </c>
      <c r="U28" s="228">
        <v>1.59</v>
      </c>
      <c r="V28" s="228">
        <v>1.31</v>
      </c>
    </row>
    <row r="29" spans="1:22" ht="13.5" thickBot="1" x14ac:dyDescent="0.25">
      <c r="A29" s="227">
        <v>2012</v>
      </c>
      <c r="B29" s="228">
        <v>1.01</v>
      </c>
      <c r="C29" s="228">
        <v>0.4</v>
      </c>
      <c r="D29" s="228">
        <v>4.47</v>
      </c>
      <c r="E29" s="228">
        <v>1.04</v>
      </c>
      <c r="F29" s="228">
        <v>0.9</v>
      </c>
      <c r="G29" s="228">
        <v>2.5299999999999998</v>
      </c>
      <c r="H29" s="228">
        <v>3.51</v>
      </c>
      <c r="I29" s="228">
        <v>1.37</v>
      </c>
      <c r="J29" s="228">
        <v>1.1100000000000001</v>
      </c>
      <c r="K29" s="227">
        <v>2012</v>
      </c>
      <c r="L29" s="228">
        <v>5.47</v>
      </c>
      <c r="M29" s="228">
        <v>1.26</v>
      </c>
      <c r="N29" s="228">
        <v>5.41</v>
      </c>
      <c r="O29" s="228">
        <v>1.21</v>
      </c>
      <c r="P29" s="228">
        <v>0.98</v>
      </c>
      <c r="Q29" s="228">
        <v>0.86</v>
      </c>
      <c r="R29" s="228">
        <v>0.97</v>
      </c>
      <c r="S29" s="228">
        <v>2.0299999999999998</v>
      </c>
      <c r="T29" s="228">
        <v>1.83</v>
      </c>
      <c r="U29" s="228">
        <v>1.61</v>
      </c>
      <c r="V29" s="228">
        <v>1.34</v>
      </c>
    </row>
    <row r="30" spans="1:22" ht="13.5" thickBot="1" x14ac:dyDescent="0.25">
      <c r="A30" s="227">
        <v>2013</v>
      </c>
      <c r="B30" s="228">
        <v>1</v>
      </c>
      <c r="C30" s="228">
        <v>0.73</v>
      </c>
      <c r="D30" s="228">
        <v>5.72</v>
      </c>
      <c r="E30" s="228">
        <v>1.0900000000000001</v>
      </c>
      <c r="F30" s="228">
        <v>0.95</v>
      </c>
      <c r="G30" s="228">
        <v>2.61</v>
      </c>
      <c r="H30" s="228">
        <v>3.54</v>
      </c>
      <c r="I30" s="228">
        <v>1.41</v>
      </c>
      <c r="J30" s="228">
        <v>1.1599999999999999</v>
      </c>
      <c r="K30" s="227">
        <v>2013</v>
      </c>
      <c r="L30" s="228">
        <v>5.67</v>
      </c>
      <c r="M30" s="228">
        <v>1.39</v>
      </c>
      <c r="N30" s="228">
        <v>5.61</v>
      </c>
      <c r="O30" s="228">
        <v>1.3</v>
      </c>
      <c r="P30" s="228">
        <v>1.08</v>
      </c>
      <c r="Q30" s="228">
        <v>0.91</v>
      </c>
      <c r="R30" s="228">
        <v>1.07</v>
      </c>
      <c r="S30" s="228">
        <v>2.08</v>
      </c>
      <c r="T30" s="228">
        <v>1.62</v>
      </c>
      <c r="U30" s="228">
        <v>1.71</v>
      </c>
      <c r="V30" s="228">
        <v>1.42</v>
      </c>
    </row>
    <row r="31" spans="1:22" ht="13.5" thickBot="1" x14ac:dyDescent="0.25">
      <c r="A31" s="227">
        <v>2014</v>
      </c>
      <c r="B31" s="228">
        <v>1.02</v>
      </c>
      <c r="C31" s="228">
        <v>0.71</v>
      </c>
      <c r="D31" s="228">
        <v>5.93</v>
      </c>
      <c r="E31" s="228">
        <v>1.1100000000000001</v>
      </c>
      <c r="F31" s="228">
        <v>0.92</v>
      </c>
      <c r="G31" s="228">
        <v>2.59</v>
      </c>
      <c r="H31" s="228">
        <v>3.7</v>
      </c>
      <c r="I31" s="228">
        <v>1.41</v>
      </c>
      <c r="J31" s="228">
        <v>1.17</v>
      </c>
      <c r="K31" s="227">
        <v>2014</v>
      </c>
      <c r="L31" s="228">
        <v>5.87</v>
      </c>
      <c r="M31" s="228">
        <v>1.34</v>
      </c>
      <c r="N31" s="228">
        <v>5.81</v>
      </c>
      <c r="O31" s="228">
        <v>1.31</v>
      </c>
      <c r="P31" s="228">
        <v>1.03</v>
      </c>
      <c r="Q31" s="228">
        <v>1.03</v>
      </c>
      <c r="R31" s="228">
        <v>1.03</v>
      </c>
      <c r="S31" s="228">
        <v>2.21</v>
      </c>
      <c r="T31" s="228">
        <v>1.74</v>
      </c>
      <c r="U31" s="228">
        <v>1.73</v>
      </c>
      <c r="V31" s="228">
        <v>1.44</v>
      </c>
    </row>
    <row r="32" spans="1:22" ht="13.5" thickBot="1" x14ac:dyDescent="0.25">
      <c r="A32" s="227">
        <v>2015</v>
      </c>
      <c r="B32" s="228">
        <v>1.0330079306854876</v>
      </c>
      <c r="C32" s="228">
        <v>0.75286180787311152</v>
      </c>
      <c r="D32" s="228">
        <v>5.5374135484575158</v>
      </c>
      <c r="E32" s="228">
        <v>1.1173264052796017</v>
      </c>
      <c r="F32" s="228">
        <v>0.93708952644313848</v>
      </c>
      <c r="G32" s="228">
        <v>2.1856990155217018</v>
      </c>
      <c r="H32" s="228">
        <v>3.6022849922341851</v>
      </c>
      <c r="I32" s="228">
        <v>1.4633276476973174</v>
      </c>
      <c r="J32" s="228">
        <v>1.1756325682391593</v>
      </c>
      <c r="K32" s="227">
        <v>2015</v>
      </c>
      <c r="L32" s="228">
        <v>6.119279188329716</v>
      </c>
      <c r="M32" s="228">
        <v>1.2338914936369727</v>
      </c>
      <c r="N32" s="228">
        <v>6.046737876437124</v>
      </c>
      <c r="O32" s="228">
        <v>1.3988513280709618</v>
      </c>
      <c r="P32" s="228">
        <v>1.0690729962689216</v>
      </c>
      <c r="Q32" s="228">
        <v>0.93700236066098519</v>
      </c>
      <c r="R32" s="228">
        <v>1.0565856076025029</v>
      </c>
      <c r="S32" s="228">
        <v>2.7281036068864175</v>
      </c>
      <c r="T32" s="228">
        <v>1.7626183935380706</v>
      </c>
      <c r="U32" s="228">
        <v>1.8536157856750741</v>
      </c>
      <c r="V32" s="228">
        <v>1.4970105276188301</v>
      </c>
    </row>
    <row r="33" spans="1:22" ht="13.5" thickBot="1" x14ac:dyDescent="0.25">
      <c r="A33" s="227">
        <v>2016</v>
      </c>
      <c r="B33" s="228">
        <v>1.0492835576019361</v>
      </c>
      <c r="C33" s="228">
        <v>0.96638555647939173</v>
      </c>
      <c r="D33" s="228">
        <v>5.6084582952149882</v>
      </c>
      <c r="E33" s="228">
        <v>1.138901728705406</v>
      </c>
      <c r="F33" s="228">
        <v>0.88002933891764923</v>
      </c>
      <c r="G33" s="228">
        <v>2.217549668874172</v>
      </c>
      <c r="H33" s="228">
        <v>3.4528312125240794</v>
      </c>
      <c r="I33" s="228">
        <v>1.4314147894909379</v>
      </c>
      <c r="J33" s="228">
        <v>1.1933932242134984</v>
      </c>
      <c r="K33" s="227">
        <v>2016</v>
      </c>
      <c r="L33" s="228">
        <v>6.2322514871005561</v>
      </c>
      <c r="M33" s="228">
        <v>1.2079071053359136</v>
      </c>
      <c r="N33" s="228">
        <v>6.1611921736715933</v>
      </c>
      <c r="O33" s="228">
        <v>1.4067887302348365</v>
      </c>
      <c r="P33" s="228">
        <v>1.0398119827818348</v>
      </c>
      <c r="Q33" s="228">
        <v>0.88753272755274903</v>
      </c>
      <c r="R33" s="228">
        <v>1.0254186091367972</v>
      </c>
      <c r="S33" s="228">
        <v>2.6398026315789478</v>
      </c>
      <c r="T33" s="228">
        <v>1.8587953080848123</v>
      </c>
      <c r="U33" s="228">
        <v>1.872376686541523</v>
      </c>
      <c r="V33" s="228">
        <v>1.520701409260538</v>
      </c>
    </row>
    <row r="34" spans="1:22" ht="13.5" thickBot="1" x14ac:dyDescent="0.25">
      <c r="A34" s="227">
        <v>2017</v>
      </c>
      <c r="B34" s="228">
        <v>1.0776318302420493</v>
      </c>
      <c r="C34" s="228">
        <v>0.97220311275508609</v>
      </c>
      <c r="D34" s="228">
        <v>5.7172677921184647</v>
      </c>
      <c r="E34" s="228">
        <v>1.171924844342374</v>
      </c>
      <c r="F34" s="228">
        <v>0.87684518873968065</v>
      </c>
      <c r="G34" s="228">
        <v>1.8047278258936339</v>
      </c>
      <c r="H34" s="228">
        <v>3.6701126347271598</v>
      </c>
      <c r="I34" s="228">
        <v>1.4941050882127334</v>
      </c>
      <c r="J34" s="228">
        <v>1.2111163700769776</v>
      </c>
      <c r="K34" s="227">
        <v>2017</v>
      </c>
      <c r="L34" s="228">
        <v>6.4149558287433548</v>
      </c>
      <c r="M34" s="228">
        <v>1.1580409090909092</v>
      </c>
      <c r="N34" s="228">
        <v>6.3423305480548837</v>
      </c>
      <c r="O34" s="228">
        <v>1.4439762755628787</v>
      </c>
      <c r="P34" s="228">
        <v>1.115323720426006</v>
      </c>
      <c r="Q34" s="228">
        <v>0.7597916821388786</v>
      </c>
      <c r="R34" s="228">
        <v>1.0790742822733599</v>
      </c>
      <c r="S34" s="228">
        <v>2.4050954674121146</v>
      </c>
      <c r="T34" s="228">
        <v>1.4717527395978456</v>
      </c>
      <c r="U34" s="228">
        <v>1.9180490392537815</v>
      </c>
      <c r="V34" s="228">
        <v>1.5602620111747803</v>
      </c>
    </row>
    <row r="35" spans="1:22" ht="13.5" thickBot="1" x14ac:dyDescent="0.25">
      <c r="A35" s="227">
        <v>2018</v>
      </c>
      <c r="B35" s="228">
        <v>1.0880000000000001</v>
      </c>
      <c r="C35" s="228">
        <v>0.98799999999999999</v>
      </c>
      <c r="D35" s="228">
        <v>5.8310000000000004</v>
      </c>
      <c r="E35" s="228">
        <v>1.1819999999999999</v>
      </c>
      <c r="F35" s="228">
        <v>0.93799999999999994</v>
      </c>
      <c r="G35" s="228">
        <v>2.512</v>
      </c>
      <c r="H35" s="228">
        <v>3.61</v>
      </c>
      <c r="I35" s="228">
        <v>1.508</v>
      </c>
      <c r="J35" s="228">
        <v>1.25</v>
      </c>
      <c r="K35" s="227">
        <v>2018</v>
      </c>
      <c r="L35" s="228">
        <v>6.5129999999999999</v>
      </c>
      <c r="M35" s="228">
        <v>1.2150000000000001</v>
      </c>
      <c r="N35" s="228">
        <v>6.4390000000000001</v>
      </c>
      <c r="O35" s="228">
        <v>1.488</v>
      </c>
      <c r="P35" s="228">
        <v>1.135</v>
      </c>
      <c r="Q35" s="228">
        <v>0.83299999999999996</v>
      </c>
      <c r="R35" s="228">
        <v>1.1040000000000001</v>
      </c>
      <c r="S35" s="228">
        <v>3.1779999999999999</v>
      </c>
      <c r="T35" s="228">
        <v>1.4319999999999999</v>
      </c>
      <c r="U35" s="228">
        <v>1.992</v>
      </c>
      <c r="V35" s="228">
        <v>1.617</v>
      </c>
    </row>
    <row r="36" spans="1:22" ht="13.5" thickBot="1" x14ac:dyDescent="0.25">
      <c r="A36" s="227">
        <v>2019</v>
      </c>
      <c r="B36" s="228">
        <v>1.085</v>
      </c>
      <c r="C36" s="228">
        <v>0.93300000000000005</v>
      </c>
      <c r="D36" s="228">
        <v>5.9969999999999999</v>
      </c>
      <c r="E36" s="228">
        <v>1.181</v>
      </c>
      <c r="F36" s="228">
        <v>0.92600000000000005</v>
      </c>
      <c r="G36" s="228">
        <v>2.613</v>
      </c>
      <c r="H36" s="228">
        <v>3.9249999999999998</v>
      </c>
      <c r="I36" s="228">
        <v>1.6639999999999999</v>
      </c>
      <c r="J36" s="228">
        <v>1.2549999999999999</v>
      </c>
      <c r="K36" s="227">
        <v>2019</v>
      </c>
      <c r="L36" s="228">
        <v>6.58</v>
      </c>
      <c r="M36" s="228">
        <v>1.631</v>
      </c>
      <c r="N36" s="228">
        <v>6.4960000000000004</v>
      </c>
      <c r="O36" s="228">
        <v>1.498</v>
      </c>
      <c r="P36" s="228">
        <v>1.1419999999999999</v>
      </c>
      <c r="Q36" s="228">
        <v>0.83899999999999997</v>
      </c>
      <c r="R36" s="228">
        <v>1.1120000000000001</v>
      </c>
      <c r="S36" s="228">
        <v>3.2530000000000001</v>
      </c>
      <c r="T36" s="228">
        <v>1.3979999999999999</v>
      </c>
      <c r="U36" s="228">
        <v>2.0099999999999998</v>
      </c>
      <c r="V36" s="228">
        <v>1.6319999999999999</v>
      </c>
    </row>
    <row r="37" spans="1:22" x14ac:dyDescent="0.2">
      <c r="A37" s="230" t="s">
        <v>325</v>
      </c>
    </row>
    <row r="38" spans="1:22" x14ac:dyDescent="0.2">
      <c r="A38" s="230" t="s">
        <v>326</v>
      </c>
    </row>
    <row r="39" spans="1:22" x14ac:dyDescent="0.2">
      <c r="A39" s="230" t="s">
        <v>327</v>
      </c>
    </row>
    <row r="40" spans="1:22" x14ac:dyDescent="0.2">
      <c r="A40" s="230" t="s">
        <v>328</v>
      </c>
    </row>
    <row r="41" spans="1:22" x14ac:dyDescent="0.2">
      <c r="A41" s="230" t="s">
        <v>343</v>
      </c>
    </row>
    <row r="42" spans="1:22" x14ac:dyDescent="0.2">
      <c r="A42" s="230" t="s">
        <v>330</v>
      </c>
    </row>
    <row r="43" spans="1:22" x14ac:dyDescent="0.2">
      <c r="A43" s="230" t="s">
        <v>331</v>
      </c>
    </row>
    <row r="44" spans="1:22" x14ac:dyDescent="0.2">
      <c r="A44" s="230" t="s">
        <v>332</v>
      </c>
    </row>
    <row r="45" spans="1:22" x14ac:dyDescent="0.2">
      <c r="A45" s="230" t="s">
        <v>333</v>
      </c>
    </row>
  </sheetData>
  <mergeCells count="25">
    <mergeCell ref="O6:O7"/>
    <mergeCell ref="P6:R6"/>
    <mergeCell ref="S6:S7"/>
    <mergeCell ref="A4:J4"/>
    <mergeCell ref="K4:V4"/>
    <mergeCell ref="A5:J5"/>
    <mergeCell ref="K5:V5"/>
    <mergeCell ref="A6:A7"/>
    <mergeCell ref="B6:E6"/>
    <mergeCell ref="F6:F7"/>
    <mergeCell ref="G6:G7"/>
    <mergeCell ref="H6:H7"/>
    <mergeCell ref="I6:I7"/>
    <mergeCell ref="T6:T7"/>
    <mergeCell ref="U6:U7"/>
    <mergeCell ref="V6:V7"/>
    <mergeCell ref="J6:J7"/>
    <mergeCell ref="K6:K7"/>
    <mergeCell ref="L6:N6"/>
    <mergeCell ref="A1:J1"/>
    <mergeCell ref="K1:V1"/>
    <mergeCell ref="A2:J2"/>
    <mergeCell ref="K2:V2"/>
    <mergeCell ref="A3:J3"/>
    <mergeCell ref="K3:V3"/>
  </mergeCells>
  <hyperlinks>
    <hyperlink ref="X7" location="TOC!A1" display="RETURN TO TABLE OF CONTENTS" xr:uid="{FECAC6BC-AB2B-43DA-BBC9-66BD70E0773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DA48E-5363-4D00-97AD-0E6B6A5B44CA}">
  <dimension ref="A1:D10"/>
  <sheetViews>
    <sheetView workbookViewId="0">
      <selection activeCell="B10" sqref="B10:D10"/>
    </sheetView>
  </sheetViews>
  <sheetFormatPr defaultRowHeight="15" x14ac:dyDescent="0.25"/>
  <cols>
    <col min="1" max="1" width="17.28515625" customWidth="1"/>
    <col min="2" max="2" width="23.28515625" customWidth="1"/>
    <col min="3" max="3" width="25.7109375" customWidth="1"/>
    <col min="4" max="4" width="28.140625" customWidth="1"/>
    <col min="5" max="5" width="27.28515625" customWidth="1"/>
  </cols>
  <sheetData>
    <row r="1" spans="1:4" x14ac:dyDescent="0.25">
      <c r="A1" t="s">
        <v>248</v>
      </c>
    </row>
    <row r="3" spans="1:4" x14ac:dyDescent="0.25">
      <c r="A3" t="s">
        <v>249</v>
      </c>
    </row>
    <row r="4" spans="1:4" x14ac:dyDescent="0.25">
      <c r="A4" t="s">
        <v>250</v>
      </c>
    </row>
    <row r="5" spans="1:4" x14ac:dyDescent="0.25">
      <c r="A5" t="s">
        <v>251</v>
      </c>
    </row>
    <row r="8" spans="1:4" x14ac:dyDescent="0.25">
      <c r="B8" s="197" t="s">
        <v>284</v>
      </c>
      <c r="C8" s="197" t="s">
        <v>254</v>
      </c>
      <c r="D8" s="197" t="s">
        <v>285</v>
      </c>
    </row>
    <row r="9" spans="1:4" x14ac:dyDescent="0.25">
      <c r="A9" t="s">
        <v>252</v>
      </c>
      <c r="B9" s="33">
        <f>'BTS NTS Table 3-18'!AK6</f>
        <v>6.5317722647971062</v>
      </c>
      <c r="C9" s="188">
        <f>'BTS 2019 DB Service'!$I$30</f>
        <v>25.115807900243357</v>
      </c>
      <c r="D9" s="33">
        <f>B9/C9</f>
        <v>0.26006618185409108</v>
      </c>
    </row>
    <row r="10" spans="1:4" x14ac:dyDescent="0.25">
      <c r="A10" t="s">
        <v>253</v>
      </c>
      <c r="B10" s="33">
        <f>'93'!E36</f>
        <v>1.181</v>
      </c>
      <c r="C10">
        <f>'5'!E49</f>
        <v>4.117</v>
      </c>
      <c r="D10" s="33">
        <f>B10/C10</f>
        <v>0.28685936361428227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925F7-94BC-4821-8318-6155D2756C55}">
  <sheetPr>
    <tabColor theme="4" tint="-0.249977111117893"/>
  </sheetPr>
  <dimension ref="A1:AG7"/>
  <sheetViews>
    <sheetView topLeftCell="P1" workbookViewId="0">
      <selection activeCell="B1" sqref="B1:AG7"/>
    </sheetView>
  </sheetViews>
  <sheetFormatPr defaultRowHeight="15" x14ac:dyDescent="0.25"/>
  <cols>
    <col min="1" max="2" width="19.28515625" customWidth="1"/>
    <col min="3" max="4" width="9.140625" customWidth="1"/>
  </cols>
  <sheetData>
    <row r="1" spans="1:33" x14ac:dyDescent="0.25">
      <c r="A1" t="s">
        <v>286</v>
      </c>
      <c r="B1">
        <v>2019</v>
      </c>
      <c r="C1" s="2">
        <v>2020</v>
      </c>
      <c r="D1" s="2">
        <v>2021</v>
      </c>
      <c r="E1" s="2">
        <v>2022</v>
      </c>
      <c r="F1" s="2">
        <v>2023</v>
      </c>
      <c r="G1" s="2">
        <v>2024</v>
      </c>
      <c r="H1" s="2">
        <v>2025</v>
      </c>
      <c r="I1" s="2">
        <v>2026</v>
      </c>
      <c r="J1" s="2">
        <v>2027</v>
      </c>
      <c r="K1" s="2">
        <v>2028</v>
      </c>
      <c r="L1" s="2">
        <v>2029</v>
      </c>
      <c r="M1" s="2">
        <v>2030</v>
      </c>
      <c r="N1" s="2">
        <v>2031</v>
      </c>
      <c r="O1" s="2">
        <v>2032</v>
      </c>
      <c r="P1" s="2">
        <v>2033</v>
      </c>
      <c r="Q1" s="2">
        <v>2034</v>
      </c>
      <c r="R1" s="2">
        <v>2035</v>
      </c>
      <c r="S1" s="2">
        <v>2036</v>
      </c>
      <c r="T1" s="2">
        <v>2037</v>
      </c>
      <c r="U1" s="2">
        <v>2038</v>
      </c>
      <c r="V1" s="2">
        <v>2039</v>
      </c>
      <c r="W1" s="2">
        <v>2040</v>
      </c>
      <c r="X1" s="2">
        <v>2041</v>
      </c>
      <c r="Y1" s="2">
        <v>2042</v>
      </c>
      <c r="Z1" s="2">
        <v>2043</v>
      </c>
      <c r="AA1" s="2">
        <v>2044</v>
      </c>
      <c r="AB1" s="2">
        <v>2045</v>
      </c>
      <c r="AC1" s="2">
        <v>2046</v>
      </c>
      <c r="AD1" s="2">
        <v>2047</v>
      </c>
      <c r="AE1" s="2">
        <v>2048</v>
      </c>
      <c r="AF1" s="2">
        <v>2049</v>
      </c>
      <c r="AG1" s="2">
        <v>2050</v>
      </c>
    </row>
    <row r="2" spans="1:33"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5">
      <c r="A7" t="s">
        <v>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F413-D3CA-48B6-8AE5-401C32E0B117}">
  <sheetPr>
    <tabColor theme="4" tint="-0.249977111117893"/>
  </sheetPr>
  <dimension ref="A1:AG7"/>
  <sheetViews>
    <sheetView tabSelected="1" workbookViewId="0">
      <selection activeCell="B1" sqref="B1:AG7"/>
    </sheetView>
  </sheetViews>
  <sheetFormatPr defaultRowHeight="15" x14ac:dyDescent="0.25"/>
  <cols>
    <col min="1" max="1" width="19.28515625" customWidth="1"/>
    <col min="2" max="3" width="9.140625" customWidth="1"/>
  </cols>
  <sheetData>
    <row r="1" spans="1:33" x14ac:dyDescent="0.25">
      <c r="A1" t="s">
        <v>287</v>
      </c>
      <c r="B1">
        <v>2019</v>
      </c>
      <c r="C1" s="2">
        <v>2020</v>
      </c>
      <c r="D1" s="2">
        <v>2021</v>
      </c>
      <c r="E1" s="2">
        <v>2022</v>
      </c>
      <c r="F1" s="2">
        <v>2023</v>
      </c>
      <c r="G1" s="2">
        <v>2024</v>
      </c>
      <c r="H1" s="2">
        <v>2025</v>
      </c>
      <c r="I1" s="2">
        <v>2026</v>
      </c>
      <c r="J1" s="2">
        <v>2027</v>
      </c>
      <c r="K1" s="2">
        <v>2028</v>
      </c>
      <c r="L1" s="2">
        <v>2029</v>
      </c>
      <c r="M1" s="2">
        <v>2030</v>
      </c>
      <c r="N1" s="2">
        <v>2031</v>
      </c>
      <c r="O1" s="2">
        <v>2032</v>
      </c>
      <c r="P1" s="2">
        <v>2033</v>
      </c>
      <c r="Q1" s="2">
        <v>2034</v>
      </c>
      <c r="R1" s="2">
        <v>2035</v>
      </c>
      <c r="S1" s="2">
        <v>2036</v>
      </c>
      <c r="T1" s="2">
        <v>2037</v>
      </c>
      <c r="U1" s="2">
        <v>2038</v>
      </c>
      <c r="V1" s="2">
        <v>2039</v>
      </c>
      <c r="W1" s="2">
        <v>2040</v>
      </c>
      <c r="X1" s="2">
        <v>2041</v>
      </c>
      <c r="Y1" s="2">
        <v>2042</v>
      </c>
      <c r="Z1" s="2">
        <v>2043</v>
      </c>
      <c r="AA1" s="2">
        <v>2044</v>
      </c>
      <c r="AB1" s="2">
        <v>2045</v>
      </c>
      <c r="AC1" s="2">
        <v>2046</v>
      </c>
      <c r="AD1" s="2">
        <v>2047</v>
      </c>
      <c r="AE1" s="2">
        <v>2048</v>
      </c>
      <c r="AF1" s="2">
        <v>2049</v>
      </c>
      <c r="AG1" s="2">
        <v>2050</v>
      </c>
    </row>
    <row r="2" spans="1:33" x14ac:dyDescent="0.2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2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2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5">
      <c r="A7" t="s">
        <v>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BTS NTS Table 3-20</vt:lpstr>
      <vt:lpstr>BTS NTS Table 3-18</vt:lpstr>
      <vt:lpstr>BTS 2019 DB Service</vt:lpstr>
      <vt:lpstr>5</vt:lpstr>
      <vt:lpstr>93</vt:lpstr>
      <vt:lpstr>Calcs</vt:lpstr>
      <vt:lpstr>FpUCD-passenger</vt:lpstr>
      <vt:lpstr>FpUCD-freight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Rissman</dc:creator>
  <cp:lastModifiedBy>Olivia Ashmoore</cp:lastModifiedBy>
  <dcterms:created xsi:type="dcterms:W3CDTF">2021-11-09T03:34:27Z</dcterms:created>
  <dcterms:modified xsi:type="dcterms:W3CDTF">2022-12-15T23:28:22Z</dcterms:modified>
</cp:coreProperties>
</file>