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Canada\canada-eps\InputData\io-model\BPEaCP\"/>
    </mc:Choice>
  </mc:AlternateContent>
  <xr:revisionPtr revIDLastSave="0" documentId="13_ncr:1_{C7C502C0-B5E7-4DB5-BC88-C63B138CF98D}" xr6:coauthVersionLast="47" xr6:coauthVersionMax="47" xr10:uidLastSave="{00000000-0000-0000-0000-000000000000}"/>
  <bookViews>
    <workbookView xWindow="270" yWindow="0" windowWidth="13890" windowHeight="17175" firstSheet="8" activeTab="8" xr2:uid="{9CFCDA60-17E9-4D3E-A3D3-81B3C018F06B}"/>
  </bookViews>
  <sheets>
    <sheet name="About" sheetId="1" r:id="rId1"/>
    <sheet name="Pop Projection" sheetId="15" r:id="rId2"/>
    <sheet name="CAN Population Data" sheetId="2" r:id="rId3"/>
    <sheet name="Emp Pop Ratio" sheetId="3" r:id="rId4"/>
    <sheet name="Avg Emp-Pop Ratio" sheetId="4" r:id="rId5"/>
    <sheet name="OECD VAL" sheetId="10" r:id="rId6"/>
    <sheet name="BGDP_calc" sheetId="16" r:id="rId7"/>
    <sheet name="EE Comp Projection" sheetId="17" r:id="rId8"/>
    <sheet name="EPS" sheetId="18" r:id="rId9"/>
    <sheet name="BPEaCP-population" sheetId="6" r:id="rId10"/>
    <sheet name="BPEaCP-employedpop" sheetId="8" r:id="rId11"/>
    <sheet name="BPEaCP-employeecomp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4" l="1"/>
  <c r="D2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B2" i="14"/>
  <c r="C45" i="18"/>
  <c r="D45" i="18"/>
  <c r="E45" i="18"/>
  <c r="F45" i="18"/>
  <c r="G45" i="18"/>
  <c r="H45" i="18"/>
  <c r="I45" i="18"/>
  <c r="J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X45" i="18"/>
  <c r="Y45" i="18"/>
  <c r="Z45" i="18"/>
  <c r="AA45" i="18"/>
  <c r="AB45" i="18"/>
  <c r="AC45" i="18"/>
  <c r="AD45" i="18"/>
  <c r="AE45" i="18"/>
  <c r="AF45" i="18"/>
  <c r="AG45" i="18"/>
  <c r="B45" i="18"/>
  <c r="B2" i="6" a="1"/>
  <c r="B2" i="6" s="1"/>
  <c r="B1" i="6" a="1"/>
  <c r="B1" i="6" s="1"/>
  <c r="A12" i="17"/>
  <c r="A11" i="17"/>
  <c r="C6" i="17"/>
  <c r="C5" i="17" a="1"/>
  <c r="C5" i="17" s="1"/>
  <c r="C4" i="17" a="1"/>
  <c r="C4" i="17" s="1"/>
  <c r="V6" i="17" l="1"/>
  <c r="AL6" i="17"/>
  <c r="N6" i="17"/>
  <c r="Q6" i="17"/>
  <c r="AT6" i="17"/>
  <c r="AY6" i="17"/>
  <c r="AU6" i="17"/>
  <c r="F6" i="17"/>
  <c r="AD6" i="17"/>
  <c r="D6" i="17"/>
  <c r="L6" i="17"/>
  <c r="T6" i="17"/>
  <c r="AB6" i="17"/>
  <c r="AJ6" i="17"/>
  <c r="AR6" i="17"/>
  <c r="AZ6" i="17"/>
  <c r="AZ8" i="17" s="1"/>
  <c r="AJ16" i="17" s="1"/>
  <c r="H6" i="17"/>
  <c r="P6" i="17"/>
  <c r="X6" i="17"/>
  <c r="AF6" i="17"/>
  <c r="AN6" i="17"/>
  <c r="AV6" i="17"/>
  <c r="I6" i="17"/>
  <c r="AW6" i="17"/>
  <c r="M6" i="17"/>
  <c r="M8" i="17" s="1"/>
  <c r="U6" i="17"/>
  <c r="U8" i="17" s="1"/>
  <c r="E16" i="17" s="1"/>
  <c r="AK6" i="17"/>
  <c r="AK8" i="17" s="1"/>
  <c r="U16" i="17" s="1"/>
  <c r="AS6" i="17"/>
  <c r="BA6" i="17"/>
  <c r="W6" i="17"/>
  <c r="W8" i="17" s="1"/>
  <c r="G16" i="17" s="1"/>
  <c r="AM6" i="17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B2" i="15"/>
  <c r="A63" i="1"/>
  <c r="A60" i="1"/>
  <c r="AT8" i="17" l="1"/>
  <c r="AD16" i="17" s="1"/>
  <c r="AS8" i="17"/>
  <c r="AC16" i="17" s="1"/>
  <c r="AV8" i="17"/>
  <c r="AF16" i="17" s="1"/>
  <c r="AN8" i="17"/>
  <c r="X16" i="17" s="1"/>
  <c r="X8" i="17"/>
  <c r="H16" i="17" s="1"/>
  <c r="N8" i="17"/>
  <c r="V8" i="17"/>
  <c r="F16" i="17" s="1"/>
  <c r="AU8" i="17"/>
  <c r="AE16" i="17" s="1"/>
  <c r="AL8" i="17"/>
  <c r="V16" i="17" s="1"/>
  <c r="G6" i="17"/>
  <c r="G8" i="17" s="1"/>
  <c r="AC6" i="17"/>
  <c r="AC8" i="17" s="1"/>
  <c r="M16" i="17" s="1"/>
  <c r="I8" i="17"/>
  <c r="AP6" i="17"/>
  <c r="AY8" i="17"/>
  <c r="AI16" i="17" s="1"/>
  <c r="Q8" i="17"/>
  <c r="Z6" i="17"/>
  <c r="AQ6" i="17"/>
  <c r="AR8" i="17" s="1"/>
  <c r="AB16" i="17" s="1"/>
  <c r="AW8" i="17"/>
  <c r="AG16" i="17" s="1"/>
  <c r="AX6" i="17"/>
  <c r="AX8" i="17" s="1"/>
  <c r="AH16" i="17" s="1"/>
  <c r="E6" i="17"/>
  <c r="E8" i="17" s="1"/>
  <c r="T8" i="17"/>
  <c r="D16" i="17" s="1"/>
  <c r="AA6" i="17"/>
  <c r="AH6" i="17"/>
  <c r="AO6" i="17"/>
  <c r="AO8" i="17" s="1"/>
  <c r="Y16" i="17" s="1"/>
  <c r="O6" i="17"/>
  <c r="O8" i="17" s="1"/>
  <c r="AM8" i="17"/>
  <c r="W16" i="17" s="1"/>
  <c r="S6" i="17"/>
  <c r="S8" i="17" s="1"/>
  <c r="C16" i="17" s="1"/>
  <c r="J6" i="17"/>
  <c r="J8" i="17" s="1"/>
  <c r="AG6" i="17"/>
  <c r="AG8" i="17" s="1"/>
  <c r="Q16" i="17" s="1"/>
  <c r="AI6" i="17"/>
  <c r="AI8" i="17" s="1"/>
  <c r="S16" i="17" s="1"/>
  <c r="AE6" i="17"/>
  <c r="AE8" i="17" s="1"/>
  <c r="O16" i="17" s="1"/>
  <c r="BA8" i="17"/>
  <c r="AK16" i="17" s="1"/>
  <c r="R6" i="17"/>
  <c r="R8" i="17" s="1"/>
  <c r="B16" i="17" s="1"/>
  <c r="B17" i="17" s="1"/>
  <c r="D8" i="17"/>
  <c r="K6" i="17"/>
  <c r="L8" i="17" s="1"/>
  <c r="Y6" i="17"/>
  <c r="Y8" i="17" s="1"/>
  <c r="I16" i="17" s="1"/>
  <c r="AP8" i="17" l="1"/>
  <c r="Z16" i="17" s="1"/>
  <c r="Z8" i="17"/>
  <c r="J16" i="17" s="1"/>
  <c r="AH8" i="17"/>
  <c r="R16" i="17" s="1"/>
  <c r="AF8" i="17"/>
  <c r="P16" i="17" s="1"/>
  <c r="AA8" i="17"/>
  <c r="K16" i="17" s="1"/>
  <c r="AJ8" i="17"/>
  <c r="T16" i="17" s="1"/>
  <c r="H8" i="17"/>
  <c r="K8" i="17"/>
  <c r="C17" i="17"/>
  <c r="D17" i="17" s="1"/>
  <c r="E17" i="17" s="1"/>
  <c r="F17" i="17" s="1"/>
  <c r="G17" i="17" s="1"/>
  <c r="H17" i="17" s="1"/>
  <c r="I17" i="17" s="1"/>
  <c r="AB8" i="17"/>
  <c r="L16" i="17" s="1"/>
  <c r="F8" i="17"/>
  <c r="AD8" i="17"/>
  <c r="N16" i="17" s="1"/>
  <c r="AQ8" i="17"/>
  <c r="AA16" i="17" s="1"/>
  <c r="P8" i="17"/>
  <c r="J17" i="17" l="1"/>
  <c r="K17" i="17" s="1"/>
  <c r="L17" i="17" s="1"/>
  <c r="M17" i="17" s="1"/>
  <c r="N17" i="17" s="1"/>
  <c r="O17" i="17" s="1"/>
  <c r="P17" i="17" s="1"/>
  <c r="Q17" i="17" s="1"/>
  <c r="R17" i="17" s="1"/>
  <c r="S17" i="17" s="1"/>
  <c r="T17" i="17" s="1"/>
  <c r="U17" i="17" s="1"/>
  <c r="V17" i="17" s="1"/>
  <c r="W17" i="17" s="1"/>
  <c r="X17" i="17" s="1"/>
  <c r="Y17" i="17" s="1"/>
  <c r="Z17" i="17" s="1"/>
  <c r="AA17" i="17" s="1"/>
  <c r="AB17" i="17" s="1"/>
  <c r="AC17" i="17" s="1"/>
  <c r="AD17" i="17" s="1"/>
  <c r="AE17" i="17" s="1"/>
  <c r="AF17" i="17" s="1"/>
  <c r="AG17" i="17" s="1"/>
  <c r="AH17" i="17" s="1"/>
  <c r="AI17" i="17" s="1"/>
  <c r="AJ17" i="17" s="1"/>
  <c r="AK17" i="17" s="1"/>
  <c r="A1" i="10" l="1"/>
  <c r="B5" i="4" l="1"/>
  <c r="AG2" i="8" l="1"/>
  <c r="AC2" i="8"/>
  <c r="U2" i="8"/>
  <c r="M2" i="8"/>
  <c r="E2" i="8"/>
  <c r="AF2" i="8"/>
  <c r="X2" i="8"/>
  <c r="P2" i="8"/>
  <c r="H2" i="8"/>
  <c r="AE2" i="8"/>
  <c r="AA2" i="8"/>
  <c r="W2" i="8"/>
  <c r="O2" i="8"/>
  <c r="K2" i="8"/>
  <c r="G2" i="8"/>
  <c r="C2" i="8"/>
  <c r="Y2" i="8"/>
  <c r="Q2" i="8"/>
  <c r="I2" i="8"/>
  <c r="AB2" i="8"/>
  <c r="T2" i="8"/>
  <c r="L2" i="8"/>
  <c r="D2" i="8"/>
  <c r="S2" i="8"/>
  <c r="AD2" i="8"/>
  <c r="Z2" i="8"/>
  <c r="V2" i="8"/>
  <c r="R2" i="8"/>
  <c r="N2" i="8"/>
  <c r="J2" i="8"/>
  <c r="F2" i="8"/>
  <c r="B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<sst xmlns="http://schemas.openxmlformats.org/spreadsheetml/2006/main" count="279" uniqueCount="234">
  <si>
    <t>Sources:</t>
  </si>
  <si>
    <t>Population Projection</t>
  </si>
  <si>
    <t>Employment-to-Population Ratio</t>
  </si>
  <si>
    <t>St. Louis Federal Reserve Bank</t>
  </si>
  <si>
    <t>Employment-Population Ratio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</si>
  <si>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</si>
  <si>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</si>
  <si>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</si>
  <si>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</si>
  <si>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</si>
  <si>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</si>
  <si>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observation_date</t>
  </si>
  <si>
    <t>Average Employment-to-Population Ratio</t>
  </si>
  <si>
    <t>from date</t>
  </si>
  <si>
    <t>to date</t>
  </si>
  <si>
    <t>is:</t>
  </si>
  <si>
    <t>Population</t>
  </si>
  <si>
    <t>Unit: people</t>
  </si>
  <si>
    <t>Employed Population</t>
  </si>
  <si>
    <t>Notes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</si>
  <si>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</si>
  <si>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</si>
  <si>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</si>
  <si>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</si>
  <si>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</si>
  <si>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</si>
  <si>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</si>
  <si>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</si>
  <si>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</si>
  <si>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</si>
  <si>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</si>
  <si>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</si>
  <si>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</si>
  <si>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</si>
  <si>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</si>
  <si>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</si>
  <si>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</si>
  <si>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</si>
  <si>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</si>
  <si>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</si>
  <si>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</si>
  <si>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</si>
  <si>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</si>
  <si>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</si>
  <si>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</si>
  <si>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</si>
  <si>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</si>
  <si>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</si>
  <si>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</si>
  <si>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</si>
  <si>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</si>
  <si>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</si>
  <si>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</si>
  <si>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</si>
  <si>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</si>
  <si>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</si>
  <si>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</si>
  <si>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</si>
  <si>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</si>
  <si>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</si>
  <si>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</si>
  <si>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</si>
  <si>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</si>
  <si>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</si>
  <si>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</si>
  <si>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</si>
  <si>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</si>
  <si>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</si>
  <si>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</si>
  <si>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</si>
  <si>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</si>
  <si>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Year</t>
  </si>
  <si>
    <t>OECD 2015 Total Employee Compensation</t>
  </si>
  <si>
    <t>2015 USD</t>
  </si>
  <si>
    <t>2012 USD</t>
  </si>
  <si>
    <t>Projected Compensation (2012 $)</t>
  </si>
  <si>
    <t>Total EE Compensation</t>
  </si>
  <si>
    <t>Unit: 2012 $</t>
  </si>
  <si>
    <t>Projected Future Employee Compensation (2012 USD)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</si>
  <si>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</si>
  <si>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</si>
  <si>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</si>
  <si>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</si>
  <si>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</si>
  <si>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</si>
  <si>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</si>
  <si>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</si>
  <si>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</si>
  <si>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</si>
  <si>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</si>
  <si>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</si>
  <si>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</si>
  <si>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</si>
  <si>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</si>
  <si>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BPEaCP BAU Population Employment and Compensation Projections</t>
  </si>
  <si>
    <t>Country Name</t>
  </si>
  <si>
    <t>Country Code</t>
  </si>
  <si>
    <t>Series Name</t>
  </si>
  <si>
    <t>Series Code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</si>
  <si>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</si>
  <si>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</si>
  <si>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</si>
  <si>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</si>
  <si>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</si>
  <si>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</si>
  <si>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</si>
  <si>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</si>
  <si>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</si>
  <si>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</si>
  <si>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</si>
  <si>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</si>
  <si>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</si>
  <si>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</si>
  <si>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</si>
  <si>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</si>
  <si>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</si>
  <si>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</si>
  <si>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</si>
  <si>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</si>
  <si>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</si>
  <si>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</si>
  <si>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</si>
  <si>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2023 [YR2023]</t>
  </si>
  <si>
    <t>2024 [YR2024]</t>
  </si>
  <si>
    <t>2025 [YR2025]</t>
  </si>
  <si>
    <t>2026 [YR2026]</t>
  </si>
  <si>
    <t>2027 [YR2027]</t>
  </si>
  <si>
    <t>2028 [YR2028]</t>
  </si>
  <si>
    <t>2029 [YR2029]</t>
  </si>
  <si>
    <t>2030 [YR2030]</t>
  </si>
  <si>
    <t>2031 [YR2031]</t>
  </si>
  <si>
    <t>2032 [YR2032]</t>
  </si>
  <si>
    <t>2033 [YR2033]</t>
  </si>
  <si>
    <t>2034 [YR2034]</t>
  </si>
  <si>
    <t>2035 [YR2035]</t>
  </si>
  <si>
    <t>2036 [YR2036]</t>
  </si>
  <si>
    <t>2037 [YR2037]</t>
  </si>
  <si>
    <t>2038 [YR2038]</t>
  </si>
  <si>
    <t>2039 [YR2039]</t>
  </si>
  <si>
    <t>2040 [YR2040]</t>
  </si>
  <si>
    <t>2041 [YR2041]</t>
  </si>
  <si>
    <t>2042 [YR2042]</t>
  </si>
  <si>
    <t>2043 [YR2043]</t>
  </si>
  <si>
    <t>2044 [YR2044]</t>
  </si>
  <si>
    <t>2045 [YR2045]</t>
  </si>
  <si>
    <t>2046 [YR2046]</t>
  </si>
  <si>
    <t>2047 [YR2047]</t>
  </si>
  <si>
    <t>2048 [YR2048]</t>
  </si>
  <si>
    <t>2049 [YR2049]</t>
  </si>
  <si>
    <t>2050 [YR2050]</t>
  </si>
  <si>
    <t>Canada</t>
  </si>
  <si>
    <t>CAN</t>
  </si>
  <si>
    <t>Population, total</t>
  </si>
  <si>
    <t>SP.POP.TOTL</t>
  </si>
  <si>
    <t>SLEMPTOTLSPZSCAN</t>
  </si>
  <si>
    <t>Employment to Population Ratio for Canada, Percent, Annual, Not Seasonally Adjusted</t>
  </si>
  <si>
    <t>Frequency: Annual</t>
  </si>
  <si>
    <t>World Bank</t>
  </si>
  <si>
    <t>Data extracted on 27 Mar 2021 22:09 UTC (GMT) from OECD.Stat</t>
  </si>
  <si>
    <t>CAN: Canada</t>
  </si>
  <si>
    <t>Databank</t>
  </si>
  <si>
    <t>Population estimates and Projections</t>
  </si>
  <si>
    <t>http://databank.worldbank.org/data/reports.aspx?source=Health-Nutrition-and-Population-Statistics:-Population-estimates-and-projections#</t>
  </si>
  <si>
    <t>GNI</t>
  </si>
  <si>
    <t>The World Bank</t>
  </si>
  <si>
    <t>GDP</t>
  </si>
  <si>
    <t>GDP Forecast</t>
  </si>
  <si>
    <t>Quarterly National Accounts</t>
  </si>
  <si>
    <t>https://data.oecd.org/gdp/gdp-long-term-forecast.htm</t>
  </si>
  <si>
    <t>Real GDP long-term forecast</t>
  </si>
  <si>
    <t>see variable io-model/BGDP</t>
  </si>
  <si>
    <t>We use gni per capita as a baseline to estimate current wages</t>
  </si>
  <si>
    <t>We use the average ratio of the rate of change between GNI and GDP</t>
  </si>
  <si>
    <t>We use forecasted GDP and ratio of GDP to income to forecast income</t>
  </si>
  <si>
    <t>2019 to 2012 dollars</t>
  </si>
  <si>
    <t>2015 to 2012 dollars</t>
  </si>
  <si>
    <t>2012 dollars per 2010 dollar</t>
  </si>
  <si>
    <t>dollars per million dollars</t>
  </si>
  <si>
    <t>YEAR</t>
  </si>
  <si>
    <t>TOTAL_POP</t>
  </si>
  <si>
    <t>We start with 2015 Total Employee Compensation and scale this value by forecasted real GDP growth/capita</t>
  </si>
  <si>
    <t>Employee Compensation</t>
  </si>
  <si>
    <t>(USD 2012 $)</t>
  </si>
  <si>
    <t>GDP/capita</t>
  </si>
  <si>
    <t>Annual change in GDP/capita</t>
  </si>
  <si>
    <t>Perc Change in GDP as proxy for compensation</t>
  </si>
  <si>
    <t>https://data.worldbank.org/indicator/NY.GNP.PCAP.KD?locations=CA</t>
  </si>
  <si>
    <t>https://data.worldbank.org/indicator/NY.GDP.MKTP.KD?locations=CA</t>
  </si>
  <si>
    <t>GNI per capita (constant 2010 US$) - Canada</t>
  </si>
  <si>
    <t>GDP (constant 2010 US$) - Canada</t>
  </si>
  <si>
    <t>https://fred.stlouisfed.org/series/SLEMPTOTLSPZSCAN#0</t>
  </si>
  <si>
    <t>Time (Time)</t>
  </si>
  <si>
    <t>BAU Employee Compensation by ISIC Code by Year[ISIC 01T03] : MostRecentRun</t>
  </si>
  <si>
    <t>BAU Employee Compensation by ISIC Code by Year[ISIC 05] : MostRecentRun</t>
  </si>
  <si>
    <t>BAU Employee Compensation by ISIC Code by Year[ISIC 06] : MostRecentRun</t>
  </si>
  <si>
    <t>BAU Employee Compensation by ISIC Code by Year[ISIC 07T08] : MostRecentRun</t>
  </si>
  <si>
    <t>BAU Employee Compensation by ISIC Code by Year[ISIC 09] : MostRecentRun</t>
  </si>
  <si>
    <t>BAU Employee Compensation by ISIC Code by Year[ISIC 10T12] : MostRecentRun</t>
  </si>
  <si>
    <t>BAU Employee Compensation by ISIC Code by Year[ISIC 13T15] : MostRecentRun</t>
  </si>
  <si>
    <t>BAU Employee Compensation by ISIC Code by Year[ISIC 16] : MostRecentRun</t>
  </si>
  <si>
    <t>BAU Employee Compensation by ISIC Code by Year[ISIC 17T18] : MostRecentRun</t>
  </si>
  <si>
    <t>BAU Employee Compensation by ISIC Code by Year[ISIC 19] : MostRecentRun</t>
  </si>
  <si>
    <t>BAU Employee Compensation by ISIC Code by Year[ISIC 20] : MostRecentRun</t>
  </si>
  <si>
    <t>BAU Employee Compensation by ISIC Code by Year[ISIC 21] : MostRecentRun</t>
  </si>
  <si>
    <t>BAU Employee Compensation by ISIC Code by Year[ISIC 22] : MostRecentRun</t>
  </si>
  <si>
    <t>BAU Employee Compensation by ISIC Code by Year[ISIC 231] : MostRecentRun</t>
  </si>
  <si>
    <t>BAU Employee Compensation by ISIC Code by Year[ISIC 239] : MostRecentRun</t>
  </si>
  <si>
    <t>BAU Employee Compensation by ISIC Code by Year[ISIC 241] : MostRecentRun</t>
  </si>
  <si>
    <t>BAU Employee Compensation by ISIC Code by Year[ISIC 242] : MostRecentRun</t>
  </si>
  <si>
    <t>BAU Employee Compensation by ISIC Code by Year[ISIC 25] : MostRecentRun</t>
  </si>
  <si>
    <t>BAU Employee Compensation by ISIC Code by Year[ISIC 26] : MostRecentRun</t>
  </si>
  <si>
    <t>BAU Employee Compensation by ISIC Code by Year[ISIC 27] : MostRecentRun</t>
  </si>
  <si>
    <t>BAU Employee Compensation by ISIC Code by Year[ISIC 28] : MostRecentRun</t>
  </si>
  <si>
    <t>BAU Employee Compensation by ISIC Code by Year[ISIC 29] : MostRecentRun</t>
  </si>
  <si>
    <t>BAU Employee Compensation by ISIC Code by Year[ISIC 30] : MostRecentRun</t>
  </si>
  <si>
    <t>BAU Employee Compensation by ISIC Code by Year[ISIC 31T33] : MostRecentRun</t>
  </si>
  <si>
    <t>BAU Employee Compensation by ISIC Code by Year[ISIC 351] : MostRecentRun</t>
  </si>
  <si>
    <t>BAU Employee Compensation by ISIC Code by Year[ISIC 352T353] : MostRecentRun</t>
  </si>
  <si>
    <t>BAU Employee Compensation by ISIC Code by Year[ISIC 36T39] : MostRecentRun</t>
  </si>
  <si>
    <t>BAU Employee Compensation by ISIC Code by Year[ISIC 41T43] : MostRecentRun</t>
  </si>
  <si>
    <t>BAU Employee Compensation by ISIC Code by Year[ISIC 45T47] : MostRecentRun</t>
  </si>
  <si>
    <t>BAU Employee Compensation by ISIC Code by Year[ISIC 49T53] : MostRecentRun</t>
  </si>
  <si>
    <t>BAU Employee Compensation by ISIC Code by Year[ISIC 55T56] : MostRecentRun</t>
  </si>
  <si>
    <t>BAU Employee Compensation by ISIC Code by Year[ISIC 58T60] : MostRecentRun</t>
  </si>
  <si>
    <t>BAU Employee Compensation by ISIC Code by Year[ISIC 61] : MostRecentRun</t>
  </si>
  <si>
    <t>BAU Employee Compensation by ISIC Code by Year[ISIC 62T63] : MostRecentRun</t>
  </si>
  <si>
    <t>BAU Employee Compensation by ISIC Code by Year[ISIC 64T66] : MostRecentRun</t>
  </si>
  <si>
    <t>BAU Employee Compensation by ISIC Code by Year[ISIC 68] : MostRecentRun</t>
  </si>
  <si>
    <t>BAU Employee Compensation by ISIC Code by Year[ISIC 69T82] : MostRecentRun</t>
  </si>
  <si>
    <t>BAU Employee Compensation by ISIC Code by Year[ISIC 84] : MostRecentRun</t>
  </si>
  <si>
    <t>BAU Employee Compensation by ISIC Code by Year[ISIC 85] : MostRecentRun</t>
  </si>
  <si>
    <t>BAU Employee Compensation by ISIC Code by Year[ISIC 86T88] : MostRecentRun</t>
  </si>
  <si>
    <t>BAU Employee Compensation by ISIC Code by Year[ISIC 90T96] : MostRecentRun</t>
  </si>
  <si>
    <t>BAU Employee Compensation by ISIC Code by Year[ISIC 97T98] : MostRecentRun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</si>
</sst>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yyyy\-mm\-dd"/>
    <numFmt numFmtId="165" formatCode="0.0"/>
    <numFmt numFmtId="166" formatCode="0.0%"/>
    <numFmt numFmtId="167" formatCode="#,##0.0_ ;\-#,##0.0\ "/>
    <numFmt numFmtId="168" formatCode="0.000000000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4" fillId="0" borderId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10" borderId="0" applyNumberFormat="0" applyBorder="0" applyAlignment="0" applyProtection="0"/>
    <xf numFmtId="0" fontId="21" fillId="11" borderId="0" applyNumberFormat="0" applyBorder="0" applyAlignment="0" applyProtection="0"/>
    <xf numFmtId="0" fontId="22" fillId="12" borderId="0" applyNumberFormat="0" applyBorder="0" applyAlignment="0" applyProtection="0"/>
    <xf numFmtId="0" fontId="23" fillId="13" borderId="8" applyNumberFormat="0" applyAlignment="0" applyProtection="0"/>
    <xf numFmtId="0" fontId="24" fillId="14" borderId="9" applyNumberFormat="0" applyAlignment="0" applyProtection="0"/>
    <xf numFmtId="0" fontId="25" fillId="14" borderId="8" applyNumberFormat="0" applyAlignment="0" applyProtection="0"/>
    <xf numFmtId="0" fontId="26" fillId="0" borderId="10" applyNumberFormat="0" applyFill="0" applyAlignment="0" applyProtection="0"/>
    <xf numFmtId="0" fontId="27" fillId="15" borderId="11" applyNumberFormat="0" applyAlignment="0" applyProtection="0"/>
    <xf numFmtId="0" fontId="28" fillId="0" borderId="0" applyNumberFormat="0" applyFill="0" applyBorder="0" applyAlignment="0" applyProtection="0"/>
    <xf numFmtId="0" fontId="1" fillId="16" borderId="12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3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0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164" fontId="0" fillId="0" borderId="0" xfId="0" applyNumberFormat="1"/>
    <xf numFmtId="165" fontId="0" fillId="0" borderId="0" xfId="0" applyNumberFormat="1"/>
    <xf numFmtId="14" fontId="0" fillId="3" borderId="0" xfId="0" applyNumberFormat="1" applyFill="1"/>
    <xf numFmtId="166" fontId="0" fillId="4" borderId="0" xfId="1" applyNumberFormat="1" applyFont="1" applyFill="1"/>
    <xf numFmtId="0" fontId="5" fillId="0" borderId="1" xfId="3" applyFont="1" applyBorder="1"/>
    <xf numFmtId="0" fontId="4" fillId="0" borderId="0" xfId="3"/>
    <xf numFmtId="0" fontId="6" fillId="0" borderId="1" xfId="3" applyFont="1" applyBorder="1" applyAlignment="1">
      <alignment horizontal="left" wrapText="1"/>
    </xf>
    <xf numFmtId="0" fontId="9" fillId="6" borderId="1" xfId="3" applyFont="1" applyFill="1" applyBorder="1" applyAlignment="1">
      <alignment horizontal="center" vertical="top" wrapText="1"/>
    </xf>
    <xf numFmtId="0" fontId="10" fillId="7" borderId="1" xfId="3" applyFont="1" applyFill="1" applyBorder="1" applyAlignment="1">
      <alignment wrapText="1"/>
    </xf>
    <xf numFmtId="0" fontId="11" fillId="8" borderId="1" xfId="3" applyFont="1" applyFill="1" applyBorder="1" applyAlignment="1">
      <alignment horizontal="center"/>
    </xf>
    <xf numFmtId="0" fontId="12" fillId="7" borderId="1" xfId="3" applyFont="1" applyFill="1" applyBorder="1" applyAlignment="1">
      <alignment vertical="top" wrapText="1"/>
    </xf>
    <xf numFmtId="167" fontId="5" fillId="0" borderId="1" xfId="3" applyNumberFormat="1" applyFont="1" applyBorder="1" applyAlignment="1">
      <alignment horizontal="right"/>
    </xf>
    <xf numFmtId="167" fontId="5" fillId="9" borderId="1" xfId="3" applyNumberFormat="1" applyFont="1" applyFill="1" applyBorder="1" applyAlignment="1">
      <alignment horizontal="right"/>
    </xf>
    <xf numFmtId="0" fontId="0" fillId="2" borderId="0" xfId="0" applyFill="1"/>
    <xf numFmtId="11" fontId="0" fillId="0" borderId="0" xfId="0" applyNumberFormat="1"/>
    <xf numFmtId="166" fontId="0" fillId="0" borderId="0" xfId="1" applyNumberFormat="1" applyFont="1"/>
    <xf numFmtId="0" fontId="15" fillId="0" borderId="0" xfId="0" applyFont="1"/>
    <xf numFmtId="11" fontId="0" fillId="4" borderId="0" xfId="0" applyNumberFormat="1" applyFill="1"/>
    <xf numFmtId="49" fontId="0" fillId="0" borderId="0" xfId="0" applyNumberFormat="1"/>
    <xf numFmtId="164" fontId="4" fillId="0" borderId="0" xfId="3" applyNumberFormat="1"/>
    <xf numFmtId="168" fontId="4" fillId="0" borderId="0" xfId="3" applyNumberFormat="1"/>
    <xf numFmtId="0" fontId="13" fillId="0" borderId="0" xfId="3" applyFont="1" applyAlignment="1">
      <alignment horizontal="left"/>
    </xf>
    <xf numFmtId="0" fontId="3" fillId="0" borderId="0" xfId="2" applyFill="1"/>
    <xf numFmtId="0" fontId="0" fillId="41" borderId="0" xfId="0" applyFill="1"/>
    <xf numFmtId="0" fontId="0" fillId="42" borderId="0" xfId="0" applyFill="1"/>
    <xf numFmtId="0" fontId="2" fillId="41" borderId="0" xfId="0" applyFont="1" applyFill="1"/>
    <xf numFmtId="11" fontId="2" fillId="0" borderId="0" xfId="0" applyNumberFormat="1" applyFont="1"/>
    <xf numFmtId="9" fontId="0" fillId="0" borderId="0" xfId="1" applyFont="1"/>
    <xf numFmtId="43" fontId="0" fillId="0" borderId="0" xfId="46" applyFont="1"/>
    <xf numFmtId="0" fontId="7" fillId="5" borderId="2" xfId="3" applyFont="1" applyFill="1" applyBorder="1" applyAlignment="1">
      <alignment horizontal="right" vertical="top" wrapText="1"/>
    </xf>
    <xf numFmtId="0" fontId="7" fillId="5" borderId="3" xfId="3" applyFont="1" applyFill="1" applyBorder="1" applyAlignment="1">
      <alignment horizontal="right" vertical="top" wrapText="1"/>
    </xf>
    <xf numFmtId="0" fontId="9" fillId="5" borderId="2" xfId="3" applyFont="1" applyFill="1" applyBorder="1" applyAlignment="1">
      <alignment vertical="top" wrapText="1"/>
    </xf>
    <xf numFmtId="0" fontId="9" fillId="5" borderId="4" xfId="3" applyFont="1" applyFill="1" applyBorder="1" applyAlignment="1">
      <alignment vertical="top" wrapText="1"/>
    </xf>
    <xf numFmtId="0" fontId="9" fillId="5" borderId="3" xfId="3" applyFont="1" applyFill="1" applyBorder="1" applyAlignment="1">
      <alignment vertical="top" wrapText="1"/>
    </xf>
    <xf numFmtId="0" fontId="7" fillId="6" borderId="2" xfId="3" applyFont="1" applyFill="1" applyBorder="1" applyAlignment="1">
      <alignment horizontal="right" vertical="center" wrapText="1"/>
    </xf>
    <xf numFmtId="0" fontId="7" fillId="6" borderId="3" xfId="3" applyFont="1" applyFill="1" applyBorder="1" applyAlignment="1">
      <alignment horizontal="right" vertical="center" wrapText="1"/>
    </xf>
    <xf numFmtId="0" fontId="8" fillId="5" borderId="2" xfId="3" applyFont="1" applyFill="1" applyBorder="1" applyAlignment="1">
      <alignment vertical="top" wrapText="1"/>
    </xf>
    <xf numFmtId="0" fontId="8" fillId="5" borderId="4" xfId="3" applyFont="1" applyFill="1" applyBorder="1" applyAlignment="1">
      <alignment vertical="top" wrapText="1"/>
    </xf>
    <xf numFmtId="0" fontId="8" fillId="5" borderId="3" xfId="3" applyFont="1" applyFill="1" applyBorder="1" applyAlignment="1">
      <alignment vertical="top" wrapText="1"/>
    </xf>
  </cellXfs>
  <cellStyles count="47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Comma" xfId="46" builtinId="3"/>
    <cellStyle name="Explanatory Text" xfId="20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2" builtinId="8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3" xr:uid="{60584C86-1C12-49F9-A2AE-BB99BAC4A6EC}"/>
    <cellStyle name="Normal 3" xfId="4" xr:uid="{B4C9DD1A-39F2-4630-9872-DFCC541C84AB}"/>
    <cellStyle name="Note" xfId="19" builtinId="10" customBuiltin="1"/>
    <cellStyle name="Output" xfId="14" builtinId="21" customBuiltin="1"/>
    <cellStyle name="Percent" xfId="1" builtinId="5"/>
    <cellStyle name="Title" xfId="5" builtinId="15" customBuiltin="1"/>
    <cellStyle name="Total" xfId="21" builtinId="25" customBuiltin="1"/>
    <cellStyle name="Warning 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'Emp Pop Ratio'!$A$12:$A$881</c:f>
              <c:numCache>
                <c:formatCode>yyyy\-mm\-dd</c:formatCode>
                <c:ptCount val="870"/>
                <c:pt idx="0">
                  <c:v>33239</c:v>
                </c:pt>
                <c:pt idx="1">
                  <c:v>33604</c:v>
                </c:pt>
                <c:pt idx="2">
                  <c:v>33970</c:v>
                </c:pt>
                <c:pt idx="3">
                  <c:v>34335</c:v>
                </c:pt>
                <c:pt idx="4">
                  <c:v>34700</c:v>
                </c:pt>
                <c:pt idx="5">
                  <c:v>35065</c:v>
                </c:pt>
                <c:pt idx="6">
                  <c:v>35431</c:v>
                </c:pt>
                <c:pt idx="7">
                  <c:v>35796</c:v>
                </c:pt>
                <c:pt idx="8">
                  <c:v>36161</c:v>
                </c:pt>
                <c:pt idx="9">
                  <c:v>36526</c:v>
                </c:pt>
                <c:pt idx="10">
                  <c:v>36892</c:v>
                </c:pt>
                <c:pt idx="11">
                  <c:v>37257</c:v>
                </c:pt>
                <c:pt idx="12">
                  <c:v>37622</c:v>
                </c:pt>
                <c:pt idx="13">
                  <c:v>37987</c:v>
                </c:pt>
                <c:pt idx="14">
                  <c:v>38353</c:v>
                </c:pt>
                <c:pt idx="15">
                  <c:v>38718</c:v>
                </c:pt>
                <c:pt idx="16">
                  <c:v>39083</c:v>
                </c:pt>
                <c:pt idx="17">
                  <c:v>39448</c:v>
                </c:pt>
                <c:pt idx="18">
                  <c:v>39814</c:v>
                </c:pt>
                <c:pt idx="19">
                  <c:v>40179</c:v>
                </c:pt>
                <c:pt idx="20">
                  <c:v>40544</c:v>
                </c:pt>
                <c:pt idx="21">
                  <c:v>40909</c:v>
                </c:pt>
                <c:pt idx="22">
                  <c:v>41275</c:v>
                </c:pt>
                <c:pt idx="23">
                  <c:v>41640</c:v>
                </c:pt>
                <c:pt idx="24">
                  <c:v>42005</c:v>
                </c:pt>
                <c:pt idx="25">
                  <c:v>42370</c:v>
                </c:pt>
                <c:pt idx="26">
                  <c:v>42736</c:v>
                </c:pt>
                <c:pt idx="27">
                  <c:v>43101</c:v>
                </c:pt>
                <c:pt idx="28">
                  <c:v>43466</c:v>
                </c:pt>
                <c:pt idx="29">
                  <c:v>43831</c:v>
                </c:pt>
              </c:numCache>
            </c:numRef>
          </c:xVal>
          <c:yVal>
            <c:numRef>
              <c:f>'Emp Pop Ratio'!$B$12:$B$881</c:f>
              <c:numCache>
                <c:formatCode>0.0000000000000</c:formatCode>
                <c:ptCount val="870"/>
                <c:pt idx="0">
                  <c:v>59.419998168945298</c:v>
                </c:pt>
                <c:pt idx="1">
                  <c:v>58.029998779296903</c:v>
                </c:pt>
                <c:pt idx="2">
                  <c:v>57.599998474121101</c:v>
                </c:pt>
                <c:pt idx="3">
                  <c:v>58.049999237060497</c:v>
                </c:pt>
                <c:pt idx="4">
                  <c:v>58.299999237060497</c:v>
                </c:pt>
                <c:pt idx="5">
                  <c:v>58.040000915527301</c:v>
                </c:pt>
                <c:pt idx="6">
                  <c:v>58.549999237060497</c:v>
                </c:pt>
                <c:pt idx="7">
                  <c:v>59.319999694824197</c:v>
                </c:pt>
                <c:pt idx="8">
                  <c:v>60.139999389648402</c:v>
                </c:pt>
                <c:pt idx="9">
                  <c:v>60.810001373291001</c:v>
                </c:pt>
                <c:pt idx="10">
                  <c:v>60.650001525878899</c:v>
                </c:pt>
                <c:pt idx="11">
                  <c:v>61.240001678466797</c:v>
                </c:pt>
                <c:pt idx="12">
                  <c:v>61.9799995422363</c:v>
                </c:pt>
                <c:pt idx="13">
                  <c:v>62.189998626708999</c:v>
                </c:pt>
                <c:pt idx="14">
                  <c:v>62.159999847412102</c:v>
                </c:pt>
                <c:pt idx="15">
                  <c:v>62.369998931884801</c:v>
                </c:pt>
                <c:pt idx="16">
                  <c:v>63.009998321533203</c:v>
                </c:pt>
                <c:pt idx="17">
                  <c:v>63.099998474121101</c:v>
                </c:pt>
                <c:pt idx="18">
                  <c:v>61.200000762939503</c:v>
                </c:pt>
                <c:pt idx="19">
                  <c:v>61.25</c:v>
                </c:pt>
                <c:pt idx="20">
                  <c:v>61.419998168945298</c:v>
                </c:pt>
                <c:pt idx="21">
                  <c:v>61.419998168945298</c:v>
                </c:pt>
                <c:pt idx="22">
                  <c:v>61.540000915527301</c:v>
                </c:pt>
                <c:pt idx="23">
                  <c:v>61.220001220703097</c:v>
                </c:pt>
                <c:pt idx="24">
                  <c:v>61.080001831054702</c:v>
                </c:pt>
                <c:pt idx="25">
                  <c:v>60.909999847412102</c:v>
                </c:pt>
                <c:pt idx="26">
                  <c:v>61.430000305175803</c:v>
                </c:pt>
                <c:pt idx="27">
                  <c:v>61.450000762939503</c:v>
                </c:pt>
                <c:pt idx="28">
                  <c:v>61.860000610351598</c:v>
                </c:pt>
                <c:pt idx="29">
                  <c:v>57.860000610351598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C-4329-B505-4CE60E101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352339955320647E-2"/>
          <c:y val="0.17038180850109527"/>
          <c:w val="0.90474826282974086"/>
          <c:h val="0.674004713828097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'EE Comp Projection'!$A$17</c:f>
              <c:strCache>
                <c:ptCount val="1"/>
                <c:pt idx="0">
                  <c:v>Projected Compensation (2012 $)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'EE Comp Projection'!$B$3:$T$3</c:f>
              <c:numCache>
                <c:formatCode>General</c:formatCode>
                <c:ptCount val="19"/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</c:numCache>
            </c:numRef>
          </c:xVal>
          <c:yVal>
            <c:numRef>
              <c:f>'EE Comp Projection'!$B$17:$T$17</c:f>
              <c:numCache>
                <c:formatCode>0.00E+00</c:formatCode>
                <c:ptCount val="19"/>
                <c:pt idx="0">
                  <c:v>647785779159.0686</c:v>
                </c:pt>
                <c:pt idx="1">
                  <c:v>649548989531.60352</c:v>
                </c:pt>
                <c:pt idx="2">
                  <c:v>661097170148.48096</c:v>
                </c:pt>
                <c:pt idx="3">
                  <c:v>665586072778.2345</c:v>
                </c:pt>
                <c:pt idx="4">
                  <c:v>670860615821.28809</c:v>
                </c:pt>
                <c:pt idx="5">
                  <c:v>675920174194.07251</c:v>
                </c:pt>
                <c:pt idx="6">
                  <c:v>680516057862.4364</c:v>
                </c:pt>
                <c:pt idx="7">
                  <c:v>685356745809.77966</c:v>
                </c:pt>
                <c:pt idx="8">
                  <c:v>690575407257.77673</c:v>
                </c:pt>
                <c:pt idx="9">
                  <c:v>696220041495.76563</c:v>
                </c:pt>
                <c:pt idx="10">
                  <c:v>702251498386.58313</c:v>
                </c:pt>
                <c:pt idx="11">
                  <c:v>708630728240.24097</c:v>
                </c:pt>
                <c:pt idx="12">
                  <c:v>715433810853.86389</c:v>
                </c:pt>
                <c:pt idx="13">
                  <c:v>722675246847.99475</c:v>
                </c:pt>
                <c:pt idx="14">
                  <c:v>730341742773.99915</c:v>
                </c:pt>
                <c:pt idx="15">
                  <c:v>738458281665.41589</c:v>
                </c:pt>
                <c:pt idx="16">
                  <c:v>746997399225.1145</c:v>
                </c:pt>
                <c:pt idx="17">
                  <c:v>755937790804.17151</c:v>
                </c:pt>
                <c:pt idx="18">
                  <c:v>765258977445.51575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05-49E8-A94F-0A109B361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539519"/>
        <c:axId val="647196879"/>
      </c:scatterChart>
      <c:valAx>
        <c:axId val="56353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196879"/>
        <c:crosses val="autoZero"/>
        <c:crossBetween val="midCat"/>
      </c:valAx>
      <c:valAx>
        <c:axId val="64719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539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6C8F6-37B2-4B2E-A783-27BD5B157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638174</xdr:colOff>
      <xdr:row>20</xdr:row>
      <xdr:rowOff>54769</xdr:rowOff>
    </xdr:from>
    <xdr:to>
      <xdr:col>11</xdr:col>
      <xdr:colOff>447675</xdr:colOff>
      <xdr:row>37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C12C5A-B7B4-49B9-864E-0B4B7A7CDC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oecd.org/gdp/gdp-long-term-forecast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red.stlouisfed.org/series/SLEMPTOTLSPZSCAN" TargetMode="External"/><Relationship Id="rId1" Type="http://schemas.openxmlformats.org/officeDocument/2006/relationships/hyperlink" Target="https://stats.oecd.org/Index.aspx?DataSetCode=IOTS" TargetMode="External"/><Relationship Id="rId6" Type="http://schemas.openxmlformats.org/officeDocument/2006/relationships/hyperlink" Target="https://data.worldbank.org/indicator/NY.GDP.MKTP.KD?locations=CA" TargetMode="External"/><Relationship Id="rId5" Type="http://schemas.openxmlformats.org/officeDocument/2006/relationships/hyperlink" Target="https://data.worldbank.org/indicator/NY.GNP.PCAP.KD?locations=CA" TargetMode="External"/><Relationship Id="rId4" Type="http://schemas.openxmlformats.org/officeDocument/2006/relationships/hyperlink" Target="http://databank.worldbank.org/data/reports.aspx?source=Health-Nutrition-and-Population-Statistics:-Population-estimates-and-project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4350-AB87-478F-BE2E-F548EFE9AD6A}">
  <sheetPr>
    <tabColor theme="9" tint="0.59999389629810485"/>
  </sheetPr>
  <dimension ref="A1:B63"/>
  <sheetViews>
    <sheetView topLeftCell="A4" workbookViewId="0">
      <selection activeCell="E47" sqref="E47"/>
    </sheetView>
  </sheetViews>
  <sheetFormatPr defaultRowHeight="15" x14ac:dyDescent="0.25"/>
  <cols>
    <col min="2" max="2" width="73.28515625" customWidth="1"/>
  </cols>
  <sheetData>
    <row r="1" spans="1:2" x14ac:dyDescent="0.25">
      <c r="A1" s="1" t="s">
        <v>94</v>
      </c>
    </row>
    <row r="3" spans="1:2" x14ac:dyDescent="0.25">
      <c r="A3" t="s">
        <v>0</v>
      </c>
      <c r="B3" s="2" t="s">
        <v>1</v>
      </c>
    </row>
    <row r="4" spans="1:2" x14ac:dyDescent="0.25">
      <c r="B4" t="s">
        <v>157</v>
      </c>
    </row>
    <row r="5" spans="1:2" x14ac:dyDescent="0.25">
      <c r="B5" t="s">
        <v>160</v>
      </c>
    </row>
    <row r="6" spans="1:2" x14ac:dyDescent="0.25">
      <c r="B6" t="s">
        <v>161</v>
      </c>
    </row>
    <row r="7" spans="1:2" x14ac:dyDescent="0.25">
      <c r="B7" s="4" t="s">
        <v>162</v>
      </c>
    </row>
    <row r="9" spans="1:2" x14ac:dyDescent="0.25">
      <c r="B9" s="2" t="s">
        <v>2</v>
      </c>
    </row>
    <row r="10" spans="1:2" x14ac:dyDescent="0.25">
      <c r="B10" t="s">
        <v>3</v>
      </c>
    </row>
    <row r="11" spans="1:2" x14ac:dyDescent="0.25">
      <c r="B11" s="3">
        <v>2020</v>
      </c>
    </row>
    <row r="12" spans="1:2" x14ac:dyDescent="0.25">
      <c r="B12" t="s">
        <v>4</v>
      </c>
    </row>
    <row r="13" spans="1:2" x14ac:dyDescent="0.25">
      <c r="B13" s="4" t="s">
        <v>190</v>
      </c>
    </row>
    <row r="15" spans="1:2" x14ac:dyDescent="0.25">
      <c r="B15" s="2" t="s">
        <v>79</v>
      </c>
    </row>
    <row r="16" spans="1:2" x14ac:dyDescent="0.25">
      <c r="B16" t="s">
        <v>80</v>
      </c>
    </row>
    <row r="17" spans="2:2" x14ac:dyDescent="0.25">
      <c r="B17" s="3">
        <v>2018</v>
      </c>
    </row>
    <row r="18" spans="2:2" x14ac:dyDescent="0.25">
      <c r="B18" t="s">
        <v>81</v>
      </c>
    </row>
    <row r="19" spans="2:2" x14ac:dyDescent="0.25">
      <c r="B19" s="4" t="s">
        <v>82</v>
      </c>
    </row>
    <row r="20" spans="2:2" x14ac:dyDescent="0.25">
      <c r="B20" t="s">
        <v>83</v>
      </c>
    </row>
    <row r="22" spans="2:2" x14ac:dyDescent="0.25">
      <c r="B22" s="2" t="s">
        <v>163</v>
      </c>
    </row>
    <row r="23" spans="2:2" x14ac:dyDescent="0.25">
      <c r="B23" t="s">
        <v>164</v>
      </c>
    </row>
    <row r="24" spans="2:2" x14ac:dyDescent="0.25">
      <c r="B24" s="3">
        <v>2020</v>
      </c>
    </row>
    <row r="25" spans="2:2" x14ac:dyDescent="0.25">
      <c r="B25" t="s">
        <v>188</v>
      </c>
    </row>
    <row r="26" spans="2:2" x14ac:dyDescent="0.25">
      <c r="B26" s="4" t="s">
        <v>186</v>
      </c>
    </row>
    <row r="27" spans="2:2" x14ac:dyDescent="0.25">
      <c r="B27" s="1"/>
    </row>
    <row r="28" spans="2:2" x14ac:dyDescent="0.25">
      <c r="B28" s="2" t="s">
        <v>165</v>
      </c>
    </row>
    <row r="29" spans="2:2" x14ac:dyDescent="0.25">
      <c r="B29" t="s">
        <v>164</v>
      </c>
    </row>
    <row r="30" spans="2:2" x14ac:dyDescent="0.25">
      <c r="B30" s="3">
        <v>2020</v>
      </c>
    </row>
    <row r="31" spans="2:2" x14ac:dyDescent="0.25">
      <c r="B31" t="s">
        <v>189</v>
      </c>
    </row>
    <row r="32" spans="2:2" x14ac:dyDescent="0.25">
      <c r="B32" s="4" t="s">
        <v>187</v>
      </c>
    </row>
    <row r="33" spans="1:2" x14ac:dyDescent="0.25">
      <c r="B33" s="27"/>
    </row>
    <row r="34" spans="1:2" x14ac:dyDescent="0.25">
      <c r="B34" s="2" t="s">
        <v>166</v>
      </c>
    </row>
    <row r="35" spans="1:2" x14ac:dyDescent="0.25">
      <c r="B35" t="s">
        <v>80</v>
      </c>
    </row>
    <row r="36" spans="1:2" x14ac:dyDescent="0.25">
      <c r="B36" s="3">
        <v>2018</v>
      </c>
    </row>
    <row r="37" spans="1:2" x14ac:dyDescent="0.25">
      <c r="B37" t="s">
        <v>167</v>
      </c>
    </row>
    <row r="38" spans="1:2" x14ac:dyDescent="0.25">
      <c r="B38" s="4" t="s">
        <v>168</v>
      </c>
    </row>
    <row r="39" spans="1:2" x14ac:dyDescent="0.25">
      <c r="B39" t="s">
        <v>169</v>
      </c>
    </row>
    <row r="41" spans="1:2" x14ac:dyDescent="0.25">
      <c r="B41" s="21" t="s">
        <v>170</v>
      </c>
    </row>
    <row r="43" spans="1:2" x14ac:dyDescent="0.25">
      <c r="A43" s="1" t="s">
        <v>19</v>
      </c>
    </row>
    <row r="45" spans="1:2" x14ac:dyDescent="0.25">
      <c r="A45" s="1" t="s">
        <v>90</v>
      </c>
    </row>
    <row r="46" spans="1:2" x14ac:dyDescent="0.25">
      <c r="A46" t="s">
        <v>84</v>
      </c>
    </row>
    <row r="47" spans="1:2" x14ac:dyDescent="0.25">
      <c r="A47" t="s">
        <v>85</v>
      </c>
    </row>
    <row r="48" spans="1:2" x14ac:dyDescent="0.25">
      <c r="A48" t="s">
        <v>86</v>
      </c>
    </row>
    <row r="49" spans="1:2" x14ac:dyDescent="0.25">
      <c r="A49" t="s">
        <v>87</v>
      </c>
    </row>
    <row r="50" spans="1:2" x14ac:dyDescent="0.25">
      <c r="A50" t="s">
        <v>88</v>
      </c>
    </row>
    <row r="51" spans="1:2" x14ac:dyDescent="0.25">
      <c r="A51" t="s">
        <v>89</v>
      </c>
    </row>
    <row r="53" spans="1:2" x14ac:dyDescent="0.25">
      <c r="A53" s="1" t="s">
        <v>91</v>
      </c>
    </row>
    <row r="54" spans="1:2" x14ac:dyDescent="0.25">
      <c r="A54" t="s">
        <v>92</v>
      </c>
    </row>
    <row r="55" spans="1:2" x14ac:dyDescent="0.25">
      <c r="A55" t="s">
        <v>93</v>
      </c>
    </row>
    <row r="56" spans="1:2" x14ac:dyDescent="0.25">
      <c r="A56" t="s">
        <v>171</v>
      </c>
    </row>
    <row r="57" spans="1:2" x14ac:dyDescent="0.25">
      <c r="A57" t="s">
        <v>172</v>
      </c>
    </row>
    <row r="58" spans="1:2" x14ac:dyDescent="0.25">
      <c r="A58" t="s">
        <v>173</v>
      </c>
    </row>
    <row r="60" spans="1:2" x14ac:dyDescent="0.25">
      <c r="A60">
        <f>1/1.113</f>
        <v>0.89847259658580414</v>
      </c>
      <c r="B60" t="s">
        <v>174</v>
      </c>
    </row>
    <row r="61" spans="1:2" x14ac:dyDescent="0.25">
      <c r="A61">
        <v>0.9686815713640794</v>
      </c>
      <c r="B61" t="s">
        <v>175</v>
      </c>
    </row>
    <row r="62" spans="1:2" x14ac:dyDescent="0.25">
      <c r="A62">
        <v>1.0529130131709286</v>
      </c>
      <c r="B62" t="s">
        <v>176</v>
      </c>
    </row>
    <row r="63" spans="1:2" x14ac:dyDescent="0.25">
      <c r="A63">
        <f>10^6</f>
        <v>1000000</v>
      </c>
      <c r="B63" t="s">
        <v>177</v>
      </c>
    </row>
  </sheetData>
  <hyperlinks>
    <hyperlink ref="B19" r:id="rId1" display="https://stats.oecd.org/Index.aspx?DataSetCode=IOTS" xr:uid="{A8D72B1E-28B5-4FBC-9236-7C156B8393B8}"/>
    <hyperlink ref="B13" r:id="rId2" location="0" xr:uid="{8FF33C1A-CB2B-4F50-807C-51A6936F1EEB}"/>
    <hyperlink ref="B38" r:id="rId3" xr:uid="{1C94A103-CBCC-4876-A0C3-41C5D063E771}"/>
    <hyperlink ref="B7" r:id="rId4" xr:uid="{CE5E010D-A7FD-46BA-A973-59895F3AE890}"/>
    <hyperlink ref="B26" r:id="rId5" xr:uid="{09573199-018F-444C-83DC-939A4E09E272}"/>
    <hyperlink ref="B32" r:id="rId6" xr:uid="{B94D77D2-CEBD-4324-8DEA-A5C8DE74D7FB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0F3F-890B-4159-8687-8B1C68581928}">
  <sheetPr>
    <tabColor theme="9" tint="0.59999389629810485"/>
  </sheetPr>
  <dimension ref="A1:B38"/>
  <sheetViews>
    <sheetView workbookViewId="0">
      <selection activeCell="B2" sqref="B2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178</v>
      </c>
      <c r="B1" t="s">
        <v>179</v>
      </c>
    </row>
    <row r="2" spans="1:2" x14ac:dyDescent="0.25">
      <c r="A2">
        <v>2014</v>
      </c>
      <c r="B2">
        <f>'CAN Population Data'!B19</f>
        <v>35437435</v>
      </c>
    </row>
    <row r="3" spans="1:2" x14ac:dyDescent="0.25">
      <c r="A3">
        <v>2015</v>
      </c>
      <c r="B3">
        <f>'CAN Population Data'!B20</f>
        <v>35702908</v>
      </c>
    </row>
    <row r="4" spans="1:2" x14ac:dyDescent="0.25">
      <c r="A4">
        <v>2016</v>
      </c>
      <c r="B4">
        <f>'CAN Population Data'!B21</f>
        <v>36109487</v>
      </c>
    </row>
    <row r="5" spans="1:2" x14ac:dyDescent="0.25">
      <c r="A5">
        <v>2017</v>
      </c>
      <c r="B5">
        <f>'CAN Population Data'!B22</f>
        <v>36543321</v>
      </c>
    </row>
    <row r="6" spans="1:2" x14ac:dyDescent="0.25">
      <c r="A6">
        <v>2018</v>
      </c>
      <c r="B6">
        <f>'CAN Population Data'!B23</f>
        <v>37057765</v>
      </c>
    </row>
    <row r="7" spans="1:2" x14ac:dyDescent="0.25">
      <c r="A7">
        <v>2019</v>
      </c>
      <c r="B7">
        <f>'CAN Population Data'!B24</f>
        <v>37589262</v>
      </c>
    </row>
    <row r="8" spans="1:2" x14ac:dyDescent="0.25">
      <c r="A8">
        <v>2020</v>
      </c>
      <c r="B8">
        <f>'CAN Population Data'!B25</f>
        <v>37912000</v>
      </c>
    </row>
    <row r="9" spans="1:2" x14ac:dyDescent="0.25">
      <c r="A9">
        <v>2021</v>
      </c>
      <c r="B9">
        <f>'CAN Population Data'!B26</f>
        <v>38231000</v>
      </c>
    </row>
    <row r="10" spans="1:2" x14ac:dyDescent="0.25">
      <c r="A10">
        <v>2022</v>
      </c>
      <c r="B10">
        <f>'CAN Population Data'!B27</f>
        <v>38546000</v>
      </c>
    </row>
    <row r="11" spans="1:2" x14ac:dyDescent="0.25">
      <c r="A11">
        <v>2023</v>
      </c>
      <c r="B11">
        <f>'CAN Population Data'!B28</f>
        <v>38858000</v>
      </c>
    </row>
    <row r="12" spans="1:2" x14ac:dyDescent="0.25">
      <c r="A12">
        <v>2024</v>
      </c>
      <c r="B12">
        <f>'CAN Population Data'!B29</f>
        <v>39166000</v>
      </c>
    </row>
    <row r="13" spans="1:2" x14ac:dyDescent="0.25">
      <c r="A13">
        <v>2025</v>
      </c>
      <c r="B13">
        <f>'CAN Population Data'!B30</f>
        <v>39471000</v>
      </c>
    </row>
    <row r="14" spans="1:2" x14ac:dyDescent="0.25">
      <c r="A14">
        <v>2026</v>
      </c>
      <c r="B14">
        <f>'CAN Population Data'!B31</f>
        <v>39772000</v>
      </c>
    </row>
    <row r="15" spans="1:2" x14ac:dyDescent="0.25">
      <c r="A15">
        <v>2027</v>
      </c>
      <c r="B15">
        <f>'CAN Population Data'!B32</f>
        <v>40068000</v>
      </c>
    </row>
    <row r="16" spans="1:2" x14ac:dyDescent="0.25">
      <c r="A16">
        <v>2028</v>
      </c>
      <c r="B16">
        <f>'CAN Population Data'!B33</f>
        <v>40358000</v>
      </c>
    </row>
    <row r="17" spans="1:2" x14ac:dyDescent="0.25">
      <c r="A17">
        <v>2029</v>
      </c>
      <c r="B17">
        <f>'CAN Population Data'!B34</f>
        <v>40643000</v>
      </c>
    </row>
    <row r="18" spans="1:2" x14ac:dyDescent="0.25">
      <c r="A18">
        <v>2030</v>
      </c>
      <c r="B18">
        <f>'CAN Population Data'!B35</f>
        <v>40922000</v>
      </c>
    </row>
    <row r="19" spans="1:2" x14ac:dyDescent="0.25">
      <c r="A19">
        <v>2031</v>
      </c>
      <c r="B19">
        <f>'CAN Population Data'!B36</f>
        <v>41197000</v>
      </c>
    </row>
    <row r="20" spans="1:2" x14ac:dyDescent="0.25">
      <c r="A20">
        <v>2032</v>
      </c>
      <c r="B20">
        <f>'CAN Population Data'!B37</f>
        <v>41465000</v>
      </c>
    </row>
    <row r="21" spans="1:2" x14ac:dyDescent="0.25">
      <c r="A21">
        <v>2033</v>
      </c>
      <c r="B21">
        <f>'CAN Population Data'!B38</f>
        <v>41727000</v>
      </c>
    </row>
    <row r="22" spans="1:2" x14ac:dyDescent="0.25">
      <c r="A22">
        <v>2034</v>
      </c>
      <c r="B22">
        <f>'CAN Population Data'!B39</f>
        <v>41981000</v>
      </c>
    </row>
    <row r="23" spans="1:2" x14ac:dyDescent="0.25">
      <c r="A23">
        <v>2035</v>
      </c>
      <c r="B23">
        <f>'CAN Population Data'!B40</f>
        <v>42228000</v>
      </c>
    </row>
    <row r="24" spans="1:2" x14ac:dyDescent="0.25">
      <c r="A24">
        <v>2036</v>
      </c>
      <c r="B24">
        <f>'CAN Population Data'!B41</f>
        <v>42467000</v>
      </c>
    </row>
    <row r="25" spans="1:2" x14ac:dyDescent="0.25">
      <c r="A25">
        <v>2037</v>
      </c>
      <c r="B25">
        <f>'CAN Population Data'!B42</f>
        <v>42699000</v>
      </c>
    </row>
    <row r="26" spans="1:2" x14ac:dyDescent="0.25">
      <c r="A26">
        <v>2038</v>
      </c>
      <c r="B26">
        <f>'CAN Population Data'!B43</f>
        <v>42926000</v>
      </c>
    </row>
    <row r="27" spans="1:2" x14ac:dyDescent="0.25">
      <c r="A27">
        <v>2039</v>
      </c>
      <c r="B27">
        <f>'CAN Population Data'!B44</f>
        <v>43146000</v>
      </c>
    </row>
    <row r="28" spans="1:2" x14ac:dyDescent="0.25">
      <c r="A28">
        <v>2040</v>
      </c>
      <c r="B28">
        <f>'CAN Population Data'!B45</f>
        <v>43361000</v>
      </c>
    </row>
    <row r="29" spans="1:2" x14ac:dyDescent="0.25">
      <c r="A29">
        <v>2041</v>
      </c>
      <c r="B29">
        <f>'CAN Population Data'!B46</f>
        <v>43570000</v>
      </c>
    </row>
    <row r="30" spans="1:2" x14ac:dyDescent="0.25">
      <c r="A30">
        <v>2042</v>
      </c>
      <c r="B30">
        <f>'CAN Population Data'!B47</f>
        <v>43776000</v>
      </c>
    </row>
    <row r="31" spans="1:2" x14ac:dyDescent="0.25">
      <c r="A31">
        <v>2043</v>
      </c>
      <c r="B31">
        <f>'CAN Population Data'!B48</f>
        <v>43977000</v>
      </c>
    </row>
    <row r="32" spans="1:2" x14ac:dyDescent="0.25">
      <c r="A32">
        <v>2044</v>
      </c>
      <c r="B32">
        <f>'CAN Population Data'!B49</f>
        <v>44177000</v>
      </c>
    </row>
    <row r="33" spans="1:2" x14ac:dyDescent="0.25">
      <c r="A33">
        <v>2045</v>
      </c>
      <c r="B33">
        <f>'CAN Population Data'!B50</f>
        <v>44375000</v>
      </c>
    </row>
    <row r="34" spans="1:2" x14ac:dyDescent="0.25">
      <c r="A34">
        <v>2046</v>
      </c>
      <c r="B34">
        <f>'CAN Population Data'!B51</f>
        <v>44574000</v>
      </c>
    </row>
    <row r="35" spans="1:2" x14ac:dyDescent="0.25">
      <c r="A35">
        <v>2047</v>
      </c>
      <c r="B35">
        <f>'CAN Population Data'!B52</f>
        <v>44775000</v>
      </c>
    </row>
    <row r="36" spans="1:2" x14ac:dyDescent="0.25">
      <c r="A36">
        <v>2048</v>
      </c>
      <c r="B36">
        <f>'CAN Population Data'!B53</f>
        <v>44977000</v>
      </c>
    </row>
    <row r="37" spans="1:2" x14ac:dyDescent="0.25">
      <c r="A37">
        <v>2049</v>
      </c>
      <c r="B37">
        <f>'CAN Population Data'!B54</f>
        <v>45182000</v>
      </c>
    </row>
    <row r="38" spans="1:2" x14ac:dyDescent="0.25">
      <c r="A38">
        <v>2050</v>
      </c>
      <c r="B38">
        <f>'CAN Population Data'!B55</f>
        <v>45385000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569-D43B-407E-BF6B-D144DA4F7038}">
  <sheetPr>
    <tabColor theme="9" tint="0.59999389629810485"/>
  </sheetPr>
  <dimension ref="A1:B55"/>
  <sheetViews>
    <sheetView workbookViewId="0">
      <selection activeCell="B6" sqref="B6"/>
    </sheetView>
  </sheetViews>
  <sheetFormatPr defaultRowHeight="15" x14ac:dyDescent="0.25"/>
  <cols>
    <col min="1" max="1" width="18.85546875" customWidth="1"/>
    <col min="2" max="2" width="19.85546875" customWidth="1"/>
    <col min="5" max="5" width="15.42578125" customWidth="1"/>
  </cols>
  <sheetData>
    <row r="1" spans="1:2" x14ac:dyDescent="0.25">
      <c r="A1" t="s">
        <v>95</v>
      </c>
      <c r="B1" t="s">
        <v>150</v>
      </c>
    </row>
    <row r="2" spans="1:2" x14ac:dyDescent="0.25">
      <c r="A2" s="23" t="s">
        <v>96</v>
      </c>
      <c r="B2" s="23" t="s">
        <v>151</v>
      </c>
    </row>
    <row r="3" spans="1:2" x14ac:dyDescent="0.25">
      <c r="A3" t="s">
        <v>97</v>
      </c>
      <c r="B3" t="s">
        <v>152</v>
      </c>
    </row>
    <row r="4" spans="1:2" x14ac:dyDescent="0.25">
      <c r="A4" s="23" t="s">
        <v>98</v>
      </c>
      <c r="B4" s="23" t="s">
        <v>153</v>
      </c>
    </row>
    <row r="5" spans="1:2" x14ac:dyDescent="0.25">
      <c r="A5" t="s">
        <v>99</v>
      </c>
      <c r="B5">
        <v>30685730</v>
      </c>
    </row>
    <row r="6" spans="1:2" x14ac:dyDescent="0.25">
      <c r="A6" t="s">
        <v>100</v>
      </c>
      <c r="B6">
        <v>31020902</v>
      </c>
    </row>
    <row r="7" spans="1:2" x14ac:dyDescent="0.25">
      <c r="A7" t="s">
        <v>101</v>
      </c>
      <c r="B7">
        <v>31360079</v>
      </c>
    </row>
    <row r="8" spans="1:2" x14ac:dyDescent="0.25">
      <c r="A8" t="s">
        <v>102</v>
      </c>
      <c r="B8">
        <v>31644028</v>
      </c>
    </row>
    <row r="9" spans="1:2" x14ac:dyDescent="0.25">
      <c r="A9" t="s">
        <v>103</v>
      </c>
      <c r="B9">
        <v>31940655</v>
      </c>
    </row>
    <row r="10" spans="1:2" x14ac:dyDescent="0.25">
      <c r="A10" t="s">
        <v>104</v>
      </c>
      <c r="B10">
        <v>32243753</v>
      </c>
    </row>
    <row r="11" spans="1:2" x14ac:dyDescent="0.25">
      <c r="A11" t="s">
        <v>105</v>
      </c>
      <c r="B11">
        <v>32571174</v>
      </c>
    </row>
    <row r="12" spans="1:2" x14ac:dyDescent="0.25">
      <c r="A12" t="s">
        <v>106</v>
      </c>
      <c r="B12">
        <v>32889025</v>
      </c>
    </row>
    <row r="13" spans="1:2" x14ac:dyDescent="0.25">
      <c r="A13" t="s">
        <v>107</v>
      </c>
      <c r="B13">
        <v>33247118</v>
      </c>
    </row>
    <row r="14" spans="1:2" x14ac:dyDescent="0.25">
      <c r="A14" t="s">
        <v>108</v>
      </c>
      <c r="B14">
        <v>33628895</v>
      </c>
    </row>
    <row r="15" spans="1:2" x14ac:dyDescent="0.25">
      <c r="A15" t="s">
        <v>109</v>
      </c>
      <c r="B15">
        <v>34004889</v>
      </c>
    </row>
    <row r="16" spans="1:2" x14ac:dyDescent="0.25">
      <c r="A16" t="s">
        <v>110</v>
      </c>
      <c r="B16">
        <v>34339328</v>
      </c>
    </row>
    <row r="17" spans="1:2" x14ac:dyDescent="0.25">
      <c r="A17" t="s">
        <v>111</v>
      </c>
      <c r="B17">
        <v>34714222</v>
      </c>
    </row>
    <row r="18" spans="1:2" x14ac:dyDescent="0.25">
      <c r="A18" t="s">
        <v>112</v>
      </c>
      <c r="B18">
        <v>35082954</v>
      </c>
    </row>
    <row r="19" spans="1:2" x14ac:dyDescent="0.25">
      <c r="A19" t="s">
        <v>113</v>
      </c>
      <c r="B19">
        <v>35437435</v>
      </c>
    </row>
    <row r="20" spans="1:2" x14ac:dyDescent="0.25">
      <c r="A20" t="s">
        <v>114</v>
      </c>
      <c r="B20">
        <v>35702908</v>
      </c>
    </row>
    <row r="21" spans="1:2" x14ac:dyDescent="0.25">
      <c r="A21" t="s">
        <v>115</v>
      </c>
      <c r="B21">
        <v>36109487</v>
      </c>
    </row>
    <row r="22" spans="1:2" x14ac:dyDescent="0.25">
      <c r="A22" t="s">
        <v>116</v>
      </c>
      <c r="B22">
        <v>36543321</v>
      </c>
    </row>
    <row r="23" spans="1:2" x14ac:dyDescent="0.25">
      <c r="A23" t="s">
        <v>117</v>
      </c>
      <c r="B23">
        <v>37057765</v>
      </c>
    </row>
    <row r="24" spans="1:2" x14ac:dyDescent="0.25">
      <c r="A24" t="s">
        <v>118</v>
      </c>
      <c r="B24">
        <v>37589262</v>
      </c>
    </row>
    <row r="25" spans="1:2" x14ac:dyDescent="0.25">
      <c r="A25" t="s">
        <v>119</v>
      </c>
      <c r="B25">
        <v>37912000</v>
      </c>
    </row>
    <row r="26" spans="1:2" x14ac:dyDescent="0.25">
      <c r="A26" t="s">
        <v>120</v>
      </c>
      <c r="B26">
        <v>38231000</v>
      </c>
    </row>
    <row r="27" spans="1:2" x14ac:dyDescent="0.25">
      <c r="A27" t="s">
        <v>121</v>
      </c>
      <c r="B27">
        <v>38546000</v>
      </c>
    </row>
    <row r="28" spans="1:2" x14ac:dyDescent="0.25">
      <c r="A28" t="s">
        <v>122</v>
      </c>
      <c r="B28">
        <v>38858000</v>
      </c>
    </row>
    <row r="29" spans="1:2" x14ac:dyDescent="0.25">
      <c r="A29" t="s">
        <v>123</v>
      </c>
      <c r="B29">
        <v>39166000</v>
      </c>
    </row>
    <row r="30" spans="1:2" x14ac:dyDescent="0.25">
      <c r="A30" t="s">
        <v>124</v>
      </c>
      <c r="B30">
        <v>39471000</v>
      </c>
    </row>
    <row r="31" spans="1:2" x14ac:dyDescent="0.25">
      <c r="A31" t="s">
        <v>125</v>
      </c>
      <c r="B31">
        <v>39772000</v>
      </c>
    </row>
    <row r="32" spans="1:2" x14ac:dyDescent="0.25">
      <c r="A32" t="s">
        <v>126</v>
      </c>
      <c r="B32">
        <v>40068000</v>
      </c>
    </row>
    <row r="33" spans="1:2" x14ac:dyDescent="0.25">
      <c r="A33" t="s">
        <v>127</v>
      </c>
      <c r="B33">
        <v>40358000</v>
      </c>
    </row>
    <row r="34" spans="1:2" x14ac:dyDescent="0.25">
      <c r="A34" t="s">
        <v>128</v>
      </c>
      <c r="B34">
        <v>40643000</v>
      </c>
    </row>
    <row r="35" spans="1:2" x14ac:dyDescent="0.25">
      <c r="A35" t="s">
        <v>129</v>
      </c>
      <c r="B35">
        <v>40922000</v>
      </c>
    </row>
    <row r="36" spans="1:2" x14ac:dyDescent="0.25">
      <c r="A36" t="s">
        <v>130</v>
      </c>
      <c r="B36">
        <v>41197000</v>
      </c>
    </row>
    <row r="37" spans="1:2" x14ac:dyDescent="0.25">
      <c r="A37" t="s">
        <v>131</v>
      </c>
      <c r="B37">
        <v>41465000</v>
      </c>
    </row>
    <row r="38" spans="1:2" x14ac:dyDescent="0.25">
      <c r="A38" t="s">
        <v>132</v>
      </c>
      <c r="B38">
        <v>41727000</v>
      </c>
    </row>
    <row r="39" spans="1:2" x14ac:dyDescent="0.25">
      <c r="A39" t="s">
        <v>133</v>
      </c>
      <c r="B39">
        <v>41981000</v>
      </c>
    </row>
    <row r="40" spans="1:2" x14ac:dyDescent="0.25">
      <c r="A40" t="s">
        <v>134</v>
      </c>
      <c r="B40">
        <v>42228000</v>
      </c>
    </row>
    <row r="41" spans="1:2" x14ac:dyDescent="0.25">
      <c r="A41" t="s">
        <v>135</v>
      </c>
      <c r="B41">
        <v>42467000</v>
      </c>
    </row>
    <row r="42" spans="1:2" x14ac:dyDescent="0.25">
      <c r="A42" t="s">
        <v>136</v>
      </c>
      <c r="B42">
        <v>42699000</v>
      </c>
    </row>
    <row r="43" spans="1:2" x14ac:dyDescent="0.25">
      <c r="A43" t="s">
        <v>137</v>
      </c>
      <c r="B43">
        <v>42926000</v>
      </c>
    </row>
    <row r="44" spans="1:2" x14ac:dyDescent="0.25">
      <c r="A44" t="s">
        <v>138</v>
      </c>
      <c r="B44">
        <v>43146000</v>
      </c>
    </row>
    <row r="45" spans="1:2" x14ac:dyDescent="0.25">
      <c r="A45" t="s">
        <v>139</v>
      </c>
      <c r="B45">
        <v>43361000</v>
      </c>
    </row>
    <row r="46" spans="1:2" x14ac:dyDescent="0.25">
      <c r="A46" t="s">
        <v>140</v>
      </c>
      <c r="B46">
        <v>43570000</v>
      </c>
    </row>
    <row r="47" spans="1:2" x14ac:dyDescent="0.25">
      <c r="A47" t="s">
        <v>141</v>
      </c>
      <c r="B47">
        <v>43776000</v>
      </c>
    </row>
    <row r="48" spans="1:2" x14ac:dyDescent="0.25">
      <c r="A48" t="s">
        <v>142</v>
      </c>
      <c r="B48">
        <v>43977000</v>
      </c>
    </row>
    <row r="49" spans="1:2" x14ac:dyDescent="0.25">
      <c r="A49" t="s">
        <v>143</v>
      </c>
      <c r="B49">
        <v>44177000</v>
      </c>
    </row>
    <row r="50" spans="1:2" x14ac:dyDescent="0.25">
      <c r="A50" t="s">
        <v>144</v>
      </c>
      <c r="B50">
        <v>44375000</v>
      </c>
    </row>
    <row r="51" spans="1:2" x14ac:dyDescent="0.25">
      <c r="A51" t="s">
        <v>145</v>
      </c>
      <c r="B51">
        <v>44574000</v>
      </c>
    </row>
    <row r="52" spans="1:2" x14ac:dyDescent="0.25">
      <c r="A52" t="s">
        <v>146</v>
      </c>
      <c r="B52">
        <v>44775000</v>
      </c>
    </row>
    <row r="53" spans="1:2" x14ac:dyDescent="0.25">
      <c r="A53" t="s">
        <v>147</v>
      </c>
      <c r="B53">
        <v>44977000</v>
      </c>
    </row>
    <row r="54" spans="1:2" x14ac:dyDescent="0.25">
      <c r="A54" t="s">
        <v>148</v>
      </c>
      <c r="B54">
        <v>45182000</v>
      </c>
    </row>
    <row r="55" spans="1:2" x14ac:dyDescent="0.25">
      <c r="A55" t="s">
        <v>149</v>
      </c>
      <c r="B55">
        <v>45385000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2AED-73AE-45CB-BD7F-6154AA286092}">
  <sheetPr>
    <tabColor theme="9" tint="0.59999389629810485"/>
  </sheetPr>
  <dimension ref="A1:B881"/>
  <sheetViews>
    <sheetView workbookViewId="0">
      <selection activeCell="K47" sqref="K47"/>
    </sheetView>
  </sheetViews>
  <sheetFormatPr defaultRowHeight="15" x14ac:dyDescent="0.25"/>
  <cols>
    <col min="1" max="1" width="25.85546875" customWidth="1"/>
    <col min="2" max="2" width="20.7109375" customWidth="1"/>
  </cols>
  <sheetData>
    <row r="1" spans="1:2" x14ac:dyDescent="0.25">
      <c r="A1" t="s">
        <v>5</v>
      </c>
    </row>
    <row r="2" spans="1:2" x14ac:dyDescent="0.25">
      <c r="A2" t="s">
        <v>6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9</v>
      </c>
    </row>
    <row r="6" spans="1:2" x14ac:dyDescent="0.25">
      <c r="A6" t="s">
        <v>10</v>
      </c>
    </row>
    <row r="8" spans="1:2" x14ac:dyDescent="0.25">
      <c r="A8" s="10" t="s">
        <v>154</v>
      </c>
      <c r="B8" s="10" t="s">
        <v>155</v>
      </c>
    </row>
    <row r="10" spans="1:2" x14ac:dyDescent="0.25">
      <c r="A10" s="10" t="s">
        <v>156</v>
      </c>
      <c r="B10" s="10"/>
    </row>
    <row r="11" spans="1:2" x14ac:dyDescent="0.25">
      <c r="A11" s="10" t="s">
        <v>11</v>
      </c>
      <c r="B11" s="10" t="s">
        <v>154</v>
      </c>
    </row>
    <row r="12" spans="1:2" x14ac:dyDescent="0.25">
      <c r="A12" s="24">
        <v>33239</v>
      </c>
      <c r="B12" s="25">
        <v>59.419998168945298</v>
      </c>
    </row>
    <row r="13" spans="1:2" x14ac:dyDescent="0.25">
      <c r="A13" s="24">
        <v>33604</v>
      </c>
      <c r="B13" s="25">
        <v>58.029998779296903</v>
      </c>
    </row>
    <row r="14" spans="1:2" x14ac:dyDescent="0.25">
      <c r="A14" s="24">
        <v>33970</v>
      </c>
      <c r="B14" s="25">
        <v>57.599998474121101</v>
      </c>
    </row>
    <row r="15" spans="1:2" x14ac:dyDescent="0.25">
      <c r="A15" s="24">
        <v>34335</v>
      </c>
      <c r="B15" s="25">
        <v>58.049999237060497</v>
      </c>
    </row>
    <row r="16" spans="1:2" x14ac:dyDescent="0.25">
      <c r="A16" s="24">
        <v>34700</v>
      </c>
      <c r="B16" s="25">
        <v>58.299999237060497</v>
      </c>
    </row>
    <row r="17" spans="1:2" x14ac:dyDescent="0.25">
      <c r="A17" s="24">
        <v>35065</v>
      </c>
      <c r="B17" s="25">
        <v>58.040000915527301</v>
      </c>
    </row>
    <row r="18" spans="1:2" x14ac:dyDescent="0.25">
      <c r="A18" s="24">
        <v>35431</v>
      </c>
      <c r="B18" s="25">
        <v>58.549999237060497</v>
      </c>
    </row>
    <row r="19" spans="1:2" x14ac:dyDescent="0.25">
      <c r="A19" s="24">
        <v>35796</v>
      </c>
      <c r="B19" s="25">
        <v>59.319999694824197</v>
      </c>
    </row>
    <row r="20" spans="1:2" x14ac:dyDescent="0.25">
      <c r="A20" s="24">
        <v>36161</v>
      </c>
      <c r="B20" s="25">
        <v>60.139999389648402</v>
      </c>
    </row>
    <row r="21" spans="1:2" x14ac:dyDescent="0.25">
      <c r="A21" s="24">
        <v>36526</v>
      </c>
      <c r="B21" s="25">
        <v>60.810001373291001</v>
      </c>
    </row>
    <row r="22" spans="1:2" x14ac:dyDescent="0.25">
      <c r="A22" s="24">
        <v>36892</v>
      </c>
      <c r="B22" s="25">
        <v>60.650001525878899</v>
      </c>
    </row>
    <row r="23" spans="1:2" x14ac:dyDescent="0.25">
      <c r="A23" s="24">
        <v>37257</v>
      </c>
      <c r="B23" s="25">
        <v>61.240001678466797</v>
      </c>
    </row>
    <row r="24" spans="1:2" x14ac:dyDescent="0.25">
      <c r="A24" s="24">
        <v>37622</v>
      </c>
      <c r="B24" s="25">
        <v>61.9799995422363</v>
      </c>
    </row>
    <row r="25" spans="1:2" x14ac:dyDescent="0.25">
      <c r="A25" s="24">
        <v>37987</v>
      </c>
      <c r="B25" s="25">
        <v>62.189998626708999</v>
      </c>
    </row>
    <row r="26" spans="1:2" x14ac:dyDescent="0.25">
      <c r="A26" s="24">
        <v>38353</v>
      </c>
      <c r="B26" s="25">
        <v>62.159999847412102</v>
      </c>
    </row>
    <row r="27" spans="1:2" x14ac:dyDescent="0.25">
      <c r="A27" s="24">
        <v>38718</v>
      </c>
      <c r="B27" s="25">
        <v>62.369998931884801</v>
      </c>
    </row>
    <row r="28" spans="1:2" x14ac:dyDescent="0.25">
      <c r="A28" s="24">
        <v>39083</v>
      </c>
      <c r="B28" s="25">
        <v>63.009998321533203</v>
      </c>
    </row>
    <row r="29" spans="1:2" x14ac:dyDescent="0.25">
      <c r="A29" s="24">
        <v>39448</v>
      </c>
      <c r="B29" s="25">
        <v>63.099998474121101</v>
      </c>
    </row>
    <row r="30" spans="1:2" x14ac:dyDescent="0.25">
      <c r="A30" s="24">
        <v>39814</v>
      </c>
      <c r="B30" s="25">
        <v>61.200000762939503</v>
      </c>
    </row>
    <row r="31" spans="1:2" x14ac:dyDescent="0.25">
      <c r="A31" s="24">
        <v>40179</v>
      </c>
      <c r="B31" s="25">
        <v>61.25</v>
      </c>
    </row>
    <row r="32" spans="1:2" x14ac:dyDescent="0.25">
      <c r="A32" s="24">
        <v>40544</v>
      </c>
      <c r="B32" s="25">
        <v>61.419998168945298</v>
      </c>
    </row>
    <row r="33" spans="1:2" x14ac:dyDescent="0.25">
      <c r="A33" s="24">
        <v>40909</v>
      </c>
      <c r="B33" s="25">
        <v>61.419998168945298</v>
      </c>
    </row>
    <row r="34" spans="1:2" x14ac:dyDescent="0.25">
      <c r="A34" s="24">
        <v>41275</v>
      </c>
      <c r="B34" s="25">
        <v>61.540000915527301</v>
      </c>
    </row>
    <row r="35" spans="1:2" x14ac:dyDescent="0.25">
      <c r="A35" s="24">
        <v>41640</v>
      </c>
      <c r="B35" s="25">
        <v>61.220001220703097</v>
      </c>
    </row>
    <row r="36" spans="1:2" x14ac:dyDescent="0.25">
      <c r="A36" s="24">
        <v>42005</v>
      </c>
      <c r="B36" s="25">
        <v>61.080001831054702</v>
      </c>
    </row>
    <row r="37" spans="1:2" x14ac:dyDescent="0.25">
      <c r="A37" s="24">
        <v>42370</v>
      </c>
      <c r="B37" s="25">
        <v>60.909999847412102</v>
      </c>
    </row>
    <row r="38" spans="1:2" x14ac:dyDescent="0.25">
      <c r="A38" s="24">
        <v>42736</v>
      </c>
      <c r="B38" s="25">
        <v>61.430000305175803</v>
      </c>
    </row>
    <row r="39" spans="1:2" x14ac:dyDescent="0.25">
      <c r="A39" s="24">
        <v>43101</v>
      </c>
      <c r="B39" s="25">
        <v>61.450000762939503</v>
      </c>
    </row>
    <row r="40" spans="1:2" x14ac:dyDescent="0.25">
      <c r="A40" s="24">
        <v>43466</v>
      </c>
      <c r="B40" s="25">
        <v>61.860000610351598</v>
      </c>
    </row>
    <row r="41" spans="1:2" x14ac:dyDescent="0.25">
      <c r="A41" s="24">
        <v>43831</v>
      </c>
      <c r="B41" s="25">
        <v>57.860000610351598</v>
      </c>
    </row>
    <row r="42" spans="1:2" x14ac:dyDescent="0.25">
      <c r="A42" s="5"/>
      <c r="B42" s="6"/>
    </row>
    <row r="43" spans="1:2" x14ac:dyDescent="0.25">
      <c r="A43" s="5"/>
      <c r="B43" s="6"/>
    </row>
    <row r="44" spans="1:2" x14ac:dyDescent="0.25">
      <c r="A44" s="5"/>
      <c r="B44" s="6"/>
    </row>
    <row r="45" spans="1:2" x14ac:dyDescent="0.25">
      <c r="A45" s="5"/>
      <c r="B45" s="6"/>
    </row>
    <row r="46" spans="1:2" x14ac:dyDescent="0.25">
      <c r="A46" s="5"/>
      <c r="B46" s="6"/>
    </row>
    <row r="47" spans="1:2" x14ac:dyDescent="0.25">
      <c r="A47" s="5"/>
      <c r="B47" s="6"/>
    </row>
    <row r="48" spans="1:2" x14ac:dyDescent="0.25">
      <c r="A48" s="5"/>
      <c r="B48" s="6"/>
    </row>
    <row r="49" spans="1:2" x14ac:dyDescent="0.25">
      <c r="A49" s="5"/>
      <c r="B49" s="6"/>
    </row>
    <row r="50" spans="1:2" x14ac:dyDescent="0.25">
      <c r="A50" s="5"/>
      <c r="B50" s="6"/>
    </row>
    <row r="51" spans="1:2" x14ac:dyDescent="0.25">
      <c r="A51" s="5"/>
      <c r="B51" s="6"/>
    </row>
    <row r="52" spans="1:2" x14ac:dyDescent="0.25">
      <c r="A52" s="5"/>
      <c r="B52" s="6"/>
    </row>
    <row r="53" spans="1:2" x14ac:dyDescent="0.25">
      <c r="A53" s="5"/>
      <c r="B53" s="6"/>
    </row>
    <row r="54" spans="1:2" x14ac:dyDescent="0.25">
      <c r="A54" s="5"/>
      <c r="B54" s="6"/>
    </row>
    <row r="55" spans="1:2" x14ac:dyDescent="0.25">
      <c r="A55" s="5"/>
      <c r="B55" s="6"/>
    </row>
    <row r="56" spans="1:2" x14ac:dyDescent="0.25">
      <c r="A56" s="5"/>
      <c r="B56" s="6"/>
    </row>
    <row r="57" spans="1:2" x14ac:dyDescent="0.25">
      <c r="A57" s="5"/>
      <c r="B57" s="6"/>
    </row>
    <row r="58" spans="1:2" x14ac:dyDescent="0.25">
      <c r="A58" s="5"/>
      <c r="B58" s="6"/>
    </row>
    <row r="59" spans="1:2" x14ac:dyDescent="0.25">
      <c r="A59" s="5"/>
      <c r="B59" s="6"/>
    </row>
    <row r="60" spans="1:2" x14ac:dyDescent="0.25">
      <c r="A60" s="5"/>
      <c r="B60" s="6"/>
    </row>
    <row r="61" spans="1:2" x14ac:dyDescent="0.25">
      <c r="A61" s="5"/>
      <c r="B61" s="6"/>
    </row>
    <row r="62" spans="1:2" x14ac:dyDescent="0.25">
      <c r="A62" s="5"/>
      <c r="B62" s="6"/>
    </row>
    <row r="63" spans="1:2" x14ac:dyDescent="0.25">
      <c r="A63" s="5"/>
      <c r="B63" s="6"/>
    </row>
    <row r="64" spans="1:2" x14ac:dyDescent="0.25">
      <c r="A64" s="5"/>
      <c r="B64" s="6"/>
    </row>
    <row r="65" spans="1:2" x14ac:dyDescent="0.25">
      <c r="A65" s="5"/>
      <c r="B65" s="6"/>
    </row>
    <row r="66" spans="1:2" x14ac:dyDescent="0.25">
      <c r="A66" s="5"/>
      <c r="B66" s="6"/>
    </row>
    <row r="67" spans="1:2" x14ac:dyDescent="0.25">
      <c r="A67" s="5"/>
      <c r="B67" s="6"/>
    </row>
    <row r="68" spans="1:2" x14ac:dyDescent="0.25">
      <c r="A68" s="5"/>
      <c r="B68" s="6"/>
    </row>
    <row r="69" spans="1:2" x14ac:dyDescent="0.25">
      <c r="A69" s="5"/>
      <c r="B69" s="6"/>
    </row>
    <row r="70" spans="1:2" x14ac:dyDescent="0.25">
      <c r="A70" s="5"/>
      <c r="B70" s="6"/>
    </row>
    <row r="71" spans="1:2" x14ac:dyDescent="0.25">
      <c r="A71" s="5"/>
      <c r="B71" s="6"/>
    </row>
    <row r="72" spans="1:2" x14ac:dyDescent="0.25">
      <c r="A72" s="5"/>
      <c r="B72" s="6"/>
    </row>
    <row r="73" spans="1:2" x14ac:dyDescent="0.25">
      <c r="A73" s="5"/>
      <c r="B73" s="6"/>
    </row>
    <row r="74" spans="1:2" x14ac:dyDescent="0.25">
      <c r="A74" s="5"/>
      <c r="B74" s="6"/>
    </row>
    <row r="75" spans="1:2" x14ac:dyDescent="0.25">
      <c r="A75" s="5"/>
      <c r="B75" s="6"/>
    </row>
    <row r="76" spans="1:2" x14ac:dyDescent="0.25">
      <c r="A76" s="5"/>
      <c r="B76" s="6"/>
    </row>
    <row r="77" spans="1:2" x14ac:dyDescent="0.25">
      <c r="A77" s="5"/>
      <c r="B77" s="6"/>
    </row>
    <row r="78" spans="1:2" x14ac:dyDescent="0.25">
      <c r="A78" s="5"/>
      <c r="B78" s="6"/>
    </row>
    <row r="79" spans="1:2" x14ac:dyDescent="0.25">
      <c r="A79" s="5"/>
      <c r="B79" s="6"/>
    </row>
    <row r="80" spans="1:2" x14ac:dyDescent="0.25">
      <c r="A80" s="5"/>
      <c r="B80" s="6"/>
    </row>
    <row r="81" spans="1:2" x14ac:dyDescent="0.25">
      <c r="A81" s="5"/>
      <c r="B81" s="6"/>
    </row>
    <row r="82" spans="1:2" x14ac:dyDescent="0.25">
      <c r="A82" s="5"/>
      <c r="B82" s="6"/>
    </row>
    <row r="83" spans="1:2" x14ac:dyDescent="0.25">
      <c r="A83" s="5"/>
      <c r="B83" s="6"/>
    </row>
    <row r="84" spans="1:2" x14ac:dyDescent="0.25">
      <c r="A84" s="5"/>
      <c r="B84" s="6"/>
    </row>
    <row r="85" spans="1:2" x14ac:dyDescent="0.25">
      <c r="A85" s="5"/>
      <c r="B85" s="6"/>
    </row>
    <row r="86" spans="1:2" x14ac:dyDescent="0.25">
      <c r="A86" s="5"/>
      <c r="B86" s="6"/>
    </row>
    <row r="87" spans="1:2" x14ac:dyDescent="0.25">
      <c r="A87" s="5"/>
      <c r="B87" s="6"/>
    </row>
    <row r="88" spans="1:2" x14ac:dyDescent="0.25">
      <c r="A88" s="5"/>
      <c r="B88" s="6"/>
    </row>
    <row r="89" spans="1:2" x14ac:dyDescent="0.25">
      <c r="A89" s="5"/>
      <c r="B89" s="6"/>
    </row>
    <row r="90" spans="1:2" x14ac:dyDescent="0.25">
      <c r="A90" s="5"/>
      <c r="B90" s="6"/>
    </row>
    <row r="91" spans="1:2" x14ac:dyDescent="0.25">
      <c r="A91" s="5"/>
      <c r="B91" s="6"/>
    </row>
    <row r="92" spans="1:2" x14ac:dyDescent="0.25">
      <c r="A92" s="5"/>
      <c r="B92" s="6"/>
    </row>
    <row r="93" spans="1:2" x14ac:dyDescent="0.25">
      <c r="A93" s="5"/>
      <c r="B93" s="6"/>
    </row>
    <row r="94" spans="1:2" x14ac:dyDescent="0.25">
      <c r="A94" s="5"/>
      <c r="B94" s="6"/>
    </row>
    <row r="95" spans="1:2" x14ac:dyDescent="0.25">
      <c r="A95" s="5"/>
      <c r="B95" s="6"/>
    </row>
    <row r="96" spans="1:2" x14ac:dyDescent="0.25">
      <c r="A96" s="5"/>
      <c r="B96" s="6"/>
    </row>
    <row r="97" spans="1:2" x14ac:dyDescent="0.25">
      <c r="A97" s="5"/>
      <c r="B97" s="6"/>
    </row>
    <row r="98" spans="1:2" x14ac:dyDescent="0.25">
      <c r="A98" s="5"/>
      <c r="B98" s="6"/>
    </row>
    <row r="99" spans="1:2" x14ac:dyDescent="0.25">
      <c r="A99" s="5"/>
      <c r="B99" s="6"/>
    </row>
    <row r="100" spans="1:2" x14ac:dyDescent="0.25">
      <c r="A100" s="5"/>
      <c r="B100" s="6"/>
    </row>
    <row r="101" spans="1:2" x14ac:dyDescent="0.25">
      <c r="A101" s="5"/>
      <c r="B101" s="6"/>
    </row>
    <row r="102" spans="1:2" x14ac:dyDescent="0.25">
      <c r="A102" s="5"/>
      <c r="B102" s="6"/>
    </row>
    <row r="103" spans="1:2" x14ac:dyDescent="0.25">
      <c r="A103" s="5"/>
      <c r="B103" s="6"/>
    </row>
    <row r="104" spans="1:2" x14ac:dyDescent="0.25">
      <c r="A104" s="5"/>
      <c r="B104" s="6"/>
    </row>
    <row r="105" spans="1:2" x14ac:dyDescent="0.25">
      <c r="A105" s="5"/>
      <c r="B105" s="6"/>
    </row>
    <row r="106" spans="1:2" x14ac:dyDescent="0.25">
      <c r="A106" s="5"/>
      <c r="B106" s="6"/>
    </row>
    <row r="107" spans="1:2" x14ac:dyDescent="0.25">
      <c r="A107" s="5"/>
      <c r="B107" s="6"/>
    </row>
    <row r="108" spans="1:2" x14ac:dyDescent="0.25">
      <c r="A108" s="5"/>
      <c r="B108" s="6"/>
    </row>
    <row r="109" spans="1:2" x14ac:dyDescent="0.25">
      <c r="A109" s="5"/>
      <c r="B109" s="6"/>
    </row>
    <row r="110" spans="1:2" x14ac:dyDescent="0.25">
      <c r="A110" s="5"/>
      <c r="B110" s="6"/>
    </row>
    <row r="111" spans="1:2" x14ac:dyDescent="0.25">
      <c r="A111" s="5"/>
      <c r="B111" s="6"/>
    </row>
    <row r="112" spans="1:2" x14ac:dyDescent="0.25">
      <c r="A112" s="5"/>
      <c r="B112" s="6"/>
    </row>
    <row r="113" spans="1:2" x14ac:dyDescent="0.25">
      <c r="A113" s="5"/>
      <c r="B113" s="6"/>
    </row>
    <row r="114" spans="1:2" x14ac:dyDescent="0.25">
      <c r="A114" s="5"/>
      <c r="B114" s="6"/>
    </row>
    <row r="115" spans="1:2" x14ac:dyDescent="0.25">
      <c r="A115" s="5"/>
      <c r="B115" s="6"/>
    </row>
    <row r="116" spans="1:2" x14ac:dyDescent="0.25">
      <c r="A116" s="5"/>
      <c r="B116" s="6"/>
    </row>
    <row r="117" spans="1:2" x14ac:dyDescent="0.25">
      <c r="A117" s="5"/>
      <c r="B117" s="6"/>
    </row>
    <row r="118" spans="1:2" x14ac:dyDescent="0.25">
      <c r="A118" s="5"/>
      <c r="B118" s="6"/>
    </row>
    <row r="119" spans="1:2" x14ac:dyDescent="0.25">
      <c r="A119" s="5"/>
      <c r="B119" s="6"/>
    </row>
    <row r="120" spans="1:2" x14ac:dyDescent="0.25">
      <c r="A120" s="5"/>
      <c r="B120" s="6"/>
    </row>
    <row r="121" spans="1:2" x14ac:dyDescent="0.25">
      <c r="A121" s="5"/>
      <c r="B121" s="6"/>
    </row>
    <row r="122" spans="1:2" x14ac:dyDescent="0.25">
      <c r="A122" s="5"/>
      <c r="B122" s="6"/>
    </row>
    <row r="123" spans="1:2" x14ac:dyDescent="0.25">
      <c r="A123" s="5"/>
      <c r="B123" s="6"/>
    </row>
    <row r="124" spans="1:2" x14ac:dyDescent="0.25">
      <c r="A124" s="5"/>
      <c r="B124" s="6"/>
    </row>
    <row r="125" spans="1:2" x14ac:dyDescent="0.25">
      <c r="A125" s="5"/>
      <c r="B125" s="6"/>
    </row>
    <row r="126" spans="1:2" x14ac:dyDescent="0.25">
      <c r="A126" s="5"/>
      <c r="B126" s="6"/>
    </row>
    <row r="127" spans="1:2" x14ac:dyDescent="0.25">
      <c r="A127" s="5"/>
      <c r="B127" s="6"/>
    </row>
    <row r="128" spans="1:2" x14ac:dyDescent="0.25">
      <c r="A128" s="5"/>
      <c r="B128" s="6"/>
    </row>
    <row r="129" spans="1:2" x14ac:dyDescent="0.25">
      <c r="A129" s="5"/>
      <c r="B129" s="6"/>
    </row>
    <row r="130" spans="1:2" x14ac:dyDescent="0.25">
      <c r="A130" s="5"/>
      <c r="B130" s="6"/>
    </row>
    <row r="131" spans="1:2" x14ac:dyDescent="0.25">
      <c r="A131" s="5"/>
      <c r="B131" s="6"/>
    </row>
    <row r="132" spans="1:2" x14ac:dyDescent="0.25">
      <c r="A132" s="5"/>
      <c r="B132" s="6"/>
    </row>
    <row r="133" spans="1:2" x14ac:dyDescent="0.25">
      <c r="A133" s="5"/>
      <c r="B133" s="6"/>
    </row>
    <row r="134" spans="1:2" x14ac:dyDescent="0.25">
      <c r="A134" s="5"/>
      <c r="B134" s="6"/>
    </row>
    <row r="135" spans="1:2" x14ac:dyDescent="0.25">
      <c r="A135" s="5"/>
      <c r="B135" s="6"/>
    </row>
    <row r="136" spans="1:2" x14ac:dyDescent="0.25">
      <c r="A136" s="5"/>
      <c r="B136" s="6"/>
    </row>
    <row r="137" spans="1:2" x14ac:dyDescent="0.25">
      <c r="A137" s="5"/>
      <c r="B137" s="6"/>
    </row>
    <row r="138" spans="1:2" x14ac:dyDescent="0.25">
      <c r="A138" s="5"/>
      <c r="B138" s="6"/>
    </row>
    <row r="139" spans="1:2" x14ac:dyDescent="0.25">
      <c r="A139" s="5"/>
      <c r="B139" s="6"/>
    </row>
    <row r="140" spans="1:2" x14ac:dyDescent="0.25">
      <c r="A140" s="5"/>
      <c r="B140" s="6"/>
    </row>
    <row r="141" spans="1:2" x14ac:dyDescent="0.25">
      <c r="A141" s="5"/>
      <c r="B141" s="6"/>
    </row>
    <row r="142" spans="1:2" x14ac:dyDescent="0.25">
      <c r="A142" s="5"/>
      <c r="B142" s="6"/>
    </row>
    <row r="143" spans="1:2" x14ac:dyDescent="0.25">
      <c r="A143" s="5"/>
      <c r="B143" s="6"/>
    </row>
    <row r="144" spans="1:2" x14ac:dyDescent="0.25">
      <c r="A144" s="5"/>
      <c r="B144" s="6"/>
    </row>
    <row r="145" spans="1:2" x14ac:dyDescent="0.25">
      <c r="A145" s="5"/>
      <c r="B145" s="6"/>
    </row>
    <row r="146" spans="1:2" x14ac:dyDescent="0.25">
      <c r="A146" s="5"/>
      <c r="B146" s="6"/>
    </row>
    <row r="147" spans="1:2" x14ac:dyDescent="0.25">
      <c r="A147" s="5"/>
      <c r="B147" s="6"/>
    </row>
    <row r="148" spans="1:2" x14ac:dyDescent="0.25">
      <c r="A148" s="5"/>
      <c r="B148" s="6"/>
    </row>
    <row r="149" spans="1:2" x14ac:dyDescent="0.25">
      <c r="A149" s="5"/>
      <c r="B149" s="6"/>
    </row>
    <row r="150" spans="1:2" x14ac:dyDescent="0.25">
      <c r="A150" s="5"/>
      <c r="B150" s="6"/>
    </row>
    <row r="151" spans="1:2" x14ac:dyDescent="0.25">
      <c r="A151" s="5"/>
      <c r="B151" s="6"/>
    </row>
    <row r="152" spans="1:2" x14ac:dyDescent="0.25">
      <c r="A152" s="5"/>
      <c r="B152" s="6"/>
    </row>
    <row r="153" spans="1:2" x14ac:dyDescent="0.25">
      <c r="A153" s="5"/>
      <c r="B153" s="6"/>
    </row>
    <row r="154" spans="1:2" x14ac:dyDescent="0.25">
      <c r="A154" s="5"/>
      <c r="B154" s="6"/>
    </row>
    <row r="155" spans="1:2" x14ac:dyDescent="0.25">
      <c r="A155" s="5"/>
      <c r="B155" s="6"/>
    </row>
    <row r="156" spans="1:2" x14ac:dyDescent="0.25">
      <c r="A156" s="5"/>
      <c r="B156" s="6"/>
    </row>
    <row r="157" spans="1:2" x14ac:dyDescent="0.25">
      <c r="A157" s="5"/>
      <c r="B157" s="6"/>
    </row>
    <row r="158" spans="1:2" x14ac:dyDescent="0.25">
      <c r="A158" s="5"/>
      <c r="B158" s="6"/>
    </row>
    <row r="159" spans="1:2" x14ac:dyDescent="0.25">
      <c r="A159" s="5"/>
      <c r="B159" s="6"/>
    </row>
    <row r="160" spans="1:2" x14ac:dyDescent="0.25">
      <c r="A160" s="5"/>
      <c r="B160" s="6"/>
    </row>
    <row r="161" spans="1:2" x14ac:dyDescent="0.25">
      <c r="A161" s="5"/>
      <c r="B161" s="6"/>
    </row>
    <row r="162" spans="1:2" x14ac:dyDescent="0.25">
      <c r="A162" s="5"/>
      <c r="B162" s="6"/>
    </row>
    <row r="163" spans="1:2" x14ac:dyDescent="0.25">
      <c r="A163" s="5"/>
      <c r="B163" s="6"/>
    </row>
    <row r="164" spans="1:2" x14ac:dyDescent="0.25">
      <c r="A164" s="5"/>
      <c r="B164" s="6"/>
    </row>
    <row r="165" spans="1:2" x14ac:dyDescent="0.25">
      <c r="A165" s="5"/>
      <c r="B165" s="6"/>
    </row>
    <row r="166" spans="1:2" x14ac:dyDescent="0.25">
      <c r="A166" s="5"/>
      <c r="B166" s="6"/>
    </row>
    <row r="167" spans="1:2" x14ac:dyDescent="0.25">
      <c r="A167" s="5"/>
      <c r="B167" s="6"/>
    </row>
    <row r="168" spans="1:2" x14ac:dyDescent="0.25">
      <c r="A168" s="5"/>
      <c r="B168" s="6"/>
    </row>
    <row r="169" spans="1:2" x14ac:dyDescent="0.25">
      <c r="A169" s="5"/>
      <c r="B169" s="6"/>
    </row>
    <row r="170" spans="1:2" x14ac:dyDescent="0.25">
      <c r="A170" s="5"/>
      <c r="B170" s="6"/>
    </row>
    <row r="171" spans="1:2" x14ac:dyDescent="0.25">
      <c r="A171" s="5"/>
      <c r="B171" s="6"/>
    </row>
    <row r="172" spans="1:2" x14ac:dyDescent="0.25">
      <c r="A172" s="5"/>
      <c r="B172" s="6"/>
    </row>
    <row r="173" spans="1:2" x14ac:dyDescent="0.25">
      <c r="A173" s="5"/>
      <c r="B173" s="6"/>
    </row>
    <row r="174" spans="1:2" x14ac:dyDescent="0.25">
      <c r="A174" s="5"/>
      <c r="B174" s="6"/>
    </row>
    <row r="175" spans="1:2" x14ac:dyDescent="0.25">
      <c r="A175" s="5"/>
      <c r="B175" s="6"/>
    </row>
    <row r="176" spans="1:2" x14ac:dyDescent="0.25">
      <c r="A176" s="5"/>
      <c r="B176" s="6"/>
    </row>
    <row r="177" spans="1:2" x14ac:dyDescent="0.25">
      <c r="A177" s="5"/>
      <c r="B177" s="6"/>
    </row>
    <row r="178" spans="1:2" x14ac:dyDescent="0.25">
      <c r="A178" s="5"/>
      <c r="B178" s="6"/>
    </row>
    <row r="179" spans="1:2" x14ac:dyDescent="0.25">
      <c r="A179" s="5"/>
      <c r="B179" s="6"/>
    </row>
    <row r="180" spans="1:2" x14ac:dyDescent="0.25">
      <c r="A180" s="5"/>
      <c r="B180" s="6"/>
    </row>
    <row r="181" spans="1:2" x14ac:dyDescent="0.25">
      <c r="A181" s="5"/>
      <c r="B181" s="6"/>
    </row>
    <row r="182" spans="1:2" x14ac:dyDescent="0.25">
      <c r="A182" s="5"/>
      <c r="B182" s="6"/>
    </row>
    <row r="183" spans="1:2" x14ac:dyDescent="0.25">
      <c r="A183" s="5"/>
      <c r="B183" s="6"/>
    </row>
    <row r="184" spans="1:2" x14ac:dyDescent="0.25">
      <c r="A184" s="5"/>
      <c r="B184" s="6"/>
    </row>
    <row r="185" spans="1:2" x14ac:dyDescent="0.25">
      <c r="A185" s="5"/>
      <c r="B185" s="6"/>
    </row>
    <row r="186" spans="1:2" x14ac:dyDescent="0.25">
      <c r="A186" s="5"/>
      <c r="B186" s="6"/>
    </row>
    <row r="187" spans="1:2" x14ac:dyDescent="0.25">
      <c r="A187" s="5"/>
      <c r="B187" s="6"/>
    </row>
    <row r="188" spans="1:2" x14ac:dyDescent="0.25">
      <c r="A188" s="5"/>
      <c r="B188" s="6"/>
    </row>
    <row r="189" spans="1:2" x14ac:dyDescent="0.25">
      <c r="A189" s="5"/>
      <c r="B189" s="6"/>
    </row>
    <row r="190" spans="1:2" x14ac:dyDescent="0.25">
      <c r="A190" s="5"/>
      <c r="B190" s="6"/>
    </row>
    <row r="191" spans="1:2" x14ac:dyDescent="0.25">
      <c r="A191" s="5"/>
      <c r="B191" s="6"/>
    </row>
    <row r="192" spans="1:2" x14ac:dyDescent="0.25">
      <c r="A192" s="5"/>
      <c r="B192" s="6"/>
    </row>
    <row r="193" spans="1:2" x14ac:dyDescent="0.25">
      <c r="A193" s="5"/>
      <c r="B193" s="6"/>
    </row>
    <row r="194" spans="1:2" x14ac:dyDescent="0.25">
      <c r="A194" s="5"/>
      <c r="B194" s="6"/>
    </row>
    <row r="195" spans="1:2" x14ac:dyDescent="0.25">
      <c r="A195" s="5"/>
      <c r="B195" s="6"/>
    </row>
    <row r="196" spans="1:2" x14ac:dyDescent="0.25">
      <c r="A196" s="5"/>
      <c r="B196" s="6"/>
    </row>
    <row r="197" spans="1:2" x14ac:dyDescent="0.25">
      <c r="A197" s="5"/>
      <c r="B197" s="6"/>
    </row>
    <row r="198" spans="1:2" x14ac:dyDescent="0.25">
      <c r="A198" s="5"/>
      <c r="B198" s="6"/>
    </row>
    <row r="199" spans="1:2" x14ac:dyDescent="0.25">
      <c r="A199" s="5"/>
      <c r="B199" s="6"/>
    </row>
    <row r="200" spans="1:2" x14ac:dyDescent="0.25">
      <c r="A200" s="5"/>
      <c r="B200" s="6"/>
    </row>
    <row r="201" spans="1:2" x14ac:dyDescent="0.25">
      <c r="A201" s="5"/>
      <c r="B201" s="6"/>
    </row>
    <row r="202" spans="1:2" x14ac:dyDescent="0.25">
      <c r="A202" s="5"/>
      <c r="B202" s="6"/>
    </row>
    <row r="203" spans="1:2" x14ac:dyDescent="0.25">
      <c r="A203" s="5"/>
      <c r="B203" s="6"/>
    </row>
    <row r="204" spans="1:2" x14ac:dyDescent="0.25">
      <c r="A204" s="5"/>
      <c r="B204" s="6"/>
    </row>
    <row r="205" spans="1:2" x14ac:dyDescent="0.25">
      <c r="A205" s="5"/>
      <c r="B205" s="6"/>
    </row>
    <row r="206" spans="1:2" x14ac:dyDescent="0.25">
      <c r="A206" s="5"/>
      <c r="B206" s="6"/>
    </row>
    <row r="207" spans="1:2" x14ac:dyDescent="0.25">
      <c r="A207" s="5"/>
      <c r="B207" s="6"/>
    </row>
    <row r="208" spans="1:2" x14ac:dyDescent="0.25">
      <c r="A208" s="5"/>
      <c r="B208" s="6"/>
    </row>
    <row r="209" spans="1:2" x14ac:dyDescent="0.25">
      <c r="A209" s="5"/>
      <c r="B209" s="6"/>
    </row>
    <row r="210" spans="1:2" x14ac:dyDescent="0.25">
      <c r="A210" s="5"/>
      <c r="B210" s="6"/>
    </row>
    <row r="211" spans="1:2" x14ac:dyDescent="0.25">
      <c r="A211" s="5"/>
      <c r="B211" s="6"/>
    </row>
    <row r="212" spans="1:2" x14ac:dyDescent="0.25">
      <c r="A212" s="5"/>
      <c r="B212" s="6"/>
    </row>
    <row r="213" spans="1:2" x14ac:dyDescent="0.25">
      <c r="A213" s="5"/>
      <c r="B213" s="6"/>
    </row>
    <row r="214" spans="1:2" x14ac:dyDescent="0.25">
      <c r="A214" s="5"/>
      <c r="B214" s="6"/>
    </row>
    <row r="215" spans="1:2" x14ac:dyDescent="0.25">
      <c r="A215" s="5"/>
      <c r="B215" s="6"/>
    </row>
    <row r="216" spans="1:2" x14ac:dyDescent="0.25">
      <c r="A216" s="5"/>
      <c r="B216" s="6"/>
    </row>
    <row r="217" spans="1:2" x14ac:dyDescent="0.25">
      <c r="A217" s="5"/>
      <c r="B217" s="6"/>
    </row>
    <row r="218" spans="1:2" x14ac:dyDescent="0.25">
      <c r="A218" s="5"/>
      <c r="B218" s="6"/>
    </row>
    <row r="219" spans="1:2" x14ac:dyDescent="0.25">
      <c r="A219" s="5"/>
      <c r="B219" s="6"/>
    </row>
    <row r="220" spans="1:2" x14ac:dyDescent="0.25">
      <c r="A220" s="5"/>
      <c r="B220" s="6"/>
    </row>
    <row r="221" spans="1:2" x14ac:dyDescent="0.25">
      <c r="A221" s="5"/>
      <c r="B221" s="6"/>
    </row>
    <row r="222" spans="1:2" x14ac:dyDescent="0.25">
      <c r="A222" s="5"/>
      <c r="B222" s="6"/>
    </row>
    <row r="223" spans="1:2" x14ac:dyDescent="0.25">
      <c r="A223" s="5"/>
      <c r="B223" s="6"/>
    </row>
    <row r="224" spans="1:2" x14ac:dyDescent="0.25">
      <c r="A224" s="5"/>
      <c r="B224" s="6"/>
    </row>
    <row r="225" spans="1:2" x14ac:dyDescent="0.25">
      <c r="A225" s="5"/>
      <c r="B225" s="6"/>
    </row>
    <row r="226" spans="1:2" x14ac:dyDescent="0.25">
      <c r="A226" s="5"/>
      <c r="B226" s="6"/>
    </row>
    <row r="227" spans="1:2" x14ac:dyDescent="0.25">
      <c r="A227" s="5"/>
      <c r="B227" s="6"/>
    </row>
    <row r="228" spans="1:2" x14ac:dyDescent="0.25">
      <c r="A228" s="5"/>
      <c r="B228" s="6"/>
    </row>
    <row r="229" spans="1:2" x14ac:dyDescent="0.25">
      <c r="A229" s="5"/>
      <c r="B229" s="6"/>
    </row>
    <row r="230" spans="1:2" x14ac:dyDescent="0.25">
      <c r="A230" s="5"/>
      <c r="B230" s="6"/>
    </row>
    <row r="231" spans="1:2" x14ac:dyDescent="0.25">
      <c r="A231" s="5"/>
      <c r="B231" s="6"/>
    </row>
    <row r="232" spans="1:2" x14ac:dyDescent="0.25">
      <c r="A232" s="5"/>
      <c r="B232" s="6"/>
    </row>
    <row r="233" spans="1:2" x14ac:dyDescent="0.25">
      <c r="A233" s="5"/>
      <c r="B233" s="6"/>
    </row>
    <row r="234" spans="1:2" x14ac:dyDescent="0.25">
      <c r="A234" s="5"/>
      <c r="B234" s="6"/>
    </row>
    <row r="235" spans="1:2" x14ac:dyDescent="0.25">
      <c r="A235" s="5"/>
      <c r="B235" s="6"/>
    </row>
    <row r="236" spans="1:2" x14ac:dyDescent="0.25">
      <c r="A236" s="5"/>
      <c r="B236" s="6"/>
    </row>
    <row r="237" spans="1:2" x14ac:dyDescent="0.25">
      <c r="A237" s="5"/>
      <c r="B237" s="6"/>
    </row>
    <row r="238" spans="1:2" x14ac:dyDescent="0.25">
      <c r="A238" s="5"/>
      <c r="B238" s="6"/>
    </row>
    <row r="239" spans="1:2" x14ac:dyDescent="0.25">
      <c r="A239" s="5"/>
      <c r="B239" s="6"/>
    </row>
    <row r="240" spans="1:2" x14ac:dyDescent="0.25">
      <c r="A240" s="5"/>
      <c r="B240" s="6"/>
    </row>
    <row r="241" spans="1:2" x14ac:dyDescent="0.25">
      <c r="A241" s="5"/>
      <c r="B241" s="6"/>
    </row>
    <row r="242" spans="1:2" x14ac:dyDescent="0.25">
      <c r="A242" s="5"/>
      <c r="B242" s="6"/>
    </row>
    <row r="243" spans="1:2" x14ac:dyDescent="0.25">
      <c r="A243" s="5"/>
      <c r="B243" s="6"/>
    </row>
    <row r="244" spans="1:2" x14ac:dyDescent="0.25">
      <c r="A244" s="5"/>
      <c r="B244" s="6"/>
    </row>
    <row r="245" spans="1:2" x14ac:dyDescent="0.25">
      <c r="A245" s="5"/>
      <c r="B245" s="6"/>
    </row>
    <row r="246" spans="1:2" x14ac:dyDescent="0.25">
      <c r="A246" s="5"/>
      <c r="B246" s="6"/>
    </row>
    <row r="247" spans="1:2" x14ac:dyDescent="0.25">
      <c r="A247" s="5"/>
      <c r="B247" s="6"/>
    </row>
    <row r="248" spans="1:2" x14ac:dyDescent="0.25">
      <c r="A248" s="5"/>
      <c r="B248" s="6"/>
    </row>
    <row r="249" spans="1:2" x14ac:dyDescent="0.25">
      <c r="A249" s="5"/>
      <c r="B249" s="6"/>
    </row>
    <row r="250" spans="1:2" x14ac:dyDescent="0.25">
      <c r="A250" s="5"/>
      <c r="B250" s="6"/>
    </row>
    <row r="251" spans="1:2" x14ac:dyDescent="0.25">
      <c r="A251" s="5"/>
      <c r="B251" s="6"/>
    </row>
    <row r="252" spans="1:2" x14ac:dyDescent="0.25">
      <c r="A252" s="5"/>
      <c r="B252" s="6"/>
    </row>
    <row r="253" spans="1:2" x14ac:dyDescent="0.25">
      <c r="A253" s="5"/>
      <c r="B253" s="6"/>
    </row>
    <row r="254" spans="1:2" x14ac:dyDescent="0.25">
      <c r="A254" s="5"/>
      <c r="B254" s="6"/>
    </row>
    <row r="255" spans="1:2" x14ac:dyDescent="0.25">
      <c r="A255" s="5"/>
      <c r="B255" s="6"/>
    </row>
    <row r="256" spans="1:2" x14ac:dyDescent="0.25">
      <c r="A256" s="5"/>
      <c r="B256" s="6"/>
    </row>
    <row r="257" spans="1:2" x14ac:dyDescent="0.25">
      <c r="A257" s="5"/>
      <c r="B257" s="6"/>
    </row>
    <row r="258" spans="1:2" x14ac:dyDescent="0.25">
      <c r="A258" s="5"/>
      <c r="B258" s="6"/>
    </row>
    <row r="259" spans="1:2" x14ac:dyDescent="0.25">
      <c r="A259" s="5"/>
      <c r="B259" s="6"/>
    </row>
    <row r="260" spans="1:2" x14ac:dyDescent="0.25">
      <c r="A260" s="5"/>
      <c r="B260" s="6"/>
    </row>
    <row r="261" spans="1:2" x14ac:dyDescent="0.25">
      <c r="A261" s="5"/>
      <c r="B261" s="6"/>
    </row>
    <row r="262" spans="1:2" x14ac:dyDescent="0.25">
      <c r="A262" s="5"/>
      <c r="B262" s="6"/>
    </row>
    <row r="263" spans="1:2" x14ac:dyDescent="0.25">
      <c r="A263" s="5"/>
      <c r="B263" s="6"/>
    </row>
    <row r="264" spans="1:2" x14ac:dyDescent="0.25">
      <c r="A264" s="5"/>
      <c r="B264" s="6"/>
    </row>
    <row r="265" spans="1:2" x14ac:dyDescent="0.25">
      <c r="A265" s="5"/>
      <c r="B265" s="6"/>
    </row>
    <row r="266" spans="1:2" x14ac:dyDescent="0.25">
      <c r="A266" s="5"/>
      <c r="B266" s="6"/>
    </row>
    <row r="267" spans="1:2" x14ac:dyDescent="0.25">
      <c r="A267" s="5"/>
      <c r="B267" s="6"/>
    </row>
    <row r="268" spans="1:2" x14ac:dyDescent="0.25">
      <c r="A268" s="5"/>
      <c r="B268" s="6"/>
    </row>
    <row r="269" spans="1:2" x14ac:dyDescent="0.25">
      <c r="A269" s="5"/>
      <c r="B269" s="6"/>
    </row>
    <row r="270" spans="1:2" x14ac:dyDescent="0.25">
      <c r="A270" s="5"/>
      <c r="B270" s="6"/>
    </row>
    <row r="271" spans="1:2" x14ac:dyDescent="0.25">
      <c r="A271" s="5"/>
      <c r="B271" s="6"/>
    </row>
    <row r="272" spans="1:2" x14ac:dyDescent="0.25">
      <c r="A272" s="5"/>
      <c r="B272" s="6"/>
    </row>
    <row r="273" spans="1:2" x14ac:dyDescent="0.25">
      <c r="A273" s="5"/>
      <c r="B273" s="6"/>
    </row>
    <row r="274" spans="1:2" x14ac:dyDescent="0.25">
      <c r="A274" s="5"/>
      <c r="B274" s="6"/>
    </row>
    <row r="275" spans="1:2" x14ac:dyDescent="0.25">
      <c r="A275" s="5"/>
      <c r="B275" s="6"/>
    </row>
    <row r="276" spans="1:2" x14ac:dyDescent="0.25">
      <c r="A276" s="5"/>
      <c r="B276" s="6"/>
    </row>
    <row r="277" spans="1:2" x14ac:dyDescent="0.25">
      <c r="A277" s="5"/>
      <c r="B277" s="6"/>
    </row>
    <row r="278" spans="1:2" x14ac:dyDescent="0.25">
      <c r="A278" s="5"/>
      <c r="B278" s="6"/>
    </row>
    <row r="279" spans="1:2" x14ac:dyDescent="0.25">
      <c r="A279" s="5"/>
      <c r="B279" s="6"/>
    </row>
    <row r="280" spans="1:2" x14ac:dyDescent="0.25">
      <c r="A280" s="5"/>
      <c r="B280" s="6"/>
    </row>
    <row r="281" spans="1:2" x14ac:dyDescent="0.25">
      <c r="A281" s="5"/>
      <c r="B281" s="6"/>
    </row>
    <row r="282" spans="1:2" x14ac:dyDescent="0.25">
      <c r="A282" s="5"/>
      <c r="B282" s="6"/>
    </row>
    <row r="283" spans="1:2" x14ac:dyDescent="0.25">
      <c r="A283" s="5"/>
      <c r="B283" s="6"/>
    </row>
    <row r="284" spans="1:2" x14ac:dyDescent="0.25">
      <c r="A284" s="5"/>
      <c r="B284" s="6"/>
    </row>
    <row r="285" spans="1:2" x14ac:dyDescent="0.25">
      <c r="A285" s="5"/>
      <c r="B285" s="6"/>
    </row>
    <row r="286" spans="1:2" x14ac:dyDescent="0.25">
      <c r="A286" s="5"/>
      <c r="B286" s="6"/>
    </row>
    <row r="287" spans="1:2" x14ac:dyDescent="0.25">
      <c r="A287" s="5"/>
      <c r="B287" s="6"/>
    </row>
    <row r="288" spans="1:2" x14ac:dyDescent="0.25">
      <c r="A288" s="5"/>
      <c r="B288" s="6"/>
    </row>
    <row r="289" spans="1:2" x14ac:dyDescent="0.25">
      <c r="A289" s="5"/>
      <c r="B289" s="6"/>
    </row>
    <row r="290" spans="1:2" x14ac:dyDescent="0.25">
      <c r="A290" s="5"/>
      <c r="B290" s="6"/>
    </row>
    <row r="291" spans="1:2" x14ac:dyDescent="0.25">
      <c r="A291" s="5"/>
      <c r="B291" s="6"/>
    </row>
    <row r="292" spans="1:2" x14ac:dyDescent="0.25">
      <c r="A292" s="5"/>
      <c r="B292" s="6"/>
    </row>
    <row r="293" spans="1:2" x14ac:dyDescent="0.25">
      <c r="A293" s="5"/>
      <c r="B293" s="6"/>
    </row>
    <row r="294" spans="1:2" x14ac:dyDescent="0.25">
      <c r="A294" s="5"/>
      <c r="B294" s="6"/>
    </row>
    <row r="295" spans="1:2" x14ac:dyDescent="0.25">
      <c r="A295" s="5"/>
      <c r="B295" s="6"/>
    </row>
    <row r="296" spans="1:2" x14ac:dyDescent="0.25">
      <c r="A296" s="5"/>
      <c r="B296" s="6"/>
    </row>
    <row r="297" spans="1:2" x14ac:dyDescent="0.25">
      <c r="A297" s="5"/>
      <c r="B297" s="6"/>
    </row>
    <row r="298" spans="1:2" x14ac:dyDescent="0.25">
      <c r="A298" s="5"/>
      <c r="B298" s="6"/>
    </row>
    <row r="299" spans="1:2" x14ac:dyDescent="0.25">
      <c r="A299" s="5"/>
      <c r="B299" s="6"/>
    </row>
    <row r="300" spans="1:2" x14ac:dyDescent="0.25">
      <c r="A300" s="5"/>
      <c r="B300" s="6"/>
    </row>
    <row r="301" spans="1:2" x14ac:dyDescent="0.25">
      <c r="A301" s="5"/>
      <c r="B301" s="6"/>
    </row>
    <row r="302" spans="1:2" x14ac:dyDescent="0.25">
      <c r="A302" s="5"/>
      <c r="B302" s="6"/>
    </row>
    <row r="303" spans="1:2" x14ac:dyDescent="0.25">
      <c r="A303" s="5"/>
      <c r="B303" s="6"/>
    </row>
    <row r="304" spans="1:2" x14ac:dyDescent="0.25">
      <c r="A304" s="5"/>
      <c r="B304" s="6"/>
    </row>
    <row r="305" spans="1:2" x14ac:dyDescent="0.25">
      <c r="A305" s="5"/>
      <c r="B305" s="6"/>
    </row>
    <row r="306" spans="1:2" x14ac:dyDescent="0.25">
      <c r="A306" s="5"/>
      <c r="B306" s="6"/>
    </row>
    <row r="307" spans="1:2" x14ac:dyDescent="0.25">
      <c r="A307" s="5"/>
      <c r="B307" s="6"/>
    </row>
    <row r="308" spans="1:2" x14ac:dyDescent="0.25">
      <c r="A308" s="5"/>
      <c r="B308" s="6"/>
    </row>
    <row r="309" spans="1:2" x14ac:dyDescent="0.25">
      <c r="A309" s="5"/>
      <c r="B309" s="6"/>
    </row>
    <row r="310" spans="1:2" x14ac:dyDescent="0.25">
      <c r="A310" s="5"/>
      <c r="B310" s="6"/>
    </row>
    <row r="311" spans="1:2" x14ac:dyDescent="0.25">
      <c r="A311" s="5"/>
      <c r="B311" s="6"/>
    </row>
    <row r="312" spans="1:2" x14ac:dyDescent="0.25">
      <c r="A312" s="5"/>
      <c r="B312" s="6"/>
    </row>
    <row r="313" spans="1:2" x14ac:dyDescent="0.25">
      <c r="A313" s="5"/>
      <c r="B313" s="6"/>
    </row>
    <row r="314" spans="1:2" x14ac:dyDescent="0.25">
      <c r="A314" s="5"/>
      <c r="B314" s="6"/>
    </row>
    <row r="315" spans="1:2" x14ac:dyDescent="0.25">
      <c r="A315" s="5"/>
      <c r="B315" s="6"/>
    </row>
    <row r="316" spans="1:2" x14ac:dyDescent="0.25">
      <c r="A316" s="5"/>
      <c r="B316" s="6"/>
    </row>
    <row r="317" spans="1:2" x14ac:dyDescent="0.25">
      <c r="A317" s="5"/>
      <c r="B317" s="6"/>
    </row>
    <row r="318" spans="1:2" x14ac:dyDescent="0.25">
      <c r="A318" s="5"/>
      <c r="B318" s="6"/>
    </row>
    <row r="319" spans="1:2" x14ac:dyDescent="0.25">
      <c r="A319" s="5"/>
      <c r="B319" s="6"/>
    </row>
    <row r="320" spans="1:2" x14ac:dyDescent="0.25">
      <c r="A320" s="5"/>
      <c r="B320" s="6"/>
    </row>
    <row r="321" spans="1:2" x14ac:dyDescent="0.25">
      <c r="A321" s="5"/>
      <c r="B321" s="6"/>
    </row>
    <row r="322" spans="1:2" x14ac:dyDescent="0.25">
      <c r="A322" s="5"/>
      <c r="B322" s="6"/>
    </row>
    <row r="323" spans="1:2" x14ac:dyDescent="0.25">
      <c r="A323" s="5"/>
      <c r="B323" s="6"/>
    </row>
    <row r="324" spans="1:2" x14ac:dyDescent="0.25">
      <c r="A324" s="5"/>
      <c r="B324" s="6"/>
    </row>
    <row r="325" spans="1:2" x14ac:dyDescent="0.25">
      <c r="A325" s="5"/>
      <c r="B325" s="6"/>
    </row>
    <row r="326" spans="1:2" x14ac:dyDescent="0.25">
      <c r="A326" s="5"/>
      <c r="B326" s="6"/>
    </row>
    <row r="327" spans="1:2" x14ac:dyDescent="0.25">
      <c r="A327" s="5"/>
      <c r="B327" s="6"/>
    </row>
    <row r="328" spans="1:2" x14ac:dyDescent="0.25">
      <c r="A328" s="5"/>
      <c r="B328" s="6"/>
    </row>
    <row r="329" spans="1:2" x14ac:dyDescent="0.25">
      <c r="A329" s="5"/>
      <c r="B329" s="6"/>
    </row>
    <row r="330" spans="1:2" x14ac:dyDescent="0.25">
      <c r="A330" s="5"/>
      <c r="B330" s="6"/>
    </row>
    <row r="331" spans="1:2" x14ac:dyDescent="0.25">
      <c r="A331" s="5"/>
      <c r="B331" s="6"/>
    </row>
    <row r="332" spans="1:2" x14ac:dyDescent="0.25">
      <c r="A332" s="5"/>
      <c r="B332" s="6"/>
    </row>
    <row r="333" spans="1:2" x14ac:dyDescent="0.25">
      <c r="A333" s="5"/>
      <c r="B333" s="6"/>
    </row>
    <row r="334" spans="1:2" x14ac:dyDescent="0.25">
      <c r="A334" s="5"/>
      <c r="B334" s="6"/>
    </row>
    <row r="335" spans="1:2" x14ac:dyDescent="0.25">
      <c r="A335" s="5"/>
      <c r="B335" s="6"/>
    </row>
    <row r="336" spans="1:2" x14ac:dyDescent="0.25">
      <c r="A336" s="5"/>
      <c r="B336" s="6"/>
    </row>
    <row r="337" spans="1:2" x14ac:dyDescent="0.25">
      <c r="A337" s="5"/>
      <c r="B337" s="6"/>
    </row>
    <row r="338" spans="1:2" x14ac:dyDescent="0.25">
      <c r="A338" s="5"/>
      <c r="B338" s="6"/>
    </row>
    <row r="339" spans="1:2" x14ac:dyDescent="0.25">
      <c r="A339" s="5"/>
      <c r="B339" s="6"/>
    </row>
    <row r="340" spans="1:2" x14ac:dyDescent="0.25">
      <c r="A340" s="5"/>
      <c r="B340" s="6"/>
    </row>
    <row r="341" spans="1:2" x14ac:dyDescent="0.25">
      <c r="A341" s="5"/>
      <c r="B341" s="6"/>
    </row>
    <row r="342" spans="1:2" x14ac:dyDescent="0.25">
      <c r="A342" s="5"/>
      <c r="B342" s="6"/>
    </row>
    <row r="343" spans="1:2" x14ac:dyDescent="0.25">
      <c r="A343" s="5"/>
      <c r="B343" s="6"/>
    </row>
    <row r="344" spans="1:2" x14ac:dyDescent="0.25">
      <c r="A344" s="5"/>
      <c r="B344" s="6"/>
    </row>
    <row r="345" spans="1:2" x14ac:dyDescent="0.25">
      <c r="A345" s="5"/>
      <c r="B345" s="6"/>
    </row>
    <row r="346" spans="1:2" x14ac:dyDescent="0.25">
      <c r="A346" s="5"/>
      <c r="B346" s="6"/>
    </row>
    <row r="347" spans="1:2" x14ac:dyDescent="0.25">
      <c r="A347" s="5"/>
      <c r="B347" s="6"/>
    </row>
    <row r="348" spans="1:2" x14ac:dyDescent="0.25">
      <c r="A348" s="5"/>
      <c r="B348" s="6"/>
    </row>
    <row r="349" spans="1:2" x14ac:dyDescent="0.25">
      <c r="A349" s="5"/>
      <c r="B349" s="6"/>
    </row>
    <row r="350" spans="1:2" x14ac:dyDescent="0.25">
      <c r="A350" s="5"/>
      <c r="B350" s="6"/>
    </row>
    <row r="351" spans="1:2" x14ac:dyDescent="0.25">
      <c r="A351" s="5"/>
      <c r="B351" s="6"/>
    </row>
    <row r="352" spans="1:2" x14ac:dyDescent="0.25">
      <c r="A352" s="5"/>
      <c r="B352" s="6"/>
    </row>
    <row r="353" spans="1:2" x14ac:dyDescent="0.25">
      <c r="A353" s="5"/>
      <c r="B353" s="6"/>
    </row>
    <row r="354" spans="1:2" x14ac:dyDescent="0.25">
      <c r="A354" s="5"/>
      <c r="B354" s="6"/>
    </row>
    <row r="355" spans="1:2" x14ac:dyDescent="0.25">
      <c r="A355" s="5"/>
      <c r="B355" s="6"/>
    </row>
    <row r="356" spans="1:2" x14ac:dyDescent="0.25">
      <c r="A356" s="5"/>
      <c r="B356" s="6"/>
    </row>
    <row r="357" spans="1:2" x14ac:dyDescent="0.25">
      <c r="A357" s="5"/>
      <c r="B357" s="6"/>
    </row>
    <row r="358" spans="1:2" x14ac:dyDescent="0.25">
      <c r="A358" s="5"/>
      <c r="B358" s="6"/>
    </row>
    <row r="359" spans="1:2" x14ac:dyDescent="0.25">
      <c r="A359" s="5"/>
      <c r="B359" s="6"/>
    </row>
    <row r="360" spans="1:2" x14ac:dyDescent="0.25">
      <c r="A360" s="5"/>
      <c r="B360" s="6"/>
    </row>
    <row r="361" spans="1:2" x14ac:dyDescent="0.25">
      <c r="A361" s="5"/>
      <c r="B361" s="6"/>
    </row>
    <row r="362" spans="1:2" x14ac:dyDescent="0.25">
      <c r="A362" s="5"/>
      <c r="B362" s="6"/>
    </row>
    <row r="363" spans="1:2" x14ac:dyDescent="0.25">
      <c r="A363" s="5"/>
      <c r="B363" s="6"/>
    </row>
    <row r="364" spans="1:2" x14ac:dyDescent="0.25">
      <c r="A364" s="5"/>
      <c r="B364" s="6"/>
    </row>
    <row r="365" spans="1:2" x14ac:dyDescent="0.25">
      <c r="A365" s="5"/>
      <c r="B365" s="6"/>
    </row>
    <row r="366" spans="1:2" x14ac:dyDescent="0.25">
      <c r="A366" s="5"/>
      <c r="B366" s="6"/>
    </row>
    <row r="367" spans="1:2" x14ac:dyDescent="0.25">
      <c r="A367" s="5"/>
      <c r="B367" s="6"/>
    </row>
    <row r="368" spans="1:2" x14ac:dyDescent="0.25">
      <c r="A368" s="5"/>
      <c r="B368" s="6"/>
    </row>
    <row r="369" spans="1:2" x14ac:dyDescent="0.25">
      <c r="A369" s="5"/>
      <c r="B369" s="6"/>
    </row>
    <row r="370" spans="1:2" x14ac:dyDescent="0.25">
      <c r="A370" s="5"/>
      <c r="B370" s="6"/>
    </row>
    <row r="371" spans="1:2" x14ac:dyDescent="0.25">
      <c r="A371" s="5"/>
      <c r="B371" s="6"/>
    </row>
    <row r="372" spans="1:2" x14ac:dyDescent="0.25">
      <c r="A372" s="5"/>
      <c r="B372" s="6"/>
    </row>
    <row r="373" spans="1:2" x14ac:dyDescent="0.25">
      <c r="A373" s="5"/>
      <c r="B373" s="6"/>
    </row>
    <row r="374" spans="1:2" x14ac:dyDescent="0.25">
      <c r="A374" s="5"/>
      <c r="B374" s="6"/>
    </row>
    <row r="375" spans="1:2" x14ac:dyDescent="0.25">
      <c r="A375" s="5"/>
      <c r="B375" s="6"/>
    </row>
    <row r="376" spans="1:2" x14ac:dyDescent="0.25">
      <c r="A376" s="5"/>
      <c r="B376" s="6"/>
    </row>
    <row r="377" spans="1:2" x14ac:dyDescent="0.25">
      <c r="A377" s="5"/>
      <c r="B377" s="6"/>
    </row>
    <row r="378" spans="1:2" x14ac:dyDescent="0.25">
      <c r="A378" s="5"/>
      <c r="B378" s="6"/>
    </row>
    <row r="379" spans="1:2" x14ac:dyDescent="0.25">
      <c r="A379" s="5"/>
      <c r="B379" s="6"/>
    </row>
    <row r="380" spans="1:2" x14ac:dyDescent="0.25">
      <c r="A380" s="5"/>
      <c r="B380" s="6"/>
    </row>
    <row r="381" spans="1:2" x14ac:dyDescent="0.25">
      <c r="A381" s="5"/>
      <c r="B381" s="6"/>
    </row>
    <row r="382" spans="1:2" x14ac:dyDescent="0.25">
      <c r="A382" s="5"/>
      <c r="B382" s="6"/>
    </row>
    <row r="383" spans="1:2" x14ac:dyDescent="0.25">
      <c r="A383" s="5"/>
      <c r="B383" s="6"/>
    </row>
    <row r="384" spans="1:2" x14ac:dyDescent="0.25">
      <c r="A384" s="5"/>
      <c r="B384" s="6"/>
    </row>
    <row r="385" spans="1:2" x14ac:dyDescent="0.25">
      <c r="A385" s="5"/>
      <c r="B385" s="6"/>
    </row>
    <row r="386" spans="1:2" x14ac:dyDescent="0.25">
      <c r="A386" s="5"/>
      <c r="B386" s="6"/>
    </row>
    <row r="387" spans="1:2" x14ac:dyDescent="0.25">
      <c r="A387" s="5"/>
      <c r="B387" s="6"/>
    </row>
    <row r="388" spans="1:2" x14ac:dyDescent="0.25">
      <c r="A388" s="5"/>
      <c r="B388" s="6"/>
    </row>
    <row r="389" spans="1:2" x14ac:dyDescent="0.25">
      <c r="A389" s="5"/>
      <c r="B389" s="6"/>
    </row>
    <row r="390" spans="1:2" x14ac:dyDescent="0.25">
      <c r="A390" s="5"/>
      <c r="B390" s="6"/>
    </row>
    <row r="391" spans="1:2" x14ac:dyDescent="0.25">
      <c r="A391" s="5"/>
      <c r="B391" s="6"/>
    </row>
    <row r="392" spans="1:2" x14ac:dyDescent="0.25">
      <c r="A392" s="5"/>
      <c r="B392" s="6"/>
    </row>
    <row r="393" spans="1:2" x14ac:dyDescent="0.25">
      <c r="A393" s="5"/>
      <c r="B393" s="6"/>
    </row>
    <row r="394" spans="1:2" x14ac:dyDescent="0.25">
      <c r="A394" s="5"/>
      <c r="B394" s="6"/>
    </row>
    <row r="395" spans="1:2" x14ac:dyDescent="0.25">
      <c r="A395" s="5"/>
      <c r="B395" s="6"/>
    </row>
    <row r="396" spans="1:2" x14ac:dyDescent="0.25">
      <c r="A396" s="5"/>
      <c r="B396" s="6"/>
    </row>
    <row r="397" spans="1:2" x14ac:dyDescent="0.25">
      <c r="A397" s="5"/>
      <c r="B397" s="6"/>
    </row>
    <row r="398" spans="1:2" x14ac:dyDescent="0.25">
      <c r="A398" s="5"/>
      <c r="B398" s="6"/>
    </row>
    <row r="399" spans="1:2" x14ac:dyDescent="0.25">
      <c r="A399" s="5"/>
      <c r="B399" s="6"/>
    </row>
    <row r="400" spans="1:2" x14ac:dyDescent="0.25">
      <c r="A400" s="5"/>
      <c r="B400" s="6"/>
    </row>
    <row r="401" spans="1:2" x14ac:dyDescent="0.25">
      <c r="A401" s="5"/>
      <c r="B401" s="6"/>
    </row>
    <row r="402" spans="1:2" x14ac:dyDescent="0.25">
      <c r="A402" s="5"/>
      <c r="B402" s="6"/>
    </row>
    <row r="403" spans="1:2" x14ac:dyDescent="0.25">
      <c r="A403" s="5"/>
      <c r="B403" s="6"/>
    </row>
    <row r="404" spans="1:2" x14ac:dyDescent="0.25">
      <c r="A404" s="5"/>
      <c r="B404" s="6"/>
    </row>
    <row r="405" spans="1:2" x14ac:dyDescent="0.25">
      <c r="A405" s="5"/>
      <c r="B405" s="6"/>
    </row>
    <row r="406" spans="1:2" x14ac:dyDescent="0.25">
      <c r="A406" s="5"/>
      <c r="B406" s="6"/>
    </row>
    <row r="407" spans="1:2" x14ac:dyDescent="0.25">
      <c r="A407" s="5"/>
      <c r="B407" s="6"/>
    </row>
    <row r="408" spans="1:2" x14ac:dyDescent="0.25">
      <c r="A408" s="5"/>
      <c r="B408" s="6"/>
    </row>
    <row r="409" spans="1:2" x14ac:dyDescent="0.25">
      <c r="A409" s="5"/>
      <c r="B409" s="6"/>
    </row>
    <row r="410" spans="1:2" x14ac:dyDescent="0.25">
      <c r="A410" s="5"/>
      <c r="B410" s="6"/>
    </row>
    <row r="411" spans="1:2" x14ac:dyDescent="0.25">
      <c r="A411" s="5"/>
      <c r="B411" s="6"/>
    </row>
    <row r="412" spans="1:2" x14ac:dyDescent="0.25">
      <c r="A412" s="5"/>
      <c r="B412" s="6"/>
    </row>
    <row r="413" spans="1:2" x14ac:dyDescent="0.25">
      <c r="A413" s="5"/>
      <c r="B413" s="6"/>
    </row>
    <row r="414" spans="1:2" x14ac:dyDescent="0.25">
      <c r="A414" s="5"/>
      <c r="B414" s="6"/>
    </row>
    <row r="415" spans="1:2" x14ac:dyDescent="0.25">
      <c r="A415" s="5"/>
      <c r="B415" s="6"/>
    </row>
    <row r="416" spans="1:2" x14ac:dyDescent="0.25">
      <c r="A416" s="5"/>
      <c r="B416" s="6"/>
    </row>
    <row r="417" spans="1:2" x14ac:dyDescent="0.25">
      <c r="A417" s="5"/>
      <c r="B417" s="6"/>
    </row>
    <row r="418" spans="1:2" x14ac:dyDescent="0.25">
      <c r="A418" s="5"/>
      <c r="B418" s="6"/>
    </row>
    <row r="419" spans="1:2" x14ac:dyDescent="0.25">
      <c r="A419" s="5"/>
      <c r="B419" s="6"/>
    </row>
    <row r="420" spans="1:2" x14ac:dyDescent="0.25">
      <c r="A420" s="5"/>
      <c r="B420" s="6"/>
    </row>
    <row r="421" spans="1:2" x14ac:dyDescent="0.25">
      <c r="A421" s="5"/>
      <c r="B421" s="6"/>
    </row>
    <row r="422" spans="1:2" x14ac:dyDescent="0.25">
      <c r="A422" s="5"/>
      <c r="B422" s="6"/>
    </row>
    <row r="423" spans="1:2" x14ac:dyDescent="0.25">
      <c r="A423" s="5"/>
      <c r="B423" s="6"/>
    </row>
    <row r="424" spans="1:2" x14ac:dyDescent="0.25">
      <c r="A424" s="5"/>
      <c r="B424" s="6"/>
    </row>
    <row r="425" spans="1:2" x14ac:dyDescent="0.25">
      <c r="A425" s="5"/>
      <c r="B425" s="6"/>
    </row>
    <row r="426" spans="1:2" x14ac:dyDescent="0.25">
      <c r="A426" s="5"/>
      <c r="B426" s="6"/>
    </row>
    <row r="427" spans="1:2" x14ac:dyDescent="0.25">
      <c r="A427" s="5"/>
      <c r="B427" s="6"/>
    </row>
    <row r="428" spans="1:2" x14ac:dyDescent="0.25">
      <c r="A428" s="5"/>
      <c r="B428" s="6"/>
    </row>
    <row r="429" spans="1:2" x14ac:dyDescent="0.25">
      <c r="A429" s="5"/>
      <c r="B429" s="6"/>
    </row>
    <row r="430" spans="1:2" x14ac:dyDescent="0.25">
      <c r="A430" s="5"/>
      <c r="B430" s="6"/>
    </row>
    <row r="431" spans="1:2" x14ac:dyDescent="0.25">
      <c r="A431" s="5"/>
      <c r="B431" s="6"/>
    </row>
    <row r="432" spans="1:2" x14ac:dyDescent="0.25">
      <c r="A432" s="5"/>
      <c r="B432" s="6"/>
    </row>
    <row r="433" spans="1:2" x14ac:dyDescent="0.25">
      <c r="A433" s="5"/>
      <c r="B433" s="6"/>
    </row>
    <row r="434" spans="1:2" x14ac:dyDescent="0.25">
      <c r="A434" s="5"/>
      <c r="B434" s="6"/>
    </row>
    <row r="435" spans="1:2" x14ac:dyDescent="0.25">
      <c r="A435" s="5"/>
      <c r="B435" s="6"/>
    </row>
    <row r="436" spans="1:2" x14ac:dyDescent="0.25">
      <c r="A436" s="5"/>
      <c r="B436" s="6"/>
    </row>
    <row r="437" spans="1:2" x14ac:dyDescent="0.25">
      <c r="A437" s="5"/>
      <c r="B437" s="6"/>
    </row>
    <row r="438" spans="1:2" x14ac:dyDescent="0.25">
      <c r="A438" s="5"/>
      <c r="B438" s="6"/>
    </row>
    <row r="439" spans="1:2" x14ac:dyDescent="0.25">
      <c r="A439" s="5"/>
      <c r="B439" s="6"/>
    </row>
    <row r="440" spans="1:2" x14ac:dyDescent="0.25">
      <c r="A440" s="5"/>
      <c r="B440" s="6"/>
    </row>
    <row r="441" spans="1:2" x14ac:dyDescent="0.25">
      <c r="A441" s="5"/>
      <c r="B441" s="6"/>
    </row>
    <row r="442" spans="1:2" x14ac:dyDescent="0.25">
      <c r="A442" s="5"/>
      <c r="B442" s="6"/>
    </row>
    <row r="443" spans="1:2" x14ac:dyDescent="0.25">
      <c r="A443" s="5"/>
      <c r="B443" s="6"/>
    </row>
    <row r="444" spans="1:2" x14ac:dyDescent="0.25">
      <c r="A444" s="5"/>
      <c r="B444" s="6"/>
    </row>
    <row r="445" spans="1:2" x14ac:dyDescent="0.25">
      <c r="A445" s="5"/>
      <c r="B445" s="6"/>
    </row>
    <row r="446" spans="1:2" x14ac:dyDescent="0.25">
      <c r="A446" s="5"/>
      <c r="B446" s="6"/>
    </row>
    <row r="447" spans="1:2" x14ac:dyDescent="0.25">
      <c r="A447" s="5"/>
      <c r="B447" s="6"/>
    </row>
    <row r="448" spans="1:2" x14ac:dyDescent="0.25">
      <c r="A448" s="5"/>
      <c r="B448" s="6"/>
    </row>
    <row r="449" spans="1:2" x14ac:dyDescent="0.25">
      <c r="A449" s="5"/>
      <c r="B449" s="6"/>
    </row>
    <row r="450" spans="1:2" x14ac:dyDescent="0.25">
      <c r="A450" s="5"/>
      <c r="B450" s="6"/>
    </row>
    <row r="451" spans="1:2" x14ac:dyDescent="0.25">
      <c r="A451" s="5"/>
      <c r="B451" s="6"/>
    </row>
    <row r="452" spans="1:2" x14ac:dyDescent="0.25">
      <c r="A452" s="5"/>
      <c r="B452" s="6"/>
    </row>
    <row r="453" spans="1:2" x14ac:dyDescent="0.25">
      <c r="A453" s="5"/>
      <c r="B453" s="6"/>
    </row>
    <row r="454" spans="1:2" x14ac:dyDescent="0.25">
      <c r="A454" s="5"/>
      <c r="B454" s="6"/>
    </row>
    <row r="455" spans="1:2" x14ac:dyDescent="0.25">
      <c r="A455" s="5"/>
      <c r="B455" s="6"/>
    </row>
    <row r="456" spans="1:2" x14ac:dyDescent="0.25">
      <c r="A456" s="5"/>
      <c r="B456" s="6"/>
    </row>
    <row r="457" spans="1:2" x14ac:dyDescent="0.25">
      <c r="A457" s="5"/>
      <c r="B457" s="6"/>
    </row>
    <row r="458" spans="1:2" x14ac:dyDescent="0.25">
      <c r="A458" s="5"/>
      <c r="B458" s="6"/>
    </row>
    <row r="459" spans="1:2" x14ac:dyDescent="0.25">
      <c r="A459" s="5"/>
      <c r="B459" s="6"/>
    </row>
    <row r="460" spans="1:2" x14ac:dyDescent="0.25">
      <c r="A460" s="5"/>
      <c r="B460" s="6"/>
    </row>
    <row r="461" spans="1:2" x14ac:dyDescent="0.25">
      <c r="A461" s="5"/>
      <c r="B461" s="6"/>
    </row>
    <row r="462" spans="1:2" x14ac:dyDescent="0.25">
      <c r="A462" s="5"/>
      <c r="B462" s="6"/>
    </row>
    <row r="463" spans="1:2" x14ac:dyDescent="0.25">
      <c r="A463" s="5"/>
      <c r="B463" s="6"/>
    </row>
    <row r="464" spans="1:2" x14ac:dyDescent="0.25">
      <c r="A464" s="5"/>
      <c r="B464" s="6"/>
    </row>
    <row r="465" spans="1:2" x14ac:dyDescent="0.25">
      <c r="A465" s="5"/>
      <c r="B465" s="6"/>
    </row>
    <row r="466" spans="1:2" x14ac:dyDescent="0.25">
      <c r="A466" s="5"/>
      <c r="B466" s="6"/>
    </row>
    <row r="467" spans="1:2" x14ac:dyDescent="0.25">
      <c r="A467" s="5"/>
      <c r="B467" s="6"/>
    </row>
    <row r="468" spans="1:2" x14ac:dyDescent="0.25">
      <c r="A468" s="5"/>
      <c r="B468" s="6"/>
    </row>
    <row r="469" spans="1:2" x14ac:dyDescent="0.25">
      <c r="A469" s="5"/>
      <c r="B469" s="6"/>
    </row>
    <row r="470" spans="1:2" x14ac:dyDescent="0.25">
      <c r="A470" s="5"/>
      <c r="B470" s="6"/>
    </row>
    <row r="471" spans="1:2" x14ac:dyDescent="0.25">
      <c r="A471" s="5"/>
      <c r="B471" s="6"/>
    </row>
    <row r="472" spans="1:2" x14ac:dyDescent="0.25">
      <c r="A472" s="5"/>
      <c r="B472" s="6"/>
    </row>
    <row r="473" spans="1:2" x14ac:dyDescent="0.25">
      <c r="A473" s="5"/>
      <c r="B473" s="6"/>
    </row>
    <row r="474" spans="1:2" x14ac:dyDescent="0.25">
      <c r="A474" s="5"/>
      <c r="B474" s="6"/>
    </row>
    <row r="475" spans="1:2" x14ac:dyDescent="0.25">
      <c r="A475" s="5"/>
      <c r="B475" s="6"/>
    </row>
    <row r="476" spans="1:2" x14ac:dyDescent="0.25">
      <c r="A476" s="5"/>
      <c r="B476" s="6"/>
    </row>
    <row r="477" spans="1:2" x14ac:dyDescent="0.25">
      <c r="A477" s="5"/>
      <c r="B477" s="6"/>
    </row>
    <row r="478" spans="1:2" x14ac:dyDescent="0.25">
      <c r="A478" s="5"/>
      <c r="B478" s="6"/>
    </row>
    <row r="479" spans="1:2" x14ac:dyDescent="0.25">
      <c r="A479" s="5"/>
      <c r="B479" s="6"/>
    </row>
    <row r="480" spans="1:2" x14ac:dyDescent="0.25">
      <c r="A480" s="5"/>
      <c r="B480" s="6"/>
    </row>
    <row r="481" spans="1:2" x14ac:dyDescent="0.25">
      <c r="A481" s="5"/>
      <c r="B481" s="6"/>
    </row>
    <row r="482" spans="1:2" x14ac:dyDescent="0.25">
      <c r="A482" s="5"/>
      <c r="B482" s="6"/>
    </row>
    <row r="483" spans="1:2" x14ac:dyDescent="0.25">
      <c r="A483" s="5"/>
      <c r="B483" s="6"/>
    </row>
    <row r="484" spans="1:2" x14ac:dyDescent="0.25">
      <c r="A484" s="5"/>
      <c r="B484" s="6"/>
    </row>
    <row r="485" spans="1:2" x14ac:dyDescent="0.25">
      <c r="A485" s="5"/>
      <c r="B485" s="6"/>
    </row>
    <row r="486" spans="1:2" x14ac:dyDescent="0.25">
      <c r="A486" s="5"/>
      <c r="B486" s="6"/>
    </row>
    <row r="487" spans="1:2" x14ac:dyDescent="0.25">
      <c r="A487" s="5"/>
      <c r="B487" s="6"/>
    </row>
    <row r="488" spans="1:2" x14ac:dyDescent="0.25">
      <c r="A488" s="5"/>
      <c r="B488" s="6"/>
    </row>
    <row r="489" spans="1:2" x14ac:dyDescent="0.25">
      <c r="A489" s="5"/>
      <c r="B489" s="6"/>
    </row>
    <row r="490" spans="1:2" x14ac:dyDescent="0.25">
      <c r="A490" s="5"/>
      <c r="B490" s="6"/>
    </row>
    <row r="491" spans="1:2" x14ac:dyDescent="0.25">
      <c r="A491" s="5"/>
      <c r="B491" s="6"/>
    </row>
    <row r="492" spans="1:2" x14ac:dyDescent="0.25">
      <c r="A492" s="5"/>
      <c r="B492" s="6"/>
    </row>
    <row r="493" spans="1:2" x14ac:dyDescent="0.25">
      <c r="A493" s="5"/>
      <c r="B493" s="6"/>
    </row>
    <row r="494" spans="1:2" x14ac:dyDescent="0.25">
      <c r="A494" s="5"/>
      <c r="B494" s="6"/>
    </row>
    <row r="495" spans="1:2" x14ac:dyDescent="0.25">
      <c r="A495" s="5"/>
      <c r="B495" s="6"/>
    </row>
    <row r="496" spans="1:2" x14ac:dyDescent="0.25">
      <c r="A496" s="5"/>
      <c r="B496" s="6"/>
    </row>
    <row r="497" spans="1:2" x14ac:dyDescent="0.25">
      <c r="A497" s="5"/>
      <c r="B497" s="6"/>
    </row>
    <row r="498" spans="1:2" x14ac:dyDescent="0.25">
      <c r="A498" s="5"/>
      <c r="B498" s="6"/>
    </row>
    <row r="499" spans="1:2" x14ac:dyDescent="0.25">
      <c r="A499" s="5"/>
      <c r="B499" s="6"/>
    </row>
    <row r="500" spans="1:2" x14ac:dyDescent="0.25">
      <c r="A500" s="5"/>
      <c r="B500" s="6"/>
    </row>
    <row r="501" spans="1:2" x14ac:dyDescent="0.25">
      <c r="A501" s="5"/>
      <c r="B501" s="6"/>
    </row>
    <row r="502" spans="1:2" x14ac:dyDescent="0.25">
      <c r="A502" s="5"/>
      <c r="B502" s="6"/>
    </row>
    <row r="503" spans="1:2" x14ac:dyDescent="0.25">
      <c r="A503" s="5"/>
      <c r="B503" s="6"/>
    </row>
    <row r="504" spans="1:2" x14ac:dyDescent="0.25">
      <c r="A504" s="5"/>
      <c r="B504" s="6"/>
    </row>
    <row r="505" spans="1:2" x14ac:dyDescent="0.25">
      <c r="A505" s="5"/>
      <c r="B505" s="6"/>
    </row>
    <row r="506" spans="1:2" x14ac:dyDescent="0.25">
      <c r="A506" s="5"/>
      <c r="B506" s="6"/>
    </row>
    <row r="507" spans="1:2" x14ac:dyDescent="0.25">
      <c r="A507" s="5"/>
      <c r="B507" s="6"/>
    </row>
    <row r="508" spans="1:2" x14ac:dyDescent="0.25">
      <c r="A508" s="5"/>
      <c r="B508" s="6"/>
    </row>
    <row r="509" spans="1:2" x14ac:dyDescent="0.25">
      <c r="A509" s="5"/>
      <c r="B509" s="6"/>
    </row>
    <row r="510" spans="1:2" x14ac:dyDescent="0.25">
      <c r="A510" s="5"/>
      <c r="B510" s="6"/>
    </row>
    <row r="511" spans="1:2" x14ac:dyDescent="0.25">
      <c r="A511" s="5"/>
      <c r="B511" s="6"/>
    </row>
    <row r="512" spans="1:2" x14ac:dyDescent="0.25">
      <c r="A512" s="5"/>
      <c r="B512" s="6"/>
    </row>
    <row r="513" spans="1:2" x14ac:dyDescent="0.25">
      <c r="A513" s="5"/>
      <c r="B513" s="6"/>
    </row>
    <row r="514" spans="1:2" x14ac:dyDescent="0.25">
      <c r="A514" s="5"/>
      <c r="B514" s="6"/>
    </row>
    <row r="515" spans="1:2" x14ac:dyDescent="0.25">
      <c r="A515" s="5"/>
      <c r="B515" s="6"/>
    </row>
    <row r="516" spans="1:2" x14ac:dyDescent="0.25">
      <c r="A516" s="5"/>
      <c r="B516" s="6"/>
    </row>
    <row r="517" spans="1:2" x14ac:dyDescent="0.25">
      <c r="A517" s="5"/>
      <c r="B517" s="6"/>
    </row>
    <row r="518" spans="1:2" x14ac:dyDescent="0.25">
      <c r="A518" s="5"/>
      <c r="B518" s="6"/>
    </row>
    <row r="519" spans="1:2" x14ac:dyDescent="0.25">
      <c r="A519" s="5"/>
      <c r="B519" s="6"/>
    </row>
    <row r="520" spans="1:2" x14ac:dyDescent="0.25">
      <c r="A520" s="5"/>
      <c r="B520" s="6"/>
    </row>
    <row r="521" spans="1:2" x14ac:dyDescent="0.25">
      <c r="A521" s="5"/>
      <c r="B521" s="6"/>
    </row>
    <row r="522" spans="1:2" x14ac:dyDescent="0.25">
      <c r="A522" s="5"/>
      <c r="B522" s="6"/>
    </row>
    <row r="523" spans="1:2" x14ac:dyDescent="0.25">
      <c r="A523" s="5"/>
      <c r="B523" s="6"/>
    </row>
    <row r="524" spans="1:2" x14ac:dyDescent="0.25">
      <c r="A524" s="5"/>
      <c r="B524" s="6"/>
    </row>
    <row r="525" spans="1:2" x14ac:dyDescent="0.25">
      <c r="A525" s="5"/>
      <c r="B525" s="6"/>
    </row>
    <row r="526" spans="1:2" x14ac:dyDescent="0.25">
      <c r="A526" s="5"/>
      <c r="B526" s="6"/>
    </row>
    <row r="527" spans="1:2" x14ac:dyDescent="0.25">
      <c r="A527" s="5"/>
      <c r="B527" s="6"/>
    </row>
    <row r="528" spans="1:2" x14ac:dyDescent="0.25">
      <c r="A528" s="5"/>
      <c r="B528" s="6"/>
    </row>
    <row r="529" spans="1:2" x14ac:dyDescent="0.25">
      <c r="A529" s="5"/>
      <c r="B529" s="6"/>
    </row>
    <row r="530" spans="1:2" x14ac:dyDescent="0.25">
      <c r="A530" s="5"/>
      <c r="B530" s="6"/>
    </row>
    <row r="531" spans="1:2" x14ac:dyDescent="0.25">
      <c r="A531" s="5"/>
      <c r="B531" s="6"/>
    </row>
    <row r="532" spans="1:2" x14ac:dyDescent="0.25">
      <c r="A532" s="5"/>
      <c r="B532" s="6"/>
    </row>
    <row r="533" spans="1:2" x14ac:dyDescent="0.25">
      <c r="A533" s="5"/>
      <c r="B533" s="6"/>
    </row>
    <row r="534" spans="1:2" x14ac:dyDescent="0.25">
      <c r="A534" s="5"/>
      <c r="B534" s="6"/>
    </row>
    <row r="535" spans="1:2" x14ac:dyDescent="0.25">
      <c r="A535" s="5"/>
      <c r="B535" s="6"/>
    </row>
    <row r="536" spans="1:2" x14ac:dyDescent="0.25">
      <c r="A536" s="5"/>
      <c r="B536" s="6"/>
    </row>
    <row r="537" spans="1:2" x14ac:dyDescent="0.25">
      <c r="A537" s="5"/>
      <c r="B537" s="6"/>
    </row>
    <row r="538" spans="1:2" x14ac:dyDescent="0.25">
      <c r="A538" s="5"/>
      <c r="B538" s="6"/>
    </row>
    <row r="539" spans="1:2" x14ac:dyDescent="0.25">
      <c r="A539" s="5"/>
      <c r="B539" s="6"/>
    </row>
    <row r="540" spans="1:2" x14ac:dyDescent="0.25">
      <c r="A540" s="5"/>
      <c r="B540" s="6"/>
    </row>
    <row r="541" spans="1:2" x14ac:dyDescent="0.25">
      <c r="A541" s="5"/>
      <c r="B541" s="6"/>
    </row>
    <row r="542" spans="1:2" x14ac:dyDescent="0.25">
      <c r="A542" s="5"/>
      <c r="B542" s="6"/>
    </row>
    <row r="543" spans="1:2" x14ac:dyDescent="0.25">
      <c r="A543" s="5"/>
      <c r="B543" s="6"/>
    </row>
    <row r="544" spans="1:2" x14ac:dyDescent="0.25">
      <c r="A544" s="5"/>
      <c r="B544" s="6"/>
    </row>
    <row r="545" spans="1:2" x14ac:dyDescent="0.25">
      <c r="A545" s="5"/>
      <c r="B545" s="6"/>
    </row>
    <row r="546" spans="1:2" x14ac:dyDescent="0.25">
      <c r="A546" s="5"/>
      <c r="B546" s="6"/>
    </row>
    <row r="547" spans="1:2" x14ac:dyDescent="0.25">
      <c r="A547" s="5"/>
      <c r="B547" s="6"/>
    </row>
    <row r="548" spans="1:2" x14ac:dyDescent="0.25">
      <c r="A548" s="5"/>
      <c r="B548" s="6"/>
    </row>
    <row r="549" spans="1:2" x14ac:dyDescent="0.25">
      <c r="A549" s="5"/>
      <c r="B549" s="6"/>
    </row>
    <row r="550" spans="1:2" x14ac:dyDescent="0.25">
      <c r="A550" s="5"/>
      <c r="B550" s="6"/>
    </row>
    <row r="551" spans="1:2" x14ac:dyDescent="0.25">
      <c r="A551" s="5"/>
      <c r="B551" s="6"/>
    </row>
    <row r="552" spans="1:2" x14ac:dyDescent="0.25">
      <c r="A552" s="5"/>
      <c r="B552" s="6"/>
    </row>
    <row r="553" spans="1:2" x14ac:dyDescent="0.25">
      <c r="A553" s="5"/>
      <c r="B553" s="6"/>
    </row>
    <row r="554" spans="1:2" x14ac:dyDescent="0.25">
      <c r="A554" s="5"/>
      <c r="B554" s="6"/>
    </row>
    <row r="555" spans="1:2" x14ac:dyDescent="0.25">
      <c r="A555" s="5"/>
      <c r="B555" s="6"/>
    </row>
    <row r="556" spans="1:2" x14ac:dyDescent="0.25">
      <c r="A556" s="5"/>
      <c r="B556" s="6"/>
    </row>
    <row r="557" spans="1:2" x14ac:dyDescent="0.25">
      <c r="A557" s="5"/>
      <c r="B557" s="6"/>
    </row>
    <row r="558" spans="1:2" x14ac:dyDescent="0.25">
      <c r="A558" s="5"/>
      <c r="B558" s="6"/>
    </row>
    <row r="559" spans="1:2" x14ac:dyDescent="0.25">
      <c r="A559" s="5"/>
      <c r="B559" s="6"/>
    </row>
    <row r="560" spans="1:2" x14ac:dyDescent="0.25">
      <c r="A560" s="5"/>
      <c r="B560" s="6"/>
    </row>
    <row r="561" spans="1:2" x14ac:dyDescent="0.25">
      <c r="A561" s="5"/>
      <c r="B561" s="6"/>
    </row>
    <row r="562" spans="1:2" x14ac:dyDescent="0.25">
      <c r="A562" s="5"/>
      <c r="B562" s="6"/>
    </row>
    <row r="563" spans="1:2" x14ac:dyDescent="0.25">
      <c r="A563" s="5"/>
      <c r="B563" s="6"/>
    </row>
    <row r="564" spans="1:2" x14ac:dyDescent="0.25">
      <c r="A564" s="5"/>
      <c r="B564" s="6"/>
    </row>
    <row r="565" spans="1:2" x14ac:dyDescent="0.25">
      <c r="A565" s="5"/>
      <c r="B565" s="6"/>
    </row>
    <row r="566" spans="1:2" x14ac:dyDescent="0.25">
      <c r="A566" s="5"/>
      <c r="B566" s="6"/>
    </row>
    <row r="567" spans="1:2" x14ac:dyDescent="0.25">
      <c r="A567" s="5"/>
      <c r="B567" s="6"/>
    </row>
    <row r="568" spans="1:2" x14ac:dyDescent="0.25">
      <c r="A568" s="5"/>
      <c r="B568" s="6"/>
    </row>
    <row r="569" spans="1:2" x14ac:dyDescent="0.25">
      <c r="A569" s="5"/>
      <c r="B569" s="6"/>
    </row>
    <row r="570" spans="1:2" x14ac:dyDescent="0.25">
      <c r="A570" s="5"/>
      <c r="B570" s="6"/>
    </row>
    <row r="571" spans="1:2" x14ac:dyDescent="0.25">
      <c r="A571" s="5"/>
      <c r="B571" s="6"/>
    </row>
    <row r="572" spans="1:2" x14ac:dyDescent="0.25">
      <c r="A572" s="5"/>
      <c r="B572" s="6"/>
    </row>
    <row r="573" spans="1:2" x14ac:dyDescent="0.25">
      <c r="A573" s="5"/>
      <c r="B573" s="6"/>
    </row>
    <row r="574" spans="1:2" x14ac:dyDescent="0.25">
      <c r="A574" s="5"/>
      <c r="B574" s="6"/>
    </row>
    <row r="575" spans="1:2" x14ac:dyDescent="0.25">
      <c r="A575" s="5"/>
      <c r="B575" s="6"/>
    </row>
    <row r="576" spans="1:2" x14ac:dyDescent="0.25">
      <c r="A576" s="5"/>
      <c r="B576" s="6"/>
    </row>
    <row r="577" spans="1:2" x14ac:dyDescent="0.25">
      <c r="A577" s="5"/>
      <c r="B577" s="6"/>
    </row>
    <row r="578" spans="1:2" x14ac:dyDescent="0.25">
      <c r="A578" s="5"/>
      <c r="B578" s="6"/>
    </row>
    <row r="579" spans="1:2" x14ac:dyDescent="0.25">
      <c r="A579" s="5"/>
      <c r="B579" s="6"/>
    </row>
    <row r="580" spans="1:2" x14ac:dyDescent="0.25">
      <c r="A580" s="5"/>
      <c r="B580" s="6"/>
    </row>
    <row r="581" spans="1:2" x14ac:dyDescent="0.25">
      <c r="A581" s="5"/>
      <c r="B581" s="6"/>
    </row>
    <row r="582" spans="1:2" x14ac:dyDescent="0.25">
      <c r="A582" s="5"/>
      <c r="B582" s="6"/>
    </row>
    <row r="583" spans="1:2" x14ac:dyDescent="0.25">
      <c r="A583" s="5"/>
      <c r="B583" s="6"/>
    </row>
    <row r="584" spans="1:2" x14ac:dyDescent="0.25">
      <c r="A584" s="5"/>
      <c r="B584" s="6"/>
    </row>
    <row r="585" spans="1:2" x14ac:dyDescent="0.25">
      <c r="A585" s="5"/>
      <c r="B585" s="6"/>
    </row>
    <row r="586" spans="1:2" x14ac:dyDescent="0.25">
      <c r="A586" s="5"/>
      <c r="B586" s="6"/>
    </row>
    <row r="587" spans="1:2" x14ac:dyDescent="0.25">
      <c r="A587" s="5"/>
      <c r="B587" s="6"/>
    </row>
    <row r="588" spans="1:2" x14ac:dyDescent="0.25">
      <c r="A588" s="5"/>
      <c r="B588" s="6"/>
    </row>
    <row r="589" spans="1:2" x14ac:dyDescent="0.25">
      <c r="A589" s="5"/>
      <c r="B589" s="6"/>
    </row>
    <row r="590" spans="1:2" x14ac:dyDescent="0.25">
      <c r="A590" s="5"/>
      <c r="B590" s="6"/>
    </row>
    <row r="591" spans="1:2" x14ac:dyDescent="0.25">
      <c r="A591" s="5"/>
      <c r="B591" s="6"/>
    </row>
    <row r="592" spans="1:2" x14ac:dyDescent="0.25">
      <c r="A592" s="5"/>
      <c r="B592" s="6"/>
    </row>
    <row r="593" spans="1:2" x14ac:dyDescent="0.25">
      <c r="A593" s="5"/>
      <c r="B593" s="6"/>
    </row>
    <row r="594" spans="1:2" x14ac:dyDescent="0.25">
      <c r="A594" s="5"/>
      <c r="B594" s="6"/>
    </row>
    <row r="595" spans="1:2" x14ac:dyDescent="0.25">
      <c r="A595" s="5"/>
      <c r="B595" s="6"/>
    </row>
    <row r="596" spans="1:2" x14ac:dyDescent="0.25">
      <c r="A596" s="5"/>
      <c r="B596" s="6"/>
    </row>
    <row r="597" spans="1:2" x14ac:dyDescent="0.25">
      <c r="A597" s="5"/>
      <c r="B597" s="6"/>
    </row>
    <row r="598" spans="1:2" x14ac:dyDescent="0.25">
      <c r="A598" s="5"/>
      <c r="B598" s="6"/>
    </row>
    <row r="599" spans="1:2" x14ac:dyDescent="0.25">
      <c r="A599" s="5"/>
      <c r="B599" s="6"/>
    </row>
    <row r="600" spans="1:2" x14ac:dyDescent="0.25">
      <c r="A600" s="5"/>
      <c r="B600" s="6"/>
    </row>
    <row r="601" spans="1:2" x14ac:dyDescent="0.25">
      <c r="A601" s="5"/>
      <c r="B601" s="6"/>
    </row>
    <row r="602" spans="1:2" x14ac:dyDescent="0.25">
      <c r="A602" s="5"/>
      <c r="B602" s="6"/>
    </row>
    <row r="603" spans="1:2" x14ac:dyDescent="0.25">
      <c r="A603" s="5"/>
      <c r="B603" s="6"/>
    </row>
    <row r="604" spans="1:2" x14ac:dyDescent="0.25">
      <c r="A604" s="5"/>
      <c r="B604" s="6"/>
    </row>
    <row r="605" spans="1:2" x14ac:dyDescent="0.25">
      <c r="A605" s="5"/>
      <c r="B605" s="6"/>
    </row>
    <row r="606" spans="1:2" x14ac:dyDescent="0.25">
      <c r="A606" s="5"/>
      <c r="B606" s="6"/>
    </row>
    <row r="607" spans="1:2" x14ac:dyDescent="0.25">
      <c r="A607" s="5"/>
      <c r="B607" s="6"/>
    </row>
    <row r="608" spans="1:2" x14ac:dyDescent="0.25">
      <c r="A608" s="5"/>
      <c r="B608" s="6"/>
    </row>
    <row r="609" spans="1:2" x14ac:dyDescent="0.25">
      <c r="A609" s="5"/>
      <c r="B609" s="6"/>
    </row>
    <row r="610" spans="1:2" x14ac:dyDescent="0.25">
      <c r="A610" s="5"/>
      <c r="B610" s="6"/>
    </row>
    <row r="611" spans="1:2" x14ac:dyDescent="0.25">
      <c r="A611" s="5"/>
      <c r="B611" s="6"/>
    </row>
    <row r="612" spans="1:2" x14ac:dyDescent="0.25">
      <c r="A612" s="5"/>
      <c r="B612" s="6"/>
    </row>
    <row r="613" spans="1:2" x14ac:dyDescent="0.25">
      <c r="A613" s="5"/>
      <c r="B613" s="6"/>
    </row>
    <row r="614" spans="1:2" x14ac:dyDescent="0.25">
      <c r="A614" s="5"/>
      <c r="B614" s="6"/>
    </row>
    <row r="615" spans="1:2" x14ac:dyDescent="0.25">
      <c r="A615" s="5"/>
      <c r="B615" s="6"/>
    </row>
    <row r="616" spans="1:2" x14ac:dyDescent="0.25">
      <c r="A616" s="5"/>
      <c r="B616" s="6"/>
    </row>
    <row r="617" spans="1:2" x14ac:dyDescent="0.25">
      <c r="A617" s="5"/>
      <c r="B617" s="6"/>
    </row>
    <row r="618" spans="1:2" x14ac:dyDescent="0.25">
      <c r="A618" s="5"/>
      <c r="B618" s="6"/>
    </row>
    <row r="619" spans="1:2" x14ac:dyDescent="0.25">
      <c r="A619" s="5"/>
      <c r="B619" s="6"/>
    </row>
    <row r="620" spans="1:2" x14ac:dyDescent="0.25">
      <c r="A620" s="5"/>
      <c r="B620" s="6"/>
    </row>
    <row r="621" spans="1:2" x14ac:dyDescent="0.25">
      <c r="A621" s="5"/>
      <c r="B621" s="6"/>
    </row>
    <row r="622" spans="1:2" x14ac:dyDescent="0.25">
      <c r="A622" s="5"/>
      <c r="B622" s="6"/>
    </row>
    <row r="623" spans="1:2" x14ac:dyDescent="0.25">
      <c r="A623" s="5"/>
      <c r="B623" s="6"/>
    </row>
    <row r="624" spans="1:2" x14ac:dyDescent="0.25">
      <c r="A624" s="5"/>
      <c r="B624" s="6"/>
    </row>
    <row r="625" spans="1:2" x14ac:dyDescent="0.25">
      <c r="A625" s="5"/>
      <c r="B625" s="6"/>
    </row>
    <row r="626" spans="1:2" x14ac:dyDescent="0.25">
      <c r="A626" s="5"/>
      <c r="B626" s="6"/>
    </row>
    <row r="627" spans="1:2" x14ac:dyDescent="0.25">
      <c r="A627" s="5"/>
      <c r="B627" s="6"/>
    </row>
    <row r="628" spans="1:2" x14ac:dyDescent="0.25">
      <c r="A628" s="5"/>
      <c r="B628" s="6"/>
    </row>
    <row r="629" spans="1:2" x14ac:dyDescent="0.25">
      <c r="A629" s="5"/>
      <c r="B629" s="6"/>
    </row>
    <row r="630" spans="1:2" x14ac:dyDescent="0.25">
      <c r="A630" s="5"/>
      <c r="B630" s="6"/>
    </row>
    <row r="631" spans="1:2" x14ac:dyDescent="0.25">
      <c r="A631" s="5"/>
      <c r="B631" s="6"/>
    </row>
    <row r="632" spans="1:2" x14ac:dyDescent="0.25">
      <c r="A632" s="5"/>
      <c r="B632" s="6"/>
    </row>
    <row r="633" spans="1:2" x14ac:dyDescent="0.25">
      <c r="A633" s="5"/>
      <c r="B633" s="6"/>
    </row>
    <row r="634" spans="1:2" x14ac:dyDescent="0.25">
      <c r="A634" s="5"/>
      <c r="B634" s="6"/>
    </row>
    <row r="635" spans="1:2" x14ac:dyDescent="0.25">
      <c r="A635" s="5"/>
      <c r="B635" s="6"/>
    </row>
    <row r="636" spans="1:2" x14ac:dyDescent="0.25">
      <c r="A636" s="5"/>
      <c r="B636" s="6"/>
    </row>
    <row r="637" spans="1:2" x14ac:dyDescent="0.25">
      <c r="A637" s="5"/>
      <c r="B637" s="6"/>
    </row>
    <row r="638" spans="1:2" x14ac:dyDescent="0.25">
      <c r="A638" s="5"/>
      <c r="B638" s="6"/>
    </row>
    <row r="639" spans="1:2" x14ac:dyDescent="0.25">
      <c r="A639" s="5"/>
      <c r="B639" s="6"/>
    </row>
    <row r="640" spans="1:2" x14ac:dyDescent="0.25">
      <c r="A640" s="5"/>
      <c r="B640" s="6"/>
    </row>
    <row r="641" spans="1:2" x14ac:dyDescent="0.25">
      <c r="A641" s="5"/>
      <c r="B641" s="6"/>
    </row>
    <row r="642" spans="1:2" x14ac:dyDescent="0.25">
      <c r="A642" s="5"/>
      <c r="B642" s="6"/>
    </row>
    <row r="643" spans="1:2" x14ac:dyDescent="0.25">
      <c r="A643" s="5"/>
      <c r="B643" s="6"/>
    </row>
    <row r="644" spans="1:2" x14ac:dyDescent="0.25">
      <c r="A644" s="5"/>
      <c r="B644" s="6"/>
    </row>
    <row r="645" spans="1:2" x14ac:dyDescent="0.25">
      <c r="A645" s="5"/>
      <c r="B645" s="6"/>
    </row>
    <row r="646" spans="1:2" x14ac:dyDescent="0.25">
      <c r="A646" s="5"/>
      <c r="B646" s="6"/>
    </row>
    <row r="647" spans="1:2" x14ac:dyDescent="0.25">
      <c r="A647" s="5"/>
      <c r="B647" s="6"/>
    </row>
    <row r="648" spans="1:2" x14ac:dyDescent="0.25">
      <c r="A648" s="5"/>
      <c r="B648" s="6"/>
    </row>
    <row r="649" spans="1:2" x14ac:dyDescent="0.25">
      <c r="A649" s="5"/>
      <c r="B649" s="6"/>
    </row>
    <row r="650" spans="1:2" x14ac:dyDescent="0.25">
      <c r="A650" s="5"/>
      <c r="B650" s="6"/>
    </row>
    <row r="651" spans="1:2" x14ac:dyDescent="0.25">
      <c r="A651" s="5"/>
      <c r="B651" s="6"/>
    </row>
    <row r="652" spans="1:2" x14ac:dyDescent="0.25">
      <c r="A652" s="5"/>
      <c r="B652" s="6"/>
    </row>
    <row r="653" spans="1:2" x14ac:dyDescent="0.25">
      <c r="A653" s="5"/>
      <c r="B653" s="6"/>
    </row>
    <row r="654" spans="1:2" x14ac:dyDescent="0.25">
      <c r="A654" s="5"/>
      <c r="B654" s="6"/>
    </row>
    <row r="655" spans="1:2" x14ac:dyDescent="0.25">
      <c r="A655" s="5"/>
      <c r="B655" s="6"/>
    </row>
    <row r="656" spans="1:2" x14ac:dyDescent="0.25">
      <c r="A656" s="5"/>
      <c r="B656" s="6"/>
    </row>
    <row r="657" spans="1:2" x14ac:dyDescent="0.25">
      <c r="A657" s="5"/>
      <c r="B657" s="6"/>
    </row>
    <row r="658" spans="1:2" x14ac:dyDescent="0.25">
      <c r="A658" s="5"/>
      <c r="B658" s="6"/>
    </row>
    <row r="659" spans="1:2" x14ac:dyDescent="0.25">
      <c r="A659" s="5"/>
      <c r="B659" s="6"/>
    </row>
    <row r="660" spans="1:2" x14ac:dyDescent="0.25">
      <c r="A660" s="5"/>
      <c r="B660" s="6"/>
    </row>
    <row r="661" spans="1:2" x14ac:dyDescent="0.25">
      <c r="A661" s="5"/>
      <c r="B661" s="6"/>
    </row>
    <row r="662" spans="1:2" x14ac:dyDescent="0.25">
      <c r="A662" s="5"/>
      <c r="B662" s="6"/>
    </row>
    <row r="663" spans="1:2" x14ac:dyDescent="0.25">
      <c r="A663" s="5"/>
      <c r="B663" s="6"/>
    </row>
    <row r="664" spans="1:2" x14ac:dyDescent="0.25">
      <c r="A664" s="5"/>
      <c r="B664" s="6"/>
    </row>
    <row r="665" spans="1:2" x14ac:dyDescent="0.25">
      <c r="A665" s="5"/>
      <c r="B665" s="6"/>
    </row>
    <row r="666" spans="1:2" x14ac:dyDescent="0.25">
      <c r="A666" s="5"/>
      <c r="B666" s="6"/>
    </row>
    <row r="667" spans="1:2" x14ac:dyDescent="0.25">
      <c r="A667" s="5"/>
      <c r="B667" s="6"/>
    </row>
    <row r="668" spans="1:2" x14ac:dyDescent="0.25">
      <c r="A668" s="5"/>
      <c r="B668" s="6"/>
    </row>
    <row r="669" spans="1:2" x14ac:dyDescent="0.25">
      <c r="A669" s="5"/>
      <c r="B669" s="6"/>
    </row>
    <row r="670" spans="1:2" x14ac:dyDescent="0.25">
      <c r="A670" s="5"/>
      <c r="B670" s="6"/>
    </row>
    <row r="671" spans="1:2" x14ac:dyDescent="0.25">
      <c r="A671" s="5"/>
      <c r="B671" s="6"/>
    </row>
    <row r="672" spans="1:2" x14ac:dyDescent="0.25">
      <c r="A672" s="5"/>
      <c r="B672" s="6"/>
    </row>
    <row r="673" spans="1:2" x14ac:dyDescent="0.25">
      <c r="A673" s="5"/>
      <c r="B673" s="6"/>
    </row>
    <row r="674" spans="1:2" x14ac:dyDescent="0.25">
      <c r="A674" s="5"/>
      <c r="B674" s="6"/>
    </row>
    <row r="675" spans="1:2" x14ac:dyDescent="0.25">
      <c r="A675" s="5"/>
      <c r="B675" s="6"/>
    </row>
    <row r="676" spans="1:2" x14ac:dyDescent="0.25">
      <c r="A676" s="5"/>
      <c r="B676" s="6"/>
    </row>
    <row r="677" spans="1:2" x14ac:dyDescent="0.25">
      <c r="A677" s="5"/>
      <c r="B677" s="6"/>
    </row>
    <row r="678" spans="1:2" x14ac:dyDescent="0.25">
      <c r="A678" s="5"/>
      <c r="B678" s="6"/>
    </row>
    <row r="679" spans="1:2" x14ac:dyDescent="0.25">
      <c r="A679" s="5"/>
      <c r="B679" s="6"/>
    </row>
    <row r="680" spans="1:2" x14ac:dyDescent="0.25">
      <c r="A680" s="5"/>
      <c r="B680" s="6"/>
    </row>
    <row r="681" spans="1:2" x14ac:dyDescent="0.25">
      <c r="A681" s="5"/>
      <c r="B681" s="6"/>
    </row>
    <row r="682" spans="1:2" x14ac:dyDescent="0.25">
      <c r="A682" s="5"/>
      <c r="B682" s="6"/>
    </row>
    <row r="683" spans="1:2" x14ac:dyDescent="0.25">
      <c r="A683" s="5"/>
      <c r="B683" s="6"/>
    </row>
    <row r="684" spans="1:2" x14ac:dyDescent="0.25">
      <c r="A684" s="5"/>
      <c r="B684" s="6"/>
    </row>
    <row r="685" spans="1:2" x14ac:dyDescent="0.25">
      <c r="A685" s="5"/>
      <c r="B685" s="6"/>
    </row>
    <row r="686" spans="1:2" x14ac:dyDescent="0.25">
      <c r="A686" s="5"/>
      <c r="B686" s="6"/>
    </row>
    <row r="687" spans="1:2" x14ac:dyDescent="0.25">
      <c r="A687" s="5"/>
      <c r="B687" s="6"/>
    </row>
    <row r="688" spans="1:2" x14ac:dyDescent="0.25">
      <c r="A688" s="5"/>
      <c r="B688" s="6"/>
    </row>
    <row r="689" spans="1:2" x14ac:dyDescent="0.25">
      <c r="A689" s="5"/>
      <c r="B689" s="6"/>
    </row>
    <row r="690" spans="1:2" x14ac:dyDescent="0.25">
      <c r="A690" s="5"/>
      <c r="B690" s="6"/>
    </row>
    <row r="691" spans="1:2" x14ac:dyDescent="0.25">
      <c r="A691" s="5"/>
      <c r="B691" s="6"/>
    </row>
    <row r="692" spans="1:2" x14ac:dyDescent="0.25">
      <c r="A692" s="5"/>
      <c r="B692" s="6"/>
    </row>
    <row r="693" spans="1:2" x14ac:dyDescent="0.25">
      <c r="A693" s="5"/>
      <c r="B693" s="6"/>
    </row>
    <row r="694" spans="1:2" x14ac:dyDescent="0.25">
      <c r="A694" s="5"/>
      <c r="B694" s="6"/>
    </row>
    <row r="695" spans="1:2" x14ac:dyDescent="0.25">
      <c r="A695" s="5"/>
      <c r="B695" s="6"/>
    </row>
    <row r="696" spans="1:2" x14ac:dyDescent="0.25">
      <c r="A696" s="5"/>
      <c r="B696" s="6"/>
    </row>
    <row r="697" spans="1:2" x14ac:dyDescent="0.25">
      <c r="A697" s="5"/>
      <c r="B697" s="6"/>
    </row>
    <row r="698" spans="1:2" x14ac:dyDescent="0.25">
      <c r="A698" s="5"/>
      <c r="B698" s="6"/>
    </row>
    <row r="699" spans="1:2" x14ac:dyDescent="0.25">
      <c r="A699" s="5"/>
      <c r="B699" s="6"/>
    </row>
    <row r="700" spans="1:2" x14ac:dyDescent="0.25">
      <c r="A700" s="5"/>
      <c r="B700" s="6"/>
    </row>
    <row r="701" spans="1:2" x14ac:dyDescent="0.25">
      <c r="A701" s="5"/>
      <c r="B701" s="6"/>
    </row>
    <row r="702" spans="1:2" x14ac:dyDescent="0.25">
      <c r="A702" s="5"/>
      <c r="B702" s="6"/>
    </row>
    <row r="703" spans="1:2" x14ac:dyDescent="0.25">
      <c r="A703" s="5"/>
      <c r="B703" s="6"/>
    </row>
    <row r="704" spans="1:2" x14ac:dyDescent="0.25">
      <c r="A704" s="5"/>
      <c r="B704" s="6"/>
    </row>
    <row r="705" spans="1:2" x14ac:dyDescent="0.25">
      <c r="A705" s="5"/>
      <c r="B705" s="6"/>
    </row>
    <row r="706" spans="1:2" x14ac:dyDescent="0.25">
      <c r="A706" s="5"/>
      <c r="B706" s="6"/>
    </row>
    <row r="707" spans="1:2" x14ac:dyDescent="0.25">
      <c r="A707" s="5"/>
      <c r="B707" s="6"/>
    </row>
    <row r="708" spans="1:2" x14ac:dyDescent="0.25">
      <c r="A708" s="5"/>
      <c r="B708" s="6"/>
    </row>
    <row r="709" spans="1:2" x14ac:dyDescent="0.25">
      <c r="A709" s="5"/>
      <c r="B709" s="6"/>
    </row>
    <row r="710" spans="1:2" x14ac:dyDescent="0.25">
      <c r="A710" s="5"/>
      <c r="B710" s="6"/>
    </row>
    <row r="711" spans="1:2" x14ac:dyDescent="0.25">
      <c r="A711" s="5"/>
      <c r="B711" s="6"/>
    </row>
    <row r="712" spans="1:2" x14ac:dyDescent="0.25">
      <c r="A712" s="5"/>
      <c r="B712" s="6"/>
    </row>
    <row r="713" spans="1:2" x14ac:dyDescent="0.25">
      <c r="A713" s="5"/>
      <c r="B713" s="6"/>
    </row>
    <row r="714" spans="1:2" x14ac:dyDescent="0.25">
      <c r="A714" s="5"/>
      <c r="B714" s="6"/>
    </row>
    <row r="715" spans="1:2" x14ac:dyDescent="0.25">
      <c r="A715" s="5"/>
      <c r="B715" s="6"/>
    </row>
    <row r="716" spans="1:2" x14ac:dyDescent="0.25">
      <c r="A716" s="5"/>
      <c r="B716" s="6"/>
    </row>
    <row r="717" spans="1:2" x14ac:dyDescent="0.25">
      <c r="A717" s="5"/>
      <c r="B717" s="6"/>
    </row>
    <row r="718" spans="1:2" x14ac:dyDescent="0.25">
      <c r="A718" s="5"/>
      <c r="B718" s="6"/>
    </row>
    <row r="719" spans="1:2" x14ac:dyDescent="0.25">
      <c r="A719" s="5"/>
      <c r="B719" s="6"/>
    </row>
    <row r="720" spans="1:2" x14ac:dyDescent="0.25">
      <c r="A720" s="5"/>
      <c r="B720" s="6"/>
    </row>
    <row r="721" spans="1:2" x14ac:dyDescent="0.25">
      <c r="A721" s="5"/>
      <c r="B721" s="6"/>
    </row>
    <row r="722" spans="1:2" x14ac:dyDescent="0.25">
      <c r="A722" s="5"/>
      <c r="B722" s="6"/>
    </row>
    <row r="723" spans="1:2" x14ac:dyDescent="0.25">
      <c r="A723" s="5"/>
      <c r="B723" s="6"/>
    </row>
    <row r="724" spans="1:2" x14ac:dyDescent="0.25">
      <c r="A724" s="5"/>
      <c r="B724" s="6"/>
    </row>
    <row r="725" spans="1:2" x14ac:dyDescent="0.25">
      <c r="A725" s="5"/>
      <c r="B725" s="6"/>
    </row>
    <row r="726" spans="1:2" x14ac:dyDescent="0.25">
      <c r="A726" s="5"/>
      <c r="B726" s="6"/>
    </row>
    <row r="727" spans="1:2" x14ac:dyDescent="0.25">
      <c r="A727" s="5"/>
      <c r="B727" s="6"/>
    </row>
    <row r="728" spans="1:2" x14ac:dyDescent="0.25">
      <c r="A728" s="5"/>
      <c r="B728" s="6"/>
    </row>
    <row r="729" spans="1:2" x14ac:dyDescent="0.25">
      <c r="A729" s="5"/>
      <c r="B729" s="6"/>
    </row>
    <row r="730" spans="1:2" x14ac:dyDescent="0.25">
      <c r="A730" s="5"/>
      <c r="B730" s="6"/>
    </row>
    <row r="731" spans="1:2" x14ac:dyDescent="0.25">
      <c r="A731" s="5"/>
      <c r="B731" s="6"/>
    </row>
    <row r="732" spans="1:2" x14ac:dyDescent="0.25">
      <c r="A732" s="5"/>
      <c r="B732" s="6"/>
    </row>
    <row r="733" spans="1:2" x14ac:dyDescent="0.25">
      <c r="A733" s="5"/>
      <c r="B733" s="6"/>
    </row>
    <row r="734" spans="1:2" x14ac:dyDescent="0.25">
      <c r="A734" s="5"/>
      <c r="B734" s="6"/>
    </row>
    <row r="735" spans="1:2" x14ac:dyDescent="0.25">
      <c r="A735" s="5"/>
      <c r="B735" s="6"/>
    </row>
    <row r="736" spans="1:2" x14ac:dyDescent="0.25">
      <c r="A736" s="5"/>
      <c r="B736" s="6"/>
    </row>
    <row r="737" spans="1:2" x14ac:dyDescent="0.25">
      <c r="A737" s="5"/>
      <c r="B737" s="6"/>
    </row>
    <row r="738" spans="1:2" x14ac:dyDescent="0.25">
      <c r="A738" s="5"/>
      <c r="B738" s="6"/>
    </row>
    <row r="739" spans="1:2" x14ac:dyDescent="0.25">
      <c r="A739" s="5"/>
      <c r="B739" s="6"/>
    </row>
    <row r="740" spans="1:2" x14ac:dyDescent="0.25">
      <c r="A740" s="5"/>
      <c r="B740" s="6"/>
    </row>
    <row r="741" spans="1:2" x14ac:dyDescent="0.25">
      <c r="A741" s="5"/>
      <c r="B741" s="6"/>
    </row>
    <row r="742" spans="1:2" x14ac:dyDescent="0.25">
      <c r="A742" s="5"/>
      <c r="B742" s="6"/>
    </row>
    <row r="743" spans="1:2" x14ac:dyDescent="0.25">
      <c r="A743" s="5"/>
      <c r="B743" s="6"/>
    </row>
    <row r="744" spans="1:2" x14ac:dyDescent="0.25">
      <c r="A744" s="5"/>
      <c r="B744" s="6"/>
    </row>
    <row r="745" spans="1:2" x14ac:dyDescent="0.25">
      <c r="A745" s="5"/>
      <c r="B745" s="6"/>
    </row>
    <row r="746" spans="1:2" x14ac:dyDescent="0.25">
      <c r="A746" s="5"/>
      <c r="B746" s="6"/>
    </row>
    <row r="747" spans="1:2" x14ac:dyDescent="0.25">
      <c r="A747" s="5"/>
      <c r="B747" s="6"/>
    </row>
    <row r="748" spans="1:2" x14ac:dyDescent="0.25">
      <c r="A748" s="5"/>
      <c r="B748" s="6"/>
    </row>
    <row r="749" spans="1:2" x14ac:dyDescent="0.25">
      <c r="A749" s="5"/>
      <c r="B749" s="6"/>
    </row>
    <row r="750" spans="1:2" x14ac:dyDescent="0.25">
      <c r="A750" s="5"/>
      <c r="B750" s="6"/>
    </row>
    <row r="751" spans="1:2" x14ac:dyDescent="0.25">
      <c r="A751" s="5"/>
      <c r="B751" s="6"/>
    </row>
    <row r="752" spans="1:2" x14ac:dyDescent="0.25">
      <c r="A752" s="5"/>
      <c r="B752" s="6"/>
    </row>
    <row r="753" spans="1:2" x14ac:dyDescent="0.25">
      <c r="A753" s="5"/>
      <c r="B753" s="6"/>
    </row>
    <row r="754" spans="1:2" x14ac:dyDescent="0.25">
      <c r="A754" s="5"/>
      <c r="B754" s="6"/>
    </row>
    <row r="755" spans="1:2" x14ac:dyDescent="0.25">
      <c r="A755" s="5"/>
      <c r="B755" s="6"/>
    </row>
    <row r="756" spans="1:2" x14ac:dyDescent="0.25">
      <c r="A756" s="5"/>
      <c r="B756" s="6"/>
    </row>
    <row r="757" spans="1:2" x14ac:dyDescent="0.25">
      <c r="A757" s="5"/>
      <c r="B757" s="6"/>
    </row>
    <row r="758" spans="1:2" x14ac:dyDescent="0.25">
      <c r="A758" s="5"/>
      <c r="B758" s="6"/>
    </row>
    <row r="759" spans="1:2" x14ac:dyDescent="0.25">
      <c r="A759" s="5"/>
      <c r="B759" s="6"/>
    </row>
    <row r="760" spans="1:2" x14ac:dyDescent="0.25">
      <c r="A760" s="5"/>
      <c r="B760" s="6"/>
    </row>
    <row r="761" spans="1:2" x14ac:dyDescent="0.25">
      <c r="A761" s="5"/>
      <c r="B761" s="6"/>
    </row>
    <row r="762" spans="1:2" x14ac:dyDescent="0.25">
      <c r="A762" s="5"/>
      <c r="B762" s="6"/>
    </row>
    <row r="763" spans="1:2" x14ac:dyDescent="0.25">
      <c r="A763" s="5"/>
      <c r="B763" s="6"/>
    </row>
    <row r="764" spans="1:2" x14ac:dyDescent="0.25">
      <c r="A764" s="5"/>
      <c r="B764" s="6"/>
    </row>
    <row r="765" spans="1:2" x14ac:dyDescent="0.25">
      <c r="A765" s="5"/>
      <c r="B765" s="6"/>
    </row>
    <row r="766" spans="1:2" x14ac:dyDescent="0.25">
      <c r="A766" s="5"/>
      <c r="B766" s="6"/>
    </row>
    <row r="767" spans="1:2" x14ac:dyDescent="0.25">
      <c r="A767" s="5"/>
      <c r="B767" s="6"/>
    </row>
    <row r="768" spans="1:2" x14ac:dyDescent="0.25">
      <c r="A768" s="5"/>
      <c r="B768" s="6"/>
    </row>
    <row r="769" spans="1:2" x14ac:dyDescent="0.25">
      <c r="A769" s="5"/>
      <c r="B769" s="6"/>
    </row>
    <row r="770" spans="1:2" x14ac:dyDescent="0.25">
      <c r="A770" s="5"/>
      <c r="B770" s="6"/>
    </row>
    <row r="771" spans="1:2" x14ac:dyDescent="0.25">
      <c r="A771" s="5"/>
      <c r="B771" s="6"/>
    </row>
    <row r="772" spans="1:2" x14ac:dyDescent="0.25">
      <c r="A772" s="5"/>
      <c r="B772" s="6"/>
    </row>
    <row r="773" spans="1:2" x14ac:dyDescent="0.25">
      <c r="A773" s="5"/>
      <c r="B773" s="6"/>
    </row>
    <row r="774" spans="1:2" x14ac:dyDescent="0.25">
      <c r="A774" s="5"/>
      <c r="B774" s="6"/>
    </row>
    <row r="775" spans="1:2" x14ac:dyDescent="0.25">
      <c r="A775" s="5"/>
      <c r="B775" s="6"/>
    </row>
    <row r="776" spans="1:2" x14ac:dyDescent="0.25">
      <c r="A776" s="5"/>
      <c r="B776" s="6"/>
    </row>
    <row r="777" spans="1:2" x14ac:dyDescent="0.25">
      <c r="A777" s="5"/>
      <c r="B777" s="6"/>
    </row>
    <row r="778" spans="1:2" x14ac:dyDescent="0.25">
      <c r="A778" s="5"/>
      <c r="B778" s="6"/>
    </row>
    <row r="779" spans="1:2" x14ac:dyDescent="0.25">
      <c r="A779" s="5"/>
      <c r="B779" s="6"/>
    </row>
    <row r="780" spans="1:2" x14ac:dyDescent="0.25">
      <c r="A780" s="5"/>
      <c r="B780" s="6"/>
    </row>
    <row r="781" spans="1:2" x14ac:dyDescent="0.25">
      <c r="A781" s="5"/>
      <c r="B781" s="6"/>
    </row>
    <row r="782" spans="1:2" x14ac:dyDescent="0.25">
      <c r="A782" s="5"/>
      <c r="B782" s="6"/>
    </row>
    <row r="783" spans="1:2" x14ac:dyDescent="0.25">
      <c r="A783" s="5"/>
      <c r="B783" s="6"/>
    </row>
    <row r="784" spans="1:2" x14ac:dyDescent="0.25">
      <c r="A784" s="5"/>
      <c r="B784" s="6"/>
    </row>
    <row r="785" spans="1:2" x14ac:dyDescent="0.25">
      <c r="A785" s="5"/>
      <c r="B785" s="6"/>
    </row>
    <row r="786" spans="1:2" x14ac:dyDescent="0.25">
      <c r="A786" s="5"/>
      <c r="B786" s="6"/>
    </row>
    <row r="787" spans="1:2" x14ac:dyDescent="0.25">
      <c r="A787" s="5"/>
      <c r="B787" s="6"/>
    </row>
    <row r="788" spans="1:2" x14ac:dyDescent="0.25">
      <c r="A788" s="5"/>
      <c r="B788" s="6"/>
    </row>
    <row r="789" spans="1:2" x14ac:dyDescent="0.25">
      <c r="A789" s="5"/>
      <c r="B789" s="6"/>
    </row>
    <row r="790" spans="1:2" x14ac:dyDescent="0.25">
      <c r="A790" s="5"/>
      <c r="B790" s="6"/>
    </row>
    <row r="791" spans="1:2" x14ac:dyDescent="0.25">
      <c r="A791" s="5"/>
      <c r="B791" s="6"/>
    </row>
    <row r="792" spans="1:2" x14ac:dyDescent="0.25">
      <c r="A792" s="5"/>
      <c r="B792" s="6"/>
    </row>
    <row r="793" spans="1:2" x14ac:dyDescent="0.25">
      <c r="A793" s="5"/>
      <c r="B793" s="6"/>
    </row>
    <row r="794" spans="1:2" x14ac:dyDescent="0.25">
      <c r="A794" s="5"/>
      <c r="B794" s="6"/>
    </row>
    <row r="795" spans="1:2" x14ac:dyDescent="0.25">
      <c r="A795" s="5"/>
      <c r="B795" s="6"/>
    </row>
    <row r="796" spans="1:2" x14ac:dyDescent="0.25">
      <c r="A796" s="5"/>
      <c r="B796" s="6"/>
    </row>
    <row r="797" spans="1:2" x14ac:dyDescent="0.25">
      <c r="A797" s="5"/>
      <c r="B797" s="6"/>
    </row>
    <row r="798" spans="1:2" x14ac:dyDescent="0.25">
      <c r="A798" s="5"/>
      <c r="B798" s="6"/>
    </row>
    <row r="799" spans="1:2" x14ac:dyDescent="0.25">
      <c r="A799" s="5"/>
      <c r="B799" s="6"/>
    </row>
    <row r="800" spans="1:2" x14ac:dyDescent="0.25">
      <c r="A800" s="5"/>
      <c r="B800" s="6"/>
    </row>
    <row r="801" spans="1:2" x14ac:dyDescent="0.25">
      <c r="A801" s="5"/>
      <c r="B801" s="6"/>
    </row>
    <row r="802" spans="1:2" x14ac:dyDescent="0.25">
      <c r="A802" s="5"/>
      <c r="B802" s="6"/>
    </row>
    <row r="803" spans="1:2" x14ac:dyDescent="0.25">
      <c r="A803" s="5"/>
      <c r="B803" s="6"/>
    </row>
    <row r="804" spans="1:2" x14ac:dyDescent="0.25">
      <c r="A804" s="5"/>
      <c r="B804" s="6"/>
    </row>
    <row r="805" spans="1:2" x14ac:dyDescent="0.25">
      <c r="A805" s="5"/>
      <c r="B805" s="6"/>
    </row>
    <row r="806" spans="1:2" x14ac:dyDescent="0.25">
      <c r="A806" s="5"/>
      <c r="B806" s="6"/>
    </row>
    <row r="807" spans="1:2" x14ac:dyDescent="0.25">
      <c r="A807" s="5"/>
      <c r="B807" s="6"/>
    </row>
    <row r="808" spans="1:2" x14ac:dyDescent="0.25">
      <c r="A808" s="5"/>
      <c r="B808" s="6"/>
    </row>
    <row r="809" spans="1:2" x14ac:dyDescent="0.25">
      <c r="A809" s="5"/>
      <c r="B809" s="6"/>
    </row>
    <row r="810" spans="1:2" x14ac:dyDescent="0.25">
      <c r="A810" s="5"/>
      <c r="B810" s="6"/>
    </row>
    <row r="811" spans="1:2" x14ac:dyDescent="0.25">
      <c r="A811" s="5"/>
      <c r="B811" s="6"/>
    </row>
    <row r="812" spans="1:2" x14ac:dyDescent="0.25">
      <c r="A812" s="5"/>
      <c r="B812" s="6"/>
    </row>
    <row r="813" spans="1:2" x14ac:dyDescent="0.25">
      <c r="A813" s="5"/>
      <c r="B813" s="6"/>
    </row>
    <row r="814" spans="1:2" x14ac:dyDescent="0.25">
      <c r="A814" s="5"/>
      <c r="B814" s="6"/>
    </row>
    <row r="815" spans="1:2" x14ac:dyDescent="0.25">
      <c r="A815" s="5"/>
      <c r="B815" s="6"/>
    </row>
    <row r="816" spans="1:2" x14ac:dyDescent="0.25">
      <c r="A816" s="5"/>
      <c r="B816" s="6"/>
    </row>
    <row r="817" spans="1:2" x14ac:dyDescent="0.25">
      <c r="A817" s="5"/>
      <c r="B817" s="6"/>
    </row>
    <row r="818" spans="1:2" x14ac:dyDescent="0.25">
      <c r="A818" s="5"/>
      <c r="B818" s="6"/>
    </row>
    <row r="819" spans="1:2" x14ac:dyDescent="0.25">
      <c r="A819" s="5"/>
      <c r="B819" s="6"/>
    </row>
    <row r="820" spans="1:2" x14ac:dyDescent="0.25">
      <c r="A820" s="5"/>
      <c r="B820" s="6"/>
    </row>
    <row r="821" spans="1:2" x14ac:dyDescent="0.25">
      <c r="A821" s="5"/>
      <c r="B821" s="6"/>
    </row>
    <row r="822" spans="1:2" x14ac:dyDescent="0.25">
      <c r="A822" s="5"/>
      <c r="B822" s="6"/>
    </row>
    <row r="823" spans="1:2" x14ac:dyDescent="0.25">
      <c r="A823" s="5"/>
      <c r="B823" s="6"/>
    </row>
    <row r="824" spans="1:2" x14ac:dyDescent="0.25">
      <c r="A824" s="5"/>
      <c r="B824" s="6"/>
    </row>
    <row r="825" spans="1:2" x14ac:dyDescent="0.25">
      <c r="A825" s="5"/>
      <c r="B825" s="6"/>
    </row>
    <row r="826" spans="1:2" x14ac:dyDescent="0.25">
      <c r="A826" s="5"/>
      <c r="B826" s="6"/>
    </row>
    <row r="827" spans="1:2" x14ac:dyDescent="0.25">
      <c r="A827" s="5"/>
      <c r="B827" s="6"/>
    </row>
    <row r="828" spans="1:2" x14ac:dyDescent="0.25">
      <c r="A828" s="5"/>
      <c r="B828" s="6"/>
    </row>
    <row r="829" spans="1:2" x14ac:dyDescent="0.25">
      <c r="A829" s="5"/>
      <c r="B829" s="6"/>
    </row>
    <row r="830" spans="1:2" x14ac:dyDescent="0.25">
      <c r="A830" s="5"/>
      <c r="B830" s="6"/>
    </row>
    <row r="831" spans="1:2" x14ac:dyDescent="0.25">
      <c r="A831" s="5"/>
      <c r="B831" s="6"/>
    </row>
    <row r="832" spans="1:2" x14ac:dyDescent="0.25">
      <c r="A832" s="5"/>
      <c r="B832" s="6"/>
    </row>
    <row r="833" spans="1:2" x14ac:dyDescent="0.25">
      <c r="A833" s="5"/>
      <c r="B833" s="6"/>
    </row>
    <row r="834" spans="1:2" x14ac:dyDescent="0.25">
      <c r="A834" s="5"/>
      <c r="B834" s="6"/>
    </row>
    <row r="835" spans="1:2" x14ac:dyDescent="0.25">
      <c r="A835" s="5"/>
      <c r="B835" s="6"/>
    </row>
    <row r="836" spans="1:2" x14ac:dyDescent="0.25">
      <c r="A836" s="5"/>
      <c r="B836" s="6"/>
    </row>
    <row r="837" spans="1:2" x14ac:dyDescent="0.25">
      <c r="A837" s="5"/>
      <c r="B837" s="6"/>
    </row>
    <row r="838" spans="1:2" x14ac:dyDescent="0.25">
      <c r="A838" s="5"/>
      <c r="B838" s="6"/>
    </row>
    <row r="839" spans="1:2" x14ac:dyDescent="0.25">
      <c r="A839" s="5"/>
      <c r="B839" s="6"/>
    </row>
    <row r="840" spans="1:2" x14ac:dyDescent="0.25">
      <c r="A840" s="5"/>
      <c r="B840" s="6"/>
    </row>
    <row r="841" spans="1:2" x14ac:dyDescent="0.25">
      <c r="A841" s="5"/>
      <c r="B841" s="6"/>
    </row>
    <row r="842" spans="1:2" x14ac:dyDescent="0.25">
      <c r="A842" s="5"/>
      <c r="B842" s="6"/>
    </row>
    <row r="843" spans="1:2" x14ac:dyDescent="0.25">
      <c r="A843" s="5"/>
      <c r="B843" s="6"/>
    </row>
    <row r="844" spans="1:2" x14ac:dyDescent="0.25">
      <c r="A844" s="5"/>
      <c r="B844" s="6"/>
    </row>
    <row r="845" spans="1:2" x14ac:dyDescent="0.25">
      <c r="A845" s="5"/>
      <c r="B845" s="6"/>
    </row>
    <row r="846" spans="1:2" x14ac:dyDescent="0.25">
      <c r="A846" s="5"/>
      <c r="B846" s="6"/>
    </row>
    <row r="847" spans="1:2" x14ac:dyDescent="0.25">
      <c r="A847" s="5"/>
      <c r="B847" s="6"/>
    </row>
    <row r="848" spans="1:2" x14ac:dyDescent="0.25">
      <c r="A848" s="5"/>
      <c r="B848" s="6"/>
    </row>
    <row r="849" spans="1:2" x14ac:dyDescent="0.25">
      <c r="A849" s="5"/>
      <c r="B849" s="6"/>
    </row>
    <row r="850" spans="1:2" x14ac:dyDescent="0.25">
      <c r="A850" s="5"/>
      <c r="B850" s="6"/>
    </row>
    <row r="851" spans="1:2" x14ac:dyDescent="0.25">
      <c r="A851" s="5"/>
      <c r="B851" s="6"/>
    </row>
    <row r="852" spans="1:2" x14ac:dyDescent="0.25">
      <c r="A852" s="5"/>
      <c r="B852" s="6"/>
    </row>
    <row r="853" spans="1:2" x14ac:dyDescent="0.25">
      <c r="A853" s="5"/>
      <c r="B853" s="6"/>
    </row>
    <row r="854" spans="1:2" x14ac:dyDescent="0.25">
      <c r="A854" s="5"/>
      <c r="B854" s="6"/>
    </row>
    <row r="855" spans="1:2" x14ac:dyDescent="0.25">
      <c r="A855" s="5"/>
      <c r="B855" s="6"/>
    </row>
    <row r="856" spans="1:2" x14ac:dyDescent="0.25">
      <c r="A856" s="5"/>
      <c r="B856" s="6"/>
    </row>
    <row r="857" spans="1:2" x14ac:dyDescent="0.25">
      <c r="A857" s="5"/>
      <c r="B857" s="6"/>
    </row>
    <row r="858" spans="1:2" x14ac:dyDescent="0.25">
      <c r="A858" s="5"/>
      <c r="B858" s="6"/>
    </row>
    <row r="859" spans="1:2" x14ac:dyDescent="0.25">
      <c r="A859" s="5"/>
      <c r="B859" s="6"/>
    </row>
    <row r="860" spans="1:2" x14ac:dyDescent="0.25">
      <c r="A860" s="5"/>
      <c r="B860" s="6"/>
    </row>
    <row r="861" spans="1:2" x14ac:dyDescent="0.25">
      <c r="A861" s="5"/>
      <c r="B861" s="6"/>
    </row>
    <row r="862" spans="1:2" x14ac:dyDescent="0.25">
      <c r="A862" s="5"/>
      <c r="B862" s="6"/>
    </row>
    <row r="863" spans="1:2" x14ac:dyDescent="0.25">
      <c r="A863" s="5"/>
      <c r="B863" s="6"/>
    </row>
    <row r="864" spans="1:2" x14ac:dyDescent="0.25">
      <c r="A864" s="5"/>
      <c r="B864" s="6"/>
    </row>
    <row r="865" spans="1:2" x14ac:dyDescent="0.25">
      <c r="A865" s="5"/>
      <c r="B865" s="6"/>
    </row>
    <row r="866" spans="1:2" x14ac:dyDescent="0.25">
      <c r="A866" s="5"/>
      <c r="B866" s="6"/>
    </row>
    <row r="867" spans="1:2" x14ac:dyDescent="0.25">
      <c r="A867" s="5"/>
      <c r="B867" s="6"/>
    </row>
    <row r="868" spans="1:2" x14ac:dyDescent="0.25">
      <c r="A868" s="5"/>
      <c r="B868" s="6"/>
    </row>
    <row r="869" spans="1:2" x14ac:dyDescent="0.25">
      <c r="A869" s="5"/>
      <c r="B869" s="6"/>
    </row>
    <row r="870" spans="1:2" x14ac:dyDescent="0.25">
      <c r="A870" s="5"/>
      <c r="B870" s="6"/>
    </row>
    <row r="871" spans="1:2" x14ac:dyDescent="0.25">
      <c r="A871" s="5"/>
      <c r="B871" s="6"/>
    </row>
    <row r="872" spans="1:2" x14ac:dyDescent="0.25">
      <c r="A872" s="5"/>
      <c r="B872" s="6"/>
    </row>
    <row r="873" spans="1:2" x14ac:dyDescent="0.25">
      <c r="A873" s="5"/>
      <c r="B873" s="6"/>
    </row>
    <row r="874" spans="1:2" x14ac:dyDescent="0.25">
      <c r="A874" s="5"/>
      <c r="B874" s="6"/>
    </row>
    <row r="875" spans="1:2" x14ac:dyDescent="0.25">
      <c r="A875" s="5"/>
      <c r="B875" s="6"/>
    </row>
    <row r="876" spans="1:2" x14ac:dyDescent="0.25">
      <c r="A876" s="5"/>
      <c r="B876" s="6"/>
    </row>
    <row r="877" spans="1:2" x14ac:dyDescent="0.25">
      <c r="A877" s="5"/>
      <c r="B877" s="6"/>
    </row>
    <row r="878" spans="1:2" x14ac:dyDescent="0.25">
      <c r="A878" s="5"/>
      <c r="B878" s="6"/>
    </row>
    <row r="879" spans="1:2" x14ac:dyDescent="0.25">
      <c r="A879" s="5"/>
      <c r="B879" s="6"/>
    </row>
    <row r="880" spans="1:2" x14ac:dyDescent="0.25">
      <c r="A880" s="5"/>
      <c r="B880" s="6"/>
    </row>
    <row r="881" spans="1:2" x14ac:dyDescent="0.25">
      <c r="A881" s="5"/>
      <c r="B88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F043-555E-495A-9D00-07B3497D7EAD}">
  <sheetPr>
    <tabColor theme="9" tint="-0.499984740745262"/>
  </sheetPr>
  <dimension ref="A1:B5"/>
  <sheetViews>
    <sheetView workbookViewId="0">
      <selection activeCell="B2" sqref="B2"/>
    </sheetView>
  </sheetViews>
  <sheetFormatPr defaultRowHeight="15" x14ac:dyDescent="0.25"/>
  <cols>
    <col min="1" max="1" width="10.42578125" customWidth="1"/>
    <col min="2" max="2" width="11.42578125" customWidth="1"/>
  </cols>
  <sheetData>
    <row r="1" spans="1:2" x14ac:dyDescent="0.25">
      <c r="A1" t="s">
        <v>12</v>
      </c>
    </row>
    <row r="2" spans="1:2" x14ac:dyDescent="0.25">
      <c r="A2" t="s">
        <v>13</v>
      </c>
      <c r="B2" s="7">
        <v>40179</v>
      </c>
    </row>
    <row r="3" spans="1:2" x14ac:dyDescent="0.25">
      <c r="A3" t="s">
        <v>14</v>
      </c>
      <c r="B3" s="7">
        <v>43830</v>
      </c>
    </row>
    <row r="5" spans="1:2" x14ac:dyDescent="0.25">
      <c r="A5" t="s">
        <v>15</v>
      </c>
      <c r="B5" s="8">
        <f>AVERAGEIFS('Emp Pop Ratio'!B:B,'Emp Pop Ratio'!A:A,"&gt;="&amp;'Avg Emp-Pop Ratio'!B2,'Emp Pop Ratio'!A:A,"&lt;="&amp;'Avg Emp-Pop Ratio'!B3)/100</f>
        <v>0.61358000183105466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DD8-FEA5-4D0F-A5C5-448514959D37}">
  <sheetPr>
    <tabColor theme="9" tint="0.59999389629810485"/>
  </sheetPr>
  <dimension ref="A1:AL12"/>
  <sheetViews>
    <sheetView showGridLines="0" topLeftCell="A2" workbookViewId="0">
      <selection activeCell="C23" sqref="C23"/>
    </sheetView>
  </sheetViews>
  <sheetFormatPr defaultRowHeight="12.75" x14ac:dyDescent="0.2"/>
  <cols>
    <col min="1" max="1" width="27.42578125" style="10" customWidth="1"/>
    <col min="2" max="2" width="2.42578125" style="10" customWidth="1"/>
    <col min="3" max="24" width="9.28515625" style="10" bestFit="1" customWidth="1"/>
    <col min="25" max="25" width="9.5703125" style="10" bestFit="1" customWidth="1"/>
    <col min="26" max="31" width="9.28515625" style="10" bestFit="1" customWidth="1"/>
    <col min="32" max="34" width="9.5703125" style="10" bestFit="1" customWidth="1"/>
    <col min="35" max="35" width="9.28515625" style="10" bestFit="1" customWidth="1"/>
    <col min="36" max="36" width="9.5703125" style="10" bestFit="1" customWidth="1"/>
    <col min="37" max="38" width="9.28515625" style="10" bestFit="1" customWidth="1"/>
    <col min="39" max="16384" width="9.140625" style="10"/>
  </cols>
  <sheetData>
    <row r="1" spans="1:38" hidden="1" x14ac:dyDescent="0.2">
      <c r="A1" s="9" t="e">
        <f ca="1">DotStatQuery(B1)</f>
        <v>#NAME?</v>
      </c>
      <c r="B1" s="9" t="s">
        <v>20</v>
      </c>
    </row>
    <row r="2" spans="1:38" ht="23.25" x14ac:dyDescent="0.2">
      <c r="A2" s="11" t="s">
        <v>21</v>
      </c>
    </row>
    <row r="3" spans="1:38" x14ac:dyDescent="0.2">
      <c r="A3" s="34" t="s">
        <v>22</v>
      </c>
      <c r="B3" s="35"/>
      <c r="C3" s="41" t="s">
        <v>23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3"/>
    </row>
    <row r="4" spans="1:38" x14ac:dyDescent="0.2">
      <c r="A4" s="34" t="s">
        <v>24</v>
      </c>
      <c r="B4" s="35"/>
      <c r="C4" s="36" t="s">
        <v>159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8"/>
    </row>
    <row r="5" spans="1:38" x14ac:dyDescent="0.2">
      <c r="A5" s="34" t="s">
        <v>25</v>
      </c>
      <c r="B5" s="35"/>
      <c r="C5" s="36" t="s">
        <v>26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8"/>
    </row>
    <row r="6" spans="1:38" x14ac:dyDescent="0.2">
      <c r="A6" s="34" t="s">
        <v>27</v>
      </c>
      <c r="B6" s="35"/>
      <c r="C6" s="36" t="s">
        <v>28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8"/>
    </row>
    <row r="7" spans="1:38" ht="126" x14ac:dyDescent="0.2">
      <c r="A7" s="39" t="s">
        <v>29</v>
      </c>
      <c r="B7" s="40"/>
      <c r="C7" s="12" t="s">
        <v>30</v>
      </c>
      <c r="D7" s="12" t="s">
        <v>31</v>
      </c>
      <c r="E7" s="12" t="s">
        <v>32</v>
      </c>
      <c r="F7" s="12" t="s">
        <v>33</v>
      </c>
      <c r="G7" s="12" t="s">
        <v>34</v>
      </c>
      <c r="H7" s="12" t="s">
        <v>35</v>
      </c>
      <c r="I7" s="12" t="s">
        <v>36</v>
      </c>
      <c r="J7" s="12" t="s">
        <v>37</v>
      </c>
      <c r="K7" s="12" t="s">
        <v>38</v>
      </c>
      <c r="L7" s="12" t="s">
        <v>39</v>
      </c>
      <c r="M7" s="12" t="s">
        <v>40</v>
      </c>
      <c r="N7" s="12" t="s">
        <v>41</v>
      </c>
      <c r="O7" s="12" t="s">
        <v>42</v>
      </c>
      <c r="P7" s="12" t="s">
        <v>43</v>
      </c>
      <c r="Q7" s="12" t="s">
        <v>44</v>
      </c>
      <c r="R7" s="12" t="s">
        <v>45</v>
      </c>
      <c r="S7" s="12" t="s">
        <v>46</v>
      </c>
      <c r="T7" s="12" t="s">
        <v>47</v>
      </c>
      <c r="U7" s="12" t="s">
        <v>48</v>
      </c>
      <c r="V7" s="12" t="s">
        <v>49</v>
      </c>
      <c r="W7" s="12" t="s">
        <v>50</v>
      </c>
      <c r="X7" s="12" t="s">
        <v>51</v>
      </c>
      <c r="Y7" s="12" t="s">
        <v>52</v>
      </c>
      <c r="Z7" s="12" t="s">
        <v>53</v>
      </c>
      <c r="AA7" s="12" t="s">
        <v>54</v>
      </c>
      <c r="AB7" s="12" t="s">
        <v>55</v>
      </c>
      <c r="AC7" s="12" t="s">
        <v>56</v>
      </c>
      <c r="AD7" s="12" t="s">
        <v>57</v>
      </c>
      <c r="AE7" s="12" t="s">
        <v>58</v>
      </c>
      <c r="AF7" s="12" t="s">
        <v>59</v>
      </c>
      <c r="AG7" s="12" t="s">
        <v>60</v>
      </c>
      <c r="AH7" s="12" t="s">
        <v>61</v>
      </c>
      <c r="AI7" s="12" t="s">
        <v>62</v>
      </c>
      <c r="AJ7" s="12" t="s">
        <v>63</v>
      </c>
      <c r="AK7" s="12" t="s">
        <v>64</v>
      </c>
      <c r="AL7" s="12" t="s">
        <v>65</v>
      </c>
    </row>
    <row r="8" spans="1:38" ht="13.5" x14ac:dyDescent="0.25">
      <c r="A8" s="13" t="s">
        <v>66</v>
      </c>
      <c r="B8" s="14" t="s">
        <v>67</v>
      </c>
      <c r="C8" s="14" t="s">
        <v>67</v>
      </c>
      <c r="D8" s="14" t="s">
        <v>67</v>
      </c>
      <c r="E8" s="14" t="s">
        <v>67</v>
      </c>
      <c r="F8" s="14" t="s">
        <v>67</v>
      </c>
      <c r="G8" s="14" t="s">
        <v>67</v>
      </c>
      <c r="H8" s="14" t="s">
        <v>67</v>
      </c>
      <c r="I8" s="14" t="s">
        <v>67</v>
      </c>
      <c r="J8" s="14" t="s">
        <v>67</v>
      </c>
      <c r="K8" s="14" t="s">
        <v>67</v>
      </c>
      <c r="L8" s="14" t="s">
        <v>67</v>
      </c>
      <c r="M8" s="14" t="s">
        <v>67</v>
      </c>
      <c r="N8" s="14" t="s">
        <v>67</v>
      </c>
      <c r="O8" s="14" t="s">
        <v>67</v>
      </c>
      <c r="P8" s="14" t="s">
        <v>67</v>
      </c>
      <c r="Q8" s="14" t="s">
        <v>67</v>
      </c>
      <c r="R8" s="14" t="s">
        <v>67</v>
      </c>
      <c r="S8" s="14" t="s">
        <v>67</v>
      </c>
      <c r="T8" s="14" t="s">
        <v>67</v>
      </c>
      <c r="U8" s="14" t="s">
        <v>67</v>
      </c>
      <c r="V8" s="14" t="s">
        <v>67</v>
      </c>
      <c r="W8" s="14" t="s">
        <v>67</v>
      </c>
      <c r="X8" s="14" t="s">
        <v>67</v>
      </c>
      <c r="Y8" s="14" t="s">
        <v>67</v>
      </c>
      <c r="Z8" s="14" t="s">
        <v>67</v>
      </c>
      <c r="AA8" s="14" t="s">
        <v>67</v>
      </c>
      <c r="AB8" s="14" t="s">
        <v>67</v>
      </c>
      <c r="AC8" s="14" t="s">
        <v>67</v>
      </c>
      <c r="AD8" s="14" t="s">
        <v>67</v>
      </c>
      <c r="AE8" s="14" t="s">
        <v>67</v>
      </c>
      <c r="AF8" s="14" t="s">
        <v>67</v>
      </c>
      <c r="AG8" s="14" t="s">
        <v>67</v>
      </c>
      <c r="AH8" s="14" t="s">
        <v>67</v>
      </c>
      <c r="AI8" s="14" t="s">
        <v>67</v>
      </c>
      <c r="AJ8" s="14" t="s">
        <v>67</v>
      </c>
      <c r="AK8" s="14" t="s">
        <v>67</v>
      </c>
      <c r="AL8" s="14" t="s">
        <v>67</v>
      </c>
    </row>
    <row r="9" spans="1:38" ht="21" x14ac:dyDescent="0.25">
      <c r="A9" s="15" t="s">
        <v>68</v>
      </c>
      <c r="B9" s="14" t="s">
        <v>67</v>
      </c>
      <c r="C9" s="16">
        <v>6367.4</v>
      </c>
      <c r="D9" s="16">
        <v>12744.5</v>
      </c>
      <c r="E9" s="16">
        <v>4513.6000000000004</v>
      </c>
      <c r="F9" s="16">
        <v>5776.8</v>
      </c>
      <c r="G9" s="16">
        <v>14445.4</v>
      </c>
      <c r="H9" s="16">
        <v>860.5</v>
      </c>
      <c r="I9" s="16">
        <v>3724.1</v>
      </c>
      <c r="J9" s="16">
        <v>5315.3</v>
      </c>
      <c r="K9" s="16">
        <v>858.5</v>
      </c>
      <c r="L9" s="16">
        <v>4788.6000000000004</v>
      </c>
      <c r="M9" s="16">
        <v>3929.9</v>
      </c>
      <c r="N9" s="16">
        <v>2624.9</v>
      </c>
      <c r="O9" s="16">
        <v>3936.7</v>
      </c>
      <c r="P9" s="16">
        <v>7860.2</v>
      </c>
      <c r="Q9" s="16">
        <v>5018.2</v>
      </c>
      <c r="R9" s="16">
        <v>2275.3000000000002</v>
      </c>
      <c r="S9" s="16">
        <v>9637.6</v>
      </c>
      <c r="T9" s="16">
        <v>7527.5</v>
      </c>
      <c r="U9" s="16">
        <v>4129.5</v>
      </c>
      <c r="V9" s="16">
        <v>7429.1</v>
      </c>
      <c r="W9" s="16">
        <v>9292.4</v>
      </c>
      <c r="X9" s="16">
        <v>61065.599999999999</v>
      </c>
      <c r="Y9" s="16">
        <v>88055.7</v>
      </c>
      <c r="Z9" s="16">
        <v>31308</v>
      </c>
      <c r="AA9" s="16">
        <v>21336</v>
      </c>
      <c r="AB9" s="16">
        <v>7989.3</v>
      </c>
      <c r="AC9" s="16">
        <v>5637.3</v>
      </c>
      <c r="AD9" s="16">
        <v>15930.3</v>
      </c>
      <c r="AE9" s="16">
        <v>50488.7</v>
      </c>
      <c r="AF9" s="16">
        <v>6908.4</v>
      </c>
      <c r="AG9" s="16">
        <v>62941.3</v>
      </c>
      <c r="AH9" s="16">
        <v>57277.9</v>
      </c>
      <c r="AI9" s="16">
        <v>51258.1</v>
      </c>
      <c r="AJ9" s="16">
        <v>63568.9</v>
      </c>
      <c r="AK9" s="16">
        <v>17778.2</v>
      </c>
      <c r="AL9" s="16">
        <v>2462.5</v>
      </c>
    </row>
    <row r="10" spans="1:38" ht="21" x14ac:dyDescent="0.25">
      <c r="A10" s="15" t="s">
        <v>69</v>
      </c>
      <c r="B10" s="14" t="s">
        <v>67</v>
      </c>
      <c r="C10" s="17">
        <v>499</v>
      </c>
      <c r="D10" s="17">
        <v>1574.1</v>
      </c>
      <c r="E10" s="17">
        <v>494.1</v>
      </c>
      <c r="F10" s="17">
        <v>9.6</v>
      </c>
      <c r="G10" s="17">
        <v>629.5</v>
      </c>
      <c r="H10" s="17">
        <v>10.7</v>
      </c>
      <c r="I10" s="17">
        <v>101.6</v>
      </c>
      <c r="J10" s="17">
        <v>171.9</v>
      </c>
      <c r="K10" s="17">
        <v>78.400000000000006</v>
      </c>
      <c r="L10" s="17">
        <v>139.80000000000001</v>
      </c>
      <c r="M10" s="17">
        <v>121.3</v>
      </c>
      <c r="N10" s="17">
        <v>223.7</v>
      </c>
      <c r="O10" s="17">
        <v>145.9</v>
      </c>
      <c r="P10" s="17">
        <v>100.9</v>
      </c>
      <c r="Q10" s="17">
        <v>293.89999999999998</v>
      </c>
      <c r="R10" s="17">
        <v>9.6</v>
      </c>
      <c r="S10" s="17">
        <v>69.2</v>
      </c>
      <c r="T10" s="17">
        <v>15.7</v>
      </c>
      <c r="U10" s="17">
        <v>64.3</v>
      </c>
      <c r="V10" s="17">
        <v>116.7</v>
      </c>
      <c r="W10" s="17">
        <v>3093.4</v>
      </c>
      <c r="X10" s="17">
        <v>6119.4</v>
      </c>
      <c r="Y10" s="17">
        <v>5959.7</v>
      </c>
      <c r="Z10" s="17">
        <v>2446.1</v>
      </c>
      <c r="AA10" s="17">
        <v>919.7</v>
      </c>
      <c r="AB10" s="17">
        <v>-1128.5999999999999</v>
      </c>
      <c r="AC10" s="17">
        <v>662.2</v>
      </c>
      <c r="AD10" s="17">
        <v>-186.9</v>
      </c>
      <c r="AE10" s="17">
        <v>5257.2</v>
      </c>
      <c r="AF10" s="17">
        <v>34020.199999999997</v>
      </c>
      <c r="AG10" s="17">
        <v>1068.8</v>
      </c>
      <c r="AH10" s="17">
        <v>1874.2</v>
      </c>
      <c r="AI10" s="17">
        <v>737.7</v>
      </c>
      <c r="AJ10" s="17">
        <v>1291.2</v>
      </c>
      <c r="AK10" s="17">
        <v>-0.1</v>
      </c>
      <c r="AL10" s="17">
        <v>0</v>
      </c>
    </row>
    <row r="11" spans="1:38" ht="21" x14ac:dyDescent="0.25">
      <c r="A11" s="15" t="s">
        <v>70</v>
      </c>
      <c r="B11" s="14" t="s">
        <v>67</v>
      </c>
      <c r="C11" s="16">
        <v>19419</v>
      </c>
      <c r="D11" s="16">
        <v>72034.8</v>
      </c>
      <c r="E11" s="16">
        <v>13114.1</v>
      </c>
      <c r="F11" s="16">
        <v>4791</v>
      </c>
      <c r="G11" s="16">
        <v>18976.099999999999</v>
      </c>
      <c r="H11" s="16">
        <v>480.9</v>
      </c>
      <c r="I11" s="16">
        <v>3151.5</v>
      </c>
      <c r="J11" s="16">
        <v>4113.3</v>
      </c>
      <c r="K11" s="16">
        <v>6755.4</v>
      </c>
      <c r="L11" s="16">
        <v>10070.799999999999</v>
      </c>
      <c r="M11" s="16">
        <v>3254.1</v>
      </c>
      <c r="N11" s="16">
        <v>2617.1</v>
      </c>
      <c r="O11" s="16">
        <v>4232.8</v>
      </c>
      <c r="P11" s="16">
        <v>5211.2</v>
      </c>
      <c r="Q11" s="16">
        <v>2835.8</v>
      </c>
      <c r="R11" s="16">
        <v>1840</v>
      </c>
      <c r="S11" s="16">
        <v>6761</v>
      </c>
      <c r="T11" s="16">
        <v>7786.8</v>
      </c>
      <c r="U11" s="16">
        <v>4939.3</v>
      </c>
      <c r="V11" s="16">
        <v>4326.2</v>
      </c>
      <c r="W11" s="16">
        <v>23715.8</v>
      </c>
      <c r="X11" s="16">
        <v>41586.1</v>
      </c>
      <c r="Y11" s="16">
        <v>57407.7</v>
      </c>
      <c r="Z11" s="16">
        <v>29103.599999999999</v>
      </c>
      <c r="AA11" s="16">
        <v>8656.9</v>
      </c>
      <c r="AB11" s="16">
        <v>7998.8</v>
      </c>
      <c r="AC11" s="16">
        <v>17908.2</v>
      </c>
      <c r="AD11" s="16">
        <v>8674.2999999999993</v>
      </c>
      <c r="AE11" s="16">
        <v>48681.3</v>
      </c>
      <c r="AF11" s="16">
        <v>126933.4</v>
      </c>
      <c r="AG11" s="16">
        <v>43620</v>
      </c>
      <c r="AH11" s="16">
        <v>39827.599999999999</v>
      </c>
      <c r="AI11" s="16">
        <v>24759.3</v>
      </c>
      <c r="AJ11" s="16">
        <v>37101.599999999999</v>
      </c>
      <c r="AK11" s="16">
        <v>8814.7999999999993</v>
      </c>
      <c r="AL11" s="16">
        <v>0</v>
      </c>
    </row>
    <row r="12" spans="1:38" x14ac:dyDescent="0.2">
      <c r="A12" s="26" t="s">
        <v>158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82B6A425-3D27-4435-9929-DBC04F8C40DA}"/>
    <hyperlink ref="C3" r:id="rId2" display="http://localhost/OECDStat_Metadata/ShowMetadata.ashx?Dataset=IOTSI4_2018&amp;Coords=[VAR].[VAL]&amp;ShowOnWeb=true&amp;Lang=en" xr:uid="{E1DB5FA9-F0C8-46EF-AF20-C37B335CBE8D}"/>
    <hyperlink ref="A12" r:id="rId3" display="https://stats-3.oecd.org/index.aspx?DatasetCode=IOTSI4_2018" xr:uid="{00000000-0004-0000-0400-000002000000}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7068-7170-4DBE-B5BD-0B9B04597E5A}">
  <sheetPr>
    <tabColor theme="9" tint="0.59999389629810485"/>
  </sheetPr>
  <dimension ref="A4:B105"/>
  <sheetViews>
    <sheetView topLeftCell="A70" workbookViewId="0">
      <selection activeCell="K101" sqref="K101"/>
    </sheetView>
  </sheetViews>
  <sheetFormatPr defaultRowHeight="15" x14ac:dyDescent="0.25"/>
  <sheetData>
    <row r="4" spans="1:1" x14ac:dyDescent="0.25">
      <c r="A4" s="1" t="s">
        <v>71</v>
      </c>
    </row>
    <row r="5" spans="1:1" x14ac:dyDescent="0.25">
      <c r="A5" s="28">
        <v>1960</v>
      </c>
    </row>
    <row r="6" spans="1:1" x14ac:dyDescent="0.25">
      <c r="A6" s="28">
        <v>1961</v>
      </c>
    </row>
    <row r="7" spans="1:1" x14ac:dyDescent="0.25">
      <c r="A7" s="28">
        <v>1962</v>
      </c>
    </row>
    <row r="8" spans="1:1" x14ac:dyDescent="0.25">
      <c r="A8" s="28">
        <v>1963</v>
      </c>
    </row>
    <row r="9" spans="1:1" x14ac:dyDescent="0.25">
      <c r="A9" s="28">
        <v>1964</v>
      </c>
    </row>
    <row r="10" spans="1:1" x14ac:dyDescent="0.25">
      <c r="A10" s="28">
        <v>1965</v>
      </c>
    </row>
    <row r="11" spans="1:1" x14ac:dyDescent="0.25">
      <c r="A11" s="28">
        <v>1966</v>
      </c>
    </row>
    <row r="12" spans="1:1" x14ac:dyDescent="0.25">
      <c r="A12" s="28">
        <v>1967</v>
      </c>
    </row>
    <row r="13" spans="1:1" x14ac:dyDescent="0.25">
      <c r="A13" s="28">
        <v>1968</v>
      </c>
    </row>
    <row r="14" spans="1:1" x14ac:dyDescent="0.25">
      <c r="A14" s="28">
        <v>1969</v>
      </c>
    </row>
    <row r="15" spans="1:1" x14ac:dyDescent="0.25">
      <c r="A15" s="28">
        <v>1970</v>
      </c>
    </row>
    <row r="16" spans="1:1" x14ac:dyDescent="0.25">
      <c r="A16" s="28">
        <v>1971</v>
      </c>
    </row>
    <row r="17" spans="1:1" x14ac:dyDescent="0.25">
      <c r="A17" s="28">
        <v>1972</v>
      </c>
    </row>
    <row r="18" spans="1:1" x14ac:dyDescent="0.25">
      <c r="A18" s="28">
        <v>1973</v>
      </c>
    </row>
    <row r="19" spans="1:1" x14ac:dyDescent="0.25">
      <c r="A19" s="28">
        <v>1974</v>
      </c>
    </row>
    <row r="20" spans="1:1" x14ac:dyDescent="0.25">
      <c r="A20" s="28">
        <v>1975</v>
      </c>
    </row>
    <row r="21" spans="1:1" x14ac:dyDescent="0.25">
      <c r="A21" s="28">
        <v>1976</v>
      </c>
    </row>
    <row r="22" spans="1:1" x14ac:dyDescent="0.25">
      <c r="A22" s="28">
        <v>1977</v>
      </c>
    </row>
    <row r="23" spans="1:1" x14ac:dyDescent="0.25">
      <c r="A23" s="28">
        <v>1978</v>
      </c>
    </row>
    <row r="24" spans="1:1" x14ac:dyDescent="0.25">
      <c r="A24" s="28">
        <v>1979</v>
      </c>
    </row>
    <row r="25" spans="1:1" x14ac:dyDescent="0.25">
      <c r="A25" s="28">
        <v>1980</v>
      </c>
    </row>
    <row r="26" spans="1:1" x14ac:dyDescent="0.25">
      <c r="A26" s="28">
        <v>1981</v>
      </c>
    </row>
    <row r="27" spans="1:1" x14ac:dyDescent="0.25">
      <c r="A27" s="28">
        <v>1982</v>
      </c>
    </row>
    <row r="28" spans="1:1" x14ac:dyDescent="0.25">
      <c r="A28" s="28">
        <v>1983</v>
      </c>
    </row>
    <row r="29" spans="1:1" x14ac:dyDescent="0.25">
      <c r="A29" s="28">
        <v>1984</v>
      </c>
    </row>
    <row r="30" spans="1:1" x14ac:dyDescent="0.25">
      <c r="A30" s="28">
        <v>1985</v>
      </c>
    </row>
    <row r="31" spans="1:1" x14ac:dyDescent="0.25">
      <c r="A31" s="28">
        <v>1986</v>
      </c>
    </row>
    <row r="32" spans="1:1" x14ac:dyDescent="0.25">
      <c r="A32" s="28">
        <v>1987</v>
      </c>
    </row>
    <row r="33" spans="1:1" x14ac:dyDescent="0.25">
      <c r="A33" s="28">
        <v>1988</v>
      </c>
    </row>
    <row r="34" spans="1:1" x14ac:dyDescent="0.25">
      <c r="A34" s="28">
        <v>1989</v>
      </c>
    </row>
    <row r="35" spans="1:1" x14ac:dyDescent="0.25">
      <c r="A35" s="28">
        <v>1990</v>
      </c>
    </row>
    <row r="36" spans="1:1" x14ac:dyDescent="0.25">
      <c r="A36" s="28">
        <v>1991</v>
      </c>
    </row>
    <row r="37" spans="1:1" x14ac:dyDescent="0.25">
      <c r="A37" s="28">
        <v>1992</v>
      </c>
    </row>
    <row r="38" spans="1:1" x14ac:dyDescent="0.25">
      <c r="A38" s="28">
        <v>1993</v>
      </c>
    </row>
    <row r="39" spans="1:1" x14ac:dyDescent="0.25">
      <c r="A39" s="28">
        <v>1994</v>
      </c>
    </row>
    <row r="40" spans="1:1" x14ac:dyDescent="0.25">
      <c r="A40" s="28">
        <v>1995</v>
      </c>
    </row>
    <row r="41" spans="1:1" x14ac:dyDescent="0.25">
      <c r="A41" s="28">
        <v>1996</v>
      </c>
    </row>
    <row r="42" spans="1:1" x14ac:dyDescent="0.25">
      <c r="A42" s="28">
        <v>1997</v>
      </c>
    </row>
    <row r="43" spans="1:1" x14ac:dyDescent="0.25">
      <c r="A43" s="28">
        <v>1998</v>
      </c>
    </row>
    <row r="44" spans="1:1" x14ac:dyDescent="0.25">
      <c r="A44" s="28">
        <v>1999</v>
      </c>
    </row>
    <row r="45" spans="1:1" x14ac:dyDescent="0.25">
      <c r="A45" s="28">
        <v>2000</v>
      </c>
    </row>
    <row r="46" spans="1:1" x14ac:dyDescent="0.25">
      <c r="A46" s="28">
        <v>2001</v>
      </c>
    </row>
    <row r="47" spans="1:1" x14ac:dyDescent="0.25">
      <c r="A47" s="28">
        <v>2002</v>
      </c>
    </row>
    <row r="48" spans="1:1" x14ac:dyDescent="0.25">
      <c r="A48" s="28">
        <v>2003</v>
      </c>
    </row>
    <row r="49" spans="1:2" x14ac:dyDescent="0.25">
      <c r="A49" s="28">
        <v>2004</v>
      </c>
    </row>
    <row r="50" spans="1:2" x14ac:dyDescent="0.25">
      <c r="A50" s="28">
        <v>2005</v>
      </c>
    </row>
    <row r="51" spans="1:2" x14ac:dyDescent="0.25">
      <c r="A51" s="28">
        <v>2006</v>
      </c>
    </row>
    <row r="52" spans="1:2" x14ac:dyDescent="0.25">
      <c r="A52" s="28">
        <v>2007</v>
      </c>
    </row>
    <row r="53" spans="1:2" x14ac:dyDescent="0.25">
      <c r="A53" s="28">
        <v>2008</v>
      </c>
    </row>
    <row r="54" spans="1:2" x14ac:dyDescent="0.25">
      <c r="A54" s="28">
        <v>2009</v>
      </c>
    </row>
    <row r="55" spans="1:2" x14ac:dyDescent="0.25">
      <c r="A55" s="28">
        <v>2010</v>
      </c>
    </row>
    <row r="56" spans="1:2" x14ac:dyDescent="0.25">
      <c r="A56" s="28">
        <v>2011</v>
      </c>
    </row>
    <row r="57" spans="1:2" x14ac:dyDescent="0.25">
      <c r="A57" s="28">
        <v>2012</v>
      </c>
    </row>
    <row r="58" spans="1:2" x14ac:dyDescent="0.25">
      <c r="A58" s="28">
        <v>2013</v>
      </c>
    </row>
    <row r="59" spans="1:2" x14ac:dyDescent="0.25">
      <c r="A59" s="28">
        <v>2014</v>
      </c>
      <c r="B59">
        <v>1585155773108.0776</v>
      </c>
    </row>
    <row r="60" spans="1:2" x14ac:dyDescent="0.25">
      <c r="A60" s="28">
        <v>2015</v>
      </c>
      <c r="B60">
        <v>1601021995788.8308</v>
      </c>
    </row>
    <row r="61" spans="1:2" x14ac:dyDescent="0.25">
      <c r="A61" s="28">
        <v>2016</v>
      </c>
      <c r="B61">
        <v>1623661631538.0244</v>
      </c>
    </row>
    <row r="62" spans="1:2" x14ac:dyDescent="0.25">
      <c r="A62" s="28">
        <v>2017</v>
      </c>
      <c r="B62">
        <v>1672382479196.4292</v>
      </c>
    </row>
    <row r="63" spans="1:2" x14ac:dyDescent="0.25">
      <c r="A63" s="28">
        <v>2018</v>
      </c>
      <c r="B63">
        <v>1707441161614.0952</v>
      </c>
    </row>
    <row r="64" spans="1:2" x14ac:dyDescent="0.25">
      <c r="A64" s="28">
        <v>2019</v>
      </c>
      <c r="B64">
        <v>1745654907703.5122</v>
      </c>
    </row>
    <row r="65" spans="1:2" x14ac:dyDescent="0.25">
      <c r="A65" s="29">
        <v>2020</v>
      </c>
      <c r="B65">
        <v>1773921521765.0513</v>
      </c>
    </row>
    <row r="66" spans="1:2" x14ac:dyDescent="0.25">
      <c r="A66" s="29">
        <v>2021</v>
      </c>
      <c r="B66">
        <v>1801010867767.9128</v>
      </c>
    </row>
    <row r="67" spans="1:2" x14ac:dyDescent="0.25">
      <c r="A67" s="29">
        <v>2022</v>
      </c>
      <c r="B67">
        <v>1828766707708.1118</v>
      </c>
    </row>
    <row r="68" spans="1:2" x14ac:dyDescent="0.25">
      <c r="A68" s="29">
        <v>2023</v>
      </c>
      <c r="B68">
        <v>1857607048051.8765</v>
      </c>
    </row>
    <row r="69" spans="1:2" x14ac:dyDescent="0.25">
      <c r="A69" s="29">
        <v>2024</v>
      </c>
      <c r="B69">
        <v>1887635074274.4983</v>
      </c>
    </row>
    <row r="70" spans="1:2" x14ac:dyDescent="0.25">
      <c r="A70" s="29">
        <v>2025</v>
      </c>
      <c r="B70">
        <v>1918814987333.5288</v>
      </c>
    </row>
    <row r="71" spans="1:2" x14ac:dyDescent="0.25">
      <c r="A71" s="29">
        <v>2026</v>
      </c>
      <c r="B71">
        <v>1951010961450.2698</v>
      </c>
    </row>
    <row r="72" spans="1:2" x14ac:dyDescent="0.25">
      <c r="A72" s="29">
        <v>2027</v>
      </c>
      <c r="B72">
        <v>1984400938923.946</v>
      </c>
    </row>
    <row r="73" spans="1:2" x14ac:dyDescent="0.25">
      <c r="A73" s="29">
        <v>2028</v>
      </c>
      <c r="B73">
        <v>2018994395971.677</v>
      </c>
    </row>
    <row r="74" spans="1:2" x14ac:dyDescent="0.25">
      <c r="A74" s="29">
        <v>2029</v>
      </c>
      <c r="B74">
        <v>2054821867070.8442</v>
      </c>
    </row>
    <row r="75" spans="1:2" x14ac:dyDescent="0.25">
      <c r="A75" s="29">
        <v>2030</v>
      </c>
      <c r="B75">
        <v>2091920204176.9087</v>
      </c>
    </row>
    <row r="76" spans="1:2" x14ac:dyDescent="0.25">
      <c r="A76" s="29">
        <v>2031</v>
      </c>
      <c r="B76">
        <v>2130330470897.384</v>
      </c>
    </row>
    <row r="77" spans="1:2" x14ac:dyDescent="0.25">
      <c r="A77" s="29">
        <v>2032</v>
      </c>
      <c r="B77">
        <v>2169851560846.7549</v>
      </c>
    </row>
    <row r="78" spans="1:2" x14ac:dyDescent="0.25">
      <c r="A78" s="29">
        <v>2033</v>
      </c>
      <c r="B78">
        <v>2210486632764.0605</v>
      </c>
    </row>
    <row r="79" spans="1:2" x14ac:dyDescent="0.25">
      <c r="A79" s="29">
        <v>2034</v>
      </c>
      <c r="B79">
        <v>2252216734215.064</v>
      </c>
    </row>
    <row r="80" spans="1:2" x14ac:dyDescent="0.25">
      <c r="A80" s="29">
        <v>2035</v>
      </c>
      <c r="B80">
        <v>2295021859852.5146</v>
      </c>
    </row>
    <row r="81" spans="1:2" x14ac:dyDescent="0.25">
      <c r="A81" s="29">
        <v>2036</v>
      </c>
      <c r="B81">
        <v>2338891480546.2817</v>
      </c>
    </row>
    <row r="82" spans="1:2" x14ac:dyDescent="0.25">
      <c r="A82" s="29">
        <v>2037</v>
      </c>
      <c r="B82">
        <v>2383826649209.3774</v>
      </c>
    </row>
    <row r="83" spans="1:2" x14ac:dyDescent="0.25">
      <c r="A83" s="29">
        <v>2038</v>
      </c>
      <c r="B83">
        <v>2429828418754.8149</v>
      </c>
    </row>
    <row r="84" spans="1:2" x14ac:dyDescent="0.25">
      <c r="A84" s="29">
        <v>2039</v>
      </c>
      <c r="B84">
        <v>2476898895008.6216</v>
      </c>
    </row>
    <row r="85" spans="1:2" x14ac:dyDescent="0.25">
      <c r="A85" s="29">
        <v>2040</v>
      </c>
      <c r="B85">
        <v>2525044395448.8755</v>
      </c>
    </row>
    <row r="86" spans="1:2" x14ac:dyDescent="0.25">
      <c r="A86" s="29">
        <v>2041</v>
      </c>
      <c r="B86">
        <v>2574272290466.6689</v>
      </c>
    </row>
    <row r="87" spans="1:2" x14ac:dyDescent="0.25">
      <c r="A87" s="29">
        <v>2042</v>
      </c>
      <c r="B87">
        <v>2624585738801.042</v>
      </c>
    </row>
    <row r="88" spans="1:2" x14ac:dyDescent="0.25">
      <c r="A88" s="29">
        <v>2043</v>
      </c>
      <c r="B88">
        <v>2675956311800.6382</v>
      </c>
    </row>
    <row r="89" spans="1:2" x14ac:dyDescent="0.25">
      <c r="A89" s="29">
        <v>2044</v>
      </c>
      <c r="B89">
        <v>2728336628379.8657</v>
      </c>
    </row>
    <row r="90" spans="1:2" x14ac:dyDescent="0.25">
      <c r="A90" s="29">
        <v>2045</v>
      </c>
      <c r="B90">
        <v>2781686677844.2236</v>
      </c>
    </row>
    <row r="91" spans="1:2" x14ac:dyDescent="0.25">
      <c r="A91" s="29">
        <v>2046</v>
      </c>
      <c r="B91">
        <v>2835999089802.6196</v>
      </c>
    </row>
    <row r="92" spans="1:2" x14ac:dyDescent="0.25">
      <c r="A92" s="29">
        <v>2047</v>
      </c>
      <c r="B92">
        <v>2891286499211.2119</v>
      </c>
    </row>
    <row r="93" spans="1:2" x14ac:dyDescent="0.25">
      <c r="A93" s="29">
        <v>2048</v>
      </c>
      <c r="B93">
        <v>2947560488113.1455</v>
      </c>
    </row>
    <row r="94" spans="1:2" x14ac:dyDescent="0.25">
      <c r="A94" s="29">
        <v>2049</v>
      </c>
      <c r="B94">
        <v>3004835797290.604</v>
      </c>
    </row>
    <row r="95" spans="1:2" x14ac:dyDescent="0.25">
      <c r="A95" s="29">
        <v>2050</v>
      </c>
      <c r="B95">
        <v>3063151384525.0762</v>
      </c>
    </row>
    <row r="96" spans="1:2" x14ac:dyDescent="0.25">
      <c r="A96" s="29">
        <v>2051</v>
      </c>
      <c r="B96">
        <v>3122578847901.4565</v>
      </c>
    </row>
    <row r="97" spans="1:2" x14ac:dyDescent="0.25">
      <c r="A97" s="29">
        <v>2052</v>
      </c>
      <c r="B97">
        <v>3183195050069.707</v>
      </c>
    </row>
    <row r="98" spans="1:2" x14ac:dyDescent="0.25">
      <c r="A98" s="29">
        <v>2053</v>
      </c>
      <c r="B98">
        <v>3245062112897.604</v>
      </c>
    </row>
    <row r="99" spans="1:2" x14ac:dyDescent="0.25">
      <c r="A99" s="29">
        <v>2054</v>
      </c>
      <c r="B99">
        <v>3308232682035.8071</v>
      </c>
    </row>
    <row r="100" spans="1:2" x14ac:dyDescent="0.25">
      <c r="A100" s="29">
        <v>2055</v>
      </c>
      <c r="B100">
        <v>3372772038091.1323</v>
      </c>
    </row>
    <row r="101" spans="1:2" x14ac:dyDescent="0.25">
      <c r="A101" s="29">
        <v>2056</v>
      </c>
      <c r="B101">
        <v>3438778101973.8047</v>
      </c>
    </row>
    <row r="102" spans="1:2" x14ac:dyDescent="0.25">
      <c r="A102" s="29">
        <v>2057</v>
      </c>
      <c r="B102">
        <v>3506353006246.1021</v>
      </c>
    </row>
    <row r="103" spans="1:2" x14ac:dyDescent="0.25">
      <c r="A103" s="29">
        <v>2058</v>
      </c>
      <c r="B103">
        <v>3575567296079.9063</v>
      </c>
    </row>
    <row r="104" spans="1:2" x14ac:dyDescent="0.25">
      <c r="A104" s="29">
        <v>2059</v>
      </c>
      <c r="B104">
        <v>3646453611778.626</v>
      </c>
    </row>
    <row r="105" spans="1:2" x14ac:dyDescent="0.25">
      <c r="A105" s="29">
        <v>2060</v>
      </c>
      <c r="B105">
        <v>3719028799950.4717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77C1-4519-464B-B95E-E2516E310E83}">
  <sheetPr>
    <tabColor theme="9" tint="0.59999389629810485"/>
  </sheetPr>
  <dimension ref="A1:BK19"/>
  <sheetViews>
    <sheetView zoomScaleNormal="100" workbookViewId="0">
      <selection activeCell="A11" sqref="A11"/>
    </sheetView>
  </sheetViews>
  <sheetFormatPr defaultRowHeight="15" x14ac:dyDescent="0.25"/>
  <cols>
    <col min="1" max="1" width="41.28515625" customWidth="1"/>
    <col min="2" max="2" width="15.28515625" customWidth="1"/>
    <col min="3" max="3" width="19.5703125" bestFit="1" customWidth="1"/>
    <col min="4" max="4" width="11.28515625" customWidth="1"/>
    <col min="5" max="5" width="11.140625" customWidth="1"/>
    <col min="6" max="6" width="13.42578125" customWidth="1"/>
    <col min="7" max="7" width="12.140625" customWidth="1"/>
    <col min="8" max="17" width="9.42578125" bestFit="1" customWidth="1"/>
    <col min="18" max="22" width="9.85546875" bestFit="1" customWidth="1"/>
    <col min="23" max="34" width="13" bestFit="1" customWidth="1"/>
    <col min="35" max="35" width="12" bestFit="1" customWidth="1"/>
    <col min="36" max="36" width="11.7109375" customWidth="1"/>
    <col min="37" max="37" width="12.85546875" customWidth="1"/>
    <col min="38" max="40" width="13" bestFit="1" customWidth="1"/>
    <col min="41" max="41" width="12" bestFit="1" customWidth="1"/>
    <col min="42" max="47" width="13" bestFit="1" customWidth="1"/>
    <col min="48" max="48" width="12" bestFit="1" customWidth="1"/>
    <col min="49" max="50" width="13" bestFit="1" customWidth="1"/>
    <col min="51" max="51" width="10.85546875" bestFit="1" customWidth="1"/>
    <col min="52" max="53" width="12" bestFit="1" customWidth="1"/>
  </cols>
  <sheetData>
    <row r="1" spans="1:63" x14ac:dyDescent="0.25">
      <c r="A1" t="s">
        <v>180</v>
      </c>
    </row>
    <row r="3" spans="1:63" s="28" customFormat="1" x14ac:dyDescent="0.25">
      <c r="A3" s="30" t="s">
        <v>181</v>
      </c>
      <c r="C3" s="28">
        <v>2000</v>
      </c>
      <c r="D3" s="28">
        <v>2001</v>
      </c>
      <c r="E3" s="28">
        <v>2002</v>
      </c>
      <c r="F3" s="28">
        <v>2003</v>
      </c>
      <c r="G3" s="28">
        <v>2004</v>
      </c>
      <c r="H3" s="28">
        <v>2005</v>
      </c>
      <c r="I3" s="28">
        <v>2006</v>
      </c>
      <c r="J3" s="28">
        <v>2007</v>
      </c>
      <c r="K3" s="28">
        <v>2008</v>
      </c>
      <c r="L3" s="28">
        <v>2009</v>
      </c>
      <c r="M3" s="28">
        <v>2010</v>
      </c>
      <c r="N3" s="28">
        <v>2011</v>
      </c>
      <c r="O3" s="28">
        <v>2012</v>
      </c>
      <c r="P3" s="28">
        <v>2013</v>
      </c>
      <c r="Q3" s="28">
        <v>2014</v>
      </c>
      <c r="R3" s="28">
        <v>2015</v>
      </c>
      <c r="S3" s="28">
        <v>2016</v>
      </c>
      <c r="T3" s="28">
        <v>2017</v>
      </c>
      <c r="U3" s="28">
        <v>2018</v>
      </c>
      <c r="V3" s="28">
        <v>2019</v>
      </c>
      <c r="W3" s="28">
        <v>2020</v>
      </c>
      <c r="X3" s="28">
        <v>2021</v>
      </c>
      <c r="Y3" s="28">
        <v>2022</v>
      </c>
      <c r="Z3" s="28">
        <v>2023</v>
      </c>
      <c r="AA3" s="28">
        <v>2024</v>
      </c>
      <c r="AB3" s="28">
        <v>2025</v>
      </c>
      <c r="AC3" s="28">
        <v>2026</v>
      </c>
      <c r="AD3" s="28">
        <v>2027</v>
      </c>
      <c r="AE3" s="28">
        <v>2028</v>
      </c>
      <c r="AF3" s="28">
        <v>2029</v>
      </c>
      <c r="AG3" s="28">
        <v>2030</v>
      </c>
      <c r="AH3" s="28">
        <v>2031</v>
      </c>
      <c r="AI3" s="28">
        <v>2032</v>
      </c>
      <c r="AJ3" s="28">
        <v>2033</v>
      </c>
      <c r="AK3" s="28">
        <v>2034</v>
      </c>
      <c r="AL3" s="28">
        <v>2035</v>
      </c>
      <c r="AM3" s="28">
        <v>2036</v>
      </c>
      <c r="AN3" s="28">
        <v>2037</v>
      </c>
      <c r="AO3" s="28">
        <v>2038</v>
      </c>
      <c r="AP3" s="28">
        <v>2039</v>
      </c>
      <c r="AQ3" s="28">
        <v>2040</v>
      </c>
      <c r="AR3" s="28">
        <v>2041</v>
      </c>
      <c r="AS3" s="28">
        <v>2042</v>
      </c>
      <c r="AT3" s="28">
        <v>2043</v>
      </c>
      <c r="AU3" s="28">
        <v>2044</v>
      </c>
      <c r="AV3" s="28">
        <v>2045</v>
      </c>
      <c r="AW3" s="28">
        <v>2046</v>
      </c>
      <c r="AX3" s="28">
        <v>2047</v>
      </c>
      <c r="AY3" s="28">
        <v>2048</v>
      </c>
      <c r="AZ3" s="28">
        <v>2049</v>
      </c>
      <c r="BA3" s="28">
        <v>2050</v>
      </c>
    </row>
    <row r="4" spans="1:63" x14ac:dyDescent="0.25">
      <c r="A4" s="1" t="s">
        <v>165</v>
      </c>
      <c r="B4" t="s">
        <v>182</v>
      </c>
      <c r="C4" s="19" cm="1">
        <f t="array" ref="C4:BK4">TRANSPOSE(BGDP_calc!B45:B105)</f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1585155773108.0776</v>
      </c>
      <c r="R4" s="19">
        <v>1601021995788.8308</v>
      </c>
      <c r="S4" s="19">
        <v>1623661631538.0244</v>
      </c>
      <c r="T4" s="19">
        <v>1672382479196.4292</v>
      </c>
      <c r="U4" s="19">
        <v>1707441161614.0952</v>
      </c>
      <c r="V4" s="19">
        <v>1745654907703.5122</v>
      </c>
      <c r="W4">
        <v>1773921521765.0513</v>
      </c>
      <c r="X4">
        <v>1801010867767.9128</v>
      </c>
      <c r="Y4">
        <v>1828766707708.1118</v>
      </c>
      <c r="Z4">
        <v>1857607048051.8765</v>
      </c>
      <c r="AA4">
        <v>1887635074274.4983</v>
      </c>
      <c r="AB4">
        <v>1918814987333.5288</v>
      </c>
      <c r="AC4">
        <v>1951010961450.2698</v>
      </c>
      <c r="AD4">
        <v>1984400938923.946</v>
      </c>
      <c r="AE4">
        <v>2018994395971.677</v>
      </c>
      <c r="AF4">
        <v>2054821867070.8442</v>
      </c>
      <c r="AG4">
        <v>2091920204176.9087</v>
      </c>
      <c r="AH4">
        <v>2130330470897.384</v>
      </c>
      <c r="AI4">
        <v>2169851560846.7549</v>
      </c>
      <c r="AJ4">
        <v>2210486632764.0605</v>
      </c>
      <c r="AK4">
        <v>2252216734215.064</v>
      </c>
      <c r="AL4">
        <v>2295021859852.5146</v>
      </c>
      <c r="AM4">
        <v>2338891480546.2817</v>
      </c>
      <c r="AN4">
        <v>2383826649209.3774</v>
      </c>
      <c r="AO4">
        <v>2429828418754.8149</v>
      </c>
      <c r="AP4">
        <v>2476898895008.6216</v>
      </c>
      <c r="AQ4">
        <v>2525044395448.8755</v>
      </c>
      <c r="AR4">
        <v>2574272290466.6689</v>
      </c>
      <c r="AS4">
        <v>2624585738801.042</v>
      </c>
      <c r="AT4">
        <v>2675956311800.6382</v>
      </c>
      <c r="AU4">
        <v>2728336628379.8657</v>
      </c>
      <c r="AV4">
        <v>2781686677844.2236</v>
      </c>
      <c r="AW4">
        <v>2835999089802.6196</v>
      </c>
      <c r="AX4">
        <v>2891286499211.2119</v>
      </c>
      <c r="AY4">
        <v>2947560488113.1455</v>
      </c>
      <c r="AZ4">
        <v>3004835797290.604</v>
      </c>
      <c r="BA4">
        <v>3063151384525.0762</v>
      </c>
      <c r="BB4">
        <v>3122578847901.4565</v>
      </c>
      <c r="BC4">
        <v>3183195050069.707</v>
      </c>
      <c r="BD4">
        <v>3245062112897.604</v>
      </c>
      <c r="BE4">
        <v>3308232682035.8071</v>
      </c>
      <c r="BF4">
        <v>3372772038091.1323</v>
      </c>
      <c r="BG4">
        <v>3438778101973.8047</v>
      </c>
      <c r="BH4">
        <v>3506353006246.1021</v>
      </c>
      <c r="BI4">
        <v>3575567296079.9063</v>
      </c>
      <c r="BJ4">
        <v>3646453611778.626</v>
      </c>
      <c r="BK4">
        <v>3719028799950.4717</v>
      </c>
    </row>
    <row r="5" spans="1:63" x14ac:dyDescent="0.25">
      <c r="A5" s="1" t="s">
        <v>16</v>
      </c>
      <c r="C5" s="19" cm="1">
        <f t="array" ref="C5:BA5">TRANSPOSE('CAN Population Data'!B5:B55)</f>
        <v>30685730</v>
      </c>
      <c r="D5" s="19">
        <v>31020902</v>
      </c>
      <c r="E5" s="19">
        <v>31360079</v>
      </c>
      <c r="F5" s="19">
        <v>31644028</v>
      </c>
      <c r="G5" s="19">
        <v>31940655</v>
      </c>
      <c r="H5" s="19">
        <v>32243753</v>
      </c>
      <c r="I5" s="19">
        <v>32571174</v>
      </c>
      <c r="J5" s="19">
        <v>32889025</v>
      </c>
      <c r="K5" s="19">
        <v>33247118</v>
      </c>
      <c r="L5" s="19">
        <v>33628895</v>
      </c>
      <c r="M5" s="19">
        <v>34004889</v>
      </c>
      <c r="N5" s="19">
        <v>34339328</v>
      </c>
      <c r="O5" s="19">
        <v>34714222</v>
      </c>
      <c r="P5" s="19">
        <v>35082954</v>
      </c>
      <c r="Q5" s="19">
        <v>35437435</v>
      </c>
      <c r="R5" s="19">
        <v>35702908</v>
      </c>
      <c r="S5" s="19">
        <v>36109487</v>
      </c>
      <c r="T5" s="19">
        <v>36543321</v>
      </c>
      <c r="U5" s="19">
        <v>37057765</v>
      </c>
      <c r="V5" s="19">
        <v>37589262</v>
      </c>
      <c r="W5">
        <v>37912000</v>
      </c>
      <c r="X5">
        <v>38231000</v>
      </c>
      <c r="Y5">
        <v>38546000</v>
      </c>
      <c r="Z5">
        <v>38858000</v>
      </c>
      <c r="AA5">
        <v>39166000</v>
      </c>
      <c r="AB5">
        <v>39471000</v>
      </c>
      <c r="AC5">
        <v>39772000</v>
      </c>
      <c r="AD5">
        <v>40068000</v>
      </c>
      <c r="AE5">
        <v>40358000</v>
      </c>
      <c r="AF5">
        <v>40643000</v>
      </c>
      <c r="AG5">
        <v>40922000</v>
      </c>
      <c r="AH5">
        <v>41197000</v>
      </c>
      <c r="AI5">
        <v>41465000</v>
      </c>
      <c r="AJ5">
        <v>41727000</v>
      </c>
      <c r="AK5">
        <v>41981000</v>
      </c>
      <c r="AL5">
        <v>42228000</v>
      </c>
      <c r="AM5">
        <v>42467000</v>
      </c>
      <c r="AN5">
        <v>42699000</v>
      </c>
      <c r="AO5">
        <v>42926000</v>
      </c>
      <c r="AP5">
        <v>43146000</v>
      </c>
      <c r="AQ5">
        <v>43361000</v>
      </c>
      <c r="AR5">
        <v>43570000</v>
      </c>
      <c r="AS5">
        <v>43776000</v>
      </c>
      <c r="AT5">
        <v>43977000</v>
      </c>
      <c r="AU5">
        <v>44177000</v>
      </c>
      <c r="AV5">
        <v>44375000</v>
      </c>
      <c r="AW5">
        <v>44574000</v>
      </c>
      <c r="AX5">
        <v>44775000</v>
      </c>
      <c r="AY5">
        <v>44977000</v>
      </c>
      <c r="AZ5">
        <v>45182000</v>
      </c>
      <c r="BA5">
        <v>45385000</v>
      </c>
    </row>
    <row r="6" spans="1:63" x14ac:dyDescent="0.25">
      <c r="A6" s="1" t="s">
        <v>183</v>
      </c>
      <c r="C6" s="31">
        <f>C4/C5</f>
        <v>0</v>
      </c>
      <c r="D6" s="31">
        <f t="shared" ref="D6:BA6" si="0">D4/D5</f>
        <v>0</v>
      </c>
      <c r="E6" s="31">
        <f t="shared" si="0"/>
        <v>0</v>
      </c>
      <c r="F6" s="31">
        <f t="shared" si="0"/>
        <v>0</v>
      </c>
      <c r="G6" s="31">
        <f t="shared" si="0"/>
        <v>0</v>
      </c>
      <c r="H6" s="31">
        <f t="shared" si="0"/>
        <v>0</v>
      </c>
      <c r="I6" s="31">
        <f t="shared" si="0"/>
        <v>0</v>
      </c>
      <c r="J6" s="31">
        <f t="shared" si="0"/>
        <v>0</v>
      </c>
      <c r="K6" s="31">
        <f t="shared" si="0"/>
        <v>0</v>
      </c>
      <c r="L6" s="31">
        <f t="shared" si="0"/>
        <v>0</v>
      </c>
      <c r="M6" s="31">
        <f t="shared" si="0"/>
        <v>0</v>
      </c>
      <c r="N6" s="31">
        <f t="shared" si="0"/>
        <v>0</v>
      </c>
      <c r="O6" s="31">
        <f t="shared" si="0"/>
        <v>0</v>
      </c>
      <c r="P6" s="31">
        <f t="shared" si="0"/>
        <v>0</v>
      </c>
      <c r="Q6" s="31">
        <f t="shared" si="0"/>
        <v>44731.109153585116</v>
      </c>
      <c r="R6" s="31">
        <f t="shared" si="0"/>
        <v>44842.901754356557</v>
      </c>
      <c r="S6" s="31">
        <f t="shared" si="0"/>
        <v>44964.959805106744</v>
      </c>
      <c r="T6" s="31">
        <f t="shared" si="0"/>
        <v>45764.381381660118</v>
      </c>
      <c r="U6" s="31">
        <f t="shared" si="0"/>
        <v>46075.125189392704</v>
      </c>
      <c r="V6" s="31">
        <f t="shared" si="0"/>
        <v>46440.254871285106</v>
      </c>
      <c r="W6" s="31">
        <f t="shared" si="0"/>
        <v>46790.502262213842</v>
      </c>
      <c r="X6" s="31">
        <f t="shared" si="0"/>
        <v>47108.651820980689</v>
      </c>
      <c r="Y6" s="31">
        <f t="shared" si="0"/>
        <v>47443.74792995672</v>
      </c>
      <c r="Z6" s="31">
        <f t="shared" si="0"/>
        <v>47805.009214367092</v>
      </c>
      <c r="AA6" s="31">
        <f t="shared" si="0"/>
        <v>48195.758419917744</v>
      </c>
      <c r="AB6" s="31">
        <f t="shared" si="0"/>
        <v>48613.285382522074</v>
      </c>
      <c r="AC6" s="31">
        <f t="shared" si="0"/>
        <v>49054.886891538517</v>
      </c>
      <c r="AD6" s="31">
        <f t="shared" si="0"/>
        <v>49525.82956284182</v>
      </c>
      <c r="AE6" s="31">
        <f t="shared" si="0"/>
        <v>50027.117200348803</v>
      </c>
      <c r="AF6" s="31">
        <f t="shared" si="0"/>
        <v>50557.829566489781</v>
      </c>
      <c r="AG6" s="31">
        <f t="shared" si="0"/>
        <v>51119.696109107783</v>
      </c>
      <c r="AH6" s="31">
        <f t="shared" si="0"/>
        <v>51710.815615151201</v>
      </c>
      <c r="AI6" s="31">
        <f t="shared" si="0"/>
        <v>52329.713272561312</v>
      </c>
      <c r="AJ6" s="31">
        <f t="shared" si="0"/>
        <v>52974.97142771013</v>
      </c>
      <c r="AK6" s="31">
        <f t="shared" si="0"/>
        <v>53648.477506849857</v>
      </c>
      <c r="AL6" s="31">
        <f t="shared" si="0"/>
        <v>54348.343749467524</v>
      </c>
      <c r="AM6" s="31">
        <f t="shared" si="0"/>
        <v>55075.50522867831</v>
      </c>
      <c r="AN6" s="31">
        <f t="shared" si="0"/>
        <v>55828.629457583957</v>
      </c>
      <c r="AO6" s="31">
        <f t="shared" si="0"/>
        <v>56605.050989023315</v>
      </c>
      <c r="AP6" s="31">
        <f t="shared" si="0"/>
        <v>57407.381796890128</v>
      </c>
      <c r="AQ6" s="31">
        <f t="shared" si="0"/>
        <v>58233.075700488356</v>
      </c>
      <c r="AR6" s="31">
        <f t="shared" si="0"/>
        <v>59083.596292556089</v>
      </c>
      <c r="AS6" s="31">
        <f t="shared" si="0"/>
        <v>59954.900831529652</v>
      </c>
      <c r="AT6" s="31">
        <f t="shared" si="0"/>
        <v>60848.996334462063</v>
      </c>
      <c r="AU6" s="31">
        <f t="shared" si="0"/>
        <v>61759.210185840275</v>
      </c>
      <c r="AV6" s="31">
        <f t="shared" si="0"/>
        <v>62685.896965503634</v>
      </c>
      <c r="AW6" s="31">
        <f t="shared" si="0"/>
        <v>63624.51406206801</v>
      </c>
      <c r="AX6" s="31">
        <f t="shared" si="0"/>
        <v>64573.679491037678</v>
      </c>
      <c r="AY6" s="31">
        <f t="shared" si="0"/>
        <v>65534.839765060933</v>
      </c>
      <c r="AZ6" s="31">
        <f t="shared" si="0"/>
        <v>66505.152434389893</v>
      </c>
      <c r="BA6" s="31">
        <f t="shared" si="0"/>
        <v>67492.59412856838</v>
      </c>
    </row>
    <row r="7" spans="1:63" x14ac:dyDescent="0.25">
      <c r="A7" s="1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63" x14ac:dyDescent="0.25">
      <c r="A8" s="1" t="s">
        <v>184</v>
      </c>
      <c r="C8" s="32"/>
      <c r="D8" s="32" t="e">
        <f>(D6-C6)/C6</f>
        <v>#DIV/0!</v>
      </c>
      <c r="E8" s="32" t="e">
        <f>(E6-D6)/D6</f>
        <v>#DIV/0!</v>
      </c>
      <c r="F8" s="32" t="e">
        <f t="shared" ref="F8:BA8" si="1">(F6-E6)/E6</f>
        <v>#DIV/0!</v>
      </c>
      <c r="G8" s="32" t="e">
        <f t="shared" si="1"/>
        <v>#DIV/0!</v>
      </c>
      <c r="H8" s="32" t="e">
        <f t="shared" si="1"/>
        <v>#DIV/0!</v>
      </c>
      <c r="I8" s="32" t="e">
        <f t="shared" si="1"/>
        <v>#DIV/0!</v>
      </c>
      <c r="J8" s="32" t="e">
        <f t="shared" si="1"/>
        <v>#DIV/0!</v>
      </c>
      <c r="K8" s="32" t="e">
        <f t="shared" si="1"/>
        <v>#DIV/0!</v>
      </c>
      <c r="L8" s="32" t="e">
        <f t="shared" si="1"/>
        <v>#DIV/0!</v>
      </c>
      <c r="M8" s="32" t="e">
        <f t="shared" si="1"/>
        <v>#DIV/0!</v>
      </c>
      <c r="N8" s="32" t="e">
        <f t="shared" si="1"/>
        <v>#DIV/0!</v>
      </c>
      <c r="O8" s="32" t="e">
        <f t="shared" si="1"/>
        <v>#DIV/0!</v>
      </c>
      <c r="P8" s="32" t="e">
        <f t="shared" si="1"/>
        <v>#DIV/0!</v>
      </c>
      <c r="Q8" s="32" t="e">
        <f t="shared" si="1"/>
        <v>#DIV/0!</v>
      </c>
      <c r="R8" s="32">
        <f t="shared" si="1"/>
        <v>2.4992136990746043E-3</v>
      </c>
      <c r="S8" s="32">
        <f t="shared" si="1"/>
        <v>2.7219034891810749E-3</v>
      </c>
      <c r="T8" s="32">
        <f t="shared" si="1"/>
        <v>1.7778767734216501E-2</v>
      </c>
      <c r="U8" s="32">
        <f t="shared" si="1"/>
        <v>6.7900799344600181E-3</v>
      </c>
      <c r="V8" s="32">
        <f t="shared" si="1"/>
        <v>7.9246595726333736E-3</v>
      </c>
      <c r="W8" s="32">
        <f t="shared" si="1"/>
        <v>7.5418920912361537E-3</v>
      </c>
      <c r="X8" s="32">
        <f t="shared" si="1"/>
        <v>6.7994473960535338E-3</v>
      </c>
      <c r="Y8" s="32">
        <f t="shared" si="1"/>
        <v>7.1132604314265288E-3</v>
      </c>
      <c r="Z8" s="32">
        <f t="shared" si="1"/>
        <v>7.6145182489317093E-3</v>
      </c>
      <c r="AA8" s="32">
        <f t="shared" si="1"/>
        <v>8.1738129951707643E-3</v>
      </c>
      <c r="AB8" s="32">
        <f t="shared" si="1"/>
        <v>8.6631474696698563E-3</v>
      </c>
      <c r="AC8" s="32">
        <f t="shared" si="1"/>
        <v>9.0839675932541004E-3</v>
      </c>
      <c r="AD8" s="32">
        <f t="shared" si="1"/>
        <v>9.6003212145727226E-3</v>
      </c>
      <c r="AE8" s="32">
        <f t="shared" si="1"/>
        <v>1.0121741360655334E-2</v>
      </c>
      <c r="AF8" s="32">
        <f t="shared" si="1"/>
        <v>1.0608493869746275E-2</v>
      </c>
      <c r="AG8" s="32">
        <f t="shared" si="1"/>
        <v>1.1113343817085296E-2</v>
      </c>
      <c r="AH8" s="32">
        <f t="shared" si="1"/>
        <v>1.1563439359689407E-2</v>
      </c>
      <c r="AI8" s="32">
        <f t="shared" si="1"/>
        <v>1.1968437357788929E-2</v>
      </c>
      <c r="AJ8" s="32">
        <f t="shared" si="1"/>
        <v>1.2330626613372914E-2</v>
      </c>
      <c r="AK8" s="32">
        <f t="shared" si="1"/>
        <v>1.2713665736635566E-2</v>
      </c>
      <c r="AL8" s="32">
        <f t="shared" si="1"/>
        <v>1.304540734689643E-2</v>
      </c>
      <c r="AM8" s="32">
        <f t="shared" si="1"/>
        <v>1.3379643776502591E-2</v>
      </c>
      <c r="AN8" s="32">
        <f t="shared" si="1"/>
        <v>1.3674395282959434E-2</v>
      </c>
      <c r="AO8" s="32">
        <f t="shared" si="1"/>
        <v>1.3907228942978947E-2</v>
      </c>
      <c r="AP8" s="32">
        <f t="shared" si="1"/>
        <v>1.4174191063309846E-2</v>
      </c>
      <c r="AQ8" s="32">
        <f t="shared" si="1"/>
        <v>1.4383061511489418E-2</v>
      </c>
      <c r="AR8" s="32">
        <f t="shared" si="1"/>
        <v>1.4605455436395574E-2</v>
      </c>
      <c r="AS8" s="32">
        <f t="shared" si="1"/>
        <v>1.4746978749554192E-2</v>
      </c>
      <c r="AT8" s="32">
        <f t="shared" si="1"/>
        <v>1.4912800964257705E-2</v>
      </c>
      <c r="AU8" s="32">
        <f t="shared" si="1"/>
        <v>1.4958568032497011E-2</v>
      </c>
      <c r="AV8" s="32">
        <f t="shared" si="1"/>
        <v>1.5004835341560505E-2</v>
      </c>
      <c r="AW8" s="32">
        <f t="shared" si="1"/>
        <v>1.4973337576726416E-2</v>
      </c>
      <c r="AX8" s="32">
        <f t="shared" si="1"/>
        <v>1.4918234629559952E-2</v>
      </c>
      <c r="AY8" s="32">
        <f t="shared" si="1"/>
        <v>1.4884706611099297E-2</v>
      </c>
      <c r="AZ8" s="32">
        <f t="shared" si="1"/>
        <v>1.4806058469166647E-2</v>
      </c>
      <c r="BA8" s="32">
        <f t="shared" si="1"/>
        <v>1.4847596885859933E-2</v>
      </c>
    </row>
    <row r="9" spans="1:63" x14ac:dyDescent="0.25"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</row>
    <row r="10" spans="1:63" x14ac:dyDescent="0.25">
      <c r="A10" s="2" t="s">
        <v>72</v>
      </c>
      <c r="B10" s="18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</row>
    <row r="11" spans="1:63" x14ac:dyDescent="0.25">
      <c r="A11" s="19">
        <f>SUM('OECD VAL'!C9:AL9)*10^6</f>
        <v>667062200000</v>
      </c>
      <c r="B11" t="s">
        <v>73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</row>
    <row r="12" spans="1:63" x14ac:dyDescent="0.25">
      <c r="A12" s="19">
        <f>A11*About!$A$61</f>
        <v>646170860093.57983</v>
      </c>
      <c r="B12" t="s">
        <v>74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</row>
    <row r="13" spans="1:63" x14ac:dyDescent="0.25"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</row>
    <row r="14" spans="1:63" x14ac:dyDescent="0.25">
      <c r="A14" s="1" t="s">
        <v>78</v>
      </c>
    </row>
    <row r="15" spans="1:63" x14ac:dyDescent="0.25">
      <c r="B15">
        <v>2015</v>
      </c>
      <c r="C15">
        <v>2016</v>
      </c>
      <c r="D15">
        <v>2017</v>
      </c>
      <c r="E15">
        <v>2018</v>
      </c>
      <c r="F15">
        <v>2019</v>
      </c>
      <c r="G15">
        <v>2020</v>
      </c>
      <c r="H15">
        <v>2021</v>
      </c>
      <c r="I15">
        <v>2022</v>
      </c>
      <c r="J15">
        <v>2023</v>
      </c>
      <c r="K15">
        <v>2024</v>
      </c>
      <c r="L15">
        <v>2025</v>
      </c>
      <c r="M15">
        <v>2026</v>
      </c>
      <c r="N15">
        <v>2027</v>
      </c>
      <c r="O15">
        <v>2028</v>
      </c>
      <c r="P15">
        <v>2029</v>
      </c>
      <c r="Q15">
        <v>2030</v>
      </c>
      <c r="R15">
        <v>2031</v>
      </c>
      <c r="S15">
        <v>2032</v>
      </c>
      <c r="T15">
        <v>2033</v>
      </c>
      <c r="U15">
        <v>2034</v>
      </c>
      <c r="V15">
        <v>2035</v>
      </c>
      <c r="W15">
        <v>2036</v>
      </c>
      <c r="X15">
        <v>2037</v>
      </c>
      <c r="Y15">
        <v>2038</v>
      </c>
      <c r="Z15">
        <v>2039</v>
      </c>
      <c r="AA15">
        <v>2040</v>
      </c>
      <c r="AB15">
        <v>2041</v>
      </c>
      <c r="AC15">
        <v>2042</v>
      </c>
      <c r="AD15">
        <v>2043</v>
      </c>
      <c r="AE15">
        <v>2044</v>
      </c>
      <c r="AF15">
        <v>2045</v>
      </c>
      <c r="AG15">
        <v>2046</v>
      </c>
      <c r="AH15">
        <v>2047</v>
      </c>
      <c r="AI15">
        <v>2048</v>
      </c>
      <c r="AJ15">
        <v>2049</v>
      </c>
      <c r="AK15">
        <v>2050</v>
      </c>
    </row>
    <row r="16" spans="1:63" x14ac:dyDescent="0.25">
      <c r="A16" t="s">
        <v>185</v>
      </c>
      <c r="B16" s="20">
        <f>R8</f>
        <v>2.4992136990746043E-3</v>
      </c>
      <c r="C16" s="20">
        <f t="shared" ref="C16:AK16" si="2">S8</f>
        <v>2.7219034891810749E-3</v>
      </c>
      <c r="D16" s="20">
        <f t="shared" si="2"/>
        <v>1.7778767734216501E-2</v>
      </c>
      <c r="E16" s="20">
        <f t="shared" si="2"/>
        <v>6.7900799344600181E-3</v>
      </c>
      <c r="F16" s="20">
        <f t="shared" si="2"/>
        <v>7.9246595726333736E-3</v>
      </c>
      <c r="G16" s="20">
        <f t="shared" si="2"/>
        <v>7.5418920912361537E-3</v>
      </c>
      <c r="H16" s="20">
        <f t="shared" si="2"/>
        <v>6.7994473960535338E-3</v>
      </c>
      <c r="I16" s="20">
        <f t="shared" si="2"/>
        <v>7.1132604314265288E-3</v>
      </c>
      <c r="J16" s="20">
        <f t="shared" si="2"/>
        <v>7.6145182489317093E-3</v>
      </c>
      <c r="K16" s="20">
        <f t="shared" si="2"/>
        <v>8.1738129951707643E-3</v>
      </c>
      <c r="L16" s="20">
        <f t="shared" si="2"/>
        <v>8.6631474696698563E-3</v>
      </c>
      <c r="M16" s="20">
        <f t="shared" si="2"/>
        <v>9.0839675932541004E-3</v>
      </c>
      <c r="N16" s="20">
        <f t="shared" si="2"/>
        <v>9.6003212145727226E-3</v>
      </c>
      <c r="O16" s="20">
        <f t="shared" si="2"/>
        <v>1.0121741360655334E-2</v>
      </c>
      <c r="P16" s="20">
        <f t="shared" si="2"/>
        <v>1.0608493869746275E-2</v>
      </c>
      <c r="Q16" s="20">
        <f t="shared" si="2"/>
        <v>1.1113343817085296E-2</v>
      </c>
      <c r="R16" s="20">
        <f t="shared" si="2"/>
        <v>1.1563439359689407E-2</v>
      </c>
      <c r="S16" s="20">
        <f t="shared" si="2"/>
        <v>1.1968437357788929E-2</v>
      </c>
      <c r="T16" s="20">
        <f t="shared" si="2"/>
        <v>1.2330626613372914E-2</v>
      </c>
      <c r="U16" s="20">
        <f t="shared" si="2"/>
        <v>1.2713665736635566E-2</v>
      </c>
      <c r="V16" s="20">
        <f t="shared" si="2"/>
        <v>1.304540734689643E-2</v>
      </c>
      <c r="W16" s="20">
        <f t="shared" si="2"/>
        <v>1.3379643776502591E-2</v>
      </c>
      <c r="X16" s="20">
        <f t="shared" si="2"/>
        <v>1.3674395282959434E-2</v>
      </c>
      <c r="Y16" s="20">
        <f t="shared" si="2"/>
        <v>1.3907228942978947E-2</v>
      </c>
      <c r="Z16" s="20">
        <f t="shared" si="2"/>
        <v>1.4174191063309846E-2</v>
      </c>
      <c r="AA16" s="20">
        <f t="shared" si="2"/>
        <v>1.4383061511489418E-2</v>
      </c>
      <c r="AB16" s="20">
        <f t="shared" si="2"/>
        <v>1.4605455436395574E-2</v>
      </c>
      <c r="AC16" s="20">
        <f t="shared" si="2"/>
        <v>1.4746978749554192E-2</v>
      </c>
      <c r="AD16" s="20">
        <f t="shared" si="2"/>
        <v>1.4912800964257705E-2</v>
      </c>
      <c r="AE16" s="20">
        <f t="shared" si="2"/>
        <v>1.4958568032497011E-2</v>
      </c>
      <c r="AF16" s="20">
        <f t="shared" si="2"/>
        <v>1.5004835341560505E-2</v>
      </c>
      <c r="AG16" s="20">
        <f t="shared" si="2"/>
        <v>1.4973337576726416E-2</v>
      </c>
      <c r="AH16" s="20">
        <f t="shared" si="2"/>
        <v>1.4918234629559952E-2</v>
      </c>
      <c r="AI16" s="20">
        <f t="shared" si="2"/>
        <v>1.4884706611099297E-2</v>
      </c>
      <c r="AJ16" s="20">
        <f t="shared" si="2"/>
        <v>1.4806058469166647E-2</v>
      </c>
      <c r="AK16" s="20">
        <f t="shared" si="2"/>
        <v>1.4847596885859933E-2</v>
      </c>
    </row>
    <row r="17" spans="1:37" x14ac:dyDescent="0.25">
      <c r="A17" t="s">
        <v>75</v>
      </c>
      <c r="B17" s="22">
        <f>A12*(1+B16)</f>
        <v>647785779159.0686</v>
      </c>
      <c r="C17" s="22">
        <f>B17*(1+C16)</f>
        <v>649548989531.60352</v>
      </c>
      <c r="D17" s="22">
        <f t="shared" ref="D17:AK17" si="3">C17*(1+D16)</f>
        <v>661097170148.48096</v>
      </c>
      <c r="E17" s="22">
        <f t="shared" si="3"/>
        <v>665586072778.2345</v>
      </c>
      <c r="F17" s="22">
        <f>E17*(1+F16)</f>
        <v>670860615821.28809</v>
      </c>
      <c r="G17" s="22">
        <f t="shared" si="3"/>
        <v>675920174194.07251</v>
      </c>
      <c r="H17" s="22">
        <f t="shared" si="3"/>
        <v>680516057862.4364</v>
      </c>
      <c r="I17" s="22">
        <f t="shared" si="3"/>
        <v>685356745809.77966</v>
      </c>
      <c r="J17" s="22">
        <f t="shared" si="3"/>
        <v>690575407257.77673</v>
      </c>
      <c r="K17" s="22">
        <f t="shared" si="3"/>
        <v>696220041495.76563</v>
      </c>
      <c r="L17" s="22">
        <f>K17*(1+L16)</f>
        <v>702251498386.58313</v>
      </c>
      <c r="M17" s="22">
        <f t="shared" si="3"/>
        <v>708630728240.24097</v>
      </c>
      <c r="N17" s="22">
        <f t="shared" si="3"/>
        <v>715433810853.86389</v>
      </c>
      <c r="O17" s="22">
        <f t="shared" si="3"/>
        <v>722675246847.99475</v>
      </c>
      <c r="P17" s="22">
        <f t="shared" si="3"/>
        <v>730341742773.99915</v>
      </c>
      <c r="Q17" s="22">
        <f t="shared" si="3"/>
        <v>738458281665.41589</v>
      </c>
      <c r="R17" s="22">
        <f t="shared" si="3"/>
        <v>746997399225.1145</v>
      </c>
      <c r="S17" s="22">
        <f t="shared" si="3"/>
        <v>755937790804.17151</v>
      </c>
      <c r="T17" s="22">
        <f t="shared" si="3"/>
        <v>765258977445.51575</v>
      </c>
      <c r="U17" s="22">
        <f t="shared" si="3"/>
        <v>774988224286.71753</v>
      </c>
      <c r="V17" s="22">
        <f t="shared" si="3"/>
        <v>785098261361.58569</v>
      </c>
      <c r="W17" s="22">
        <f t="shared" si="3"/>
        <v>795602596428.15527</v>
      </c>
      <c r="X17" s="22">
        <f t="shared" si="3"/>
        <v>806481980819.86267</v>
      </c>
      <c r="Y17" s="22">
        <f t="shared" si="3"/>
        <v>817697910365.5116</v>
      </c>
      <c r="Z17" s="22">
        <f t="shared" si="3"/>
        <v>829288116779.10144</v>
      </c>
      <c r="AA17" s="22">
        <f t="shared" si="3"/>
        <v>841215818773.48254</v>
      </c>
      <c r="AB17" s="22">
        <f t="shared" si="3"/>
        <v>853502158926.9696</v>
      </c>
      <c r="AC17" s="22">
        <f t="shared" si="3"/>
        <v>866088737127.36426</v>
      </c>
      <c r="AD17" s="22">
        <f t="shared" si="3"/>
        <v>879004546081.52991</v>
      </c>
      <c r="AE17" s="22">
        <f t="shared" si="3"/>
        <v>892153195384.96472</v>
      </c>
      <c r="AF17" s="22">
        <f t="shared" si="3"/>
        <v>905539807181.16321</v>
      </c>
      <c r="AG17" s="22">
        <f t="shared" si="3"/>
        <v>919098760403.25061</v>
      </c>
      <c r="AH17" s="22">
        <f t="shared" si="3"/>
        <v>932810091358.68408</v>
      </c>
      <c r="AI17" s="22">
        <f t="shared" si="3"/>
        <v>946694695892.43079</v>
      </c>
      <c r="AJ17" s="22">
        <f t="shared" si="3"/>
        <v>960711512912.26416</v>
      </c>
      <c r="AK17" s="22">
        <f t="shared" si="3"/>
        <v>974975770179.59009</v>
      </c>
    </row>
    <row r="19" spans="1:37" x14ac:dyDescent="0.25">
      <c r="B19" s="19"/>
      <c r="AK19" s="19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C391-3692-4954-8133-67550CD29508}">
  <dimension ref="A1:AG45"/>
  <sheetViews>
    <sheetView tabSelected="1" workbookViewId="0">
      <selection activeCell="A3" sqref="A3"/>
    </sheetView>
  </sheetViews>
  <sheetFormatPr defaultRowHeight="15" x14ac:dyDescent="0.25"/>
  <cols>
    <col min="1" max="1" width="75.28515625" bestFit="1" customWidth="1"/>
  </cols>
  <sheetData>
    <row r="1" spans="1:33" x14ac:dyDescent="0.25">
      <c r="A1" t="s">
        <v>191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192</v>
      </c>
      <c r="B2" s="19">
        <v>6729980000</v>
      </c>
      <c r="C2" s="19">
        <v>6729980000</v>
      </c>
      <c r="D2" s="19">
        <v>6845950000</v>
      </c>
      <c r="E2" s="19">
        <v>6960340000</v>
      </c>
      <c r="F2" s="19">
        <v>7072960000</v>
      </c>
      <c r="G2" s="19">
        <v>7183610000</v>
      </c>
      <c r="H2" s="19">
        <v>7292070000</v>
      </c>
      <c r="I2" s="19">
        <v>7398160000</v>
      </c>
      <c r="J2" s="19">
        <v>7501680000</v>
      </c>
      <c r="K2" s="19">
        <v>7606950000</v>
      </c>
      <c r="L2" s="19">
        <v>7714000000</v>
      </c>
      <c r="M2" s="19">
        <v>7822860000</v>
      </c>
      <c r="N2" s="19">
        <v>7933570000</v>
      </c>
      <c r="O2" s="19">
        <v>8046140000</v>
      </c>
      <c r="P2" s="19">
        <v>8160620000</v>
      </c>
      <c r="Q2" s="19">
        <v>8277040000</v>
      </c>
      <c r="R2" s="19">
        <v>8395420000</v>
      </c>
      <c r="S2" s="19">
        <v>8515810000</v>
      </c>
      <c r="T2" s="19">
        <v>8638240000</v>
      </c>
      <c r="U2" s="19">
        <v>8762730000</v>
      </c>
      <c r="V2" s="19">
        <v>8889330000</v>
      </c>
      <c r="W2" s="19">
        <v>9018080000</v>
      </c>
      <c r="X2" s="19">
        <v>9149000000</v>
      </c>
      <c r="Y2" s="19">
        <v>9282130000</v>
      </c>
      <c r="Z2" s="19">
        <v>9417520000</v>
      </c>
      <c r="AA2" s="19">
        <v>9555200000</v>
      </c>
      <c r="AB2" s="19">
        <v>9695210000</v>
      </c>
      <c r="AC2" s="19">
        <v>9837580000</v>
      </c>
      <c r="AD2" s="19">
        <v>9982370000</v>
      </c>
      <c r="AE2" s="19">
        <v>10129600000</v>
      </c>
      <c r="AF2" s="19">
        <v>10279300000</v>
      </c>
      <c r="AG2" s="19">
        <v>10431600000</v>
      </c>
    </row>
    <row r="3" spans="1:33" x14ac:dyDescent="0.25">
      <c r="A3" t="s">
        <v>193</v>
      </c>
      <c r="B3" s="19">
        <v>288260000</v>
      </c>
      <c r="C3" s="19">
        <v>288260000</v>
      </c>
      <c r="D3" s="19">
        <v>285684000</v>
      </c>
      <c r="E3" s="19">
        <v>283488000</v>
      </c>
      <c r="F3" s="19">
        <v>281661000</v>
      </c>
      <c r="G3" s="19">
        <v>280192000</v>
      </c>
      <c r="H3" s="19">
        <v>279074000</v>
      </c>
      <c r="I3" s="19">
        <v>278302000</v>
      </c>
      <c r="J3" s="19">
        <v>277872000</v>
      </c>
      <c r="K3" s="19">
        <v>277442000</v>
      </c>
      <c r="L3" s="19">
        <v>277013000</v>
      </c>
      <c r="M3" s="19">
        <v>276585000</v>
      </c>
      <c r="N3" s="19">
        <v>276157000</v>
      </c>
      <c r="O3" s="19">
        <v>275731000</v>
      </c>
      <c r="P3" s="19">
        <v>275305000</v>
      </c>
      <c r="Q3" s="19">
        <v>274880000</v>
      </c>
      <c r="R3" s="19">
        <v>274456000</v>
      </c>
      <c r="S3" s="19">
        <v>274033000</v>
      </c>
      <c r="T3" s="19">
        <v>273611000</v>
      </c>
      <c r="U3" s="19">
        <v>273190000</v>
      </c>
      <c r="V3" s="19">
        <v>272769000</v>
      </c>
      <c r="W3" s="19">
        <v>272349000</v>
      </c>
      <c r="X3" s="19">
        <v>271930000</v>
      </c>
      <c r="Y3" s="19">
        <v>271512000</v>
      </c>
      <c r="Z3" s="19">
        <v>271095000</v>
      </c>
      <c r="AA3" s="19">
        <v>270679000</v>
      </c>
      <c r="AB3" s="19">
        <v>270263000</v>
      </c>
      <c r="AC3" s="19">
        <v>269849000</v>
      </c>
      <c r="AD3" s="19">
        <v>269435000</v>
      </c>
      <c r="AE3" s="19">
        <v>269022000</v>
      </c>
      <c r="AF3" s="19">
        <v>268610000</v>
      </c>
      <c r="AG3" s="19">
        <v>268198000</v>
      </c>
    </row>
    <row r="4" spans="1:33" x14ac:dyDescent="0.25">
      <c r="A4" t="s">
        <v>194</v>
      </c>
      <c r="B4" s="19">
        <v>14972000000</v>
      </c>
      <c r="C4" s="19">
        <v>14972000000</v>
      </c>
      <c r="D4" s="19">
        <v>15620700000</v>
      </c>
      <c r="E4" s="19">
        <v>16263800000</v>
      </c>
      <c r="F4" s="19">
        <v>16897100000</v>
      </c>
      <c r="G4" s="19">
        <v>17516400000</v>
      </c>
      <c r="H4" s="19">
        <v>18117200000</v>
      </c>
      <c r="I4" s="19">
        <v>18695100000</v>
      </c>
      <c r="J4" s="19">
        <v>19245900000</v>
      </c>
      <c r="K4" s="19">
        <v>19815400000</v>
      </c>
      <c r="L4" s="19">
        <v>20404300000</v>
      </c>
      <c r="M4" s="19">
        <v>21013100000</v>
      </c>
      <c r="N4" s="19">
        <v>21642700000</v>
      </c>
      <c r="O4" s="19">
        <v>22293700000</v>
      </c>
      <c r="P4" s="19">
        <v>22966800000</v>
      </c>
      <c r="Q4" s="19">
        <v>23662800000</v>
      </c>
      <c r="R4" s="19">
        <v>24382500000</v>
      </c>
      <c r="S4" s="19">
        <v>25126600000</v>
      </c>
      <c r="T4" s="19">
        <v>25896000000</v>
      </c>
      <c r="U4" s="19">
        <v>26691600000</v>
      </c>
      <c r="V4" s="19">
        <v>27514300000</v>
      </c>
      <c r="W4" s="19">
        <v>28364900000</v>
      </c>
      <c r="X4" s="19">
        <v>29244400000</v>
      </c>
      <c r="Y4" s="19">
        <v>30153800000</v>
      </c>
      <c r="Z4" s="19">
        <v>31094200000</v>
      </c>
      <c r="AA4" s="19">
        <v>32066500000</v>
      </c>
      <c r="AB4" s="19">
        <v>33071900000</v>
      </c>
      <c r="AC4" s="19">
        <v>34111500000</v>
      </c>
      <c r="AD4" s="19">
        <v>35186400000</v>
      </c>
      <c r="AE4" s="19">
        <v>36297900000</v>
      </c>
      <c r="AF4" s="19">
        <v>37447100000</v>
      </c>
      <c r="AG4" s="19">
        <v>38635500000</v>
      </c>
    </row>
    <row r="5" spans="1:33" x14ac:dyDescent="0.25">
      <c r="A5" t="s">
        <v>195</v>
      </c>
      <c r="B5" s="19">
        <v>4112800000</v>
      </c>
      <c r="C5" s="19">
        <v>4112800000</v>
      </c>
      <c r="D5" s="19">
        <v>4074970000</v>
      </c>
      <c r="E5" s="19">
        <v>4049120000</v>
      </c>
      <c r="F5" s="19">
        <v>4034930000</v>
      </c>
      <c r="G5" s="19">
        <v>4032180000</v>
      </c>
      <c r="H5" s="19">
        <v>4040820000</v>
      </c>
      <c r="I5" s="19">
        <v>4060900000</v>
      </c>
      <c r="J5" s="19">
        <v>4092590000</v>
      </c>
      <c r="K5" s="19">
        <v>4124600000</v>
      </c>
      <c r="L5" s="19">
        <v>4156930000</v>
      </c>
      <c r="M5" s="19">
        <v>4189580000</v>
      </c>
      <c r="N5" s="19">
        <v>4222560000</v>
      </c>
      <c r="O5" s="19">
        <v>4255880000</v>
      </c>
      <c r="P5" s="19">
        <v>4289520000</v>
      </c>
      <c r="Q5" s="19">
        <v>4323510000</v>
      </c>
      <c r="R5" s="19">
        <v>4357840000</v>
      </c>
      <c r="S5" s="19">
        <v>4392510000</v>
      </c>
      <c r="T5" s="19">
        <v>4427530000</v>
      </c>
      <c r="U5" s="19">
        <v>4462900000</v>
      </c>
      <c r="V5" s="19">
        <v>4498630000</v>
      </c>
      <c r="W5" s="19">
        <v>4534720000</v>
      </c>
      <c r="X5" s="19">
        <v>4571170000</v>
      </c>
      <c r="Y5" s="19">
        <v>4607980000</v>
      </c>
      <c r="Z5" s="19">
        <v>4645170000</v>
      </c>
      <c r="AA5" s="19">
        <v>4682730000</v>
      </c>
      <c r="AB5" s="19">
        <v>4720660000</v>
      </c>
      <c r="AC5" s="19">
        <v>4758980000</v>
      </c>
      <c r="AD5" s="19">
        <v>4797680000</v>
      </c>
      <c r="AE5" s="19">
        <v>4836770000</v>
      </c>
      <c r="AF5" s="19">
        <v>4876250000</v>
      </c>
      <c r="AG5" s="19">
        <v>4916130000</v>
      </c>
    </row>
    <row r="6" spans="1:33" x14ac:dyDescent="0.25">
      <c r="A6" t="s">
        <v>196</v>
      </c>
      <c r="B6" s="19">
        <v>5573750000</v>
      </c>
      <c r="C6" s="19">
        <v>5573750000</v>
      </c>
      <c r="D6" s="19">
        <v>5588250000</v>
      </c>
      <c r="E6" s="19">
        <v>5621780000</v>
      </c>
      <c r="F6" s="19">
        <v>5674680000</v>
      </c>
      <c r="G6" s="19">
        <v>5747560000</v>
      </c>
      <c r="H6" s="19">
        <v>5841280000</v>
      </c>
      <c r="I6" s="19">
        <v>5956980000</v>
      </c>
      <c r="J6" s="19">
        <v>6096090000</v>
      </c>
      <c r="K6" s="19">
        <v>6239230000</v>
      </c>
      <c r="L6" s="19">
        <v>6386530000</v>
      </c>
      <c r="M6" s="19">
        <v>6538100000</v>
      </c>
      <c r="N6" s="19">
        <v>6694070000</v>
      </c>
      <c r="O6" s="19">
        <v>6854550000</v>
      </c>
      <c r="P6" s="19">
        <v>7019700000</v>
      </c>
      <c r="Q6" s="19">
        <v>7189630000</v>
      </c>
      <c r="R6" s="19">
        <v>7364490000</v>
      </c>
      <c r="S6" s="19">
        <v>7544420000</v>
      </c>
      <c r="T6" s="19">
        <v>7729560000</v>
      </c>
      <c r="U6" s="19">
        <v>7920080000</v>
      </c>
      <c r="V6" s="19">
        <v>8116120000</v>
      </c>
      <c r="W6" s="19">
        <v>8317850000</v>
      </c>
      <c r="X6" s="19">
        <v>8525430000</v>
      </c>
      <c r="Y6" s="19">
        <v>8739030000</v>
      </c>
      <c r="Z6" s="19">
        <v>8958820000</v>
      </c>
      <c r="AA6" s="19">
        <v>9184980000</v>
      </c>
      <c r="AB6" s="19">
        <v>9417710000</v>
      </c>
      <c r="AC6" s="19">
        <v>9657180000</v>
      </c>
      <c r="AD6" s="19">
        <v>9903600000</v>
      </c>
      <c r="AE6" s="19">
        <v>10157200000</v>
      </c>
      <c r="AF6" s="19">
        <v>10418100000</v>
      </c>
      <c r="AG6" s="19">
        <v>10686600000</v>
      </c>
    </row>
    <row r="7" spans="1:33" x14ac:dyDescent="0.25">
      <c r="A7" t="s">
        <v>197</v>
      </c>
      <c r="B7" s="19">
        <v>14518900000</v>
      </c>
      <c r="C7" s="19">
        <v>14518900000</v>
      </c>
      <c r="D7" s="19">
        <v>14644100000</v>
      </c>
      <c r="E7" s="19">
        <v>14787800000</v>
      </c>
      <c r="F7" s="19">
        <v>14950800000</v>
      </c>
      <c r="G7" s="19">
        <v>15133700000</v>
      </c>
      <c r="H7" s="19">
        <v>15337300000</v>
      </c>
      <c r="I7" s="19">
        <v>15562600000</v>
      </c>
      <c r="J7" s="19">
        <v>15810500000</v>
      </c>
      <c r="K7" s="19">
        <v>16063300000</v>
      </c>
      <c r="L7" s="19">
        <v>16321000000</v>
      </c>
      <c r="M7" s="19">
        <v>16583800000</v>
      </c>
      <c r="N7" s="19">
        <v>16851700000</v>
      </c>
      <c r="O7" s="19">
        <v>17124900000</v>
      </c>
      <c r="P7" s="19">
        <v>17403400000</v>
      </c>
      <c r="Q7" s="19">
        <v>17687400000</v>
      </c>
      <c r="R7" s="19">
        <v>17976900000</v>
      </c>
      <c r="S7" s="19">
        <v>18272200000</v>
      </c>
      <c r="T7" s="19">
        <v>18573100000</v>
      </c>
      <c r="U7" s="19">
        <v>18880000000</v>
      </c>
      <c r="V7" s="19">
        <v>19192900000</v>
      </c>
      <c r="W7" s="19">
        <v>19511900000</v>
      </c>
      <c r="X7" s="19">
        <v>19837200000</v>
      </c>
      <c r="Y7" s="19">
        <v>20168800000</v>
      </c>
      <c r="Z7" s="19">
        <v>20507000000</v>
      </c>
      <c r="AA7" s="19">
        <v>20851700000</v>
      </c>
      <c r="AB7" s="19">
        <v>21203200000</v>
      </c>
      <c r="AC7" s="19">
        <v>21561600000</v>
      </c>
      <c r="AD7" s="19">
        <v>21927000000</v>
      </c>
      <c r="AE7" s="19">
        <v>22299500000</v>
      </c>
      <c r="AF7" s="19">
        <v>22679400000</v>
      </c>
      <c r="AG7" s="19">
        <v>23066700000</v>
      </c>
    </row>
    <row r="8" spans="1:33" x14ac:dyDescent="0.25">
      <c r="A8" t="s">
        <v>198</v>
      </c>
      <c r="B8" s="19">
        <v>816461000</v>
      </c>
      <c r="C8" s="19">
        <v>816461000</v>
      </c>
      <c r="D8" s="19">
        <v>811819000</v>
      </c>
      <c r="E8" s="19">
        <v>805948000</v>
      </c>
      <c r="F8" s="19">
        <v>798879000</v>
      </c>
      <c r="G8" s="19">
        <v>790652000</v>
      </c>
      <c r="H8" s="19">
        <v>781312000</v>
      </c>
      <c r="I8" s="19">
        <v>770910000</v>
      </c>
      <c r="J8" s="19">
        <v>759504000</v>
      </c>
      <c r="K8" s="19">
        <v>748315000</v>
      </c>
      <c r="L8" s="19">
        <v>737340000</v>
      </c>
      <c r="M8" s="19">
        <v>726574000</v>
      </c>
      <c r="N8" s="19">
        <v>716014000</v>
      </c>
      <c r="O8" s="19">
        <v>705655000</v>
      </c>
      <c r="P8" s="19">
        <v>695493000</v>
      </c>
      <c r="Q8" s="19">
        <v>685525000</v>
      </c>
      <c r="R8" s="19">
        <v>675748000</v>
      </c>
      <c r="S8" s="19">
        <v>666156000</v>
      </c>
      <c r="T8" s="19">
        <v>656748000</v>
      </c>
      <c r="U8" s="19">
        <v>647519000</v>
      </c>
      <c r="V8" s="19">
        <v>638466000</v>
      </c>
      <c r="W8" s="19">
        <v>629586000</v>
      </c>
      <c r="X8" s="19">
        <v>620875000</v>
      </c>
      <c r="Y8" s="19">
        <v>612330000</v>
      </c>
      <c r="Z8" s="19">
        <v>603948000</v>
      </c>
      <c r="AA8" s="19">
        <v>595726000</v>
      </c>
      <c r="AB8" s="19">
        <v>587661000</v>
      </c>
      <c r="AC8" s="19">
        <v>579749000</v>
      </c>
      <c r="AD8" s="19">
        <v>571989000</v>
      </c>
      <c r="AE8" s="19">
        <v>564376000</v>
      </c>
      <c r="AF8" s="19">
        <v>556909000</v>
      </c>
      <c r="AG8" s="19">
        <v>549584000</v>
      </c>
    </row>
    <row r="9" spans="1:33" x14ac:dyDescent="0.25">
      <c r="A9" t="s">
        <v>199</v>
      </c>
      <c r="B9" s="19">
        <v>3967450000</v>
      </c>
      <c r="C9" s="19">
        <v>3967450000</v>
      </c>
      <c r="D9" s="19">
        <v>4036710000</v>
      </c>
      <c r="E9" s="19">
        <v>4099270000</v>
      </c>
      <c r="F9" s="19">
        <v>4154680000</v>
      </c>
      <c r="G9" s="19">
        <v>4202530000</v>
      </c>
      <c r="H9" s="19">
        <v>4242450000</v>
      </c>
      <c r="I9" s="19">
        <v>4274130000</v>
      </c>
      <c r="J9" s="19">
        <v>4297320000</v>
      </c>
      <c r="K9" s="19">
        <v>4320670000</v>
      </c>
      <c r="L9" s="19">
        <v>4344170000</v>
      </c>
      <c r="M9" s="19">
        <v>4367820000</v>
      </c>
      <c r="N9" s="19">
        <v>4391630000</v>
      </c>
      <c r="O9" s="19">
        <v>4415600000</v>
      </c>
      <c r="P9" s="19">
        <v>4439720000</v>
      </c>
      <c r="Q9" s="19">
        <v>4464000000</v>
      </c>
      <c r="R9" s="19">
        <v>4488440000</v>
      </c>
      <c r="S9" s="19">
        <v>4513040000</v>
      </c>
      <c r="T9" s="19">
        <v>4537810000</v>
      </c>
      <c r="U9" s="19">
        <v>4562740000</v>
      </c>
      <c r="V9" s="19">
        <v>4587830000</v>
      </c>
      <c r="W9" s="19">
        <v>4613080000</v>
      </c>
      <c r="X9" s="19">
        <v>4638500000</v>
      </c>
      <c r="Y9" s="19">
        <v>4664090000</v>
      </c>
      <c r="Z9" s="19">
        <v>4689850000</v>
      </c>
      <c r="AA9" s="19">
        <v>4715780000</v>
      </c>
      <c r="AB9" s="19">
        <v>4741870000</v>
      </c>
      <c r="AC9" s="19">
        <v>4768140000</v>
      </c>
      <c r="AD9" s="19">
        <v>4794580000</v>
      </c>
      <c r="AE9" s="19">
        <v>4821200000</v>
      </c>
      <c r="AF9" s="19">
        <v>4847990000</v>
      </c>
      <c r="AG9" s="19">
        <v>4874960000</v>
      </c>
    </row>
    <row r="10" spans="1:33" x14ac:dyDescent="0.25">
      <c r="A10" t="s">
        <v>200</v>
      </c>
      <c r="B10" s="19">
        <v>5156850000</v>
      </c>
      <c r="C10" s="19">
        <v>5156850000</v>
      </c>
      <c r="D10" s="19">
        <v>5160650000</v>
      </c>
      <c r="E10" s="19">
        <v>5166660000</v>
      </c>
      <c r="F10" s="19">
        <v>5174880000</v>
      </c>
      <c r="G10" s="19">
        <v>5185320000</v>
      </c>
      <c r="H10" s="19">
        <v>5198000000</v>
      </c>
      <c r="I10" s="19">
        <v>5212940000</v>
      </c>
      <c r="J10" s="19">
        <v>5230170000</v>
      </c>
      <c r="K10" s="19">
        <v>5247470000</v>
      </c>
      <c r="L10" s="19">
        <v>5264830000</v>
      </c>
      <c r="M10" s="19">
        <v>5282280000</v>
      </c>
      <c r="N10" s="19">
        <v>5299790000</v>
      </c>
      <c r="O10" s="19">
        <v>5317370000</v>
      </c>
      <c r="P10" s="19">
        <v>5335030000</v>
      </c>
      <c r="Q10" s="19">
        <v>5352770000</v>
      </c>
      <c r="R10" s="19">
        <v>5370570000</v>
      </c>
      <c r="S10" s="19">
        <v>5388450000</v>
      </c>
      <c r="T10" s="19">
        <v>5406410000</v>
      </c>
      <c r="U10" s="19">
        <v>5424430000</v>
      </c>
      <c r="V10" s="19">
        <v>5442540000</v>
      </c>
      <c r="W10" s="19">
        <v>5460720000</v>
      </c>
      <c r="X10" s="19">
        <v>5478970000</v>
      </c>
      <c r="Y10" s="19">
        <v>5497300000</v>
      </c>
      <c r="Z10" s="19">
        <v>5515710000</v>
      </c>
      <c r="AA10" s="19">
        <v>5534190000</v>
      </c>
      <c r="AB10" s="19">
        <v>5552750000</v>
      </c>
      <c r="AC10" s="19">
        <v>5571390000</v>
      </c>
      <c r="AD10" s="19">
        <v>5590100000</v>
      </c>
      <c r="AE10" s="19">
        <v>5608890000</v>
      </c>
      <c r="AF10" s="19">
        <v>5627760000</v>
      </c>
      <c r="AG10" s="19">
        <v>5646710000</v>
      </c>
    </row>
    <row r="11" spans="1:33" x14ac:dyDescent="0.25">
      <c r="A11" t="s">
        <v>201</v>
      </c>
      <c r="B11" s="19">
        <v>855056000</v>
      </c>
      <c r="C11" s="19">
        <v>855056000</v>
      </c>
      <c r="D11" s="19">
        <v>859766000</v>
      </c>
      <c r="E11" s="19">
        <v>864439000</v>
      </c>
      <c r="F11" s="19">
        <v>869074000</v>
      </c>
      <c r="G11" s="19">
        <v>873670000</v>
      </c>
      <c r="H11" s="19">
        <v>878226000</v>
      </c>
      <c r="I11" s="19">
        <v>882740000</v>
      </c>
      <c r="J11" s="19">
        <v>887212000</v>
      </c>
      <c r="K11" s="19">
        <v>891712000</v>
      </c>
      <c r="L11" s="19">
        <v>896240000</v>
      </c>
      <c r="M11" s="19">
        <v>900796000</v>
      </c>
      <c r="N11" s="19">
        <v>905382000</v>
      </c>
      <c r="O11" s="19">
        <v>909996000</v>
      </c>
      <c r="P11" s="19">
        <v>914639000</v>
      </c>
      <c r="Q11" s="19">
        <v>919311000</v>
      </c>
      <c r="R11" s="19">
        <v>924013000</v>
      </c>
      <c r="S11" s="19">
        <v>928744000</v>
      </c>
      <c r="T11" s="19">
        <v>933506000</v>
      </c>
      <c r="U11" s="19">
        <v>938297000</v>
      </c>
      <c r="V11" s="19">
        <v>943118000</v>
      </c>
      <c r="W11" s="19">
        <v>947970000</v>
      </c>
      <c r="X11" s="19">
        <v>952852000</v>
      </c>
      <c r="Y11" s="19">
        <v>957765000</v>
      </c>
      <c r="Z11" s="19">
        <v>962709000</v>
      </c>
      <c r="AA11" s="19">
        <v>967684000</v>
      </c>
      <c r="AB11" s="19">
        <v>972690000</v>
      </c>
      <c r="AC11" s="19">
        <v>977728000</v>
      </c>
      <c r="AD11" s="19">
        <v>982798000</v>
      </c>
      <c r="AE11" s="19">
        <v>987899000</v>
      </c>
      <c r="AF11" s="19">
        <v>993033000</v>
      </c>
      <c r="AG11" s="19">
        <v>998198000</v>
      </c>
    </row>
    <row r="12" spans="1:33" x14ac:dyDescent="0.25">
      <c r="A12" t="s">
        <v>202</v>
      </c>
      <c r="B12" s="19">
        <v>2594690000</v>
      </c>
      <c r="C12" s="19">
        <v>2594690000</v>
      </c>
      <c r="D12" s="19">
        <v>2640490000</v>
      </c>
      <c r="E12" s="19">
        <v>2686270000</v>
      </c>
      <c r="F12" s="19">
        <v>2732000000</v>
      </c>
      <c r="G12" s="19">
        <v>2777620000</v>
      </c>
      <c r="H12" s="19">
        <v>2823080000</v>
      </c>
      <c r="I12" s="19">
        <v>2868350000</v>
      </c>
      <c r="J12" s="19">
        <v>2913380000</v>
      </c>
      <c r="K12" s="19">
        <v>2959260000</v>
      </c>
      <c r="L12" s="19">
        <v>3006010000</v>
      </c>
      <c r="M12" s="19">
        <v>3053640000</v>
      </c>
      <c r="N12" s="19">
        <v>3102180000</v>
      </c>
      <c r="O12" s="19">
        <v>3151630000</v>
      </c>
      <c r="P12" s="19">
        <v>3202030000</v>
      </c>
      <c r="Q12" s="19">
        <v>3253380000</v>
      </c>
      <c r="R12" s="19">
        <v>3305700000</v>
      </c>
      <c r="S12" s="19">
        <v>3359020000</v>
      </c>
      <c r="T12" s="19">
        <v>3413340000</v>
      </c>
      <c r="U12" s="19">
        <v>3468690000</v>
      </c>
      <c r="V12" s="19">
        <v>3525100000</v>
      </c>
      <c r="W12" s="19">
        <v>3582570000</v>
      </c>
      <c r="X12" s="19">
        <v>3641130000</v>
      </c>
      <c r="Y12" s="19">
        <v>3700800000</v>
      </c>
      <c r="Z12" s="19">
        <v>3761600000</v>
      </c>
      <c r="AA12" s="19">
        <v>3823560000</v>
      </c>
      <c r="AB12" s="19">
        <v>3886680000</v>
      </c>
      <c r="AC12" s="19">
        <v>3951010000</v>
      </c>
      <c r="AD12" s="19">
        <v>4016550000</v>
      </c>
      <c r="AE12" s="19">
        <v>4083340000</v>
      </c>
      <c r="AF12" s="19">
        <v>4151390000</v>
      </c>
      <c r="AG12" s="19">
        <v>4220730000</v>
      </c>
    </row>
    <row r="13" spans="1:33" x14ac:dyDescent="0.25">
      <c r="A13" t="s">
        <v>203</v>
      </c>
      <c r="B13" s="19">
        <v>2227500000</v>
      </c>
      <c r="C13" s="19">
        <v>2227500000</v>
      </c>
      <c r="D13" s="19">
        <v>2225990000</v>
      </c>
      <c r="E13" s="19">
        <v>2230010000</v>
      </c>
      <c r="F13" s="19">
        <v>2239570000</v>
      </c>
      <c r="G13" s="19">
        <v>2254740000</v>
      </c>
      <c r="H13" s="19">
        <v>2275660000</v>
      </c>
      <c r="I13" s="19">
        <v>2302500000</v>
      </c>
      <c r="J13" s="19">
        <v>2335500000</v>
      </c>
      <c r="K13" s="19">
        <v>2369100000</v>
      </c>
      <c r="L13" s="19">
        <v>2403300000</v>
      </c>
      <c r="M13" s="19">
        <v>2438110000</v>
      </c>
      <c r="N13" s="19">
        <v>2473550000</v>
      </c>
      <c r="O13" s="19">
        <v>2509630000</v>
      </c>
      <c r="P13" s="19">
        <v>2546360000</v>
      </c>
      <c r="Q13" s="19">
        <v>2583750000</v>
      </c>
      <c r="R13" s="19">
        <v>2621820000</v>
      </c>
      <c r="S13" s="19">
        <v>2660560000</v>
      </c>
      <c r="T13" s="19">
        <v>2700010000</v>
      </c>
      <c r="U13" s="19">
        <v>2740160000</v>
      </c>
      <c r="V13" s="19">
        <v>2781040000</v>
      </c>
      <c r="W13" s="19">
        <v>2822660000</v>
      </c>
      <c r="X13" s="19">
        <v>2865020000</v>
      </c>
      <c r="Y13" s="19">
        <v>2908150000</v>
      </c>
      <c r="Z13" s="19">
        <v>2952050000</v>
      </c>
      <c r="AA13" s="19">
        <v>2996740000</v>
      </c>
      <c r="AB13" s="19">
        <v>3042240000</v>
      </c>
      <c r="AC13" s="19">
        <v>3088560000</v>
      </c>
      <c r="AD13" s="19">
        <v>3135700000</v>
      </c>
      <c r="AE13" s="19">
        <v>3183700000</v>
      </c>
      <c r="AF13" s="19">
        <v>3232570000</v>
      </c>
      <c r="AG13" s="19">
        <v>3282310000</v>
      </c>
    </row>
    <row r="14" spans="1:33" x14ac:dyDescent="0.25">
      <c r="A14" t="s">
        <v>204</v>
      </c>
      <c r="B14" s="19">
        <v>4088330000</v>
      </c>
      <c r="C14" s="19">
        <v>4088330000</v>
      </c>
      <c r="D14" s="19">
        <v>4147580000</v>
      </c>
      <c r="E14" s="19">
        <v>4207730000</v>
      </c>
      <c r="F14" s="19">
        <v>4268820000</v>
      </c>
      <c r="G14" s="19">
        <v>4330850000</v>
      </c>
      <c r="H14" s="19">
        <v>4393820000</v>
      </c>
      <c r="I14" s="19">
        <v>4457760000</v>
      </c>
      <c r="J14" s="19">
        <v>4522680000</v>
      </c>
      <c r="K14" s="19">
        <v>4588740000</v>
      </c>
      <c r="L14" s="19">
        <v>4655970000</v>
      </c>
      <c r="M14" s="19">
        <v>4724390000</v>
      </c>
      <c r="N14" s="19">
        <v>4794020000</v>
      </c>
      <c r="O14" s="19">
        <v>4864880000</v>
      </c>
      <c r="P14" s="19">
        <v>4937000000</v>
      </c>
      <c r="Q14" s="19">
        <v>5010390000</v>
      </c>
      <c r="R14" s="19">
        <v>5085080000</v>
      </c>
      <c r="S14" s="19">
        <v>5161090000</v>
      </c>
      <c r="T14" s="19">
        <v>5238450000</v>
      </c>
      <c r="U14" s="19">
        <v>5317170000</v>
      </c>
      <c r="V14" s="19">
        <v>5397290000</v>
      </c>
      <c r="W14" s="19">
        <v>5478830000</v>
      </c>
      <c r="X14" s="19">
        <v>5561810000</v>
      </c>
      <c r="Y14" s="19">
        <v>5646260000</v>
      </c>
      <c r="Z14" s="19">
        <v>5732200000</v>
      </c>
      <c r="AA14" s="19">
        <v>5819660000</v>
      </c>
      <c r="AB14" s="19">
        <v>5908670000</v>
      </c>
      <c r="AC14" s="19">
        <v>5999260000</v>
      </c>
      <c r="AD14" s="19">
        <v>6091450000</v>
      </c>
      <c r="AE14" s="19">
        <v>6185260000</v>
      </c>
      <c r="AF14" s="19">
        <v>6280740000</v>
      </c>
      <c r="AG14" s="19">
        <v>6377910000</v>
      </c>
    </row>
    <row r="15" spans="1:33" x14ac:dyDescent="0.25">
      <c r="A15" t="s">
        <v>205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206</v>
      </c>
      <c r="B16" s="19">
        <v>2022590000</v>
      </c>
      <c r="C16" s="19">
        <v>2022590000</v>
      </c>
      <c r="D16" s="19">
        <v>2055570000</v>
      </c>
      <c r="E16" s="19">
        <v>2087580000</v>
      </c>
      <c r="F16" s="19">
        <v>2118550000</v>
      </c>
      <c r="G16" s="19">
        <v>2148390000</v>
      </c>
      <c r="H16" s="19">
        <v>2177030000</v>
      </c>
      <c r="I16" s="19">
        <v>2204390000</v>
      </c>
      <c r="J16" s="19">
        <v>2230400000</v>
      </c>
      <c r="K16" s="19">
        <v>2256780000</v>
      </c>
      <c r="L16" s="19">
        <v>2283540000</v>
      </c>
      <c r="M16" s="19">
        <v>2310680000</v>
      </c>
      <c r="N16" s="19">
        <v>2338210000</v>
      </c>
      <c r="O16" s="19">
        <v>2366130000</v>
      </c>
      <c r="P16" s="19">
        <v>2394450000</v>
      </c>
      <c r="Q16" s="19">
        <v>2423180000</v>
      </c>
      <c r="R16" s="19">
        <v>2452320000</v>
      </c>
      <c r="S16" s="19">
        <v>2481870000</v>
      </c>
      <c r="T16" s="19">
        <v>2511850000</v>
      </c>
      <c r="U16" s="19">
        <v>2542250000</v>
      </c>
      <c r="V16" s="19">
        <v>2573090000</v>
      </c>
      <c r="W16" s="19">
        <v>2604370000</v>
      </c>
      <c r="X16" s="19">
        <v>2636100000</v>
      </c>
      <c r="Y16" s="19">
        <v>2668280000</v>
      </c>
      <c r="Z16" s="19">
        <v>2700930000</v>
      </c>
      <c r="AA16" s="19">
        <v>2734030000</v>
      </c>
      <c r="AB16" s="19">
        <v>2767620000</v>
      </c>
      <c r="AC16" s="19">
        <v>2801680000</v>
      </c>
      <c r="AD16" s="19">
        <v>2836230000</v>
      </c>
      <c r="AE16" s="19">
        <v>2871270000</v>
      </c>
      <c r="AF16" s="19">
        <v>2906820000</v>
      </c>
      <c r="AG16" s="19">
        <v>2942870000</v>
      </c>
    </row>
    <row r="17" spans="1:33" x14ac:dyDescent="0.25">
      <c r="A17" t="s">
        <v>207</v>
      </c>
      <c r="B17" s="19">
        <v>2530360000</v>
      </c>
      <c r="C17" s="19">
        <v>2530360000</v>
      </c>
      <c r="D17" s="19">
        <v>2562920000</v>
      </c>
      <c r="E17" s="19">
        <v>2591750000</v>
      </c>
      <c r="F17" s="19">
        <v>2616670000</v>
      </c>
      <c r="G17" s="19">
        <v>2637520000</v>
      </c>
      <c r="H17" s="19">
        <v>2654160000</v>
      </c>
      <c r="I17" s="19">
        <v>2666490000</v>
      </c>
      <c r="J17" s="19">
        <v>2674430000</v>
      </c>
      <c r="K17" s="19">
        <v>2682390000</v>
      </c>
      <c r="L17" s="19">
        <v>2690380000</v>
      </c>
      <c r="M17" s="19">
        <v>2698400000</v>
      </c>
      <c r="N17" s="19">
        <v>2706450000</v>
      </c>
      <c r="O17" s="19">
        <v>2714520000</v>
      </c>
      <c r="P17" s="19">
        <v>2722630000</v>
      </c>
      <c r="Q17" s="19">
        <v>2730770000</v>
      </c>
      <c r="R17" s="19">
        <v>2738930000</v>
      </c>
      <c r="S17" s="19">
        <v>2747130000</v>
      </c>
      <c r="T17" s="19">
        <v>2755360000</v>
      </c>
      <c r="U17" s="19">
        <v>2763610000</v>
      </c>
      <c r="V17" s="19">
        <v>2771900000</v>
      </c>
      <c r="W17" s="19">
        <v>2780220000</v>
      </c>
      <c r="X17" s="19">
        <v>2788560000</v>
      </c>
      <c r="Y17" s="19">
        <v>2796940000</v>
      </c>
      <c r="Z17" s="19">
        <v>2805350000</v>
      </c>
      <c r="AA17" s="19">
        <v>2813790000</v>
      </c>
      <c r="AB17" s="19">
        <v>2822260000</v>
      </c>
      <c r="AC17" s="19">
        <v>2830750000</v>
      </c>
      <c r="AD17" s="19">
        <v>2839290000</v>
      </c>
      <c r="AE17" s="19">
        <v>2847850000</v>
      </c>
      <c r="AF17" s="19">
        <v>2856440000</v>
      </c>
      <c r="AG17" s="19">
        <v>2865060000</v>
      </c>
    </row>
    <row r="18" spans="1:33" x14ac:dyDescent="0.25">
      <c r="A18" t="s">
        <v>208</v>
      </c>
      <c r="B18" s="19">
        <v>1576660000</v>
      </c>
      <c r="C18" s="19">
        <v>1576660000</v>
      </c>
      <c r="D18" s="19">
        <v>1600410000</v>
      </c>
      <c r="E18" s="19">
        <v>1623030000</v>
      </c>
      <c r="F18" s="19">
        <v>1644440000</v>
      </c>
      <c r="G18" s="19">
        <v>1664550000</v>
      </c>
      <c r="H18" s="19">
        <v>1683310000</v>
      </c>
      <c r="I18" s="19">
        <v>1700640000</v>
      </c>
      <c r="J18" s="19">
        <v>1716490000</v>
      </c>
      <c r="K18" s="19">
        <v>1732510000</v>
      </c>
      <c r="L18" s="19">
        <v>1748720000</v>
      </c>
      <c r="M18" s="19">
        <v>1765110000</v>
      </c>
      <c r="N18" s="19">
        <v>1781690000</v>
      </c>
      <c r="O18" s="19">
        <v>1798450000</v>
      </c>
      <c r="P18" s="19">
        <v>1815400000</v>
      </c>
      <c r="Q18" s="19">
        <v>1832550000</v>
      </c>
      <c r="R18" s="19">
        <v>1849890000</v>
      </c>
      <c r="S18" s="19">
        <v>1867430000</v>
      </c>
      <c r="T18" s="19">
        <v>1885160000</v>
      </c>
      <c r="U18" s="19">
        <v>1903100000</v>
      </c>
      <c r="V18" s="19">
        <v>1921240000</v>
      </c>
      <c r="W18" s="19">
        <v>1939580000</v>
      </c>
      <c r="X18" s="19">
        <v>1958140000</v>
      </c>
      <c r="Y18" s="19">
        <v>1976900000</v>
      </c>
      <c r="Z18" s="19">
        <v>1995870000</v>
      </c>
      <c r="AA18" s="19">
        <v>2015060000</v>
      </c>
      <c r="AB18" s="19">
        <v>2034470000</v>
      </c>
      <c r="AC18" s="19">
        <v>2054100000</v>
      </c>
      <c r="AD18" s="19">
        <v>2073950000</v>
      </c>
      <c r="AE18" s="19">
        <v>2094030000</v>
      </c>
      <c r="AF18" s="19">
        <v>2114330000</v>
      </c>
      <c r="AG18" s="19">
        <v>2134860000</v>
      </c>
    </row>
    <row r="19" spans="1:33" x14ac:dyDescent="0.25">
      <c r="A19" t="s">
        <v>209</v>
      </c>
      <c r="B19" s="19">
        <v>8474040000</v>
      </c>
      <c r="C19" s="19">
        <v>8474040000</v>
      </c>
      <c r="D19" s="19">
        <v>8645610000</v>
      </c>
      <c r="E19" s="19">
        <v>8806490000</v>
      </c>
      <c r="F19" s="19">
        <v>8955720000</v>
      </c>
      <c r="G19" s="19">
        <v>9092410000</v>
      </c>
      <c r="H19" s="19">
        <v>9215720000</v>
      </c>
      <c r="I19" s="19">
        <v>9324870000</v>
      </c>
      <c r="J19" s="19">
        <v>9419180000</v>
      </c>
      <c r="K19" s="19">
        <v>9514630000</v>
      </c>
      <c r="L19" s="19">
        <v>9611250000</v>
      </c>
      <c r="M19" s="19">
        <v>9709040000</v>
      </c>
      <c r="N19" s="19">
        <v>9808020000</v>
      </c>
      <c r="O19" s="19">
        <v>9908210000</v>
      </c>
      <c r="P19" s="19">
        <v>10009600000</v>
      </c>
      <c r="Q19" s="19">
        <v>10112300000</v>
      </c>
      <c r="R19" s="19">
        <v>10216200000</v>
      </c>
      <c r="S19" s="19">
        <v>10321300000</v>
      </c>
      <c r="T19" s="19">
        <v>10427700000</v>
      </c>
      <c r="U19" s="19">
        <v>10535500000</v>
      </c>
      <c r="V19" s="19">
        <v>10644500000</v>
      </c>
      <c r="W19" s="19">
        <v>10754900000</v>
      </c>
      <c r="X19" s="19">
        <v>10866600000</v>
      </c>
      <c r="Y19" s="19">
        <v>10979700000</v>
      </c>
      <c r="Z19" s="19">
        <v>11094100000</v>
      </c>
      <c r="AA19" s="19">
        <v>11210000000</v>
      </c>
      <c r="AB19" s="19">
        <v>11327200000</v>
      </c>
      <c r="AC19" s="19">
        <v>11445900000</v>
      </c>
      <c r="AD19" s="19">
        <v>11566000000</v>
      </c>
      <c r="AE19" s="19">
        <v>11687600000</v>
      </c>
      <c r="AF19" s="19">
        <v>11810700000</v>
      </c>
      <c r="AG19" s="19">
        <v>11935300000</v>
      </c>
    </row>
    <row r="20" spans="1:33" x14ac:dyDescent="0.25">
      <c r="A20" t="s">
        <v>210</v>
      </c>
      <c r="B20" s="19">
        <v>5241310000</v>
      </c>
      <c r="C20" s="19">
        <v>5241310000</v>
      </c>
      <c r="D20" s="19">
        <v>5324680000</v>
      </c>
      <c r="E20" s="19">
        <v>5412670000</v>
      </c>
      <c r="F20" s="19">
        <v>5505500000</v>
      </c>
      <c r="G20" s="19">
        <v>5603400000</v>
      </c>
      <c r="H20" s="19">
        <v>5706600000</v>
      </c>
      <c r="I20" s="19">
        <v>5815370000</v>
      </c>
      <c r="J20" s="19">
        <v>5929980000</v>
      </c>
      <c r="K20" s="19">
        <v>6047320000</v>
      </c>
      <c r="L20" s="19">
        <v>6167460000</v>
      </c>
      <c r="M20" s="19">
        <v>6290470000</v>
      </c>
      <c r="N20" s="19">
        <v>6416400000</v>
      </c>
      <c r="O20" s="19">
        <v>6545340000</v>
      </c>
      <c r="P20" s="19">
        <v>6677350000</v>
      </c>
      <c r="Q20" s="19">
        <v>6812510000</v>
      </c>
      <c r="R20" s="19">
        <v>6950900000</v>
      </c>
      <c r="S20" s="19">
        <v>7092580000</v>
      </c>
      <c r="T20" s="19">
        <v>7237630000</v>
      </c>
      <c r="U20" s="19">
        <v>7386150000</v>
      </c>
      <c r="V20" s="19">
        <v>7538210000</v>
      </c>
      <c r="W20" s="19">
        <v>7693890000</v>
      </c>
      <c r="X20" s="19">
        <v>7853280000</v>
      </c>
      <c r="Y20" s="19">
        <v>8016470000</v>
      </c>
      <c r="Z20" s="19">
        <v>8183550000</v>
      </c>
      <c r="AA20" s="19">
        <v>8354620000</v>
      </c>
      <c r="AB20" s="19">
        <v>8529760000</v>
      </c>
      <c r="AC20" s="19">
        <v>8709080000</v>
      </c>
      <c r="AD20" s="19">
        <v>8892680000</v>
      </c>
      <c r="AE20" s="19">
        <v>9080650000</v>
      </c>
      <c r="AF20" s="19">
        <v>9273100000</v>
      </c>
      <c r="AG20" s="19">
        <v>9470140000</v>
      </c>
    </row>
    <row r="21" spans="1:33" x14ac:dyDescent="0.25">
      <c r="A21" t="s">
        <v>211</v>
      </c>
      <c r="B21" s="19">
        <v>2414470000</v>
      </c>
      <c r="C21" s="19">
        <v>2414470000</v>
      </c>
      <c r="D21" s="19">
        <v>2457480000</v>
      </c>
      <c r="E21" s="19">
        <v>2499360000</v>
      </c>
      <c r="F21" s="19">
        <v>2540010000</v>
      </c>
      <c r="G21" s="19">
        <v>2579320000</v>
      </c>
      <c r="H21" s="19">
        <v>2617180000</v>
      </c>
      <c r="I21" s="19">
        <v>2653490000</v>
      </c>
      <c r="J21" s="19">
        <v>2688140000</v>
      </c>
      <c r="K21" s="19">
        <v>2723330000</v>
      </c>
      <c r="L21" s="19">
        <v>2759080000</v>
      </c>
      <c r="M21" s="19">
        <v>2795400000</v>
      </c>
      <c r="N21" s="19">
        <v>2832290000</v>
      </c>
      <c r="O21" s="19">
        <v>2869750000</v>
      </c>
      <c r="P21" s="19">
        <v>2907820000</v>
      </c>
      <c r="Q21" s="19">
        <v>2946480000</v>
      </c>
      <c r="R21" s="19">
        <v>2985750000</v>
      </c>
      <c r="S21" s="19">
        <v>3025640000</v>
      </c>
      <c r="T21" s="19">
        <v>3066160000</v>
      </c>
      <c r="U21" s="19">
        <v>3107310000</v>
      </c>
      <c r="V21" s="19">
        <v>3149120000</v>
      </c>
      <c r="W21" s="19">
        <v>3191590000</v>
      </c>
      <c r="X21" s="19">
        <v>3234730000</v>
      </c>
      <c r="Y21" s="19">
        <v>3278540000</v>
      </c>
      <c r="Z21" s="19">
        <v>3323050000</v>
      </c>
      <c r="AA21" s="19">
        <v>3368260000</v>
      </c>
      <c r="AB21" s="19">
        <v>3414190000</v>
      </c>
      <c r="AC21" s="19">
        <v>3460840000</v>
      </c>
      <c r="AD21" s="19">
        <v>3508220000</v>
      </c>
      <c r="AE21" s="19">
        <v>3556350000</v>
      </c>
      <c r="AF21" s="19">
        <v>3605240000</v>
      </c>
      <c r="AG21" s="19">
        <v>3654900000</v>
      </c>
    </row>
    <row r="22" spans="1:33" x14ac:dyDescent="0.25">
      <c r="A22" t="s">
        <v>212</v>
      </c>
      <c r="B22" s="19">
        <v>10308200000</v>
      </c>
      <c r="C22" s="19">
        <v>10308200000</v>
      </c>
      <c r="D22" s="19">
        <v>10506400000</v>
      </c>
      <c r="E22" s="19">
        <v>10697800000</v>
      </c>
      <c r="F22" s="19">
        <v>10881900000</v>
      </c>
      <c r="G22" s="19">
        <v>11057900000</v>
      </c>
      <c r="H22" s="19">
        <v>11225200000</v>
      </c>
      <c r="I22" s="19">
        <v>11383200000</v>
      </c>
      <c r="J22" s="19">
        <v>11531300000</v>
      </c>
      <c r="K22" s="19">
        <v>11681700000</v>
      </c>
      <c r="L22" s="19">
        <v>11834500000</v>
      </c>
      <c r="M22" s="19">
        <v>11989700000</v>
      </c>
      <c r="N22" s="19">
        <v>12147300000</v>
      </c>
      <c r="O22" s="19">
        <v>12307400000</v>
      </c>
      <c r="P22" s="19">
        <v>12470000000</v>
      </c>
      <c r="Q22" s="19">
        <v>12635100000</v>
      </c>
      <c r="R22" s="19">
        <v>12802900000</v>
      </c>
      <c r="S22" s="19">
        <v>12973200000</v>
      </c>
      <c r="T22" s="19">
        <v>13146300000</v>
      </c>
      <c r="U22" s="19">
        <v>13322000000</v>
      </c>
      <c r="V22" s="19">
        <v>13500500000</v>
      </c>
      <c r="W22" s="19">
        <v>13681800000</v>
      </c>
      <c r="X22" s="19">
        <v>13865900000</v>
      </c>
      <c r="Y22" s="19">
        <v>14053000000</v>
      </c>
      <c r="Z22" s="19">
        <v>14242900000</v>
      </c>
      <c r="AA22" s="19">
        <v>14435900000</v>
      </c>
      <c r="AB22" s="19">
        <v>14631800000</v>
      </c>
      <c r="AC22" s="19">
        <v>14830800000</v>
      </c>
      <c r="AD22" s="19">
        <v>15033000000</v>
      </c>
      <c r="AE22" s="19">
        <v>15238300000</v>
      </c>
      <c r="AF22" s="19">
        <v>15446900000</v>
      </c>
      <c r="AG22" s="19">
        <v>15658700000</v>
      </c>
    </row>
    <row r="23" spans="1:33" x14ac:dyDescent="0.25">
      <c r="A23" t="s">
        <v>213</v>
      </c>
      <c r="B23" s="19">
        <v>15113800000</v>
      </c>
      <c r="C23" s="19">
        <v>15113800000</v>
      </c>
      <c r="D23" s="19">
        <v>15959800000</v>
      </c>
      <c r="E23" s="19">
        <v>16760200000</v>
      </c>
      <c r="F23" s="19">
        <v>17500000000</v>
      </c>
      <c r="G23" s="19">
        <v>18164500000</v>
      </c>
      <c r="H23" s="19">
        <v>18740000000</v>
      </c>
      <c r="I23" s="19">
        <v>19214100000</v>
      </c>
      <c r="J23" s="19">
        <v>19575800000</v>
      </c>
      <c r="K23" s="19">
        <v>19945400000</v>
      </c>
      <c r="L23" s="19">
        <v>20322800000</v>
      </c>
      <c r="M23" s="19">
        <v>20708300000</v>
      </c>
      <c r="N23" s="19">
        <v>21102100000</v>
      </c>
      <c r="O23" s="19">
        <v>21504400000</v>
      </c>
      <c r="P23" s="19">
        <v>21915300000</v>
      </c>
      <c r="Q23" s="19">
        <v>22334900000</v>
      </c>
      <c r="R23" s="19">
        <v>22763600000</v>
      </c>
      <c r="S23" s="19">
        <v>23201500000</v>
      </c>
      <c r="T23" s="19">
        <v>23648700000</v>
      </c>
      <c r="U23" s="19">
        <v>24105600000</v>
      </c>
      <c r="V23" s="19">
        <v>24572200000</v>
      </c>
      <c r="W23" s="19">
        <v>25048800000</v>
      </c>
      <c r="X23" s="19">
        <v>25535700000</v>
      </c>
      <c r="Y23" s="19">
        <v>26033000000</v>
      </c>
      <c r="Z23" s="19">
        <v>26541000000</v>
      </c>
      <c r="AA23" s="19">
        <v>27059800000</v>
      </c>
      <c r="AB23" s="19">
        <v>27589800000</v>
      </c>
      <c r="AC23" s="19">
        <v>28131100000</v>
      </c>
      <c r="AD23" s="19">
        <v>28684100000</v>
      </c>
      <c r="AE23" s="19">
        <v>29248900000</v>
      </c>
      <c r="AF23" s="19">
        <v>29825800000</v>
      </c>
      <c r="AG23" s="19">
        <v>30415100000</v>
      </c>
    </row>
    <row r="24" spans="1:33" x14ac:dyDescent="0.25">
      <c r="A24" t="s">
        <v>214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215</v>
      </c>
      <c r="B25" s="19">
        <v>8074260000</v>
      </c>
      <c r="C25" s="19">
        <v>8074260000</v>
      </c>
      <c r="D25" s="19">
        <v>8120520000</v>
      </c>
      <c r="E25" s="19">
        <v>8173630000</v>
      </c>
      <c r="F25" s="19">
        <v>8233740000</v>
      </c>
      <c r="G25" s="19">
        <v>8301030000</v>
      </c>
      <c r="H25" s="19">
        <v>8375700000</v>
      </c>
      <c r="I25" s="19">
        <v>8457990000</v>
      </c>
      <c r="J25" s="19">
        <v>8548130000</v>
      </c>
      <c r="K25" s="19">
        <v>8639460000</v>
      </c>
      <c r="L25" s="19">
        <v>8732000000</v>
      </c>
      <c r="M25" s="19">
        <v>8825760000</v>
      </c>
      <c r="N25" s="19">
        <v>8920760000</v>
      </c>
      <c r="O25" s="19">
        <v>9017010000</v>
      </c>
      <c r="P25" s="19">
        <v>9114530000</v>
      </c>
      <c r="Q25" s="19">
        <v>9213340000</v>
      </c>
      <c r="R25" s="19">
        <v>9313460000</v>
      </c>
      <c r="S25" s="19">
        <v>9414900000</v>
      </c>
      <c r="T25" s="19">
        <v>9517680000</v>
      </c>
      <c r="U25" s="19">
        <v>9621820000</v>
      </c>
      <c r="V25" s="19">
        <v>9727330000</v>
      </c>
      <c r="W25" s="19">
        <v>9834240000</v>
      </c>
      <c r="X25" s="19">
        <v>9942560000</v>
      </c>
      <c r="Y25" s="19">
        <v>10052300000</v>
      </c>
      <c r="Z25" s="19">
        <v>10163500000</v>
      </c>
      <c r="AA25" s="19">
        <v>10276200000</v>
      </c>
      <c r="AB25" s="19">
        <v>10390300000</v>
      </c>
      <c r="AC25" s="19">
        <v>10506000000</v>
      </c>
      <c r="AD25" s="19">
        <v>10623200000</v>
      </c>
      <c r="AE25" s="19">
        <v>10741900000</v>
      </c>
      <c r="AF25" s="19">
        <v>10862200000</v>
      </c>
      <c r="AG25" s="19">
        <v>10984100000</v>
      </c>
    </row>
    <row r="26" spans="1:33" x14ac:dyDescent="0.25">
      <c r="A26" t="s">
        <v>216</v>
      </c>
      <c r="B26" s="19">
        <v>3775650000</v>
      </c>
      <c r="C26" s="19">
        <v>3775650000</v>
      </c>
      <c r="D26" s="19">
        <v>3795850000</v>
      </c>
      <c r="E26" s="19">
        <v>3821380000</v>
      </c>
      <c r="F26" s="19">
        <v>3852350000</v>
      </c>
      <c r="G26" s="19">
        <v>3888930000</v>
      </c>
      <c r="H26" s="19">
        <v>3931300000</v>
      </c>
      <c r="I26" s="19">
        <v>3979660000</v>
      </c>
      <c r="J26" s="19">
        <v>4034270000</v>
      </c>
      <c r="K26" s="19">
        <v>4089810000</v>
      </c>
      <c r="L26" s="19">
        <v>4146290000</v>
      </c>
      <c r="M26" s="19">
        <v>4203740000</v>
      </c>
      <c r="N26" s="19">
        <v>4262150000</v>
      </c>
      <c r="O26" s="19">
        <v>4321570000</v>
      </c>
      <c r="P26" s="19">
        <v>4381990000</v>
      </c>
      <c r="Q26" s="19">
        <v>4443440000</v>
      </c>
      <c r="R26" s="19">
        <v>4505930000</v>
      </c>
      <c r="S26" s="19">
        <v>4569490000</v>
      </c>
      <c r="T26" s="19">
        <v>4634130000</v>
      </c>
      <c r="U26" s="19">
        <v>4699860000</v>
      </c>
      <c r="V26" s="19">
        <v>4766710000</v>
      </c>
      <c r="W26" s="19">
        <v>4834700000</v>
      </c>
      <c r="X26" s="19">
        <v>4903850000</v>
      </c>
      <c r="Y26" s="19">
        <v>4974170000</v>
      </c>
      <c r="Z26" s="19">
        <v>5045690000</v>
      </c>
      <c r="AA26" s="19">
        <v>5118420000</v>
      </c>
      <c r="AB26" s="19">
        <v>5192390000</v>
      </c>
      <c r="AC26" s="19">
        <v>5267610000</v>
      </c>
      <c r="AD26" s="19">
        <v>5344120000</v>
      </c>
      <c r="AE26" s="19">
        <v>5421920000</v>
      </c>
      <c r="AF26" s="19">
        <v>5501050000</v>
      </c>
      <c r="AG26" s="19">
        <v>5581530000</v>
      </c>
    </row>
    <row r="27" spans="1:33" x14ac:dyDescent="0.25">
      <c r="A27" t="s">
        <v>217</v>
      </c>
      <c r="B27" s="19">
        <v>323157000</v>
      </c>
      <c r="C27" s="19">
        <v>323157000</v>
      </c>
      <c r="D27" s="19">
        <v>323891000</v>
      </c>
      <c r="E27" s="19">
        <v>324847000</v>
      </c>
      <c r="F27" s="19">
        <v>326028000</v>
      </c>
      <c r="G27" s="19">
        <v>327437000</v>
      </c>
      <c r="H27" s="19">
        <v>329078000</v>
      </c>
      <c r="I27" s="19">
        <v>330953000</v>
      </c>
      <c r="J27" s="19">
        <v>333069000</v>
      </c>
      <c r="K27" s="19">
        <v>335202000</v>
      </c>
      <c r="L27" s="19">
        <v>337352000</v>
      </c>
      <c r="M27" s="19">
        <v>339519000</v>
      </c>
      <c r="N27" s="19">
        <v>341704000</v>
      </c>
      <c r="O27" s="19">
        <v>343906000</v>
      </c>
      <c r="P27" s="19">
        <v>346125000</v>
      </c>
      <c r="Q27" s="19">
        <v>348363000</v>
      </c>
      <c r="R27" s="19">
        <v>350618000</v>
      </c>
      <c r="S27" s="19">
        <v>352891000</v>
      </c>
      <c r="T27" s="19">
        <v>355182000</v>
      </c>
      <c r="U27" s="19">
        <v>357492000</v>
      </c>
      <c r="V27" s="19">
        <v>359820000</v>
      </c>
      <c r="W27" s="19">
        <v>362167000</v>
      </c>
      <c r="X27" s="19">
        <v>364533000</v>
      </c>
      <c r="Y27" s="19">
        <v>366918000</v>
      </c>
      <c r="Z27" s="19">
        <v>369321000</v>
      </c>
      <c r="AA27" s="19">
        <v>371744000</v>
      </c>
      <c r="AB27" s="19">
        <v>374186000</v>
      </c>
      <c r="AC27" s="19">
        <v>376648000</v>
      </c>
      <c r="AD27" s="19">
        <v>379130000</v>
      </c>
      <c r="AE27" s="19">
        <v>381631000</v>
      </c>
      <c r="AF27" s="19">
        <v>384152000</v>
      </c>
      <c r="AG27" s="19">
        <v>386694000</v>
      </c>
    </row>
    <row r="28" spans="1:33" x14ac:dyDescent="0.25">
      <c r="A28" t="s">
        <v>218</v>
      </c>
      <c r="B28" s="19">
        <v>5276980000</v>
      </c>
      <c r="C28" s="19">
        <v>5276980000</v>
      </c>
      <c r="D28" s="19">
        <v>5340230000</v>
      </c>
      <c r="E28" s="19">
        <v>5405480000</v>
      </c>
      <c r="F28" s="19">
        <v>5472800000</v>
      </c>
      <c r="G28" s="19">
        <v>5542260000</v>
      </c>
      <c r="H28" s="19">
        <v>5613910000</v>
      </c>
      <c r="I28" s="19">
        <v>5687830000</v>
      </c>
      <c r="J28" s="19">
        <v>5764090000</v>
      </c>
      <c r="K28" s="19">
        <v>5841610000</v>
      </c>
      <c r="L28" s="19">
        <v>5920390000</v>
      </c>
      <c r="M28" s="19">
        <v>6000460000</v>
      </c>
      <c r="N28" s="19">
        <v>6081840000</v>
      </c>
      <c r="O28" s="19">
        <v>6164560000</v>
      </c>
      <c r="P28" s="19">
        <v>6248630000</v>
      </c>
      <c r="Q28" s="19">
        <v>6334080000</v>
      </c>
      <c r="R28" s="19">
        <v>6420930000</v>
      </c>
      <c r="S28" s="19">
        <v>6509200000</v>
      </c>
      <c r="T28" s="19">
        <v>6598920000</v>
      </c>
      <c r="U28" s="19">
        <v>6690110000</v>
      </c>
      <c r="V28" s="19">
        <v>6782790000</v>
      </c>
      <c r="W28" s="19">
        <v>6876990000</v>
      </c>
      <c r="X28" s="19">
        <v>6972730000</v>
      </c>
      <c r="Y28" s="19">
        <v>7070040000</v>
      </c>
      <c r="Z28" s="19">
        <v>7168940000</v>
      </c>
      <c r="AA28" s="19">
        <v>7269470000</v>
      </c>
      <c r="AB28" s="19">
        <v>7371640000</v>
      </c>
      <c r="AC28" s="19">
        <v>7475480000</v>
      </c>
      <c r="AD28" s="19">
        <v>7581030000</v>
      </c>
      <c r="AE28" s="19">
        <v>7688300000</v>
      </c>
      <c r="AF28" s="19">
        <v>7797330000</v>
      </c>
      <c r="AG28" s="19">
        <v>7908150000</v>
      </c>
    </row>
    <row r="29" spans="1:33" x14ac:dyDescent="0.25">
      <c r="A29" t="s">
        <v>219</v>
      </c>
      <c r="B29" s="19">
        <v>64033500000</v>
      </c>
      <c r="C29" s="19">
        <v>64033500000</v>
      </c>
      <c r="D29" s="19">
        <v>65042600000</v>
      </c>
      <c r="E29" s="19">
        <v>66044400000</v>
      </c>
      <c r="F29" s="19">
        <v>67037900000</v>
      </c>
      <c r="G29" s="19">
        <v>68021800000</v>
      </c>
      <c r="H29" s="19">
        <v>68995000000</v>
      </c>
      <c r="I29" s="19">
        <v>69956300000</v>
      </c>
      <c r="J29" s="19">
        <v>70904600000</v>
      </c>
      <c r="K29" s="19">
        <v>71868300000</v>
      </c>
      <c r="L29" s="19">
        <v>72848000000</v>
      </c>
      <c r="M29" s="19">
        <v>73843700000</v>
      </c>
      <c r="N29" s="19">
        <v>74855800000</v>
      </c>
      <c r="O29" s="19">
        <v>75884500000</v>
      </c>
      <c r="P29" s="19">
        <v>76930100000</v>
      </c>
      <c r="Q29" s="19">
        <v>77993000000</v>
      </c>
      <c r="R29" s="19">
        <v>79073200000</v>
      </c>
      <c r="S29" s="19">
        <v>80171300000</v>
      </c>
      <c r="T29" s="19">
        <v>81287400000</v>
      </c>
      <c r="U29" s="19">
        <v>82421800000</v>
      </c>
      <c r="V29" s="19">
        <v>83574900000</v>
      </c>
      <c r="W29" s="19">
        <v>84746900000</v>
      </c>
      <c r="X29" s="19">
        <v>85938200000</v>
      </c>
      <c r="Y29" s="19">
        <v>87149000000</v>
      </c>
      <c r="Z29" s="19">
        <v>88379800000</v>
      </c>
      <c r="AA29" s="19">
        <v>89630800000</v>
      </c>
      <c r="AB29" s="19">
        <v>90902400000</v>
      </c>
      <c r="AC29" s="19">
        <v>92194800000</v>
      </c>
      <c r="AD29" s="19">
        <v>93508500000</v>
      </c>
      <c r="AE29" s="19">
        <v>94843800000</v>
      </c>
      <c r="AF29" s="19">
        <v>96201000000</v>
      </c>
      <c r="AG29" s="19">
        <v>97580500000</v>
      </c>
    </row>
    <row r="30" spans="1:33" x14ac:dyDescent="0.25">
      <c r="A30" t="s">
        <v>220</v>
      </c>
      <c r="B30" s="19">
        <v>100357000000</v>
      </c>
      <c r="C30" s="19">
        <v>100357000000</v>
      </c>
      <c r="D30" s="19">
        <v>103561000000</v>
      </c>
      <c r="E30" s="19">
        <v>106692000000</v>
      </c>
      <c r="F30" s="19">
        <v>109734000000</v>
      </c>
      <c r="G30" s="19">
        <v>112669000000</v>
      </c>
      <c r="H30" s="19">
        <v>115480000000</v>
      </c>
      <c r="I30" s="19">
        <v>118151000000</v>
      </c>
      <c r="J30" s="19">
        <v>120664000000</v>
      </c>
      <c r="K30" s="19">
        <v>123241000000</v>
      </c>
      <c r="L30" s="19">
        <v>125882000000</v>
      </c>
      <c r="M30" s="19">
        <v>128590000000</v>
      </c>
      <c r="N30" s="19">
        <v>131365000000</v>
      </c>
      <c r="O30" s="19">
        <v>134209000000</v>
      </c>
      <c r="P30" s="19">
        <v>137125000000</v>
      </c>
      <c r="Q30" s="19">
        <v>140114000000</v>
      </c>
      <c r="R30" s="19">
        <v>143177000000</v>
      </c>
      <c r="S30" s="19">
        <v>146317000000</v>
      </c>
      <c r="T30" s="19">
        <v>149536000000</v>
      </c>
      <c r="U30" s="19">
        <v>152835000000</v>
      </c>
      <c r="V30" s="19">
        <v>156216000000</v>
      </c>
      <c r="W30" s="19">
        <v>159683000000</v>
      </c>
      <c r="X30" s="19">
        <v>163236000000</v>
      </c>
      <c r="Y30" s="19">
        <v>166878000000</v>
      </c>
      <c r="Z30" s="19">
        <v>170611000000</v>
      </c>
      <c r="AA30" s="19">
        <v>174437000000</v>
      </c>
      <c r="AB30" s="19">
        <v>178359000000</v>
      </c>
      <c r="AC30" s="19">
        <v>182380000000</v>
      </c>
      <c r="AD30" s="19">
        <v>186501000000</v>
      </c>
      <c r="AE30" s="19">
        <v>190725000000</v>
      </c>
      <c r="AF30" s="19">
        <v>195054000000</v>
      </c>
      <c r="AG30" s="19">
        <v>199493000000</v>
      </c>
    </row>
    <row r="31" spans="1:33" x14ac:dyDescent="0.25">
      <c r="A31" t="s">
        <v>221</v>
      </c>
      <c r="B31" s="19">
        <v>32570400000</v>
      </c>
      <c r="C31" s="19">
        <v>32570400000</v>
      </c>
      <c r="D31" s="19">
        <v>33036000000</v>
      </c>
      <c r="E31" s="19">
        <v>33502200000</v>
      </c>
      <c r="F31" s="19">
        <v>33968800000</v>
      </c>
      <c r="G31" s="19">
        <v>34435400000</v>
      </c>
      <c r="H31" s="19">
        <v>34901900000</v>
      </c>
      <c r="I31" s="19">
        <v>35367900000</v>
      </c>
      <c r="J31" s="19">
        <v>35833200000</v>
      </c>
      <c r="K31" s="19">
        <v>36305900000</v>
      </c>
      <c r="L31" s="19">
        <v>36786200000</v>
      </c>
      <c r="M31" s="19">
        <v>37274200000</v>
      </c>
      <c r="N31" s="19">
        <v>37770000000</v>
      </c>
      <c r="O31" s="19">
        <v>38273800000</v>
      </c>
      <c r="P31" s="19">
        <v>38785600000</v>
      </c>
      <c r="Q31" s="19">
        <v>39305500000</v>
      </c>
      <c r="R31" s="19">
        <v>39833800000</v>
      </c>
      <c r="S31" s="19">
        <v>40370600000</v>
      </c>
      <c r="T31" s="19">
        <v>40915900000</v>
      </c>
      <c r="U31" s="19">
        <v>41470000000</v>
      </c>
      <c r="V31" s="19">
        <v>42032900000</v>
      </c>
      <c r="W31" s="19">
        <v>42604900000</v>
      </c>
      <c r="X31" s="19">
        <v>43186000000</v>
      </c>
      <c r="Y31" s="19">
        <v>43776300000</v>
      </c>
      <c r="Z31" s="19">
        <v>44376200000</v>
      </c>
      <c r="AA31" s="19">
        <v>44985600000</v>
      </c>
      <c r="AB31" s="19">
        <v>45604800000</v>
      </c>
      <c r="AC31" s="19">
        <v>46233900000</v>
      </c>
      <c r="AD31" s="19">
        <v>46873000000</v>
      </c>
      <c r="AE31" s="19">
        <v>47522400000</v>
      </c>
      <c r="AF31" s="19">
        <v>48182200000</v>
      </c>
      <c r="AG31" s="19">
        <v>48852500000</v>
      </c>
    </row>
    <row r="32" spans="1:33" x14ac:dyDescent="0.25">
      <c r="A32" t="s">
        <v>222</v>
      </c>
      <c r="B32" s="19">
        <v>23369700000</v>
      </c>
      <c r="C32" s="19">
        <v>23369700000</v>
      </c>
      <c r="D32" s="19">
        <v>23934000000</v>
      </c>
      <c r="E32" s="19">
        <v>24487000000</v>
      </c>
      <c r="F32" s="19">
        <v>25026700000</v>
      </c>
      <c r="G32" s="19">
        <v>25551200000</v>
      </c>
      <c r="H32" s="19">
        <v>26058600000</v>
      </c>
      <c r="I32" s="19">
        <v>26547000000</v>
      </c>
      <c r="J32" s="19">
        <v>27014500000</v>
      </c>
      <c r="K32" s="19">
        <v>27491800000</v>
      </c>
      <c r="L32" s="19">
        <v>27979200000</v>
      </c>
      <c r="M32" s="19">
        <v>28476700000</v>
      </c>
      <c r="N32" s="19">
        <v>28984800000</v>
      </c>
      <c r="O32" s="19">
        <v>29503500000</v>
      </c>
      <c r="P32" s="19">
        <v>30033100000</v>
      </c>
      <c r="Q32" s="19">
        <v>30573800000</v>
      </c>
      <c r="R32" s="19">
        <v>31125900000</v>
      </c>
      <c r="S32" s="19">
        <v>31689600000</v>
      </c>
      <c r="T32" s="19">
        <v>32265100000</v>
      </c>
      <c r="U32" s="19">
        <v>32852700000</v>
      </c>
      <c r="V32" s="19">
        <v>33452600000</v>
      </c>
      <c r="W32" s="19">
        <v>34065100000</v>
      </c>
      <c r="X32" s="19">
        <v>34690500000</v>
      </c>
      <c r="Y32" s="19">
        <v>35329100000</v>
      </c>
      <c r="Z32" s="19">
        <v>35981000000</v>
      </c>
      <c r="AA32" s="19">
        <v>36646600000</v>
      </c>
      <c r="AB32" s="19">
        <v>37326200000</v>
      </c>
      <c r="AC32" s="19">
        <v>38020100000</v>
      </c>
      <c r="AD32" s="19">
        <v>38728600000</v>
      </c>
      <c r="AE32" s="19">
        <v>39451900000</v>
      </c>
      <c r="AF32" s="19">
        <v>40190400000</v>
      </c>
      <c r="AG32" s="19">
        <v>40944500000</v>
      </c>
    </row>
    <row r="33" spans="1:33" x14ac:dyDescent="0.25">
      <c r="A33" t="s">
        <v>223</v>
      </c>
      <c r="B33" s="19">
        <v>8458800000</v>
      </c>
      <c r="C33" s="19">
        <v>8458800000</v>
      </c>
      <c r="D33" s="19">
        <v>8616460000</v>
      </c>
      <c r="E33" s="19">
        <v>8781720000</v>
      </c>
      <c r="F33" s="19">
        <v>8954940000</v>
      </c>
      <c r="G33" s="19">
        <v>9136510000</v>
      </c>
      <c r="H33" s="19">
        <v>9326820000</v>
      </c>
      <c r="I33" s="19">
        <v>9526320000</v>
      </c>
      <c r="J33" s="19">
        <v>9735460000</v>
      </c>
      <c r="K33" s="19">
        <v>9950130000</v>
      </c>
      <c r="L33" s="19">
        <v>10170500000</v>
      </c>
      <c r="M33" s="19">
        <v>10396600000</v>
      </c>
      <c r="N33" s="19">
        <v>10628700000</v>
      </c>
      <c r="O33" s="19">
        <v>10867000000</v>
      </c>
      <c r="P33" s="19">
        <v>11111500000</v>
      </c>
      <c r="Q33" s="19">
        <v>11362500000</v>
      </c>
      <c r="R33" s="19">
        <v>11620100000</v>
      </c>
      <c r="S33" s="19">
        <v>11884500000</v>
      </c>
      <c r="T33" s="19">
        <v>12155900000</v>
      </c>
      <c r="U33" s="19">
        <v>12434500000</v>
      </c>
      <c r="V33" s="19">
        <v>12720400000</v>
      </c>
      <c r="W33" s="19">
        <v>13013900000</v>
      </c>
      <c r="X33" s="19">
        <v>13315100000</v>
      </c>
      <c r="Y33" s="19">
        <v>13624200000</v>
      </c>
      <c r="Z33" s="19">
        <v>13941600000</v>
      </c>
      <c r="AA33" s="19">
        <v>14267300000</v>
      </c>
      <c r="AB33" s="19">
        <v>14601600000</v>
      </c>
      <c r="AC33" s="19">
        <v>14944700000</v>
      </c>
      <c r="AD33" s="19">
        <v>15296900000</v>
      </c>
      <c r="AE33" s="19">
        <v>15658400000</v>
      </c>
      <c r="AF33" s="19">
        <v>16029400000</v>
      </c>
      <c r="AG33" s="19">
        <v>16410200000</v>
      </c>
    </row>
    <row r="34" spans="1:33" x14ac:dyDescent="0.25">
      <c r="A34" t="s">
        <v>224</v>
      </c>
      <c r="B34" s="19">
        <v>6323040000</v>
      </c>
      <c r="C34" s="19">
        <v>6323040000</v>
      </c>
      <c r="D34" s="19">
        <v>6502500000</v>
      </c>
      <c r="E34" s="19">
        <v>6675130000</v>
      </c>
      <c r="F34" s="19">
        <v>6839840000</v>
      </c>
      <c r="G34" s="19">
        <v>6995580000</v>
      </c>
      <c r="H34" s="19">
        <v>7141330000</v>
      </c>
      <c r="I34" s="19">
        <v>7276110000</v>
      </c>
      <c r="J34" s="19">
        <v>7398990000</v>
      </c>
      <c r="K34" s="19">
        <v>7524330000</v>
      </c>
      <c r="L34" s="19">
        <v>7652180000</v>
      </c>
      <c r="M34" s="19">
        <v>7782590000</v>
      </c>
      <c r="N34" s="19">
        <v>7915600000</v>
      </c>
      <c r="O34" s="19">
        <v>8051270000</v>
      </c>
      <c r="P34" s="19">
        <v>8189660000</v>
      </c>
      <c r="Q34" s="19">
        <v>8330810000</v>
      </c>
      <c r="R34" s="19">
        <v>8474780000</v>
      </c>
      <c r="S34" s="19">
        <v>8621640000</v>
      </c>
      <c r="T34" s="19">
        <v>8771430000</v>
      </c>
      <c r="U34" s="19">
        <v>8924220000</v>
      </c>
      <c r="V34" s="19">
        <v>9080070000</v>
      </c>
      <c r="W34" s="19">
        <v>9239030000</v>
      </c>
      <c r="X34" s="19">
        <v>9401170000</v>
      </c>
      <c r="Y34" s="19">
        <v>9566550000</v>
      </c>
      <c r="Z34" s="19">
        <v>9735240000</v>
      </c>
      <c r="AA34" s="19">
        <v>9907310000</v>
      </c>
      <c r="AB34" s="19">
        <v>10082800000</v>
      </c>
      <c r="AC34" s="19">
        <v>10261800000</v>
      </c>
      <c r="AD34" s="19">
        <v>10444400000</v>
      </c>
      <c r="AE34" s="19">
        <v>10630700000</v>
      </c>
      <c r="AF34" s="19">
        <v>10820700000</v>
      </c>
      <c r="AG34" s="19">
        <v>11014400000</v>
      </c>
    </row>
    <row r="35" spans="1:33" x14ac:dyDescent="0.25">
      <c r="A35" t="s">
        <v>225</v>
      </c>
      <c r="B35" s="19">
        <v>25978200000</v>
      </c>
      <c r="C35" s="19">
        <v>25978200000</v>
      </c>
      <c r="D35" s="19">
        <v>28685000000</v>
      </c>
      <c r="E35" s="19">
        <v>31367200000</v>
      </c>
      <c r="F35" s="19">
        <v>33949000000</v>
      </c>
      <c r="G35" s="19">
        <v>36349600000</v>
      </c>
      <c r="H35" s="19">
        <v>38487200000</v>
      </c>
      <c r="I35" s="19">
        <v>40283300000</v>
      </c>
      <c r="J35" s="19">
        <v>41666900000</v>
      </c>
      <c r="K35" s="19">
        <v>43102100000</v>
      </c>
      <c r="L35" s="19">
        <v>44590900000</v>
      </c>
      <c r="M35" s="19">
        <v>46135300000</v>
      </c>
      <c r="N35" s="19">
        <v>47737200000</v>
      </c>
      <c r="O35" s="19">
        <v>49398900000</v>
      </c>
      <c r="P35" s="19">
        <v>51122600000</v>
      </c>
      <c r="Q35" s="19">
        <v>52910700000</v>
      </c>
      <c r="R35" s="19">
        <v>54765400000</v>
      </c>
      <c r="S35" s="19">
        <v>56689300000</v>
      </c>
      <c r="T35" s="19">
        <v>58685100000</v>
      </c>
      <c r="U35" s="19">
        <v>60755300000</v>
      </c>
      <c r="V35" s="19">
        <v>62902700000</v>
      </c>
      <c r="W35" s="19">
        <v>65130200000</v>
      </c>
      <c r="X35" s="19">
        <v>67440900000</v>
      </c>
      <c r="Y35" s="19">
        <v>69837700000</v>
      </c>
      <c r="Z35" s="19">
        <v>72324000000</v>
      </c>
      <c r="AA35" s="19">
        <v>74903100000</v>
      </c>
      <c r="AB35" s="19">
        <v>77578300000</v>
      </c>
      <c r="AC35" s="19">
        <v>80353400000</v>
      </c>
      <c r="AD35" s="19">
        <v>83232000000</v>
      </c>
      <c r="AE35" s="19">
        <v>86218100000</v>
      </c>
      <c r="AF35" s="19">
        <v>89315500000</v>
      </c>
      <c r="AG35" s="19">
        <v>92528500000</v>
      </c>
    </row>
    <row r="36" spans="1:33" x14ac:dyDescent="0.25">
      <c r="A36" t="s">
        <v>226</v>
      </c>
      <c r="B36" s="19">
        <v>51087200000</v>
      </c>
      <c r="C36" s="19">
        <v>51087200000</v>
      </c>
      <c r="D36" s="19">
        <v>51555100000</v>
      </c>
      <c r="E36" s="19">
        <v>52046200000</v>
      </c>
      <c r="F36" s="19">
        <v>52561100000</v>
      </c>
      <c r="G36" s="19">
        <v>53100500000</v>
      </c>
      <c r="H36" s="19">
        <v>53665100000</v>
      </c>
      <c r="I36" s="19">
        <v>54255800000</v>
      </c>
      <c r="J36" s="19">
        <v>54873500000</v>
      </c>
      <c r="K36" s="19">
        <v>55499800000</v>
      </c>
      <c r="L36" s="19">
        <v>56134800000</v>
      </c>
      <c r="M36" s="19">
        <v>56778800000</v>
      </c>
      <c r="N36" s="19">
        <v>57431800000</v>
      </c>
      <c r="O36" s="19">
        <v>58093900000</v>
      </c>
      <c r="P36" s="19">
        <v>58765200000</v>
      </c>
      <c r="Q36" s="19">
        <v>59446000000</v>
      </c>
      <c r="R36" s="19">
        <v>60136300000</v>
      </c>
      <c r="S36" s="19">
        <v>60836300000</v>
      </c>
      <c r="T36" s="19">
        <v>61546100000</v>
      </c>
      <c r="U36" s="19">
        <v>62265800000</v>
      </c>
      <c r="V36" s="19">
        <v>62995600000</v>
      </c>
      <c r="W36" s="19">
        <v>63735600000</v>
      </c>
      <c r="X36" s="19">
        <v>64485900000</v>
      </c>
      <c r="Y36" s="19">
        <v>65246800000</v>
      </c>
      <c r="Z36" s="19">
        <v>66018300000</v>
      </c>
      <c r="AA36" s="19">
        <v>66800600000</v>
      </c>
      <c r="AB36" s="19">
        <v>67593900000</v>
      </c>
      <c r="AC36" s="19">
        <v>68398300000</v>
      </c>
      <c r="AD36" s="19">
        <v>69213900000</v>
      </c>
      <c r="AE36" s="19">
        <v>70041000000</v>
      </c>
      <c r="AF36" s="19">
        <v>70879600000</v>
      </c>
      <c r="AG36" s="19">
        <v>71730000000</v>
      </c>
    </row>
    <row r="37" spans="1:33" x14ac:dyDescent="0.25">
      <c r="A37" t="s">
        <v>227</v>
      </c>
      <c r="B37" s="19">
        <v>7330840000</v>
      </c>
      <c r="C37" s="19">
        <v>7330840000</v>
      </c>
      <c r="D37" s="19">
        <v>7464140000</v>
      </c>
      <c r="E37" s="19">
        <v>7596970000</v>
      </c>
      <c r="F37" s="19">
        <v>7729140000</v>
      </c>
      <c r="G37" s="19">
        <v>7860510000</v>
      </c>
      <c r="H37" s="19">
        <v>7990900000</v>
      </c>
      <c r="I37" s="19">
        <v>8120140000</v>
      </c>
      <c r="J37" s="19">
        <v>8248070000</v>
      </c>
      <c r="K37" s="19">
        <v>8378430000</v>
      </c>
      <c r="L37" s="19">
        <v>8511260000</v>
      </c>
      <c r="M37" s="19">
        <v>8646620000</v>
      </c>
      <c r="N37" s="19">
        <v>8784540000</v>
      </c>
      <c r="O37" s="19">
        <v>8925090000</v>
      </c>
      <c r="P37" s="19">
        <v>9068310000</v>
      </c>
      <c r="Q37" s="19">
        <v>9214250000</v>
      </c>
      <c r="R37" s="19">
        <v>9362960000</v>
      </c>
      <c r="S37" s="19">
        <v>9514500000</v>
      </c>
      <c r="T37" s="19">
        <v>9668920000</v>
      </c>
      <c r="U37" s="19">
        <v>9826270000</v>
      </c>
      <c r="V37" s="19">
        <v>9986620000</v>
      </c>
      <c r="W37" s="19">
        <v>10150000000</v>
      </c>
      <c r="X37" s="19">
        <v>10316500000</v>
      </c>
      <c r="Y37" s="19">
        <v>10486200000</v>
      </c>
      <c r="Z37" s="19">
        <v>10659000000</v>
      </c>
      <c r="AA37" s="19">
        <v>10835200000</v>
      </c>
      <c r="AB37" s="19">
        <v>11014700000</v>
      </c>
      <c r="AC37" s="19">
        <v>11197600000</v>
      </c>
      <c r="AD37" s="19">
        <v>11384000000</v>
      </c>
      <c r="AE37" s="19">
        <v>11574000000</v>
      </c>
      <c r="AF37" s="19">
        <v>11767500000</v>
      </c>
      <c r="AG37" s="19">
        <v>11964700000</v>
      </c>
    </row>
    <row r="38" spans="1:33" x14ac:dyDescent="0.25">
      <c r="A38" t="s">
        <v>228</v>
      </c>
      <c r="B38" s="19">
        <v>69252600000</v>
      </c>
      <c r="C38" s="19">
        <v>69252600000</v>
      </c>
      <c r="D38" s="19">
        <v>70994600000</v>
      </c>
      <c r="E38" s="19">
        <v>72710300000</v>
      </c>
      <c r="F38" s="19">
        <v>74394200000</v>
      </c>
      <c r="G38" s="19">
        <v>76040800000</v>
      </c>
      <c r="H38" s="19">
        <v>77644400000</v>
      </c>
      <c r="I38" s="19">
        <v>79199500000</v>
      </c>
      <c r="J38" s="19">
        <v>80700600000</v>
      </c>
      <c r="K38" s="19">
        <v>82235700000</v>
      </c>
      <c r="L38" s="19">
        <v>83805300000</v>
      </c>
      <c r="M38" s="19">
        <v>85410300000</v>
      </c>
      <c r="N38" s="19">
        <v>87051600000</v>
      </c>
      <c r="O38" s="19">
        <v>88729900000</v>
      </c>
      <c r="P38" s="19">
        <v>90446000000</v>
      </c>
      <c r="Q38" s="19">
        <v>92200800000</v>
      </c>
      <c r="R38" s="19">
        <v>93995200000</v>
      </c>
      <c r="S38" s="19">
        <v>95830000000</v>
      </c>
      <c r="T38" s="19">
        <v>97706300000</v>
      </c>
      <c r="U38" s="19">
        <v>99624800000</v>
      </c>
      <c r="V38" s="19">
        <v>101587000000</v>
      </c>
      <c r="W38" s="19">
        <v>103593000000</v>
      </c>
      <c r="X38" s="19">
        <v>105644000000</v>
      </c>
      <c r="Y38" s="19">
        <v>107742000000</v>
      </c>
      <c r="Z38" s="19">
        <v>109886000000</v>
      </c>
      <c r="AA38" s="19">
        <v>112080000000</v>
      </c>
      <c r="AB38" s="19">
        <v>114322000000</v>
      </c>
      <c r="AC38" s="19">
        <v>116616000000</v>
      </c>
      <c r="AD38" s="19">
        <v>118961000000</v>
      </c>
      <c r="AE38" s="19">
        <v>121359000000</v>
      </c>
      <c r="AF38" s="19">
        <v>123811000000</v>
      </c>
      <c r="AG38" s="19">
        <v>126318000000</v>
      </c>
    </row>
    <row r="39" spans="1:33" x14ac:dyDescent="0.25">
      <c r="A39" t="s">
        <v>229</v>
      </c>
      <c r="B39" s="19">
        <v>56330700000</v>
      </c>
      <c r="C39" s="19">
        <v>56330700000</v>
      </c>
      <c r="D39" s="19">
        <v>56525900000</v>
      </c>
      <c r="E39" s="19">
        <v>56745900000</v>
      </c>
      <c r="F39" s="19">
        <v>56991000000</v>
      </c>
      <c r="G39" s="19">
        <v>57261700000</v>
      </c>
      <c r="H39" s="19">
        <v>57558300000</v>
      </c>
      <c r="I39" s="19">
        <v>57881500000</v>
      </c>
      <c r="J39" s="19">
        <v>58231500000</v>
      </c>
      <c r="K39" s="19">
        <v>58584200000</v>
      </c>
      <c r="L39" s="19">
        <v>58939600000</v>
      </c>
      <c r="M39" s="19">
        <v>59297700000</v>
      </c>
      <c r="N39" s="19">
        <v>59658400000</v>
      </c>
      <c r="O39" s="19">
        <v>60021900000</v>
      </c>
      <c r="P39" s="19">
        <v>60388100000</v>
      </c>
      <c r="Q39" s="19">
        <v>60757100000</v>
      </c>
      <c r="R39" s="19">
        <v>61128900000</v>
      </c>
      <c r="S39" s="19">
        <v>61503500000</v>
      </c>
      <c r="T39" s="19">
        <v>61880900000</v>
      </c>
      <c r="U39" s="19">
        <v>62261100000</v>
      </c>
      <c r="V39" s="19">
        <v>62644200000</v>
      </c>
      <c r="W39" s="19">
        <v>63030300000</v>
      </c>
      <c r="X39" s="19">
        <v>63419200000</v>
      </c>
      <c r="Y39" s="19">
        <v>63811100000</v>
      </c>
      <c r="Z39" s="19">
        <v>64205900000</v>
      </c>
      <c r="AA39" s="19">
        <v>64603700000</v>
      </c>
      <c r="AB39" s="19">
        <v>65004500000</v>
      </c>
      <c r="AC39" s="19">
        <v>65408300000</v>
      </c>
      <c r="AD39" s="19">
        <v>65815200000</v>
      </c>
      <c r="AE39" s="19">
        <v>66225200000</v>
      </c>
      <c r="AF39" s="19">
        <v>66638200000</v>
      </c>
      <c r="AG39" s="19">
        <v>67054400000</v>
      </c>
    </row>
    <row r="40" spans="1:33" x14ac:dyDescent="0.25">
      <c r="A40" t="s">
        <v>230</v>
      </c>
      <c r="B40" s="19">
        <v>49652700000</v>
      </c>
      <c r="C40" s="19">
        <v>49652700000</v>
      </c>
      <c r="D40" s="19">
        <v>49748300000</v>
      </c>
      <c r="E40" s="19">
        <v>49940000000</v>
      </c>
      <c r="F40" s="19">
        <v>50228800000</v>
      </c>
      <c r="G40" s="19">
        <v>50616800000</v>
      </c>
      <c r="H40" s="19">
        <v>51106400000</v>
      </c>
      <c r="I40" s="19">
        <v>51701100000</v>
      </c>
      <c r="J40" s="19">
        <v>52405100000</v>
      </c>
      <c r="K40" s="19">
        <v>53121000000</v>
      </c>
      <c r="L40" s="19">
        <v>53849100000</v>
      </c>
      <c r="M40" s="19">
        <v>54589500000</v>
      </c>
      <c r="N40" s="19">
        <v>55342600000</v>
      </c>
      <c r="O40" s="19">
        <v>56108400000</v>
      </c>
      <c r="P40" s="19">
        <v>56887300000</v>
      </c>
      <c r="Q40" s="19">
        <v>57679400000</v>
      </c>
      <c r="R40" s="19">
        <v>58484900000</v>
      </c>
      <c r="S40" s="19">
        <v>59304200000</v>
      </c>
      <c r="T40" s="19">
        <v>60137400000</v>
      </c>
      <c r="U40" s="19">
        <v>60984800000</v>
      </c>
      <c r="V40" s="19">
        <v>61846500000</v>
      </c>
      <c r="W40" s="19">
        <v>62722900000</v>
      </c>
      <c r="X40" s="19">
        <v>63614300000</v>
      </c>
      <c r="Y40" s="19">
        <v>64520700000</v>
      </c>
      <c r="Z40" s="19">
        <v>65442600000</v>
      </c>
      <c r="AA40" s="19">
        <v>66380100000</v>
      </c>
      <c r="AB40" s="19">
        <v>67333600000</v>
      </c>
      <c r="AC40" s="19">
        <v>68303300000</v>
      </c>
      <c r="AD40" s="19">
        <v>69289500000</v>
      </c>
      <c r="AE40" s="19">
        <v>70292400000</v>
      </c>
      <c r="AF40" s="19">
        <v>71312400000</v>
      </c>
      <c r="AG40" s="19">
        <v>72349800000</v>
      </c>
    </row>
    <row r="41" spans="1:33" x14ac:dyDescent="0.25">
      <c r="A41" t="s">
        <v>231</v>
      </c>
      <c r="B41" s="19">
        <v>68805400000</v>
      </c>
      <c r="C41" s="19">
        <v>68805400000</v>
      </c>
      <c r="D41" s="19">
        <v>70382600000</v>
      </c>
      <c r="E41" s="19">
        <v>72012300000</v>
      </c>
      <c r="F41" s="19">
        <v>73696700000</v>
      </c>
      <c r="G41" s="19">
        <v>75437600000</v>
      </c>
      <c r="H41" s="19">
        <v>77237200000</v>
      </c>
      <c r="I41" s="19">
        <v>79097700000</v>
      </c>
      <c r="J41" s="19">
        <v>81021300000</v>
      </c>
      <c r="K41" s="19">
        <v>83000700000</v>
      </c>
      <c r="L41" s="19">
        <v>85037600000</v>
      </c>
      <c r="M41" s="19">
        <v>87133500000</v>
      </c>
      <c r="N41" s="19">
        <v>89290200000</v>
      </c>
      <c r="O41" s="19">
        <v>91509400000</v>
      </c>
      <c r="P41" s="19">
        <v>93793000000</v>
      </c>
      <c r="Q41" s="19">
        <v>96142800000</v>
      </c>
      <c r="R41" s="19">
        <v>98560800000</v>
      </c>
      <c r="S41" s="19">
        <v>101049000000</v>
      </c>
      <c r="T41" s="19">
        <v>103609000000</v>
      </c>
      <c r="U41" s="19">
        <v>106244000000</v>
      </c>
      <c r="V41" s="19">
        <v>108954000000</v>
      </c>
      <c r="W41" s="19">
        <v>111744000000</v>
      </c>
      <c r="X41" s="19">
        <v>114614000000</v>
      </c>
      <c r="Y41" s="19">
        <v>117568000000</v>
      </c>
      <c r="Z41" s="19">
        <v>120607000000</v>
      </c>
      <c r="AA41" s="19">
        <v>123735000000</v>
      </c>
      <c r="AB41" s="19">
        <v>126953000000</v>
      </c>
      <c r="AC41" s="19">
        <v>130264000000</v>
      </c>
      <c r="AD41" s="19">
        <v>133672000000</v>
      </c>
      <c r="AE41" s="19">
        <v>137178000000</v>
      </c>
      <c r="AF41" s="19">
        <v>140786000000</v>
      </c>
      <c r="AG41" s="19">
        <v>144499000000</v>
      </c>
    </row>
    <row r="42" spans="1:33" x14ac:dyDescent="0.25">
      <c r="A42" t="s">
        <v>232</v>
      </c>
      <c r="B42" s="19">
        <v>18940100000</v>
      </c>
      <c r="C42" s="19">
        <v>18940100000</v>
      </c>
      <c r="D42" s="19">
        <v>19304600000</v>
      </c>
      <c r="E42" s="19">
        <v>19673300000</v>
      </c>
      <c r="F42" s="19">
        <v>20046000000</v>
      </c>
      <c r="G42" s="19">
        <v>20422600000</v>
      </c>
      <c r="H42" s="19">
        <v>20802900000</v>
      </c>
      <c r="I42" s="19">
        <v>21187000000</v>
      </c>
      <c r="J42" s="19">
        <v>21574600000</v>
      </c>
      <c r="K42" s="19">
        <v>21970700000</v>
      </c>
      <c r="L42" s="19">
        <v>22375500000</v>
      </c>
      <c r="M42" s="19">
        <v>22789200000</v>
      </c>
      <c r="N42" s="19">
        <v>23212000000</v>
      </c>
      <c r="O42" s="19">
        <v>23644200000</v>
      </c>
      <c r="P42" s="19">
        <v>24085800000</v>
      </c>
      <c r="Q42" s="19">
        <v>24537100000</v>
      </c>
      <c r="R42" s="19">
        <v>24998400000</v>
      </c>
      <c r="S42" s="19">
        <v>25469800000</v>
      </c>
      <c r="T42" s="19">
        <v>25951600000</v>
      </c>
      <c r="U42" s="19">
        <v>26444000000</v>
      </c>
      <c r="V42" s="19">
        <v>26947300000</v>
      </c>
      <c r="W42" s="19">
        <v>27461600000</v>
      </c>
      <c r="X42" s="19">
        <v>27987200000</v>
      </c>
      <c r="Y42" s="19">
        <v>28524400000</v>
      </c>
      <c r="Z42" s="19">
        <v>29073400000</v>
      </c>
      <c r="AA42" s="19">
        <v>29634400000</v>
      </c>
      <c r="AB42" s="19">
        <v>30207900000</v>
      </c>
      <c r="AC42" s="19">
        <v>30793900000</v>
      </c>
      <c r="AD42" s="19">
        <v>31392800000</v>
      </c>
      <c r="AE42" s="19">
        <v>32004900000</v>
      </c>
      <c r="AF42" s="19">
        <v>32630500000</v>
      </c>
      <c r="AG42" s="19">
        <v>33269800000</v>
      </c>
    </row>
    <row r="43" spans="1:33" x14ac:dyDescent="0.25">
      <c r="A43" t="s">
        <v>233</v>
      </c>
      <c r="B43" s="19">
        <v>2462230000</v>
      </c>
      <c r="C43" s="19">
        <v>2462230000</v>
      </c>
      <c r="D43" s="19">
        <v>2480510000</v>
      </c>
      <c r="E43" s="19">
        <v>2501500000</v>
      </c>
      <c r="F43" s="19">
        <v>2525300000</v>
      </c>
      <c r="G43" s="19">
        <v>2551990000</v>
      </c>
      <c r="H43" s="19">
        <v>2581680000</v>
      </c>
      <c r="I43" s="19">
        <v>2614480000</v>
      </c>
      <c r="J43" s="19">
        <v>2650520000</v>
      </c>
      <c r="K43" s="19">
        <v>2687170000</v>
      </c>
      <c r="L43" s="19">
        <v>2724440000</v>
      </c>
      <c r="M43" s="19">
        <v>2762350000</v>
      </c>
      <c r="N43" s="19">
        <v>2800910000</v>
      </c>
      <c r="O43" s="19">
        <v>2840120000</v>
      </c>
      <c r="P43" s="19">
        <v>2879990000</v>
      </c>
      <c r="Q43" s="19">
        <v>2920550000</v>
      </c>
      <c r="R43" s="19">
        <v>2961790000</v>
      </c>
      <c r="S43" s="19">
        <v>3003730000</v>
      </c>
      <c r="T43" s="19">
        <v>3046390000</v>
      </c>
      <c r="U43" s="19">
        <v>3089770000</v>
      </c>
      <c r="V43" s="19">
        <v>3133890000</v>
      </c>
      <c r="W43" s="19">
        <v>3178760000</v>
      </c>
      <c r="X43" s="19">
        <v>3224400000</v>
      </c>
      <c r="Y43" s="19">
        <v>3270800000</v>
      </c>
      <c r="Z43" s="19">
        <v>3318000000</v>
      </c>
      <c r="AA43" s="19">
        <v>3366000000</v>
      </c>
      <c r="AB43" s="19">
        <v>3414820000</v>
      </c>
      <c r="AC43" s="19">
        <v>3464460000</v>
      </c>
      <c r="AD43" s="19">
        <v>3514950000</v>
      </c>
      <c r="AE43" s="19">
        <v>3566300000</v>
      </c>
      <c r="AF43" s="19">
        <v>3618520000</v>
      </c>
      <c r="AG43" s="19">
        <v>3671630000</v>
      </c>
    </row>
    <row r="45" spans="1:33" x14ac:dyDescent="0.25">
      <c r="B45" s="19">
        <f>SUM(B2:B43)</f>
        <v>715985914000</v>
      </c>
      <c r="C45" s="19">
        <f t="shared" ref="C45:AG45" si="0">SUM(C2:C43)</f>
        <v>715985914000</v>
      </c>
      <c r="D45" s="19">
        <f t="shared" si="0"/>
        <v>731469330000</v>
      </c>
      <c r="E45" s="19">
        <f t="shared" si="0"/>
        <v>747006992000</v>
      </c>
      <c r="F45" s="19">
        <f t="shared" si="0"/>
        <v>762481162000</v>
      </c>
      <c r="G45" s="19">
        <f t="shared" si="0"/>
        <v>777768261000</v>
      </c>
      <c r="H45" s="19">
        <f t="shared" si="0"/>
        <v>792747210000</v>
      </c>
      <c r="I45" s="19">
        <f t="shared" si="0"/>
        <v>807305505000</v>
      </c>
      <c r="J45" s="19">
        <f t="shared" si="0"/>
        <v>821338517000</v>
      </c>
      <c r="K45" s="19">
        <f t="shared" si="0"/>
        <v>835703591000</v>
      </c>
      <c r="L45" s="19">
        <f t="shared" si="0"/>
        <v>850407975000</v>
      </c>
      <c r="M45" s="19">
        <f t="shared" si="0"/>
        <v>865461274000</v>
      </c>
      <c r="N45" s="19">
        <f t="shared" si="0"/>
        <v>880871387000</v>
      </c>
      <c r="O45" s="19">
        <f t="shared" si="0"/>
        <v>896647788000</v>
      </c>
      <c r="P45" s="19">
        <f t="shared" si="0"/>
        <v>912800702000</v>
      </c>
      <c r="Q45" s="19">
        <f t="shared" si="0"/>
        <v>929339709000</v>
      </c>
      <c r="R45" s="19">
        <f t="shared" si="0"/>
        <v>946273835000</v>
      </c>
      <c r="S45" s="19">
        <f t="shared" si="0"/>
        <v>963614734000</v>
      </c>
      <c r="T45" s="19">
        <f t="shared" si="0"/>
        <v>981372527000</v>
      </c>
      <c r="U45" s="19">
        <f t="shared" si="0"/>
        <v>999558368000</v>
      </c>
      <c r="V45" s="19">
        <f t="shared" si="0"/>
        <v>1018181523000</v>
      </c>
      <c r="W45" s="19">
        <f t="shared" si="0"/>
        <v>1037257652000</v>
      </c>
      <c r="X45" s="19">
        <f t="shared" si="0"/>
        <v>1056794340000</v>
      </c>
      <c r="Y45" s="19">
        <f t="shared" si="0"/>
        <v>1076807055000</v>
      </c>
      <c r="Z45" s="19">
        <f t="shared" si="0"/>
        <v>1097305113000</v>
      </c>
      <c r="AA45" s="19">
        <f t="shared" si="0"/>
        <v>1118305133000</v>
      </c>
      <c r="AB45" s="19">
        <f t="shared" si="0"/>
        <v>1139816640000</v>
      </c>
      <c r="AC45" s="19">
        <f t="shared" si="0"/>
        <v>1161857074000</v>
      </c>
      <c r="AD45" s="19">
        <f t="shared" si="0"/>
        <v>1184438352000</v>
      </c>
      <c r="AE45" s="19">
        <f t="shared" si="0"/>
        <v>1207574458000</v>
      </c>
      <c r="AF45" s="19">
        <f t="shared" si="0"/>
        <v>1231280134000</v>
      </c>
      <c r="AG45" s="19">
        <f t="shared" si="0"/>
        <v>1255573464000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7A6-B7E4-4B42-ADE9-1C2AC0869798}">
  <sheetPr>
    <tabColor theme="4" tint="-0.249977111117893"/>
  </sheetPr>
  <dimension ref="A1:AG2"/>
  <sheetViews>
    <sheetView workbookViewId="0">
      <selection activeCell="B2" sqref="B2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3" x14ac:dyDescent="0.25">
      <c r="A1" s="21" t="s">
        <v>17</v>
      </c>
      <c r="B1" cm="1">
        <f t="array" ref="B1:AG1">TRANSPOSE('Pop Projection'!A7:A38)</f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16</v>
      </c>
      <c r="B2" cm="1">
        <f t="array" ref="B2:AG2">TRANSPOSE('Pop Projection'!B7:B38)</f>
        <v>37589262</v>
      </c>
      <c r="C2">
        <v>37912000</v>
      </c>
      <c r="D2">
        <v>38231000</v>
      </c>
      <c r="E2">
        <v>38546000</v>
      </c>
      <c r="F2">
        <v>38858000</v>
      </c>
      <c r="G2">
        <v>39166000</v>
      </c>
      <c r="H2">
        <v>39471000</v>
      </c>
      <c r="I2">
        <v>39772000</v>
      </c>
      <c r="J2">
        <v>40068000</v>
      </c>
      <c r="K2">
        <v>40358000</v>
      </c>
      <c r="L2">
        <v>40643000</v>
      </c>
      <c r="M2">
        <v>40922000</v>
      </c>
      <c r="N2">
        <v>41197000</v>
      </c>
      <c r="O2">
        <v>41465000</v>
      </c>
      <c r="P2">
        <v>41727000</v>
      </c>
      <c r="Q2">
        <v>41981000</v>
      </c>
      <c r="R2">
        <v>42228000</v>
      </c>
      <c r="S2">
        <v>42467000</v>
      </c>
      <c r="T2">
        <v>42699000</v>
      </c>
      <c r="U2">
        <v>42926000</v>
      </c>
      <c r="V2">
        <v>43146000</v>
      </c>
      <c r="W2">
        <v>43361000</v>
      </c>
      <c r="X2">
        <v>43570000</v>
      </c>
      <c r="Y2">
        <v>43776000</v>
      </c>
      <c r="Z2">
        <v>43977000</v>
      </c>
      <c r="AA2">
        <v>44177000</v>
      </c>
      <c r="AB2">
        <v>44375000</v>
      </c>
      <c r="AC2">
        <v>44574000</v>
      </c>
      <c r="AD2">
        <v>44775000</v>
      </c>
      <c r="AE2">
        <v>44977000</v>
      </c>
      <c r="AF2">
        <v>45182000</v>
      </c>
      <c r="AG2">
        <v>45385000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FD9-0E1F-491A-A9F5-EE1CCFCBCFA0}">
  <sheetPr>
    <tabColor theme="4" tint="-0.249977111117893"/>
  </sheetPr>
  <dimension ref="A1:AG2"/>
  <sheetViews>
    <sheetView workbookViewId="0"/>
  </sheetViews>
  <sheetFormatPr defaultRowHeight="15" x14ac:dyDescent="0.25"/>
  <cols>
    <col min="1" max="1" width="22.140625" customWidth="1"/>
    <col min="2" max="33" width="10" bestFit="1" customWidth="1"/>
  </cols>
  <sheetData>
    <row r="1" spans="1:33" x14ac:dyDescent="0.25">
      <c r="A1" s="21" t="s">
        <v>17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18</v>
      </c>
      <c r="B2">
        <f>'BPEaCP-population'!B2*'Avg Emp-Pop Ratio'!$B$5</f>
        <v>23064019.446787994</v>
      </c>
      <c r="C2">
        <f>'BPEaCP-population'!C2*'Avg Emp-Pop Ratio'!$B$5</f>
        <v>23262045.029418945</v>
      </c>
      <c r="D2">
        <f>'BPEaCP-population'!D2*'Avg Emp-Pop Ratio'!$B$5</f>
        <v>23457777.050003052</v>
      </c>
      <c r="E2">
        <f>'BPEaCP-population'!E2*'Avg Emp-Pop Ratio'!$B$5</f>
        <v>23651054.750579834</v>
      </c>
      <c r="F2">
        <f>'BPEaCP-population'!F2*'Avg Emp-Pop Ratio'!$B$5</f>
        <v>23842491.711151123</v>
      </c>
      <c r="G2">
        <f>'BPEaCP-population'!G2*'Avg Emp-Pop Ratio'!$B$5</f>
        <v>24031474.351715088</v>
      </c>
      <c r="H2">
        <f>'BPEaCP-population'!H2*'Avg Emp-Pop Ratio'!$B$5</f>
        <v>24218616.25227356</v>
      </c>
      <c r="I2">
        <f>'BPEaCP-population'!I2*'Avg Emp-Pop Ratio'!$B$5</f>
        <v>24403303.832824707</v>
      </c>
      <c r="J2">
        <f>'BPEaCP-population'!J2*'Avg Emp-Pop Ratio'!$B$5</f>
        <v>24584923.513366699</v>
      </c>
      <c r="K2">
        <f>'BPEaCP-population'!K2*'Avg Emp-Pop Ratio'!$B$5</f>
        <v>24762861.713897705</v>
      </c>
      <c r="L2">
        <f>'BPEaCP-population'!L2*'Avg Emp-Pop Ratio'!$B$5</f>
        <v>24937732.014419556</v>
      </c>
      <c r="M2">
        <f>'BPEaCP-population'!M2*'Avg Emp-Pop Ratio'!$B$5</f>
        <v>25108920.83493042</v>
      </c>
      <c r="N2">
        <f>'BPEaCP-population'!N2*'Avg Emp-Pop Ratio'!$B$5</f>
        <v>25277655.33543396</v>
      </c>
      <c r="O2">
        <f>'BPEaCP-population'!O2*'Avg Emp-Pop Ratio'!$B$5</f>
        <v>25442094.775924683</v>
      </c>
      <c r="P2">
        <f>'BPEaCP-population'!P2*'Avg Emp-Pop Ratio'!$B$5</f>
        <v>25602852.736404419</v>
      </c>
      <c r="Q2">
        <f>'BPEaCP-population'!Q2*'Avg Emp-Pop Ratio'!$B$5</f>
        <v>25758702.056869507</v>
      </c>
      <c r="R2">
        <f>'BPEaCP-population'!R2*'Avg Emp-Pop Ratio'!$B$5</f>
        <v>25910256.317321777</v>
      </c>
      <c r="S2">
        <f>'BPEaCP-population'!S2*'Avg Emp-Pop Ratio'!$B$5</f>
        <v>26056901.937759399</v>
      </c>
      <c r="T2">
        <f>'BPEaCP-population'!T2*'Avg Emp-Pop Ratio'!$B$5</f>
        <v>26199252.498184204</v>
      </c>
      <c r="U2">
        <f>'BPEaCP-population'!U2*'Avg Emp-Pop Ratio'!$B$5</f>
        <v>26338535.158599854</v>
      </c>
      <c r="V2">
        <f>'BPEaCP-population'!V2*'Avg Emp-Pop Ratio'!$B$5</f>
        <v>26473522.759002686</v>
      </c>
      <c r="W2">
        <f>'BPEaCP-population'!W2*'Avg Emp-Pop Ratio'!$B$5</f>
        <v>26605442.459396362</v>
      </c>
      <c r="X2">
        <f>'BPEaCP-population'!X2*'Avg Emp-Pop Ratio'!$B$5</f>
        <v>26733680.679779053</v>
      </c>
      <c r="Y2">
        <f>'BPEaCP-population'!Y2*'Avg Emp-Pop Ratio'!$B$5</f>
        <v>26860078.16015625</v>
      </c>
      <c r="Z2">
        <f>'BPEaCP-population'!Z2*'Avg Emp-Pop Ratio'!$B$5</f>
        <v>26983407.740524292</v>
      </c>
      <c r="AA2">
        <f>'BPEaCP-population'!AA2*'Avg Emp-Pop Ratio'!$B$5</f>
        <v>27106123.740890503</v>
      </c>
      <c r="AB2">
        <f>'BPEaCP-population'!AB2*'Avg Emp-Pop Ratio'!$B$5</f>
        <v>27227612.581253052</v>
      </c>
      <c r="AC2">
        <f>'BPEaCP-population'!AC2*'Avg Emp-Pop Ratio'!$B$5</f>
        <v>27349715.001617432</v>
      </c>
      <c r="AD2">
        <f>'BPEaCP-population'!AD2*'Avg Emp-Pop Ratio'!$B$5</f>
        <v>27473044.581985474</v>
      </c>
      <c r="AE2">
        <f>'BPEaCP-population'!AE2*'Avg Emp-Pop Ratio'!$B$5</f>
        <v>27596987.742355347</v>
      </c>
      <c r="AF2">
        <f>'BPEaCP-population'!AF2*'Avg Emp-Pop Ratio'!$B$5</f>
        <v>27722771.642730713</v>
      </c>
      <c r="AG2">
        <f>'BPEaCP-population'!AG2*'Avg Emp-Pop Ratio'!$B$5</f>
        <v>27847328.383102417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CEA-1BC2-4D8B-AD93-998F1C33A4B5}">
  <sheetPr>
    <tabColor theme="4" tint="-0.249977111117893"/>
  </sheetPr>
  <dimension ref="A1:AH2"/>
  <sheetViews>
    <sheetView topLeftCell="A13" workbookViewId="0">
      <selection activeCell="F26" sqref="F26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4" x14ac:dyDescent="0.25">
      <c r="A1" s="21" t="s">
        <v>77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25">
      <c r="A2" t="s">
        <v>76</v>
      </c>
      <c r="B2" s="19">
        <f>INDEX(EPS!$B$45:$AG$45,MATCH('BPEaCP-employeecomp'!B$1,EPS!$B$1:$AG$1,0))</f>
        <v>715985914000</v>
      </c>
      <c r="C2" s="19">
        <f>INDEX(EPS!$B$45:$AG$45,MATCH('BPEaCP-employeecomp'!C$1,EPS!$B$1:$AG$1,0))</f>
        <v>715985914000</v>
      </c>
      <c r="D2" s="19">
        <f>INDEX(EPS!$B$45:$AG$45,MATCH('BPEaCP-employeecomp'!D$1,EPS!$B$1:$AG$1,0))</f>
        <v>731469330000</v>
      </c>
      <c r="E2" s="19">
        <f>INDEX(EPS!$B$45:$AG$45,MATCH('BPEaCP-employeecomp'!E$1,EPS!$B$1:$AG$1,0))</f>
        <v>747006992000</v>
      </c>
      <c r="F2" s="19">
        <f>INDEX(EPS!$B$45:$AG$45,MATCH('BPEaCP-employeecomp'!F$1,EPS!$B$1:$AG$1,0))</f>
        <v>762481162000</v>
      </c>
      <c r="G2" s="19">
        <f>INDEX(EPS!$B$45:$AG$45,MATCH('BPEaCP-employeecomp'!G$1,EPS!$B$1:$AG$1,0))</f>
        <v>777768261000</v>
      </c>
      <c r="H2" s="19">
        <f>INDEX(EPS!$B$45:$AG$45,MATCH('BPEaCP-employeecomp'!H$1,EPS!$B$1:$AG$1,0))</f>
        <v>792747210000</v>
      </c>
      <c r="I2" s="19">
        <f>INDEX(EPS!$B$45:$AG$45,MATCH('BPEaCP-employeecomp'!I$1,EPS!$B$1:$AG$1,0))</f>
        <v>807305505000</v>
      </c>
      <c r="J2" s="19">
        <f>INDEX(EPS!$B$45:$AG$45,MATCH('BPEaCP-employeecomp'!J$1,EPS!$B$1:$AG$1,0))</f>
        <v>821338517000</v>
      </c>
      <c r="K2" s="19">
        <f>INDEX(EPS!$B$45:$AG$45,MATCH('BPEaCP-employeecomp'!K$1,EPS!$B$1:$AG$1,0))</f>
        <v>835703591000</v>
      </c>
      <c r="L2" s="19">
        <f>INDEX(EPS!$B$45:$AG$45,MATCH('BPEaCP-employeecomp'!L$1,EPS!$B$1:$AG$1,0))</f>
        <v>850407975000</v>
      </c>
      <c r="M2" s="19">
        <f>INDEX(EPS!$B$45:$AG$45,MATCH('BPEaCP-employeecomp'!M$1,EPS!$B$1:$AG$1,0))</f>
        <v>865461274000</v>
      </c>
      <c r="N2" s="19">
        <f>INDEX(EPS!$B$45:$AG$45,MATCH('BPEaCP-employeecomp'!N$1,EPS!$B$1:$AG$1,0))</f>
        <v>880871387000</v>
      </c>
      <c r="O2" s="19">
        <f>INDEX(EPS!$B$45:$AG$45,MATCH('BPEaCP-employeecomp'!O$1,EPS!$B$1:$AG$1,0))</f>
        <v>896647788000</v>
      </c>
      <c r="P2" s="19">
        <f>INDEX(EPS!$B$45:$AG$45,MATCH('BPEaCP-employeecomp'!P$1,EPS!$B$1:$AG$1,0))</f>
        <v>912800702000</v>
      </c>
      <c r="Q2" s="19">
        <f>INDEX(EPS!$B$45:$AG$45,MATCH('BPEaCP-employeecomp'!Q$1,EPS!$B$1:$AG$1,0))</f>
        <v>929339709000</v>
      </c>
      <c r="R2" s="19">
        <f>INDEX(EPS!$B$45:$AG$45,MATCH('BPEaCP-employeecomp'!R$1,EPS!$B$1:$AG$1,0))</f>
        <v>946273835000</v>
      </c>
      <c r="S2" s="19">
        <f>INDEX(EPS!$B$45:$AG$45,MATCH('BPEaCP-employeecomp'!S$1,EPS!$B$1:$AG$1,0))</f>
        <v>963614734000</v>
      </c>
      <c r="T2" s="19">
        <f>INDEX(EPS!$B$45:$AG$45,MATCH('BPEaCP-employeecomp'!T$1,EPS!$B$1:$AG$1,0))</f>
        <v>981372527000</v>
      </c>
      <c r="U2" s="19">
        <f>INDEX(EPS!$B$45:$AG$45,MATCH('BPEaCP-employeecomp'!U$1,EPS!$B$1:$AG$1,0))</f>
        <v>999558368000</v>
      </c>
      <c r="V2" s="19">
        <f>INDEX(EPS!$B$45:$AG$45,MATCH('BPEaCP-employeecomp'!V$1,EPS!$B$1:$AG$1,0))</f>
        <v>1018181523000</v>
      </c>
      <c r="W2" s="19">
        <f>INDEX(EPS!$B$45:$AG$45,MATCH('BPEaCP-employeecomp'!W$1,EPS!$B$1:$AG$1,0))</f>
        <v>1037257652000</v>
      </c>
      <c r="X2" s="19">
        <f>INDEX(EPS!$B$45:$AG$45,MATCH('BPEaCP-employeecomp'!X$1,EPS!$B$1:$AG$1,0))</f>
        <v>1056794340000</v>
      </c>
      <c r="Y2" s="19">
        <f>INDEX(EPS!$B$45:$AG$45,MATCH('BPEaCP-employeecomp'!Y$1,EPS!$B$1:$AG$1,0))</f>
        <v>1076807055000</v>
      </c>
      <c r="Z2" s="19">
        <f>INDEX(EPS!$B$45:$AG$45,MATCH('BPEaCP-employeecomp'!Z$1,EPS!$B$1:$AG$1,0))</f>
        <v>1097305113000</v>
      </c>
      <c r="AA2" s="19">
        <f>INDEX(EPS!$B$45:$AG$45,MATCH('BPEaCP-employeecomp'!AA$1,EPS!$B$1:$AG$1,0))</f>
        <v>1118305133000</v>
      </c>
      <c r="AB2" s="19">
        <f>INDEX(EPS!$B$45:$AG$45,MATCH('BPEaCP-employeecomp'!AB$1,EPS!$B$1:$AG$1,0))</f>
        <v>1139816640000</v>
      </c>
      <c r="AC2" s="19">
        <f>INDEX(EPS!$B$45:$AG$45,MATCH('BPEaCP-employeecomp'!AC$1,EPS!$B$1:$AG$1,0))</f>
        <v>1161857074000</v>
      </c>
      <c r="AD2" s="19">
        <f>INDEX(EPS!$B$45:$AG$45,MATCH('BPEaCP-employeecomp'!AD$1,EPS!$B$1:$AG$1,0))</f>
        <v>1184438352000</v>
      </c>
      <c r="AE2" s="19">
        <f>INDEX(EPS!$B$45:$AG$45,MATCH('BPEaCP-employeecomp'!AE$1,EPS!$B$1:$AG$1,0))</f>
        <v>1207574458000</v>
      </c>
      <c r="AF2" s="19">
        <f>INDEX(EPS!$B$45:$AG$45,MATCH('BPEaCP-employeecomp'!AF$1,EPS!$B$1:$AG$1,0))</f>
        <v>1231280134000</v>
      </c>
      <c r="AG2" s="19">
        <f>INDEX(EPS!$B$45:$AG$45,MATCH('BPEaCP-employeecomp'!AG$1,EPS!$B$1:$AG$1,0))</f>
        <v>1255573464000</v>
      </c>
      <c r="AH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Pop Projection</vt:lpstr>
      <vt:lpstr>CAN Population Data</vt:lpstr>
      <vt:lpstr>Emp Pop Ratio</vt:lpstr>
      <vt:lpstr>Avg Emp-Pop Ratio</vt:lpstr>
      <vt:lpstr>OECD VAL</vt:lpstr>
      <vt:lpstr>BGDP_calc</vt:lpstr>
      <vt:lpstr>EE Comp Projection</vt:lpstr>
      <vt:lpstr>EPS</vt:lpstr>
      <vt:lpstr>BPEaCP-population</vt:lpstr>
      <vt:lpstr>BPEaCP-employedpop</vt:lpstr>
      <vt:lpstr>BPEaCP-employeecomp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2020-07-11T20:54:19Z</dcterms:created>
  <dcterms:modified xsi:type="dcterms:W3CDTF">2022-09-06T19:13:21Z</dcterms:modified>
</cp:coreProperties>
</file>