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PoEFUbVT\"/>
    </mc:Choice>
  </mc:AlternateContent>
  <xr:revisionPtr revIDLastSave="0" documentId="13_ncr:1_{934E38DF-65AC-4A44-9724-3CA73F7E8AB0}" xr6:coauthVersionLast="47" xr6:coauthVersionMax="47" xr10:uidLastSave="{00000000-0000-0000-0000-000000000000}"/>
  <bookViews>
    <workbookView xWindow="345" yWindow="750" windowWidth="24405" windowHeight="16650" firstSheet="30" activeTab="31" xr2:uid="{00000000-000D-0000-FFFF-FFFF00000000}"/>
  </bookViews>
  <sheets>
    <sheet name="About" sheetId="1" r:id="rId1"/>
    <sheet name="Plug-in Hybrid Elec Fraction" sheetId="11" r:id="rId2"/>
    <sheet name="Biofuel use" sheetId="97" r:id="rId3"/>
    <sheet name="LDVs-psgr" sheetId="17" r:id="rId4"/>
    <sheet name="BPoEFUbVT-LDVs-psgr-batelc" sheetId="2" r:id="rId5"/>
    <sheet name="BPoEFUbVT-LDVs-psgr-natgas" sheetId="3" r:id="rId6"/>
    <sheet name="BPoEFUbVT-LDVs-psgr-gasveh" sheetId="5" r:id="rId7"/>
    <sheet name="BPoEFUbVT-LDVs-psgr-dslveh" sheetId="6" r:id="rId8"/>
    <sheet name="BPoEFUbVT-LDVs-psgr-plghyb" sheetId="7" r:id="rId9"/>
    <sheet name="BPoEFUbVT-LDVs-psgr-LPG" sheetId="50" r:id="rId10"/>
    <sheet name="BPoEFUbVT-LDVs-psgr-hydgn" sheetId="51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BPoEFUbVT-LDVs-frgt-LPG" sheetId="52" r:id="rId18"/>
    <sheet name="BPoEFUbVT-LDVs-frgt-hydgn" sheetId="53" r:id="rId19"/>
    <sheet name="HDVs-psgr" sheetId="24" r:id="rId20"/>
    <sheet name="BPoEFUbVT-HDVs-psgr-batelc" sheetId="19" r:id="rId21"/>
    <sheet name="BPoEFUbVT-HDVs-psgr-natgas" sheetId="20" r:id="rId22"/>
    <sheet name="BPoEFUbVT-HDVs-psgr-gasveh" sheetId="21" r:id="rId23"/>
    <sheet name="BPoEFUbVT-HDVs-psgr-dslveh" sheetId="22" r:id="rId24"/>
    <sheet name="BPoEFUbVT-HDVs-psgr-plghyb" sheetId="23" r:id="rId25"/>
    <sheet name="BPoEFUbVT-HDVs-psgr-LPG" sheetId="54" r:id="rId26"/>
    <sheet name="BPoEFUbVT-HDVs-psgr-hydgn" sheetId="55" r:id="rId27"/>
    <sheet name="HDVs-frgt" sheetId="25" r:id="rId28"/>
    <sheet name="BPoEFUbVT-HDVs-frgt-batelc" sheetId="26" r:id="rId29"/>
    <sheet name="BPoEFUbVT-HDVs-frgt-natgas" sheetId="27" r:id="rId30"/>
    <sheet name="BPoEFUbVT-HDVs-frgt-gasveh" sheetId="28" r:id="rId31"/>
    <sheet name="BPoEFUbVT-HDVs-frgt-dslveh" sheetId="29" r:id="rId32"/>
    <sheet name="BPoEFUbVT-HDVs-frgt-plghyb" sheetId="30" r:id="rId33"/>
    <sheet name="BPoEFUbVT-HDVs-frgt-LPG" sheetId="56" r:id="rId34"/>
    <sheet name="BPoEFUbVT-HDVs-frgt-hydgn" sheetId="57" r:id="rId35"/>
    <sheet name="aircraft-psgr" sheetId="31" r:id="rId36"/>
    <sheet name="BPoEFUbVT-aircraft-psgr-batelc" sheetId="62" r:id="rId37"/>
    <sheet name="BPoEFUbVT-aircraft-psgr-natgas" sheetId="65" r:id="rId38"/>
    <sheet name="BPoEFUbVT-aircraft-psgr-gasveh" sheetId="75" r:id="rId39"/>
    <sheet name="BPoEFUbVT-aircraft-psgr-dslveh" sheetId="63" r:id="rId40"/>
    <sheet name="BPoEFUbVT-aircraft-psgr-hydgn" sheetId="64" r:id="rId41"/>
    <sheet name="aircraft-frgt" sheetId="66" r:id="rId42"/>
    <sheet name="BPoEFUbVT-aircraft-frgt-batelc" sheetId="67" r:id="rId43"/>
    <sheet name="BPoEFUbVT-aircraft-frgt-natgas" sheetId="68" r:id="rId44"/>
    <sheet name="BPoEFUbVT-aircraft-frgt-gasveh" sheetId="76" r:id="rId45"/>
    <sheet name="BPoEFUbVT-aircraft-frgt-dslveh" sheetId="69" r:id="rId46"/>
    <sheet name="BPoEFUbVT-aircraft-frgt-hydgn" sheetId="70" r:id="rId47"/>
    <sheet name="rail-psgr" sheetId="71" r:id="rId48"/>
    <sheet name="BPoEFUbVT-rail-psgr-batelc" sheetId="77" r:id="rId49"/>
    <sheet name="BPoEFUbVT-rail-psgr-natgas" sheetId="78" r:id="rId50"/>
    <sheet name="BPoEFUbVT-rail-psgr-gasveh" sheetId="79" r:id="rId51"/>
    <sheet name="BPoEFUbVT-rail-psgr-dslveh" sheetId="80" r:id="rId52"/>
    <sheet name="BPoEFUbVT-rail-psgr-hydgn" sheetId="81" r:id="rId53"/>
    <sheet name="rail-frgt" sheetId="72" r:id="rId54"/>
    <sheet name="BPoEFUbVT-rail-frgt-batelc" sheetId="82" r:id="rId55"/>
    <sheet name="BPoEFUbVT-rail-frgt-natgas" sheetId="83" r:id="rId56"/>
    <sheet name="BPoEFUbVT-rail-frgt-gasveh" sheetId="84" r:id="rId57"/>
    <sheet name="BPoEFUbVT-rail-frgt-dslveh" sheetId="85" r:id="rId58"/>
    <sheet name="BPoEFUbVT-rail-frgt-hydgn" sheetId="86" r:id="rId59"/>
    <sheet name="ships-psgr" sheetId="73" r:id="rId60"/>
    <sheet name="BPoEFUbVT-ships-psgr-batelc" sheetId="87" r:id="rId61"/>
    <sheet name="BPoEFUbVT-ships-psgr-natgas" sheetId="88" r:id="rId62"/>
    <sheet name="BPoEFUbVT-ships-psgr-gasveh" sheetId="89" r:id="rId63"/>
    <sheet name="BPoEFUbVT-ships-psgr-dslveh" sheetId="90" r:id="rId64"/>
    <sheet name="BPoEFUbVT-ships-psgr-hydgn" sheetId="91" r:id="rId65"/>
    <sheet name="ships-frgt" sheetId="74" r:id="rId66"/>
    <sheet name="BPoEFUbVT-ships-frgt-batelc" sheetId="92" r:id="rId67"/>
    <sheet name="BPoEFUbVT-ships-frgt-natgas" sheetId="93" r:id="rId68"/>
    <sheet name="BPoEFUbVT-ships-frgt-gasveh" sheetId="94" r:id="rId69"/>
    <sheet name="BPoEFUbVT-ships-frgt-dslveh" sheetId="95" r:id="rId70"/>
    <sheet name="BPoEFUbVT-ships-frgt-hydgn" sheetId="96" r:id="rId71"/>
    <sheet name="mtrbks-psgr" sheetId="38" r:id="rId72"/>
    <sheet name="BPoEFUbVT-mtrbks-psgr-batelc" sheetId="39" r:id="rId73"/>
    <sheet name="BPoEFUbVT-mtrbks-psgr-natgas" sheetId="40" r:id="rId74"/>
    <sheet name="BPoEFUbVT-mtrbks-psgr-gasveh" sheetId="41" r:id="rId75"/>
    <sheet name="BPoEFUbVT-mtrbks-psgr-dslveh" sheetId="42" r:id="rId76"/>
    <sheet name="BPoEFUbVT-mtrbks-psgr-plghyb" sheetId="43" r:id="rId77"/>
    <sheet name="BPoEFUbVT-mtrbks-psgr-LPG" sheetId="60" r:id="rId78"/>
    <sheet name="BPoEFUbVT-mtrbks-psgr-hydgn" sheetId="61" r:id="rId79"/>
    <sheet name="mtrbks-frgt" sheetId="44" r:id="rId80"/>
    <sheet name="BPoEFUbVT-mtrbks-frgt-batelc" sheetId="45" r:id="rId81"/>
    <sheet name="BPoEFUbVT-mtrbks-frgt-natgas" sheetId="46" r:id="rId82"/>
    <sheet name="BPoEFUbVT-mtrbks-frgt-gasveh" sheetId="47" r:id="rId83"/>
    <sheet name="BPoEFUbVT-mtrbks-frgt-dslveh" sheetId="48" r:id="rId84"/>
    <sheet name="BPoEFUbVT-mtrbks-frgt-plghyb" sheetId="49" r:id="rId85"/>
    <sheet name="BPoEFUbVT-mtrbks-frgt-LPG" sheetId="58" r:id="rId86"/>
    <sheet name="BPoEFUbVT-mtrbks-frgt-hydgn" sheetId="59" r:id="rId8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9" l="1"/>
  <c r="E7" i="29" s="1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Q7" i="29" s="1"/>
  <c r="R7" i="29" s="1"/>
  <c r="S7" i="29" s="1"/>
  <c r="T7" i="29" s="1"/>
  <c r="U7" i="29" s="1"/>
  <c r="V7" i="29" s="1"/>
  <c r="W7" i="29" s="1"/>
  <c r="X7" i="29" s="1"/>
  <c r="Y7" i="29" s="1"/>
  <c r="Z7" i="29" s="1"/>
  <c r="AA7" i="29" s="1"/>
  <c r="AB7" i="29" s="1"/>
  <c r="AC7" i="29" s="1"/>
  <c r="AD7" i="29" s="1"/>
  <c r="AE7" i="29" s="1"/>
  <c r="AF7" i="29" s="1"/>
  <c r="AG7" i="29" s="1"/>
  <c r="AH7" i="29" s="1"/>
  <c r="C7" i="29"/>
  <c r="D5" i="29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Q5" i="29" s="1"/>
  <c r="R5" i="29" s="1"/>
  <c r="S5" i="29" s="1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C5" i="29"/>
  <c r="D6" i="28"/>
  <c r="E6" i="28" s="1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Q6" i="28" s="1"/>
  <c r="R6" i="28" s="1"/>
  <c r="S6" i="28" s="1"/>
  <c r="T6" i="28" s="1"/>
  <c r="U6" i="28" s="1"/>
  <c r="V6" i="28" s="1"/>
  <c r="W6" i="28" s="1"/>
  <c r="X6" i="28" s="1"/>
  <c r="Y6" i="28" s="1"/>
  <c r="Z6" i="28" s="1"/>
  <c r="AA6" i="28" s="1"/>
  <c r="AB6" i="28" s="1"/>
  <c r="AC6" i="28" s="1"/>
  <c r="AD6" i="28" s="1"/>
  <c r="AE6" i="28" s="1"/>
  <c r="AF6" i="28" s="1"/>
  <c r="AG6" i="28" s="1"/>
  <c r="AH6" i="28" s="1"/>
  <c r="C6" i="28"/>
  <c r="D4" i="28"/>
  <c r="E4" i="28" s="1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Q4" i="28" s="1"/>
  <c r="R4" i="28" s="1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AE4" i="28" s="1"/>
  <c r="AF4" i="28" s="1"/>
  <c r="AG4" i="28" s="1"/>
  <c r="AH4" i="28" s="1"/>
  <c r="C4" i="28"/>
  <c r="D6" i="47"/>
  <c r="E6" i="47" s="1"/>
  <c r="F6" i="47" s="1"/>
  <c r="G6" i="47" s="1"/>
  <c r="H6" i="47" s="1"/>
  <c r="I6" i="47" s="1"/>
  <c r="J6" i="47" s="1"/>
  <c r="K6" i="47" s="1"/>
  <c r="L6" i="47" s="1"/>
  <c r="M6" i="47" s="1"/>
  <c r="N6" i="47" s="1"/>
  <c r="O6" i="47" s="1"/>
  <c r="P6" i="47" s="1"/>
  <c r="Q6" i="47" s="1"/>
  <c r="R6" i="47" s="1"/>
  <c r="S6" i="47" s="1"/>
  <c r="T6" i="47" s="1"/>
  <c r="U6" i="47" s="1"/>
  <c r="V6" i="47" s="1"/>
  <c r="W6" i="47" s="1"/>
  <c r="X6" i="47" s="1"/>
  <c r="Y6" i="47" s="1"/>
  <c r="Z6" i="47" s="1"/>
  <c r="AA6" i="47" s="1"/>
  <c r="AB6" i="47" s="1"/>
  <c r="AC6" i="47" s="1"/>
  <c r="AD6" i="47" s="1"/>
  <c r="AE6" i="47" s="1"/>
  <c r="AF6" i="47" s="1"/>
  <c r="AG6" i="47" s="1"/>
  <c r="AH6" i="47" s="1"/>
  <c r="C6" i="47"/>
  <c r="D4" i="47"/>
  <c r="E4" i="47" s="1"/>
  <c r="F4" i="47" s="1"/>
  <c r="G4" i="47" s="1"/>
  <c r="H4" i="47" s="1"/>
  <c r="I4" i="47" s="1"/>
  <c r="J4" i="47" s="1"/>
  <c r="K4" i="47" s="1"/>
  <c r="L4" i="47" s="1"/>
  <c r="M4" i="47" s="1"/>
  <c r="N4" i="47" s="1"/>
  <c r="O4" i="47" s="1"/>
  <c r="P4" i="47" s="1"/>
  <c r="Q4" i="47" s="1"/>
  <c r="R4" i="47" s="1"/>
  <c r="S4" i="47" s="1"/>
  <c r="T4" i="47" s="1"/>
  <c r="U4" i="47" s="1"/>
  <c r="V4" i="47" s="1"/>
  <c r="W4" i="47" s="1"/>
  <c r="X4" i="47" s="1"/>
  <c r="Y4" i="47" s="1"/>
  <c r="Z4" i="47" s="1"/>
  <c r="AA4" i="47" s="1"/>
  <c r="AB4" i="47" s="1"/>
  <c r="AC4" i="47" s="1"/>
  <c r="AD4" i="47" s="1"/>
  <c r="AE4" i="47" s="1"/>
  <c r="AF4" i="47" s="1"/>
  <c r="AG4" i="47" s="1"/>
  <c r="AH4" i="47" s="1"/>
  <c r="C4" i="47"/>
  <c r="D5" i="48"/>
  <c r="E5" i="48"/>
  <c r="F5" i="48" s="1"/>
  <c r="G5" i="48" s="1"/>
  <c r="H5" i="48" s="1"/>
  <c r="I5" i="48" s="1"/>
  <c r="J5" i="48" s="1"/>
  <c r="K5" i="48" s="1"/>
  <c r="L5" i="48" s="1"/>
  <c r="M5" i="48" s="1"/>
  <c r="N5" i="48" s="1"/>
  <c r="O5" i="48" s="1"/>
  <c r="P5" i="48" s="1"/>
  <c r="Q5" i="48" s="1"/>
  <c r="R5" i="48" s="1"/>
  <c r="S5" i="48" s="1"/>
  <c r="T5" i="48" s="1"/>
  <c r="U5" i="48" s="1"/>
  <c r="V5" i="48" s="1"/>
  <c r="W5" i="48" s="1"/>
  <c r="X5" i="48" s="1"/>
  <c r="Y5" i="48" s="1"/>
  <c r="Z5" i="48" s="1"/>
  <c r="AA5" i="48" s="1"/>
  <c r="AB5" i="48" s="1"/>
  <c r="AC5" i="48" s="1"/>
  <c r="AD5" i="48" s="1"/>
  <c r="AE5" i="48" s="1"/>
  <c r="AF5" i="48" s="1"/>
  <c r="AG5" i="48" s="1"/>
  <c r="AH5" i="48" s="1"/>
  <c r="C5" i="48"/>
  <c r="AH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B4" i="16"/>
  <c r="B6" i="16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B6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AG4" i="43"/>
  <c r="AH4" i="43"/>
  <c r="B4" i="43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B5" i="42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Z4" i="41"/>
  <c r="AA4" i="41"/>
  <c r="AB4" i="41"/>
  <c r="AC4" i="41"/>
  <c r="AD4" i="41"/>
  <c r="AE4" i="41"/>
  <c r="AF4" i="41"/>
  <c r="AG4" i="41"/>
  <c r="AH4" i="41"/>
  <c r="B4" i="41"/>
  <c r="AH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B7" i="30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B5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B7" i="23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B5" i="22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B4" i="2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I2" i="97"/>
  <c r="J2" i="97"/>
  <c r="D2" i="97"/>
  <c r="E2" i="97"/>
  <c r="F2" i="97"/>
  <c r="G2" i="97"/>
  <c r="H2" i="97"/>
  <c r="C2" i="97"/>
  <c r="R1" i="59"/>
  <c r="S1" i="59"/>
  <c r="T1" i="59"/>
  <c r="U1" i="59"/>
  <c r="V1" i="59"/>
  <c r="W1" i="59"/>
  <c r="X1" i="59"/>
  <c r="Y1" i="59"/>
  <c r="Z1" i="59"/>
  <c r="AA1" i="59"/>
  <c r="AB1" i="59"/>
  <c r="AC1" i="59"/>
  <c r="AD1" i="59"/>
  <c r="AE1" i="59"/>
  <c r="AF1" i="59"/>
  <c r="AG1" i="59"/>
  <c r="AH1" i="59"/>
  <c r="D1" i="59"/>
  <c r="E1" i="59"/>
  <c r="F1" i="59"/>
  <c r="G1" i="59"/>
  <c r="H1" i="59"/>
  <c r="I1" i="59"/>
  <c r="J1" i="59"/>
  <c r="K1" i="59"/>
  <c r="L1" i="59"/>
  <c r="M1" i="59"/>
  <c r="N1" i="59"/>
  <c r="O1" i="59"/>
  <c r="P1" i="59"/>
  <c r="Q1" i="59"/>
  <c r="C1" i="59"/>
  <c r="AH1" i="58"/>
  <c r="D1" i="58"/>
  <c r="E1" i="58"/>
  <c r="F1" i="58"/>
  <c r="G1" i="58"/>
  <c r="H1" i="58"/>
  <c r="I1" i="58"/>
  <c r="J1" i="58"/>
  <c r="K1" i="58"/>
  <c r="L1" i="58"/>
  <c r="M1" i="58"/>
  <c r="N1" i="58"/>
  <c r="O1" i="58"/>
  <c r="P1" i="58"/>
  <c r="Q1" i="58"/>
  <c r="R1" i="58"/>
  <c r="S1" i="58"/>
  <c r="T1" i="58"/>
  <c r="U1" i="58"/>
  <c r="V1" i="58"/>
  <c r="W1" i="58"/>
  <c r="X1" i="58"/>
  <c r="Y1" i="58"/>
  <c r="Z1" i="58"/>
  <c r="AA1" i="58"/>
  <c r="AB1" i="58"/>
  <c r="AC1" i="58"/>
  <c r="AD1" i="58"/>
  <c r="AE1" i="58"/>
  <c r="AF1" i="58"/>
  <c r="AG1" i="58"/>
  <c r="C1" i="58"/>
  <c r="AF11" i="49"/>
  <c r="AG11" i="49"/>
  <c r="AH11" i="49"/>
  <c r="AF4" i="49"/>
  <c r="AG4" i="49"/>
  <c r="AH4" i="49"/>
  <c r="AF5" i="49"/>
  <c r="AG5" i="49"/>
  <c r="AH5" i="49"/>
  <c r="AF6" i="49"/>
  <c r="AG6" i="49"/>
  <c r="AH6" i="49"/>
  <c r="AF7" i="49"/>
  <c r="AG7" i="49"/>
  <c r="AH7" i="49"/>
  <c r="AF8" i="49"/>
  <c r="AG8" i="49"/>
  <c r="AH8" i="49"/>
  <c r="AF9" i="49"/>
  <c r="AG9" i="49"/>
  <c r="AH9" i="49"/>
  <c r="AF10" i="49"/>
  <c r="AG10" i="49"/>
  <c r="AH10" i="49"/>
  <c r="AG3" i="49"/>
  <c r="AH3" i="49"/>
  <c r="AG2" i="49"/>
  <c r="AH2" i="49"/>
  <c r="AG2" i="48"/>
  <c r="AH2" i="48"/>
  <c r="AG3" i="48"/>
  <c r="AH3" i="48"/>
  <c r="AG4" i="48"/>
  <c r="AH4" i="48"/>
  <c r="AG6" i="48"/>
  <c r="AH6" i="48"/>
  <c r="AG8" i="48"/>
  <c r="AH8" i="48"/>
  <c r="AH1" i="48"/>
  <c r="AG1" i="48"/>
  <c r="AG2" i="47"/>
  <c r="AH2" i="47"/>
  <c r="AG3" i="47"/>
  <c r="AH3" i="47"/>
  <c r="AG5" i="47"/>
  <c r="AH5" i="47"/>
  <c r="AG7" i="47"/>
  <c r="AH7" i="47"/>
  <c r="AG8" i="47"/>
  <c r="AH8" i="47"/>
  <c r="AG9" i="47"/>
  <c r="AH9" i="47"/>
  <c r="AG10" i="47"/>
  <c r="AH10" i="47"/>
  <c r="AG11" i="47"/>
  <c r="AH11" i="47"/>
  <c r="AF3" i="47"/>
  <c r="AF5" i="47"/>
  <c r="AF7" i="47"/>
  <c r="AF8" i="47"/>
  <c r="AF9" i="47"/>
  <c r="AF10" i="47"/>
  <c r="AF11" i="47"/>
  <c r="D1" i="61"/>
  <c r="E1" i="61"/>
  <c r="F1" i="61"/>
  <c r="G1" i="61"/>
  <c r="H1" i="61"/>
  <c r="I1" i="61"/>
  <c r="J1" i="61"/>
  <c r="K1" i="61"/>
  <c r="L1" i="61"/>
  <c r="M1" i="61"/>
  <c r="N1" i="61"/>
  <c r="O1" i="61"/>
  <c r="P1" i="61"/>
  <c r="Q1" i="61"/>
  <c r="R1" i="61"/>
  <c r="S1" i="61"/>
  <c r="T1" i="61"/>
  <c r="U1" i="61"/>
  <c r="V1" i="61"/>
  <c r="W1" i="61"/>
  <c r="X1" i="61"/>
  <c r="Y1" i="61"/>
  <c r="Z1" i="61"/>
  <c r="AA1" i="61"/>
  <c r="AB1" i="61"/>
  <c r="AC1" i="61"/>
  <c r="AD1" i="61"/>
  <c r="AE1" i="61"/>
  <c r="AF1" i="61"/>
  <c r="AG1" i="61"/>
  <c r="AH1" i="61"/>
  <c r="C1" i="61"/>
  <c r="T1" i="60"/>
  <c r="U1" i="60"/>
  <c r="V1" i="60"/>
  <c r="W1" i="60"/>
  <c r="X1" i="60"/>
  <c r="Y1" i="60"/>
  <c r="Z1" i="60"/>
  <c r="AA1" i="60"/>
  <c r="AB1" i="60"/>
  <c r="AC1" i="60"/>
  <c r="AD1" i="60"/>
  <c r="AE1" i="60"/>
  <c r="AF1" i="60"/>
  <c r="AG1" i="60"/>
  <c r="AH1" i="60"/>
  <c r="D1" i="60"/>
  <c r="E1" i="60"/>
  <c r="F1" i="60"/>
  <c r="G1" i="60"/>
  <c r="H1" i="60"/>
  <c r="I1" i="60"/>
  <c r="J1" i="60"/>
  <c r="K1" i="60"/>
  <c r="L1" i="60"/>
  <c r="M1" i="60"/>
  <c r="N1" i="60"/>
  <c r="O1" i="60"/>
  <c r="P1" i="60"/>
  <c r="Q1" i="60"/>
  <c r="R1" i="60"/>
  <c r="S1" i="60"/>
  <c r="C1" i="60"/>
  <c r="AH2" i="43"/>
  <c r="AG2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D1" i="42"/>
  <c r="E1" i="42"/>
  <c r="F1" i="42"/>
  <c r="G1" i="42"/>
  <c r="H1" i="42"/>
  <c r="I1" i="42"/>
  <c r="J1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C1" i="42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C1" i="41"/>
  <c r="D1" i="57"/>
  <c r="E1" i="57"/>
  <c r="F1" i="57"/>
  <c r="G1" i="57"/>
  <c r="H1" i="57"/>
  <c r="I1" i="57"/>
  <c r="J1" i="57"/>
  <c r="K1" i="57"/>
  <c r="L1" i="57"/>
  <c r="M1" i="57"/>
  <c r="N1" i="57"/>
  <c r="O1" i="57"/>
  <c r="P1" i="57"/>
  <c r="Q1" i="57"/>
  <c r="R1" i="57"/>
  <c r="S1" i="57"/>
  <c r="T1" i="57"/>
  <c r="U1" i="57"/>
  <c r="V1" i="57"/>
  <c r="W1" i="57"/>
  <c r="X1" i="57"/>
  <c r="Y1" i="57"/>
  <c r="Z1" i="57"/>
  <c r="AA1" i="57"/>
  <c r="AB1" i="57"/>
  <c r="AC1" i="57"/>
  <c r="AD1" i="57"/>
  <c r="AE1" i="57"/>
  <c r="AF1" i="57"/>
  <c r="AG1" i="57"/>
  <c r="AH1" i="57"/>
  <c r="C1" i="57"/>
  <c r="AH1" i="56"/>
  <c r="D1" i="56"/>
  <c r="E1" i="56"/>
  <c r="F1" i="56"/>
  <c r="G1" i="56"/>
  <c r="H1" i="56"/>
  <c r="I1" i="56"/>
  <c r="J1" i="56"/>
  <c r="K1" i="56"/>
  <c r="L1" i="56"/>
  <c r="M1" i="56"/>
  <c r="N1" i="56"/>
  <c r="O1" i="56"/>
  <c r="P1" i="56"/>
  <c r="Q1" i="56"/>
  <c r="R1" i="56"/>
  <c r="S1" i="56"/>
  <c r="T1" i="56"/>
  <c r="U1" i="56"/>
  <c r="V1" i="56"/>
  <c r="W1" i="56"/>
  <c r="X1" i="56"/>
  <c r="Y1" i="56"/>
  <c r="Z1" i="56"/>
  <c r="AA1" i="56"/>
  <c r="AB1" i="56"/>
  <c r="AC1" i="56"/>
  <c r="AD1" i="56"/>
  <c r="AE1" i="56"/>
  <c r="AF1" i="56"/>
  <c r="AG1" i="56"/>
  <c r="C1" i="56"/>
  <c r="AG2" i="30"/>
  <c r="AH2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C1" i="30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C1" i="29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C1" i="28"/>
  <c r="AH1" i="55"/>
  <c r="D1" i="55"/>
  <c r="E1" i="55"/>
  <c r="F1" i="55"/>
  <c r="G1" i="55"/>
  <c r="H1" i="55"/>
  <c r="I1" i="55"/>
  <c r="J1" i="55"/>
  <c r="K1" i="55"/>
  <c r="L1" i="55"/>
  <c r="M1" i="55"/>
  <c r="N1" i="55"/>
  <c r="O1" i="55"/>
  <c r="P1" i="55"/>
  <c r="Q1" i="55"/>
  <c r="R1" i="55"/>
  <c r="S1" i="55"/>
  <c r="T1" i="55"/>
  <c r="U1" i="55"/>
  <c r="V1" i="55"/>
  <c r="W1" i="55"/>
  <c r="X1" i="55"/>
  <c r="Y1" i="55"/>
  <c r="Z1" i="55"/>
  <c r="AA1" i="55"/>
  <c r="AB1" i="55"/>
  <c r="AC1" i="55"/>
  <c r="AD1" i="55"/>
  <c r="AE1" i="55"/>
  <c r="AF1" i="55"/>
  <c r="AG1" i="55"/>
  <c r="C1" i="55"/>
  <c r="AG1" i="54"/>
  <c r="AH1" i="54"/>
  <c r="D1" i="54"/>
  <c r="E1" i="54"/>
  <c r="F1" i="54"/>
  <c r="G1" i="54"/>
  <c r="H1" i="54"/>
  <c r="I1" i="54"/>
  <c r="J1" i="54"/>
  <c r="K1" i="54"/>
  <c r="L1" i="54"/>
  <c r="M1" i="54"/>
  <c r="N1" i="54"/>
  <c r="O1" i="54"/>
  <c r="P1" i="54"/>
  <c r="Q1" i="54"/>
  <c r="R1" i="54"/>
  <c r="S1" i="54"/>
  <c r="T1" i="54"/>
  <c r="U1" i="54"/>
  <c r="V1" i="54"/>
  <c r="W1" i="54"/>
  <c r="X1" i="54"/>
  <c r="Y1" i="54"/>
  <c r="Z1" i="54"/>
  <c r="AA1" i="54"/>
  <c r="AB1" i="54"/>
  <c r="AC1" i="54"/>
  <c r="AD1" i="54"/>
  <c r="AE1" i="54"/>
  <c r="AF1" i="54"/>
  <c r="C1" i="54"/>
  <c r="AG2" i="23"/>
  <c r="AH2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C1" i="23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C1" i="22"/>
  <c r="D1" i="53"/>
  <c r="E1" i="53"/>
  <c r="F1" i="53"/>
  <c r="G1" i="53"/>
  <c r="H1" i="53"/>
  <c r="I1" i="53"/>
  <c r="J1" i="53"/>
  <c r="K1" i="53"/>
  <c r="L1" i="53"/>
  <c r="M1" i="53"/>
  <c r="N1" i="53"/>
  <c r="O1" i="53"/>
  <c r="P1" i="53"/>
  <c r="Q1" i="53"/>
  <c r="R1" i="53"/>
  <c r="S1" i="53"/>
  <c r="T1" i="53"/>
  <c r="U1" i="53"/>
  <c r="V1" i="53"/>
  <c r="W1" i="53"/>
  <c r="X1" i="53"/>
  <c r="Y1" i="53"/>
  <c r="Z1" i="53"/>
  <c r="AA1" i="53"/>
  <c r="AB1" i="53"/>
  <c r="AC1" i="53"/>
  <c r="AD1" i="53"/>
  <c r="AE1" i="53"/>
  <c r="AF1" i="53"/>
  <c r="AG1" i="53"/>
  <c r="AH1" i="53"/>
  <c r="C1" i="53"/>
  <c r="AG2" i="16"/>
  <c r="AH2" i="16"/>
  <c r="AG1" i="16"/>
  <c r="AH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D1" i="16"/>
  <c r="D1" i="51"/>
  <c r="E1" i="51"/>
  <c r="F1" i="51"/>
  <c r="G1" i="51"/>
  <c r="H1" i="51"/>
  <c r="I1" i="51"/>
  <c r="J1" i="51"/>
  <c r="K1" i="51"/>
  <c r="L1" i="51"/>
  <c r="M1" i="51"/>
  <c r="N1" i="51"/>
  <c r="O1" i="51"/>
  <c r="P1" i="51"/>
  <c r="Q1" i="51"/>
  <c r="R1" i="51"/>
  <c r="S1" i="51"/>
  <c r="T1" i="51"/>
  <c r="U1" i="51"/>
  <c r="V1" i="51"/>
  <c r="W1" i="51"/>
  <c r="X1" i="51"/>
  <c r="Y1" i="51"/>
  <c r="Z1" i="51"/>
  <c r="AA1" i="51"/>
  <c r="AB1" i="51"/>
  <c r="AC1" i="51"/>
  <c r="AD1" i="51"/>
  <c r="AE1" i="51"/>
  <c r="AF1" i="51"/>
  <c r="AG1" i="51"/>
  <c r="AH1" i="51"/>
  <c r="C1" i="51"/>
  <c r="D1" i="50"/>
  <c r="E1" i="50"/>
  <c r="F1" i="50"/>
  <c r="G1" i="50"/>
  <c r="H1" i="50"/>
  <c r="I1" i="50"/>
  <c r="J1" i="50"/>
  <c r="K1" i="50"/>
  <c r="L1" i="50"/>
  <c r="M1" i="50"/>
  <c r="N1" i="50"/>
  <c r="O1" i="50"/>
  <c r="P1" i="50"/>
  <c r="Q1" i="50"/>
  <c r="R1" i="50"/>
  <c r="S1" i="50"/>
  <c r="T1" i="50"/>
  <c r="U1" i="50"/>
  <c r="V1" i="50"/>
  <c r="W1" i="50"/>
  <c r="X1" i="50"/>
  <c r="Y1" i="50"/>
  <c r="Z1" i="50"/>
  <c r="AA1" i="50"/>
  <c r="AB1" i="50"/>
  <c r="AC1" i="50"/>
  <c r="AD1" i="50"/>
  <c r="AE1" i="50"/>
  <c r="AF1" i="50"/>
  <c r="AG1" i="50"/>
  <c r="AH1" i="50"/>
  <c r="C1" i="50"/>
  <c r="D1" i="52"/>
  <c r="E1" i="52"/>
  <c r="F1" i="52"/>
  <c r="G1" i="52"/>
  <c r="H1" i="52"/>
  <c r="I1" i="52"/>
  <c r="J1" i="52"/>
  <c r="K1" i="52"/>
  <c r="L1" i="52"/>
  <c r="M1" i="52"/>
  <c r="N1" i="52"/>
  <c r="O1" i="52"/>
  <c r="P1" i="52"/>
  <c r="Q1" i="52"/>
  <c r="R1" i="52"/>
  <c r="S1" i="52"/>
  <c r="T1" i="52"/>
  <c r="U1" i="52"/>
  <c r="V1" i="52"/>
  <c r="W1" i="52"/>
  <c r="X1" i="52"/>
  <c r="Y1" i="52"/>
  <c r="Z1" i="52"/>
  <c r="AA1" i="52"/>
  <c r="AB1" i="52"/>
  <c r="AC1" i="52"/>
  <c r="AD1" i="52"/>
  <c r="AE1" i="52"/>
  <c r="AF1" i="52"/>
  <c r="AG1" i="52"/>
  <c r="AH1" i="52"/>
  <c r="C1" i="52"/>
  <c r="C1" i="16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B5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C1" i="15"/>
  <c r="AG4" i="14"/>
  <c r="AH4" i="14"/>
  <c r="B4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C1" i="14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C1" i="7"/>
  <c r="AG2" i="7"/>
  <c r="AH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G6" i="7" s="1"/>
  <c r="AH4" i="7"/>
  <c r="AH6" i="7" s="1"/>
  <c r="B4" i="7"/>
  <c r="B6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H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C1" i="6"/>
  <c r="B5" i="6"/>
  <c r="B4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C1" i="5"/>
  <c r="D4" i="14"/>
  <c r="E4" i="14"/>
  <c r="I4" i="14"/>
  <c r="J4" i="14"/>
  <c r="L4" i="14"/>
  <c r="M4" i="14"/>
  <c r="R4" i="14"/>
  <c r="T4" i="14"/>
  <c r="U4" i="14"/>
  <c r="Z4" i="14"/>
  <c r="AB4" i="14"/>
  <c r="AC4" i="14"/>
  <c r="C4" i="14"/>
  <c r="F4" i="14"/>
  <c r="G4" i="14"/>
  <c r="H4" i="14"/>
  <c r="K4" i="14"/>
  <c r="N4" i="14"/>
  <c r="O4" i="14"/>
  <c r="P4" i="14"/>
  <c r="Q4" i="14"/>
  <c r="S4" i="14"/>
  <c r="V4" i="14"/>
  <c r="W4" i="14"/>
  <c r="X4" i="14"/>
  <c r="Y4" i="14"/>
  <c r="AA4" i="14"/>
  <c r="AD4" i="14"/>
  <c r="AE4" i="14"/>
  <c r="AF4" i="14"/>
  <c r="C1" i="49" l="1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AF1" i="49"/>
  <c r="B1" i="49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AF1" i="47"/>
  <c r="B1" i="47"/>
  <c r="X1" i="48" l="1"/>
  <c r="AC1" i="48"/>
  <c r="G1" i="48"/>
  <c r="M1" i="48"/>
  <c r="AF1" i="48"/>
  <c r="H1" i="48"/>
  <c r="AE1" i="48"/>
  <c r="O1" i="48"/>
  <c r="AD1" i="48"/>
  <c r="N1" i="48"/>
  <c r="U1" i="48"/>
  <c r="B1" i="48"/>
  <c r="AB1" i="48"/>
  <c r="L1" i="48"/>
  <c r="AA1" i="48"/>
  <c r="K1" i="48"/>
  <c r="Z1" i="48"/>
  <c r="R1" i="48"/>
  <c r="J1" i="48"/>
  <c r="P1" i="48"/>
  <c r="W1" i="48"/>
  <c r="V1" i="48"/>
  <c r="F1" i="48"/>
  <c r="E1" i="48"/>
  <c r="T1" i="48"/>
  <c r="D1" i="48"/>
  <c r="S1" i="48"/>
  <c r="C1" i="48"/>
  <c r="Y1" i="48"/>
  <c r="Q1" i="48"/>
  <c r="I1" i="4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O4" i="49" s="1"/>
  <c r="P2" i="43"/>
  <c r="P4" i="49" s="1"/>
  <c r="Q2" i="43"/>
  <c r="Q4" i="49" s="1"/>
  <c r="R2" i="43"/>
  <c r="R6" i="49" s="1"/>
  <c r="S2" i="43"/>
  <c r="S4" i="49" s="1"/>
  <c r="T2" i="43"/>
  <c r="T2" i="49" s="1"/>
  <c r="U2" i="43"/>
  <c r="U2" i="49" s="1"/>
  <c r="V2" i="43"/>
  <c r="V2" i="49" s="1"/>
  <c r="W2" i="43"/>
  <c r="W4" i="49" s="1"/>
  <c r="X2" i="43"/>
  <c r="X2" i="49" s="1"/>
  <c r="Y2" i="43"/>
  <c r="Y4" i="49" s="1"/>
  <c r="Z2" i="43"/>
  <c r="Z2" i="49" s="1"/>
  <c r="AA2" i="43"/>
  <c r="AA4" i="49" s="1"/>
  <c r="AB2" i="43"/>
  <c r="AB2" i="49" s="1"/>
  <c r="AC2" i="43"/>
  <c r="AC2" i="49" s="1"/>
  <c r="AD2" i="43"/>
  <c r="AD2" i="49" s="1"/>
  <c r="AE2" i="43"/>
  <c r="AE4" i="49" s="1"/>
  <c r="AF2" i="43"/>
  <c r="AF2" i="49" s="1"/>
  <c r="R4" i="49"/>
  <c r="C2" i="43"/>
  <c r="C2" i="49" s="1"/>
  <c r="AC4" i="49" l="1"/>
  <c r="V6" i="49"/>
  <c r="Z6" i="49"/>
  <c r="X6" i="49"/>
  <c r="N4" i="49"/>
  <c r="M4" i="49"/>
  <c r="AD6" i="49"/>
  <c r="M6" i="49"/>
  <c r="F4" i="49"/>
  <c r="E6" i="49"/>
  <c r="C6" i="49"/>
  <c r="AD4" i="49"/>
  <c r="U4" i="49"/>
  <c r="U6" i="49"/>
  <c r="AB4" i="49"/>
  <c r="E4" i="49"/>
  <c r="N6" i="49"/>
  <c r="V4" i="49"/>
  <c r="AC6" i="49"/>
  <c r="F6" i="49"/>
  <c r="T4" i="49"/>
  <c r="AB6" i="49"/>
  <c r="L6" i="49"/>
  <c r="D4" i="49"/>
  <c r="D6" i="49"/>
  <c r="T6" i="49"/>
  <c r="L4" i="49"/>
  <c r="X4" i="49"/>
  <c r="W2" i="49"/>
  <c r="J6" i="49"/>
  <c r="R2" i="49"/>
  <c r="Z4" i="49"/>
  <c r="P2" i="49"/>
  <c r="J4" i="49"/>
  <c r="O2" i="49"/>
  <c r="AE2" i="49"/>
  <c r="H2" i="49"/>
  <c r="G2" i="49"/>
  <c r="Y2" i="49"/>
  <c r="Q2" i="49"/>
  <c r="I2" i="49"/>
  <c r="I6" i="49"/>
  <c r="H6" i="49"/>
  <c r="Q6" i="49"/>
  <c r="C4" i="49"/>
  <c r="P6" i="49"/>
  <c r="Y6" i="49"/>
  <c r="AA2" i="49"/>
  <c r="S2" i="49"/>
  <c r="K2" i="49"/>
  <c r="AE6" i="49"/>
  <c r="AA6" i="49"/>
  <c r="W6" i="49"/>
  <c r="S6" i="49"/>
  <c r="O6" i="49"/>
  <c r="K6" i="49"/>
  <c r="G6" i="49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2" i="49" l="1"/>
  <c r="B6" i="49"/>
  <c r="B4" i="49"/>
  <c r="B5" i="30" l="1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H4" i="16"/>
</calcChain>
</file>

<file path=xl/sharedStrings.xml><?xml version="1.0" encoding="utf-8"?>
<sst xmlns="http://schemas.openxmlformats.org/spreadsheetml/2006/main" count="844" uniqueCount="63">
  <si>
    <t>BPoEFUbVT BAU Perc of Each Fuel Used by Veh Technology</t>
  </si>
  <si>
    <t>Sources:</t>
  </si>
  <si>
    <t>most vehicles and fuels</t>
  </si>
  <si>
    <t>none needed, as it is based on the vehicle technology definitions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</si>
  <si>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</si>
  <si>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</si>
  <si>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</si>
  <si>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</si>
  <si>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</si>
  <si>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</si>
  <si>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Biofuel blending</t>
  </si>
  <si>
    <t xml:space="preserve">Navius Research - Biofuels in Canada 2020 report </t>
  </si>
  <si>
    <t>https://www.naviusresearch.com/wp-content/uploads/2020/10/Biofuels-in-Canada-2020-2020-10-09.pdf</t>
  </si>
  <si>
    <t xml:space="preserve">2020 (latest values are from 2018) </t>
  </si>
  <si>
    <t>About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</si>
  <si>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</si>
  <si>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</si>
  <si>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</si>
  <si>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This is to support adaptation to other countries that may wish to use that vehicle</t>
  </si>
  <si>
    <t>combination.  (For example, some countries may wish to represent three-wheeled,</t>
  </si>
  <si>
    <t>motorized carts used for urban hauling and commerce as freight motorbikes.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</si>
  <si>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</si>
  <si>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</si>
  <si>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</si>
  <si>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</si>
  <si>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</si>
  <si>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</si>
  <si>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</si>
  <si>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</si>
  <si>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</si>
  <si>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</si>
  <si>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</si>
  <si>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We are only concerned with commercial aircraft, not general aviation, so we</t>
  </si>
  <si>
    <t>disregard the small amount of aviation gasoline used.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</si>
  <si>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</si>
  <si>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</si>
  <si>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</si>
  <si>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</si>
  <si>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 xml:space="preserve">Note: </t>
  </si>
  <si>
    <t xml:space="preserve">The govt of Canada assumes 5 and 2% biofuel blending for gasoline and diesel, respectively, in the Clean Fuel Regulation </t>
  </si>
  <si>
    <t xml:space="preserve">regulatory impact analysis. We use actual data from Navius on fuel blending in Canada. 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</si>
  <si>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</si>
  <si>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</si>
  <si>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</si>
  <si>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</si>
  <si>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</si>
  <si>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</si>
  <si>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</si>
  <si>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Biogasoline blending</t>
  </si>
  <si>
    <t>Biodiesel blending</t>
  </si>
  <si>
    <t xml:space="preserve">2010-2017 pulled from graph using web tool </t>
  </si>
  <si>
    <t>2018 included in report</t>
  </si>
  <si>
    <t>Percentage Fuel Use (dimensionless)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</si>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</sst>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8"/>
    <xf numFmtId="43" fontId="0" fillId="0" borderId="0" xfId="9" applyFont="1"/>
    <xf numFmtId="0" fontId="0" fillId="0" borderId="0" xfId="9" applyNumberFormat="1" applyFont="1"/>
    <xf numFmtId="0" fontId="8" fillId="0" borderId="0" xfId="0" applyFont="1"/>
    <xf numFmtId="0" fontId="8" fillId="2" borderId="0" xfId="0" applyFont="1" applyFill="1"/>
    <xf numFmtId="0" fontId="9" fillId="0" borderId="0" xfId="0" applyFont="1"/>
    <xf numFmtId="0" fontId="6" fillId="0" borderId="0" xfId="8" applyBorder="1" applyAlignment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6" fillId="0" borderId="0" xfId="8" applyFill="1" applyBorder="1" applyAlignmen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7</xdr:row>
      <xdr:rowOff>171450</xdr:rowOff>
    </xdr:from>
    <xdr:to>
      <xdr:col>4</xdr:col>
      <xdr:colOff>552450</xdr:colOff>
      <xdr:row>20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2C8591-B107-4B7F-EC6E-D694F4F7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504950"/>
          <a:ext cx="4572000" cy="2314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viusresearch.com/wp-content/uploads/2020/10/Biofuels-in-Canada-2020-2020-10-09.pdf" TargetMode="External"/><Relationship Id="rId1" Type="http://schemas.openxmlformats.org/officeDocument/2006/relationships/hyperlink" Target="https://www.afdc.energy.gov/vehicles/electric_emissions_source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workbookViewId="0">
      <selection activeCell="B54" sqref="B54"/>
    </sheetView>
  </sheetViews>
  <sheetFormatPr defaultRowHeight="15" x14ac:dyDescent="0.25"/>
  <cols>
    <col min="2" max="2" width="69.28515625" customWidth="1"/>
  </cols>
  <sheetData>
    <row r="1" spans="1:3" x14ac:dyDescent="0.25">
      <c r="A1" s="1" t="s">
        <v>0</v>
      </c>
    </row>
    <row r="3" spans="1:3" x14ac:dyDescent="0.25">
      <c r="A3" s="9" t="s">
        <v>1</v>
      </c>
      <c r="B3" s="10" t="s">
        <v>2</v>
      </c>
      <c r="C3" s="11"/>
    </row>
    <row r="4" spans="1:3" x14ac:dyDescent="0.25">
      <c r="A4" s="11"/>
      <c r="B4" s="11" t="s">
        <v>3</v>
      </c>
      <c r="C4" s="11"/>
    </row>
    <row r="5" spans="1:3" x14ac:dyDescent="0.25">
      <c r="A5" s="11"/>
      <c r="B5" s="11"/>
      <c r="C5" s="11"/>
    </row>
    <row r="6" spans="1:3" x14ac:dyDescent="0.25">
      <c r="A6" s="11"/>
      <c r="B6" s="10" t="s">
        <v>4</v>
      </c>
      <c r="C6" s="11"/>
    </row>
    <row r="7" spans="1:3" x14ac:dyDescent="0.25">
      <c r="A7" s="11"/>
      <c r="B7" s="11" t="s">
        <v>5</v>
      </c>
      <c r="C7" s="11"/>
    </row>
    <row r="8" spans="1:3" x14ac:dyDescent="0.25">
      <c r="A8" s="11"/>
      <c r="B8" s="11" t="s">
        <v>6</v>
      </c>
      <c r="C8" s="11"/>
    </row>
    <row r="9" spans="1:3" x14ac:dyDescent="0.25">
      <c r="A9" s="11"/>
      <c r="B9" s="11" t="s">
        <v>7</v>
      </c>
      <c r="C9" s="11"/>
    </row>
    <row r="10" spans="1:3" x14ac:dyDescent="0.25">
      <c r="A10" s="11"/>
      <c r="B10" s="12" t="s">
        <v>8</v>
      </c>
      <c r="C10" s="11"/>
    </row>
    <row r="11" spans="1:3" x14ac:dyDescent="0.25">
      <c r="A11" s="11"/>
      <c r="B11" s="11" t="s">
        <v>9</v>
      </c>
      <c r="C11" s="11"/>
    </row>
    <row r="13" spans="1:3" x14ac:dyDescent="0.25">
      <c r="B13" s="13" t="s">
        <v>10</v>
      </c>
    </row>
    <row r="14" spans="1:3" x14ac:dyDescent="0.25">
      <c r="B14" t="s">
        <v>11</v>
      </c>
    </row>
    <row r="15" spans="1:3" x14ac:dyDescent="0.25">
      <c r="B15" s="6" t="s">
        <v>12</v>
      </c>
    </row>
    <row r="16" spans="1:3" x14ac:dyDescent="0.25">
      <c r="B16" s="3" t="s">
        <v>13</v>
      </c>
    </row>
    <row r="19" spans="1:1" x14ac:dyDescent="0.25">
      <c r="A19" s="1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5" spans="1:1" x14ac:dyDescent="0.25">
      <c r="A35" t="s">
        <v>28</v>
      </c>
    </row>
    <row r="36" spans="1:1" x14ac:dyDescent="0.25">
      <c r="A36" t="s">
        <v>29</v>
      </c>
    </row>
    <row r="37" spans="1:1" x14ac:dyDescent="0.25">
      <c r="A37" t="s">
        <v>30</v>
      </c>
    </row>
    <row r="38" spans="1:1" x14ac:dyDescent="0.25">
      <c r="A38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9" spans="1:3" x14ac:dyDescent="0.25">
      <c r="A49" s="9" t="s">
        <v>38</v>
      </c>
      <c r="B49" s="11" t="s">
        <v>39</v>
      </c>
      <c r="C49" s="11"/>
    </row>
    <row r="50" spans="1:3" x14ac:dyDescent="0.25">
      <c r="A50" s="11"/>
      <c r="B50" s="11" t="s">
        <v>40</v>
      </c>
      <c r="C50" s="11"/>
    </row>
    <row r="51" spans="1:3" x14ac:dyDescent="0.25">
      <c r="A51" s="11"/>
      <c r="B51" s="11"/>
      <c r="C51" s="11"/>
    </row>
    <row r="52" spans="1:3" x14ac:dyDescent="0.25">
      <c r="A52" s="11"/>
      <c r="B52" s="9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6"/>
      <c r="C56" s="11"/>
    </row>
    <row r="57" spans="1:3" x14ac:dyDescent="0.25">
      <c r="A57" s="11"/>
      <c r="B57" s="11"/>
      <c r="C57" s="11"/>
    </row>
  </sheetData>
  <hyperlinks>
    <hyperlink ref="B10" r:id="rId1" xr:uid="{FD44BA44-1F8F-4367-B381-85AA0E0A8FC7}"/>
    <hyperlink ref="B15" r:id="rId2" xr:uid="{AE5C271B-E48C-4CC5-A856-E5D993706F06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AF10" sqref="AF10:AH10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AF1" workbookViewId="0">
      <selection activeCell="AI11" sqref="AI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11"/>
  <sheetViews>
    <sheetView workbookViewId="0">
      <selection activeCell="G13" sqref="G13:G14"/>
    </sheetView>
  </sheetViews>
  <sheetFormatPr defaultRowHeight="15" x14ac:dyDescent="0.25"/>
  <cols>
    <col min="1" max="1" width="22.5703125" customWidth="1"/>
    <col min="2" max="2" width="9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11"/>
  <sheetViews>
    <sheetView workbookViewId="0">
      <selection activeCell="D13" sqref="D13"/>
    </sheetView>
  </sheetViews>
  <sheetFormatPr defaultRowHeight="15" x14ac:dyDescent="0.25"/>
  <cols>
    <col min="1" max="1" width="22.5703125" customWidth="1"/>
    <col min="2" max="2" width="10.140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>
      <selection activeCell="AF7" sqref="AF7:AH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v>6.5000000000000002E-2</v>
      </c>
      <c r="C6" s="2">
        <v>6.5000000000000002E-2</v>
      </c>
      <c r="D6" s="2">
        <v>6.5000000000000002E-2</v>
      </c>
      <c r="E6" s="2">
        <v>6.5000000000000002E-2</v>
      </c>
      <c r="F6" s="2">
        <v>6.5000000000000002E-2</v>
      </c>
      <c r="G6" s="2">
        <v>6.5000000000000002E-2</v>
      </c>
      <c r="H6" s="2">
        <v>6.5000000000000002E-2</v>
      </c>
      <c r="I6" s="2">
        <v>6.5000000000000002E-2</v>
      </c>
      <c r="J6" s="2">
        <v>6.5000000000000002E-2</v>
      </c>
      <c r="K6" s="2">
        <v>6.5000000000000002E-2</v>
      </c>
      <c r="L6" s="2">
        <v>6.5000000000000002E-2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Q6" s="2">
        <v>6.5000000000000002E-2</v>
      </c>
      <c r="R6" s="2">
        <v>6.5000000000000002E-2</v>
      </c>
      <c r="S6" s="2">
        <v>6.5000000000000002E-2</v>
      </c>
      <c r="T6" s="2">
        <v>6.5000000000000002E-2</v>
      </c>
      <c r="U6" s="2">
        <v>6.5000000000000002E-2</v>
      </c>
      <c r="V6" s="2">
        <v>6.5000000000000002E-2</v>
      </c>
      <c r="W6" s="2">
        <v>6.5000000000000002E-2</v>
      </c>
      <c r="X6" s="2">
        <v>6.5000000000000002E-2</v>
      </c>
      <c r="Y6" s="2">
        <v>6.5000000000000002E-2</v>
      </c>
      <c r="Z6" s="2">
        <v>6.5000000000000002E-2</v>
      </c>
      <c r="AA6" s="2">
        <v>6.5000000000000002E-2</v>
      </c>
      <c r="AB6" s="2">
        <v>6.5000000000000002E-2</v>
      </c>
      <c r="AC6" s="2">
        <v>6.5000000000000002E-2</v>
      </c>
      <c r="AD6" s="2">
        <v>6.5000000000000002E-2</v>
      </c>
      <c r="AE6" s="2">
        <v>6.5000000000000002E-2</v>
      </c>
      <c r="AF6" s="2">
        <v>6.5000000000000002E-2</v>
      </c>
      <c r="AG6" s="2">
        <v>6.5000000000000002E-2</v>
      </c>
      <c r="AH6" s="2">
        <v>6.5000000000000002E-2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H11"/>
  <sheetViews>
    <sheetView workbookViewId="0">
      <selection activeCell="AK9" sqref="AK9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K11"/>
  <sheetViews>
    <sheetView topLeftCell="W1" workbookViewId="0">
      <selection activeCell="B6" sqref="B6:AH6"/>
    </sheetView>
  </sheetViews>
  <sheetFormatPr defaultRowHeight="15" x14ac:dyDescent="0.25"/>
  <cols>
    <col min="1" max="1" width="22.5703125" customWidth="1"/>
  </cols>
  <sheetData>
    <row r="1" spans="1:37" ht="30" x14ac:dyDescent="0.25">
      <c r="A1" s="5" t="s">
        <v>52</v>
      </c>
      <c r="B1">
        <v>2018</v>
      </c>
      <c r="C1">
        <f>B1+1</f>
        <v>2019</v>
      </c>
      <c r="D1">
        <f>C1+1</f>
        <v>2020</v>
      </c>
      <c r="E1">
        <f t="shared" ref="E1:AH1" si="0">D1+1</f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>AF1+1</f>
        <v>2049</v>
      </c>
      <c r="AH1">
        <f t="shared" si="0"/>
        <v>2050</v>
      </c>
    </row>
    <row r="2" spans="1:37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7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7" x14ac:dyDescent="0.25">
      <c r="A4" t="s">
        <v>55</v>
      </c>
      <c r="B4" s="2">
        <f>1-B2-B6</f>
        <v>0.42074999999999996</v>
      </c>
      <c r="C4" s="2">
        <f t="shared" ref="C4:AH4" si="1">1-C2-C6</f>
        <v>0.42074999999999996</v>
      </c>
      <c r="D4" s="2">
        <f t="shared" si="1"/>
        <v>0.42074999999999996</v>
      </c>
      <c r="E4" s="2">
        <f t="shared" si="1"/>
        <v>0.42074999999999996</v>
      </c>
      <c r="F4" s="2">
        <f t="shared" si="1"/>
        <v>0.42074999999999996</v>
      </c>
      <c r="G4" s="2">
        <f t="shared" si="1"/>
        <v>0.42074999999999996</v>
      </c>
      <c r="H4" s="2">
        <f t="shared" si="1"/>
        <v>0.42074999999999996</v>
      </c>
      <c r="I4" s="2">
        <f t="shared" si="1"/>
        <v>0.42074999999999996</v>
      </c>
      <c r="J4" s="2">
        <f t="shared" si="1"/>
        <v>0.42074999999999996</v>
      </c>
      <c r="K4" s="2">
        <f t="shared" si="1"/>
        <v>0.42074999999999996</v>
      </c>
      <c r="L4" s="2">
        <f t="shared" si="1"/>
        <v>0.42074999999999996</v>
      </c>
      <c r="M4" s="2">
        <f t="shared" si="1"/>
        <v>0.42074999999999996</v>
      </c>
      <c r="N4" s="2">
        <f t="shared" si="1"/>
        <v>0.42074999999999996</v>
      </c>
      <c r="O4" s="2">
        <f t="shared" si="1"/>
        <v>0.42074999999999996</v>
      </c>
      <c r="P4" s="2">
        <f t="shared" si="1"/>
        <v>0.42074999999999996</v>
      </c>
      <c r="Q4" s="2">
        <f t="shared" si="1"/>
        <v>0.42074999999999996</v>
      </c>
      <c r="R4" s="2">
        <f t="shared" si="1"/>
        <v>0.42074999999999996</v>
      </c>
      <c r="S4" s="2">
        <f t="shared" si="1"/>
        <v>0.42074999999999996</v>
      </c>
      <c r="T4" s="2">
        <f t="shared" si="1"/>
        <v>0.42074999999999996</v>
      </c>
      <c r="U4" s="2">
        <f t="shared" si="1"/>
        <v>0.42074999999999996</v>
      </c>
      <c r="V4" s="2">
        <f t="shared" si="1"/>
        <v>0.42074999999999996</v>
      </c>
      <c r="W4" s="2">
        <f t="shared" si="1"/>
        <v>0.42074999999999996</v>
      </c>
      <c r="X4" s="2">
        <f t="shared" si="1"/>
        <v>0.42074999999999996</v>
      </c>
      <c r="Y4" s="2">
        <f t="shared" si="1"/>
        <v>0.42074999999999996</v>
      </c>
      <c r="Z4" s="2">
        <f t="shared" si="1"/>
        <v>0.42074999999999996</v>
      </c>
      <c r="AA4" s="2">
        <f t="shared" si="1"/>
        <v>0.42074999999999996</v>
      </c>
      <c r="AB4" s="2">
        <f t="shared" si="1"/>
        <v>0.42074999999999996</v>
      </c>
      <c r="AC4" s="2">
        <f t="shared" si="1"/>
        <v>0.42074999999999996</v>
      </c>
      <c r="AD4" s="2">
        <f t="shared" si="1"/>
        <v>0.42074999999999996</v>
      </c>
      <c r="AE4" s="2">
        <f t="shared" si="1"/>
        <v>0.42074999999999996</v>
      </c>
      <c r="AF4" s="2">
        <f t="shared" si="1"/>
        <v>0.42074999999999996</v>
      </c>
      <c r="AG4" s="2">
        <f t="shared" si="1"/>
        <v>0.42074999999999996</v>
      </c>
      <c r="AH4" s="2">
        <f t="shared" si="1"/>
        <v>0.42074999999999996</v>
      </c>
      <c r="AI4" s="2"/>
      <c r="AJ4" s="2"/>
      <c r="AK4" s="2"/>
    </row>
    <row r="5" spans="1:37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7" x14ac:dyDescent="0.25">
      <c r="A6" t="s">
        <v>57</v>
      </c>
      <c r="B6" s="2">
        <f>(1-B2)*0.065</f>
        <v>2.9249999999999998E-2</v>
      </c>
      <c r="C6" s="2">
        <f t="shared" ref="C6:AG6" si="2">(1-C2)*0.065</f>
        <v>2.9249999999999998E-2</v>
      </c>
      <c r="D6" s="2">
        <f t="shared" si="2"/>
        <v>2.9249999999999998E-2</v>
      </c>
      <c r="E6" s="2">
        <f t="shared" si="2"/>
        <v>2.9249999999999998E-2</v>
      </c>
      <c r="F6" s="2">
        <f t="shared" si="2"/>
        <v>2.9249999999999998E-2</v>
      </c>
      <c r="G6" s="2">
        <f t="shared" si="2"/>
        <v>2.9249999999999998E-2</v>
      </c>
      <c r="H6" s="2">
        <f t="shared" si="2"/>
        <v>2.9249999999999998E-2</v>
      </c>
      <c r="I6" s="2">
        <f t="shared" si="2"/>
        <v>2.9249999999999998E-2</v>
      </c>
      <c r="J6" s="2">
        <f t="shared" si="2"/>
        <v>2.9249999999999998E-2</v>
      </c>
      <c r="K6" s="2">
        <f t="shared" si="2"/>
        <v>2.9249999999999998E-2</v>
      </c>
      <c r="L6" s="2">
        <f t="shared" si="2"/>
        <v>2.9249999999999998E-2</v>
      </c>
      <c r="M6" s="2">
        <f t="shared" si="2"/>
        <v>2.9249999999999998E-2</v>
      </c>
      <c r="N6" s="2">
        <f t="shared" si="2"/>
        <v>2.9249999999999998E-2</v>
      </c>
      <c r="O6" s="2">
        <f t="shared" si="2"/>
        <v>2.9249999999999998E-2</v>
      </c>
      <c r="P6" s="2">
        <f t="shared" si="2"/>
        <v>2.9249999999999998E-2</v>
      </c>
      <c r="Q6" s="2">
        <f t="shared" si="2"/>
        <v>2.9249999999999998E-2</v>
      </c>
      <c r="R6" s="2">
        <f t="shared" si="2"/>
        <v>2.9249999999999998E-2</v>
      </c>
      <c r="S6" s="2">
        <f t="shared" si="2"/>
        <v>2.9249999999999998E-2</v>
      </c>
      <c r="T6" s="2">
        <f t="shared" si="2"/>
        <v>2.9249999999999998E-2</v>
      </c>
      <c r="U6" s="2">
        <f t="shared" si="2"/>
        <v>2.9249999999999998E-2</v>
      </c>
      <c r="V6" s="2">
        <f t="shared" si="2"/>
        <v>2.9249999999999998E-2</v>
      </c>
      <c r="W6" s="2">
        <f t="shared" si="2"/>
        <v>2.9249999999999998E-2</v>
      </c>
      <c r="X6" s="2">
        <f t="shared" si="2"/>
        <v>2.9249999999999998E-2</v>
      </c>
      <c r="Y6" s="2">
        <f t="shared" si="2"/>
        <v>2.9249999999999998E-2</v>
      </c>
      <c r="Z6" s="2">
        <f t="shared" si="2"/>
        <v>2.9249999999999998E-2</v>
      </c>
      <c r="AA6" s="2">
        <f t="shared" si="2"/>
        <v>2.9249999999999998E-2</v>
      </c>
      <c r="AB6" s="2">
        <f t="shared" si="2"/>
        <v>2.9249999999999998E-2</v>
      </c>
      <c r="AC6" s="2">
        <f t="shared" si="2"/>
        <v>2.9249999999999998E-2</v>
      </c>
      <c r="AD6" s="2">
        <f t="shared" si="2"/>
        <v>2.9249999999999998E-2</v>
      </c>
      <c r="AE6" s="2">
        <f t="shared" si="2"/>
        <v>2.9249999999999998E-2</v>
      </c>
      <c r="AF6" s="2">
        <f t="shared" si="2"/>
        <v>2.9249999999999998E-2</v>
      </c>
      <c r="AG6" s="2">
        <f t="shared" si="2"/>
        <v>2.9249999999999998E-2</v>
      </c>
      <c r="AH6" s="2">
        <f>(1-AH2)*0.065</f>
        <v>2.9249999999999998E-2</v>
      </c>
      <c r="AI6" s="2"/>
      <c r="AJ6" s="2"/>
    </row>
    <row r="7" spans="1:37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7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7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7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7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>
      <selection activeCell="B10" sqref="B10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>
      <selection activeCell="AF15" sqref="AF15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4" spans="1:1" x14ac:dyDescent="0.25">
      <c r="A4" t="s">
        <v>43</v>
      </c>
    </row>
    <row r="5" spans="1:1" x14ac:dyDescent="0.25">
      <c r="A5">
        <v>0.55000000000000004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1" spans="1:1" x14ac:dyDescent="0.25">
      <c r="A11" s="4" t="s">
        <v>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H11"/>
  <sheetViews>
    <sheetView workbookViewId="0">
      <selection activeCell="D11" sqref="D11"/>
    </sheetView>
  </sheetViews>
  <sheetFormatPr defaultRowHeight="15" x14ac:dyDescent="0.25"/>
  <cols>
    <col min="1" max="1" width="22.5703125" customWidth="1"/>
    <col min="2" max="2" width="10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1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H11"/>
  <sheetViews>
    <sheetView workbookViewId="0">
      <selection activeCell="B6" sqref="B6"/>
    </sheetView>
  </sheetViews>
  <sheetFormatPr defaultRowHeight="15" x14ac:dyDescent="0.25"/>
  <cols>
    <col min="1" max="1" width="22.5703125" customWidth="1"/>
    <col min="2" max="2" width="11.140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f>1-B6</f>
        <v>0.93500000000000005</v>
      </c>
      <c r="C4">
        <f t="shared" ref="C4:AH4" si="0">1-C6</f>
        <v>0.93500000000000005</v>
      </c>
      <c r="D4">
        <f t="shared" si="0"/>
        <v>0.93500000000000005</v>
      </c>
      <c r="E4">
        <f t="shared" si="0"/>
        <v>0.93500000000000005</v>
      </c>
      <c r="F4">
        <f t="shared" si="0"/>
        <v>0.93500000000000005</v>
      </c>
      <c r="G4">
        <f t="shared" si="0"/>
        <v>0.93500000000000005</v>
      </c>
      <c r="H4">
        <f t="shared" si="0"/>
        <v>0.93500000000000005</v>
      </c>
      <c r="I4">
        <f t="shared" si="0"/>
        <v>0.93500000000000005</v>
      </c>
      <c r="J4">
        <f t="shared" si="0"/>
        <v>0.93500000000000005</v>
      </c>
      <c r="K4">
        <f t="shared" si="0"/>
        <v>0.93500000000000005</v>
      </c>
      <c r="L4">
        <f t="shared" si="0"/>
        <v>0.93500000000000005</v>
      </c>
      <c r="M4">
        <f t="shared" si="0"/>
        <v>0.93500000000000005</v>
      </c>
      <c r="N4">
        <f t="shared" si="0"/>
        <v>0.93500000000000005</v>
      </c>
      <c r="O4">
        <f t="shared" si="0"/>
        <v>0.93500000000000005</v>
      </c>
      <c r="P4">
        <f t="shared" si="0"/>
        <v>0.93500000000000005</v>
      </c>
      <c r="Q4">
        <f t="shared" si="0"/>
        <v>0.93500000000000005</v>
      </c>
      <c r="R4">
        <f t="shared" si="0"/>
        <v>0.93500000000000005</v>
      </c>
      <c r="S4">
        <f t="shared" si="0"/>
        <v>0.93500000000000005</v>
      </c>
      <c r="T4">
        <f t="shared" si="0"/>
        <v>0.93500000000000005</v>
      </c>
      <c r="U4">
        <f t="shared" si="0"/>
        <v>0.93500000000000005</v>
      </c>
      <c r="V4">
        <f t="shared" si="0"/>
        <v>0.93500000000000005</v>
      </c>
      <c r="W4">
        <f t="shared" si="0"/>
        <v>0.93500000000000005</v>
      </c>
      <c r="X4">
        <f t="shared" si="0"/>
        <v>0.93500000000000005</v>
      </c>
      <c r="Y4">
        <f t="shared" si="0"/>
        <v>0.93500000000000005</v>
      </c>
      <c r="Z4">
        <f t="shared" si="0"/>
        <v>0.93500000000000005</v>
      </c>
      <c r="AA4">
        <f t="shared" si="0"/>
        <v>0.93500000000000005</v>
      </c>
      <c r="AB4">
        <f t="shared" si="0"/>
        <v>0.93500000000000005</v>
      </c>
      <c r="AC4">
        <f t="shared" si="0"/>
        <v>0.93500000000000005</v>
      </c>
      <c r="AD4">
        <f t="shared" si="0"/>
        <v>0.93500000000000005</v>
      </c>
      <c r="AE4">
        <f t="shared" si="0"/>
        <v>0.93500000000000005</v>
      </c>
      <c r="AF4">
        <f t="shared" si="0"/>
        <v>0.93500000000000005</v>
      </c>
      <c r="AG4">
        <f t="shared" si="0"/>
        <v>0.93500000000000005</v>
      </c>
      <c r="AH4">
        <f t="shared" si="0"/>
        <v>0.93500000000000005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6.5000000000000002E-2</v>
      </c>
      <c r="C6">
        <v>6.5000000000000002E-2</v>
      </c>
      <c r="D6">
        <v>6.5000000000000002E-2</v>
      </c>
      <c r="E6">
        <v>6.5000000000000002E-2</v>
      </c>
      <c r="F6">
        <v>6.5000000000000002E-2</v>
      </c>
      <c r="G6">
        <v>6.5000000000000002E-2</v>
      </c>
      <c r="H6">
        <v>6.5000000000000002E-2</v>
      </c>
      <c r="I6">
        <v>6.5000000000000002E-2</v>
      </c>
      <c r="J6">
        <v>6.5000000000000002E-2</v>
      </c>
      <c r="K6">
        <v>6.5000000000000002E-2</v>
      </c>
      <c r="L6">
        <v>6.5000000000000002E-2</v>
      </c>
      <c r="M6">
        <v>6.5000000000000002E-2</v>
      </c>
      <c r="N6">
        <v>6.5000000000000002E-2</v>
      </c>
      <c r="O6">
        <v>6.5000000000000002E-2</v>
      </c>
      <c r="P6">
        <v>6.5000000000000002E-2</v>
      </c>
      <c r="Q6">
        <v>6.5000000000000002E-2</v>
      </c>
      <c r="R6">
        <v>6.5000000000000002E-2</v>
      </c>
      <c r="S6">
        <v>6.5000000000000002E-2</v>
      </c>
      <c r="T6">
        <v>6.5000000000000002E-2</v>
      </c>
      <c r="U6">
        <v>6.5000000000000002E-2</v>
      </c>
      <c r="V6">
        <v>6.5000000000000002E-2</v>
      </c>
      <c r="W6">
        <v>6.5000000000000002E-2</v>
      </c>
      <c r="X6">
        <v>6.5000000000000002E-2</v>
      </c>
      <c r="Y6">
        <v>6.5000000000000002E-2</v>
      </c>
      <c r="Z6">
        <v>6.5000000000000002E-2</v>
      </c>
      <c r="AA6">
        <v>6.5000000000000002E-2</v>
      </c>
      <c r="AB6">
        <v>6.5000000000000002E-2</v>
      </c>
      <c r="AC6">
        <v>6.5000000000000002E-2</v>
      </c>
      <c r="AD6">
        <v>6.5000000000000002E-2</v>
      </c>
      <c r="AE6">
        <v>6.5000000000000002E-2</v>
      </c>
      <c r="AF6">
        <v>6.5000000000000002E-2</v>
      </c>
      <c r="AG6">
        <v>6.5000000000000002E-2</v>
      </c>
      <c r="AH6">
        <v>6.5000000000000002E-2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H11"/>
  <sheetViews>
    <sheetView workbookViewId="0">
      <selection activeCell="B7" sqref="B7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H11"/>
  <sheetViews>
    <sheetView workbookViewId="0">
      <selection activeCell="B5" sqref="B5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1-B7-B2</f>
        <v>0.43874999999999997</v>
      </c>
      <c r="C5">
        <f t="shared" ref="C5:AH5" si="1">1-C7-C2</f>
        <v>0.43874999999999997</v>
      </c>
      <c r="D5">
        <f t="shared" si="1"/>
        <v>0.43874999999999997</v>
      </c>
      <c r="E5">
        <f t="shared" si="1"/>
        <v>0.43874999999999997</v>
      </c>
      <c r="F5">
        <f t="shared" si="1"/>
        <v>0.43874999999999997</v>
      </c>
      <c r="G5">
        <f t="shared" si="1"/>
        <v>0.43874999999999997</v>
      </c>
      <c r="H5">
        <f t="shared" si="1"/>
        <v>0.43874999999999997</v>
      </c>
      <c r="I5">
        <f t="shared" si="1"/>
        <v>0.43874999999999997</v>
      </c>
      <c r="J5">
        <f t="shared" si="1"/>
        <v>0.43874999999999997</v>
      </c>
      <c r="K5">
        <f t="shared" si="1"/>
        <v>0.43874999999999997</v>
      </c>
      <c r="L5">
        <f t="shared" si="1"/>
        <v>0.43874999999999997</v>
      </c>
      <c r="M5">
        <f t="shared" si="1"/>
        <v>0.43874999999999997</v>
      </c>
      <c r="N5">
        <f t="shared" si="1"/>
        <v>0.43874999999999997</v>
      </c>
      <c r="O5">
        <f t="shared" si="1"/>
        <v>0.43874999999999997</v>
      </c>
      <c r="P5">
        <f t="shared" si="1"/>
        <v>0.43874999999999997</v>
      </c>
      <c r="Q5">
        <f t="shared" si="1"/>
        <v>0.43874999999999997</v>
      </c>
      <c r="R5">
        <f t="shared" si="1"/>
        <v>0.43874999999999997</v>
      </c>
      <c r="S5">
        <f t="shared" si="1"/>
        <v>0.43874999999999997</v>
      </c>
      <c r="T5">
        <f t="shared" si="1"/>
        <v>0.43874999999999997</v>
      </c>
      <c r="U5">
        <f t="shared" si="1"/>
        <v>0.43874999999999997</v>
      </c>
      <c r="V5">
        <f t="shared" si="1"/>
        <v>0.43874999999999997</v>
      </c>
      <c r="W5">
        <f t="shared" si="1"/>
        <v>0.43874999999999997</v>
      </c>
      <c r="X5">
        <f t="shared" si="1"/>
        <v>0.43874999999999997</v>
      </c>
      <c r="Y5">
        <f t="shared" si="1"/>
        <v>0.43874999999999997</v>
      </c>
      <c r="Z5">
        <f t="shared" si="1"/>
        <v>0.43874999999999997</v>
      </c>
      <c r="AA5">
        <f t="shared" si="1"/>
        <v>0.43874999999999997</v>
      </c>
      <c r="AB5">
        <f t="shared" si="1"/>
        <v>0.43874999999999997</v>
      </c>
      <c r="AC5">
        <f t="shared" si="1"/>
        <v>0.43874999999999997</v>
      </c>
      <c r="AD5">
        <f t="shared" si="1"/>
        <v>0.43874999999999997</v>
      </c>
      <c r="AE5">
        <f t="shared" si="1"/>
        <v>0.43874999999999997</v>
      </c>
      <c r="AF5">
        <f t="shared" si="1"/>
        <v>0.43874999999999997</v>
      </c>
      <c r="AG5">
        <f t="shared" si="1"/>
        <v>0.43874999999999997</v>
      </c>
      <c r="AH5">
        <f t="shared" si="1"/>
        <v>0.43874999999999997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f>(1-B2)*0.025</f>
        <v>1.125E-2</v>
      </c>
      <c r="C7">
        <f t="shared" ref="C7:AH7" si="2">(1-C2)*0.025</f>
        <v>1.125E-2</v>
      </c>
      <c r="D7">
        <f t="shared" si="2"/>
        <v>1.125E-2</v>
      </c>
      <c r="E7">
        <f t="shared" si="2"/>
        <v>1.125E-2</v>
      </c>
      <c r="F7">
        <f t="shared" si="2"/>
        <v>1.125E-2</v>
      </c>
      <c r="G7">
        <f t="shared" si="2"/>
        <v>1.125E-2</v>
      </c>
      <c r="H7">
        <f t="shared" si="2"/>
        <v>1.125E-2</v>
      </c>
      <c r="I7">
        <f t="shared" si="2"/>
        <v>1.125E-2</v>
      </c>
      <c r="J7">
        <f t="shared" si="2"/>
        <v>1.125E-2</v>
      </c>
      <c r="K7">
        <f t="shared" si="2"/>
        <v>1.125E-2</v>
      </c>
      <c r="L7">
        <f t="shared" si="2"/>
        <v>1.125E-2</v>
      </c>
      <c r="M7">
        <f t="shared" si="2"/>
        <v>1.125E-2</v>
      </c>
      <c r="N7">
        <f t="shared" si="2"/>
        <v>1.125E-2</v>
      </c>
      <c r="O7">
        <f t="shared" si="2"/>
        <v>1.125E-2</v>
      </c>
      <c r="P7">
        <f t="shared" si="2"/>
        <v>1.125E-2</v>
      </c>
      <c r="Q7">
        <f t="shared" si="2"/>
        <v>1.125E-2</v>
      </c>
      <c r="R7">
        <f t="shared" si="2"/>
        <v>1.125E-2</v>
      </c>
      <c r="S7">
        <f t="shared" si="2"/>
        <v>1.125E-2</v>
      </c>
      <c r="T7">
        <f t="shared" si="2"/>
        <v>1.125E-2</v>
      </c>
      <c r="U7">
        <f t="shared" si="2"/>
        <v>1.125E-2</v>
      </c>
      <c r="V7">
        <f t="shared" si="2"/>
        <v>1.125E-2</v>
      </c>
      <c r="W7">
        <f t="shared" si="2"/>
        <v>1.125E-2</v>
      </c>
      <c r="X7">
        <f t="shared" si="2"/>
        <v>1.125E-2</v>
      </c>
      <c r="Y7">
        <f t="shared" si="2"/>
        <v>1.125E-2</v>
      </c>
      <c r="Z7">
        <f t="shared" si="2"/>
        <v>1.125E-2</v>
      </c>
      <c r="AA7">
        <f t="shared" si="2"/>
        <v>1.125E-2</v>
      </c>
      <c r="AB7">
        <f t="shared" si="2"/>
        <v>1.125E-2</v>
      </c>
      <c r="AC7">
        <f t="shared" si="2"/>
        <v>1.125E-2</v>
      </c>
      <c r="AD7">
        <f t="shared" si="2"/>
        <v>1.125E-2</v>
      </c>
      <c r="AE7">
        <f t="shared" si="2"/>
        <v>1.125E-2</v>
      </c>
      <c r="AF7">
        <f t="shared" si="2"/>
        <v>1.125E-2</v>
      </c>
      <c r="AG7">
        <f t="shared" si="2"/>
        <v>1.125E-2</v>
      </c>
      <c r="AH7">
        <f t="shared" si="2"/>
        <v>1.125E-2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>
      <selection activeCell="AK10" sqref="AK10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>AF1+1</f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>
      <selection activeCell="AJ10" sqref="AJ10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H11"/>
  <sheetViews>
    <sheetView workbookViewId="0">
      <selection activeCell="C8" sqref="C8"/>
    </sheetView>
  </sheetViews>
  <sheetFormatPr defaultRowHeight="15" x14ac:dyDescent="0.25"/>
  <cols>
    <col min="1" max="1" width="22.5703125" customWidth="1"/>
    <col min="2" max="2" width="10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32B5-2B2A-48A8-BF3C-3D64DB74A011}">
  <dimension ref="A2:J24"/>
  <sheetViews>
    <sheetView workbookViewId="0">
      <selection activeCell="G7" sqref="G7"/>
    </sheetView>
  </sheetViews>
  <sheetFormatPr defaultRowHeight="15" x14ac:dyDescent="0.25"/>
  <cols>
    <col min="1" max="1" width="19" customWidth="1"/>
    <col min="2" max="2" width="27.85546875" customWidth="1"/>
  </cols>
  <sheetData>
    <row r="2" spans="1:10" x14ac:dyDescent="0.25">
      <c r="B2">
        <v>2010</v>
      </c>
      <c r="C2">
        <f>B2+1</f>
        <v>2011</v>
      </c>
      <c r="D2">
        <f t="shared" ref="D2:J2" si="0">C2+1</f>
        <v>2012</v>
      </c>
      <c r="E2">
        <f t="shared" si="0"/>
        <v>2013</v>
      </c>
      <c r="F2">
        <f t="shared" si="0"/>
        <v>2014</v>
      </c>
      <c r="G2">
        <f t="shared" si="0"/>
        <v>2015</v>
      </c>
      <c r="H2">
        <f t="shared" si="0"/>
        <v>2016</v>
      </c>
      <c r="I2">
        <f>H2+1</f>
        <v>2017</v>
      </c>
      <c r="J2">
        <f t="shared" si="0"/>
        <v>2018</v>
      </c>
    </row>
    <row r="3" spans="1:10" x14ac:dyDescent="0.25">
      <c r="A3" t="s">
        <v>48</v>
      </c>
      <c r="B3">
        <v>3.9E-2</v>
      </c>
      <c r="C3">
        <v>5.6000000000000001E-2</v>
      </c>
      <c r="D3">
        <v>5.7000000000000002E-2</v>
      </c>
      <c r="E3">
        <v>6.5000000000000002E-2</v>
      </c>
      <c r="F3">
        <v>6.6000000000000003E-2</v>
      </c>
      <c r="G3">
        <v>6.8000000000000005E-2</v>
      </c>
      <c r="H3">
        <v>6.4000000000000001E-2</v>
      </c>
      <c r="I3">
        <v>6.6000000000000003E-2</v>
      </c>
      <c r="J3" s="15">
        <v>6.5000000000000002E-2</v>
      </c>
    </row>
    <row r="4" spans="1:10" x14ac:dyDescent="0.25">
      <c r="A4" t="s">
        <v>49</v>
      </c>
      <c r="B4">
        <v>6.0000000000000001E-3</v>
      </c>
      <c r="C4">
        <v>1.2E-2</v>
      </c>
      <c r="D4">
        <v>1.7999999999999999E-2</v>
      </c>
      <c r="E4">
        <v>2.1000000000000001E-2</v>
      </c>
      <c r="F4">
        <v>2.1000000000000001E-2</v>
      </c>
      <c r="G4">
        <v>0.02</v>
      </c>
      <c r="H4">
        <v>2.1000000000000001E-2</v>
      </c>
      <c r="I4">
        <v>2.5000000000000001E-2</v>
      </c>
      <c r="J4" s="15">
        <v>2.5000000000000001E-2</v>
      </c>
    </row>
    <row r="23" spans="1:1" x14ac:dyDescent="0.25">
      <c r="A23" t="s">
        <v>50</v>
      </c>
    </row>
    <row r="24" spans="1:1" x14ac:dyDescent="0.25">
      <c r="A24" t="s">
        <v>51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0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v>1</v>
      </c>
      <c r="C4" s="2">
        <f>B4</f>
        <v>1</v>
      </c>
      <c r="D4" s="2">
        <f t="shared" ref="D4:AH4" si="1">C4</f>
        <v>1</v>
      </c>
      <c r="E4" s="2">
        <f t="shared" si="1"/>
        <v>1</v>
      </c>
      <c r="F4" s="2">
        <f t="shared" si="1"/>
        <v>1</v>
      </c>
      <c r="G4" s="2">
        <f t="shared" si="1"/>
        <v>1</v>
      </c>
      <c r="H4" s="2">
        <f t="shared" si="1"/>
        <v>1</v>
      </c>
      <c r="I4" s="2">
        <f t="shared" si="1"/>
        <v>1</v>
      </c>
      <c r="J4" s="2">
        <f t="shared" si="1"/>
        <v>1</v>
      </c>
      <c r="K4" s="2">
        <f t="shared" si="1"/>
        <v>1</v>
      </c>
      <c r="L4" s="2">
        <f t="shared" si="1"/>
        <v>1</v>
      </c>
      <c r="M4" s="2">
        <f t="shared" si="1"/>
        <v>1</v>
      </c>
      <c r="N4" s="2">
        <f t="shared" si="1"/>
        <v>1</v>
      </c>
      <c r="O4" s="2">
        <f t="shared" si="1"/>
        <v>1</v>
      </c>
      <c r="P4" s="2">
        <f t="shared" si="1"/>
        <v>1</v>
      </c>
      <c r="Q4" s="2">
        <f t="shared" si="1"/>
        <v>1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1</v>
      </c>
      <c r="W4" s="2">
        <f t="shared" si="1"/>
        <v>1</v>
      </c>
      <c r="X4" s="2">
        <f t="shared" si="1"/>
        <v>1</v>
      </c>
      <c r="Y4" s="2">
        <f t="shared" si="1"/>
        <v>1</v>
      </c>
      <c r="Z4" s="2">
        <f t="shared" si="1"/>
        <v>1</v>
      </c>
      <c r="AA4" s="2">
        <f t="shared" si="1"/>
        <v>1</v>
      </c>
      <c r="AB4" s="2">
        <f t="shared" si="1"/>
        <v>1</v>
      </c>
      <c r="AC4" s="2">
        <f t="shared" si="1"/>
        <v>1</v>
      </c>
      <c r="AD4" s="2">
        <f t="shared" si="1"/>
        <v>1</v>
      </c>
      <c r="AE4" s="2">
        <f t="shared" si="1"/>
        <v>1</v>
      </c>
      <c r="AF4" s="2">
        <f t="shared" si="1"/>
        <v>1</v>
      </c>
      <c r="AG4" s="2">
        <f t="shared" si="1"/>
        <v>1</v>
      </c>
      <c r="AH4" s="2">
        <f t="shared" si="1"/>
        <v>1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v>0</v>
      </c>
      <c r="C6" s="2">
        <f>B6</f>
        <v>0</v>
      </c>
      <c r="D6" s="2">
        <f t="shared" ref="D6:AH6" si="2">C6</f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si="2"/>
        <v>0</v>
      </c>
      <c r="K6" s="2">
        <f t="shared" si="2"/>
        <v>0</v>
      </c>
      <c r="L6" s="2">
        <f t="shared" si="2"/>
        <v>0</v>
      </c>
      <c r="M6" s="2">
        <f t="shared" si="2"/>
        <v>0</v>
      </c>
      <c r="N6" s="2">
        <f t="shared" si="2"/>
        <v>0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0</v>
      </c>
      <c r="T6" s="2">
        <f t="shared" si="2"/>
        <v>0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0</v>
      </c>
      <c r="Y6" s="2">
        <f t="shared" si="2"/>
        <v>0</v>
      </c>
      <c r="Z6" s="2">
        <f t="shared" si="2"/>
        <v>0</v>
      </c>
      <c r="AA6" s="2">
        <f t="shared" si="2"/>
        <v>0</v>
      </c>
      <c r="AB6" s="2">
        <f t="shared" si="2"/>
        <v>0</v>
      </c>
      <c r="AC6" s="2">
        <f t="shared" si="2"/>
        <v>0</v>
      </c>
      <c r="AD6" s="2">
        <f t="shared" si="2"/>
        <v>0</v>
      </c>
      <c r="AE6" s="2">
        <f t="shared" si="2"/>
        <v>0</v>
      </c>
      <c r="AF6" s="2">
        <f t="shared" si="2"/>
        <v>0</v>
      </c>
      <c r="AG6" s="2">
        <f t="shared" si="2"/>
        <v>0</v>
      </c>
      <c r="AH6" s="2">
        <f t="shared" si="2"/>
        <v>0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H11"/>
  <sheetViews>
    <sheetView tabSelected="1"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f>B5</f>
        <v>1</v>
      </c>
      <c r="D5">
        <f t="shared" ref="D5:AH5" si="1">C5</f>
        <v>1</v>
      </c>
      <c r="E5">
        <f t="shared" si="1"/>
        <v>1</v>
      </c>
      <c r="F5">
        <f t="shared" si="1"/>
        <v>1</v>
      </c>
      <c r="G5">
        <f t="shared" si="1"/>
        <v>1</v>
      </c>
      <c r="H5">
        <f t="shared" si="1"/>
        <v>1</v>
      </c>
      <c r="I5">
        <f t="shared" si="1"/>
        <v>1</v>
      </c>
      <c r="J5">
        <f t="shared" si="1"/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f>B7</f>
        <v>0</v>
      </c>
      <c r="D7">
        <f t="shared" ref="D7:AH7" si="2">C7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H11"/>
  <sheetViews>
    <sheetView workbookViewId="0">
      <selection activeCell="B5" sqref="B5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1-B2-B7</f>
        <v>0.43874999999999997</v>
      </c>
      <c r="C5">
        <f t="shared" ref="C5:AG5" si="1">1-C2-C7</f>
        <v>0.43874999999999997</v>
      </c>
      <c r="D5">
        <f t="shared" si="1"/>
        <v>0.43874999999999997</v>
      </c>
      <c r="E5">
        <f t="shared" si="1"/>
        <v>0.43874999999999997</v>
      </c>
      <c r="F5">
        <f t="shared" si="1"/>
        <v>0.43874999999999997</v>
      </c>
      <c r="G5">
        <f t="shared" si="1"/>
        <v>0.43874999999999997</v>
      </c>
      <c r="H5">
        <f t="shared" si="1"/>
        <v>0.43874999999999997</v>
      </c>
      <c r="I5">
        <f t="shared" si="1"/>
        <v>0.43874999999999997</v>
      </c>
      <c r="J5">
        <f t="shared" si="1"/>
        <v>0.43874999999999997</v>
      </c>
      <c r="K5">
        <f t="shared" si="1"/>
        <v>0.43874999999999997</v>
      </c>
      <c r="L5">
        <f t="shared" si="1"/>
        <v>0.43874999999999997</v>
      </c>
      <c r="M5">
        <f t="shared" si="1"/>
        <v>0.43874999999999997</v>
      </c>
      <c r="N5">
        <f t="shared" si="1"/>
        <v>0.43874999999999997</v>
      </c>
      <c r="O5">
        <f t="shared" si="1"/>
        <v>0.43874999999999997</v>
      </c>
      <c r="P5">
        <f t="shared" si="1"/>
        <v>0.43874999999999997</v>
      </c>
      <c r="Q5">
        <f t="shared" si="1"/>
        <v>0.43874999999999997</v>
      </c>
      <c r="R5">
        <f t="shared" si="1"/>
        <v>0.43874999999999997</v>
      </c>
      <c r="S5">
        <f t="shared" si="1"/>
        <v>0.43874999999999997</v>
      </c>
      <c r="T5">
        <f t="shared" si="1"/>
        <v>0.43874999999999997</v>
      </c>
      <c r="U5">
        <f t="shared" si="1"/>
        <v>0.43874999999999997</v>
      </c>
      <c r="V5">
        <f t="shared" si="1"/>
        <v>0.43874999999999997</v>
      </c>
      <c r="W5">
        <f t="shared" si="1"/>
        <v>0.43874999999999997</v>
      </c>
      <c r="X5">
        <f t="shared" si="1"/>
        <v>0.43874999999999997</v>
      </c>
      <c r="Y5">
        <f t="shared" si="1"/>
        <v>0.43874999999999997</v>
      </c>
      <c r="Z5">
        <f t="shared" si="1"/>
        <v>0.43874999999999997</v>
      </c>
      <c r="AA5">
        <f t="shared" si="1"/>
        <v>0.43874999999999997</v>
      </c>
      <c r="AB5">
        <f t="shared" si="1"/>
        <v>0.43874999999999997</v>
      </c>
      <c r="AC5">
        <f t="shared" si="1"/>
        <v>0.43874999999999997</v>
      </c>
      <c r="AD5">
        <f t="shared" si="1"/>
        <v>0.43874999999999997</v>
      </c>
      <c r="AE5">
        <f t="shared" si="1"/>
        <v>0.43874999999999997</v>
      </c>
      <c r="AF5">
        <f t="shared" si="1"/>
        <v>0.43874999999999997</v>
      </c>
      <c r="AG5">
        <f t="shared" si="1"/>
        <v>0.43874999999999997</v>
      </c>
      <c r="AH5">
        <f>1-AH2-AH7</f>
        <v>0.43874999999999997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f>0.025*(1-B2)</f>
        <v>1.125E-2</v>
      </c>
      <c r="C7">
        <f t="shared" ref="C7:AH7" si="2">0.025*(1-C2)</f>
        <v>1.125E-2</v>
      </c>
      <c r="D7">
        <f t="shared" si="2"/>
        <v>1.125E-2</v>
      </c>
      <c r="E7">
        <f t="shared" si="2"/>
        <v>1.125E-2</v>
      </c>
      <c r="F7">
        <f t="shared" si="2"/>
        <v>1.125E-2</v>
      </c>
      <c r="G7">
        <f t="shared" si="2"/>
        <v>1.125E-2</v>
      </c>
      <c r="H7">
        <f t="shared" si="2"/>
        <v>1.125E-2</v>
      </c>
      <c r="I7">
        <f t="shared" si="2"/>
        <v>1.125E-2</v>
      </c>
      <c r="J7">
        <f t="shared" si="2"/>
        <v>1.125E-2</v>
      </c>
      <c r="K7">
        <f t="shared" si="2"/>
        <v>1.125E-2</v>
      </c>
      <c r="L7">
        <f t="shared" si="2"/>
        <v>1.125E-2</v>
      </c>
      <c r="M7">
        <f t="shared" si="2"/>
        <v>1.125E-2</v>
      </c>
      <c r="N7">
        <f t="shared" si="2"/>
        <v>1.125E-2</v>
      </c>
      <c r="O7">
        <f t="shared" si="2"/>
        <v>1.125E-2</v>
      </c>
      <c r="P7">
        <f t="shared" si="2"/>
        <v>1.125E-2</v>
      </c>
      <c r="Q7">
        <f t="shared" si="2"/>
        <v>1.125E-2</v>
      </c>
      <c r="R7">
        <f t="shared" si="2"/>
        <v>1.125E-2</v>
      </c>
      <c r="S7">
        <f t="shared" si="2"/>
        <v>1.125E-2</v>
      </c>
      <c r="T7">
        <f t="shared" si="2"/>
        <v>1.125E-2</v>
      </c>
      <c r="U7">
        <f t="shared" si="2"/>
        <v>1.125E-2</v>
      </c>
      <c r="V7">
        <f t="shared" si="2"/>
        <v>1.125E-2</v>
      </c>
      <c r="W7">
        <f t="shared" si="2"/>
        <v>1.125E-2</v>
      </c>
      <c r="X7">
        <f t="shared" si="2"/>
        <v>1.125E-2</v>
      </c>
      <c r="Y7">
        <f t="shared" si="2"/>
        <v>1.125E-2</v>
      </c>
      <c r="Z7">
        <f t="shared" si="2"/>
        <v>1.125E-2</v>
      </c>
      <c r="AA7">
        <f t="shared" si="2"/>
        <v>1.125E-2</v>
      </c>
      <c r="AB7">
        <f t="shared" si="2"/>
        <v>1.125E-2</v>
      </c>
      <c r="AC7">
        <f t="shared" si="2"/>
        <v>1.125E-2</v>
      </c>
      <c r="AD7">
        <f t="shared" si="2"/>
        <v>1.125E-2</v>
      </c>
      <c r="AE7">
        <f t="shared" si="2"/>
        <v>1.125E-2</v>
      </c>
      <c r="AF7">
        <f t="shared" si="2"/>
        <v>1.125E-2</v>
      </c>
      <c r="AG7">
        <f t="shared" si="2"/>
        <v>1.125E-2</v>
      </c>
      <c r="AH7">
        <f t="shared" si="2"/>
        <v>1.125E-2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>
      <selection activeCell="AF13" sqref="AF13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>
      <selection activeCell="AH12" sqref="AH12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9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H11"/>
  <sheetViews>
    <sheetView workbookViewId="0">
      <selection activeCell="E15" sqref="E15"/>
    </sheetView>
  </sheetViews>
  <sheetFormatPr defaultRowHeight="15" x14ac:dyDescent="0.25"/>
  <cols>
    <col min="1" max="1" width="22.5703125" customWidth="1"/>
    <col min="2" max="2" width="9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0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0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1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2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2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1.28515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H11"/>
  <sheetViews>
    <sheetView workbookViewId="0">
      <selection activeCell="C14" sqref="C14"/>
    </sheetView>
  </sheetViews>
  <sheetFormatPr defaultRowHeight="15" x14ac:dyDescent="0.25"/>
  <cols>
    <col min="1" max="1" width="22.5703125" customWidth="1"/>
    <col min="2" max="2" width="11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H11"/>
  <sheetViews>
    <sheetView workbookViewId="0">
      <selection activeCell="C9" sqref="C9"/>
    </sheetView>
  </sheetViews>
  <sheetFormatPr defaultRowHeight="15" x14ac:dyDescent="0.25"/>
  <cols>
    <col min="1" max="1" width="22.5703125" customWidth="1"/>
    <col min="2" max="2" width="11.28515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H11"/>
  <sheetViews>
    <sheetView workbookViewId="0">
      <selection activeCell="B13" sqref="B13"/>
    </sheetView>
  </sheetViews>
  <sheetFormatPr defaultRowHeight="15" x14ac:dyDescent="0.25"/>
  <cols>
    <col min="1" max="1" width="22.5703125" customWidth="1"/>
    <col min="2" max="2" width="11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1"/>
  <sheetViews>
    <sheetView workbookViewId="0">
      <selection activeCell="C1" sqref="C1"/>
    </sheetView>
  </sheetViews>
  <sheetFormatPr defaultRowHeight="15" x14ac:dyDescent="0.25"/>
  <cols>
    <col min="1" max="1" width="25.140625" customWidth="1"/>
    <col min="2" max="2" width="11.7109375" customWidth="1"/>
    <col min="3" max="3" width="11.5703125" customWidth="1"/>
  </cols>
  <sheetData>
    <row r="1" spans="1:34" ht="30" x14ac:dyDescent="0.25">
      <c r="A1" s="5" t="s">
        <v>52</v>
      </c>
      <c r="B1" s="5">
        <v>2018</v>
      </c>
      <c r="C1" s="5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1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H11"/>
  <sheetViews>
    <sheetView workbookViewId="0">
      <selection activeCell="C13" sqref="C13"/>
    </sheetView>
  </sheetViews>
  <sheetFormatPr defaultRowHeight="15" x14ac:dyDescent="0.25"/>
  <cols>
    <col min="1" max="1" width="22.5703125" customWidth="1"/>
    <col min="2" max="2" width="9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H11"/>
  <sheetViews>
    <sheetView workbookViewId="0">
      <selection activeCell="C6" sqref="C6"/>
    </sheetView>
  </sheetViews>
  <sheetFormatPr defaultRowHeight="15" x14ac:dyDescent="0.25"/>
  <cols>
    <col min="1" max="1" width="22.5703125" customWidth="1"/>
    <col min="2" max="2" width="10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H11"/>
  <sheetViews>
    <sheetView topLeftCell="O1" workbookViewId="0">
      <selection activeCell="D15" sqref="D15"/>
    </sheetView>
  </sheetViews>
  <sheetFormatPr defaultRowHeight="15" x14ac:dyDescent="0.25"/>
  <cols>
    <col min="1" max="1" width="22.5703125" customWidth="1"/>
    <col min="2" max="2" width="11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H11"/>
  <sheetViews>
    <sheetView workbookViewId="0">
      <selection activeCell="E16" sqref="E16"/>
    </sheetView>
  </sheetViews>
  <sheetFormatPr defaultRowHeight="15" x14ac:dyDescent="0.25"/>
  <cols>
    <col min="1" max="1" width="22.5703125" customWidth="1"/>
    <col min="2" max="2" width="10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H11"/>
  <sheetViews>
    <sheetView workbookViewId="0">
      <selection activeCell="F13" sqref="F13"/>
    </sheetView>
  </sheetViews>
  <sheetFormatPr defaultRowHeight="15" x14ac:dyDescent="0.25"/>
  <cols>
    <col min="1" max="1" width="22.5703125" customWidth="1"/>
    <col min="2" max="2" width="11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1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0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H11"/>
  <sheetViews>
    <sheetView workbookViewId="0">
      <selection activeCell="D8" sqref="D8"/>
    </sheetView>
  </sheetViews>
  <sheetFormatPr defaultRowHeight="15" x14ac:dyDescent="0.25"/>
  <cols>
    <col min="1" max="1" width="22.5703125" customWidth="1"/>
    <col min="2" max="2" width="11.28515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11"/>
  <sheetViews>
    <sheetView workbookViewId="0">
      <selection activeCell="D2" sqref="D2"/>
    </sheetView>
  </sheetViews>
  <sheetFormatPr defaultRowHeight="15" x14ac:dyDescent="0.25"/>
  <cols>
    <col min="1" max="1" width="22.5703125" customWidth="1"/>
    <col min="2" max="2" width="11.7109375" customWidth="1"/>
    <col min="3" max="3" width="11.5703125" customWidth="1"/>
  </cols>
  <sheetData>
    <row r="1" spans="1:34" ht="30" x14ac:dyDescent="0.25">
      <c r="A1" s="5" t="s">
        <v>52</v>
      </c>
      <c r="B1" s="5">
        <v>2018</v>
      </c>
      <c r="C1" s="5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1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H11"/>
  <sheetViews>
    <sheetView workbookViewId="0">
      <selection activeCell="D7" sqref="D7"/>
    </sheetView>
  </sheetViews>
  <sheetFormatPr defaultRowHeight="15" x14ac:dyDescent="0.25"/>
  <cols>
    <col min="1" max="1" width="22.5703125" customWidth="1"/>
    <col min="2" max="2" width="9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H11"/>
  <sheetViews>
    <sheetView zoomScale="80" zoomScaleNormal="80" workbookViewId="0">
      <selection activeCell="B1" sqref="B1"/>
    </sheetView>
  </sheetViews>
  <sheetFormatPr defaultRowHeight="15" x14ac:dyDescent="0.25"/>
  <cols>
    <col min="1" max="1" width="22.5703125" customWidth="1"/>
    <col min="2" max="2" width="11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H11"/>
  <sheetViews>
    <sheetView workbookViewId="0">
      <selection activeCell="E11" sqref="E11"/>
    </sheetView>
  </sheetViews>
  <sheetFormatPr defaultRowHeight="15" x14ac:dyDescent="0.25"/>
  <cols>
    <col min="1" max="1" width="22.5703125" customWidth="1"/>
    <col min="2" max="2" width="13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H11"/>
  <sheetViews>
    <sheetView workbookViewId="0">
      <selection activeCell="F15" sqref="F15"/>
    </sheetView>
  </sheetViews>
  <sheetFormatPr defaultRowHeight="15" x14ac:dyDescent="0.25"/>
  <cols>
    <col min="1" max="1" width="22.5703125" customWidth="1"/>
    <col min="2" max="2" width="10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9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0.140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H11"/>
  <sheetViews>
    <sheetView topLeftCell="A120" workbookViewId="0">
      <selection activeCell="C133" sqref="C133"/>
    </sheetView>
  </sheetViews>
  <sheetFormatPr defaultRowHeight="15" x14ac:dyDescent="0.25"/>
  <cols>
    <col min="1" max="1" width="22.5703125" customWidth="1"/>
    <col min="2" max="2" width="10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v>6.5000000000000002E-2</v>
      </c>
      <c r="C6" s="2">
        <v>6.5000000000000002E-2</v>
      </c>
      <c r="D6" s="2">
        <v>6.5000000000000002E-2</v>
      </c>
      <c r="E6" s="2">
        <v>6.5000000000000002E-2</v>
      </c>
      <c r="F6" s="2">
        <v>6.5000000000000002E-2</v>
      </c>
      <c r="G6" s="2">
        <v>6.5000000000000002E-2</v>
      </c>
      <c r="H6" s="2">
        <v>6.5000000000000002E-2</v>
      </c>
      <c r="I6" s="2">
        <v>6.5000000000000002E-2</v>
      </c>
      <c r="J6" s="2">
        <v>6.5000000000000002E-2</v>
      </c>
      <c r="K6" s="2">
        <v>6.5000000000000002E-2</v>
      </c>
      <c r="L6" s="2">
        <v>6.5000000000000002E-2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Q6" s="2">
        <v>6.5000000000000002E-2</v>
      </c>
      <c r="R6" s="2">
        <v>6.5000000000000002E-2</v>
      </c>
      <c r="S6" s="2">
        <v>6.5000000000000002E-2</v>
      </c>
      <c r="T6" s="2">
        <v>6.5000000000000002E-2</v>
      </c>
      <c r="U6" s="2">
        <v>6.5000000000000002E-2</v>
      </c>
      <c r="V6" s="2">
        <v>6.5000000000000002E-2</v>
      </c>
      <c r="W6" s="2">
        <v>6.5000000000000002E-2</v>
      </c>
      <c r="X6" s="2">
        <v>6.5000000000000002E-2</v>
      </c>
      <c r="Y6" s="2">
        <v>6.5000000000000002E-2</v>
      </c>
      <c r="Z6" s="2">
        <v>6.5000000000000002E-2</v>
      </c>
      <c r="AA6" s="2">
        <v>6.5000000000000002E-2</v>
      </c>
      <c r="AB6" s="2">
        <v>6.5000000000000002E-2</v>
      </c>
      <c r="AC6" s="2">
        <v>6.5000000000000002E-2</v>
      </c>
      <c r="AD6" s="2">
        <v>6.5000000000000002E-2</v>
      </c>
      <c r="AE6" s="2">
        <v>6.5000000000000002E-2</v>
      </c>
      <c r="AF6" s="2">
        <v>6.5000000000000002E-2</v>
      </c>
      <c r="AG6" s="2">
        <v>6.5000000000000002E-2</v>
      </c>
      <c r="AH6" s="2">
        <v>6.5000000000000002E-2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I11"/>
  <sheetViews>
    <sheetView workbookViewId="0">
      <selection activeCell="B5" sqref="B5"/>
    </sheetView>
  </sheetViews>
  <sheetFormatPr defaultRowHeight="15" x14ac:dyDescent="0.25"/>
  <cols>
    <col min="1" max="1" width="22.5703125" customWidth="1"/>
    <col min="2" max="2" width="10" customWidth="1"/>
    <col min="3" max="3" width="10.7109375" customWidth="1"/>
    <col min="34" max="34" width="10.85546875" customWidth="1"/>
    <col min="35" max="35" width="9.5703125" style="7" bestFit="1" customWidth="1"/>
  </cols>
  <sheetData>
    <row r="1" spans="1:34" ht="30" x14ac:dyDescent="0.25">
      <c r="A1" s="5" t="s">
        <v>52</v>
      </c>
      <c r="B1" s="14">
        <v>2018</v>
      </c>
      <c r="C1" s="14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 s="8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H11"/>
  <sheetViews>
    <sheetView workbookViewId="0">
      <selection activeCell="E11" sqref="E11"/>
    </sheetView>
  </sheetViews>
  <sheetFormatPr defaultRowHeight="15" x14ac:dyDescent="0.25"/>
  <cols>
    <col min="1" max="1" width="22.5703125" customWidth="1"/>
    <col min="2" max="2" width="10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0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1.140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v>6.5000000000000002E-2</v>
      </c>
      <c r="C6" s="2">
        <v>6.5000000000000002E-2</v>
      </c>
      <c r="D6" s="2">
        <v>6.5000000000000002E-2</v>
      </c>
      <c r="E6" s="2">
        <v>6.5000000000000002E-2</v>
      </c>
      <c r="F6" s="2">
        <v>6.5000000000000002E-2</v>
      </c>
      <c r="G6" s="2">
        <v>6.5000000000000002E-2</v>
      </c>
      <c r="H6" s="2">
        <v>6.5000000000000002E-2</v>
      </c>
      <c r="I6" s="2">
        <v>6.5000000000000002E-2</v>
      </c>
      <c r="J6" s="2">
        <v>6.5000000000000002E-2</v>
      </c>
      <c r="K6" s="2">
        <v>6.5000000000000002E-2</v>
      </c>
      <c r="L6" s="2">
        <v>6.5000000000000002E-2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Q6" s="2">
        <v>6.5000000000000002E-2</v>
      </c>
      <c r="R6" s="2">
        <v>6.5000000000000002E-2</v>
      </c>
      <c r="S6" s="2">
        <v>6.5000000000000002E-2</v>
      </c>
      <c r="T6" s="2">
        <v>6.5000000000000002E-2</v>
      </c>
      <c r="U6" s="2">
        <v>6.5000000000000002E-2</v>
      </c>
      <c r="V6" s="2">
        <v>6.5000000000000002E-2</v>
      </c>
      <c r="W6" s="2">
        <v>6.5000000000000002E-2</v>
      </c>
      <c r="X6" s="2">
        <v>6.5000000000000002E-2</v>
      </c>
      <c r="Y6" s="2">
        <v>6.5000000000000002E-2</v>
      </c>
      <c r="Z6" s="2">
        <v>6.5000000000000002E-2</v>
      </c>
      <c r="AA6" s="2">
        <v>6.5000000000000002E-2</v>
      </c>
      <c r="AB6" s="2">
        <v>6.5000000000000002E-2</v>
      </c>
      <c r="AC6" s="2">
        <v>6.5000000000000002E-2</v>
      </c>
      <c r="AD6" s="2">
        <v>6.5000000000000002E-2</v>
      </c>
      <c r="AE6" s="2">
        <v>6.5000000000000002E-2</v>
      </c>
      <c r="AF6" s="2">
        <v>6.5000000000000002E-2</v>
      </c>
      <c r="AG6" s="2">
        <v>6.5000000000000002E-2</v>
      </c>
      <c r="AH6" s="2">
        <v>6.5000000000000002E-2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H11"/>
  <sheetViews>
    <sheetView workbookViewId="0">
      <selection activeCell="B7" sqref="B7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F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>AF1+1</f>
        <v>2049</v>
      </c>
      <c r="AH1">
        <f>AG1+1</f>
        <v>2050</v>
      </c>
    </row>
    <row r="2" spans="1:36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f>1-B2-B6</f>
        <v>0.42074999999999996</v>
      </c>
      <c r="C4" s="2">
        <f t="shared" ref="C4:AH4" si="1">1-C2-C6</f>
        <v>0.42074999999999996</v>
      </c>
      <c r="D4" s="2">
        <f t="shared" si="1"/>
        <v>0.42074999999999996</v>
      </c>
      <c r="E4" s="2">
        <f t="shared" si="1"/>
        <v>0.42074999999999996</v>
      </c>
      <c r="F4" s="2">
        <f t="shared" si="1"/>
        <v>0.42074999999999996</v>
      </c>
      <c r="G4" s="2">
        <f t="shared" si="1"/>
        <v>0.42074999999999996</v>
      </c>
      <c r="H4" s="2">
        <f t="shared" si="1"/>
        <v>0.42074999999999996</v>
      </c>
      <c r="I4" s="2">
        <f t="shared" si="1"/>
        <v>0.42074999999999996</v>
      </c>
      <c r="J4" s="2">
        <f t="shared" si="1"/>
        <v>0.42074999999999996</v>
      </c>
      <c r="K4" s="2">
        <f t="shared" si="1"/>
        <v>0.42074999999999996</v>
      </c>
      <c r="L4" s="2">
        <f t="shared" si="1"/>
        <v>0.42074999999999996</v>
      </c>
      <c r="M4" s="2">
        <f t="shared" si="1"/>
        <v>0.42074999999999996</v>
      </c>
      <c r="N4" s="2">
        <f t="shared" si="1"/>
        <v>0.42074999999999996</v>
      </c>
      <c r="O4" s="2">
        <f t="shared" si="1"/>
        <v>0.42074999999999996</v>
      </c>
      <c r="P4" s="2">
        <f t="shared" si="1"/>
        <v>0.42074999999999996</v>
      </c>
      <c r="Q4" s="2">
        <f t="shared" si="1"/>
        <v>0.42074999999999996</v>
      </c>
      <c r="R4" s="2">
        <f t="shared" si="1"/>
        <v>0.42074999999999996</v>
      </c>
      <c r="S4" s="2">
        <f t="shared" si="1"/>
        <v>0.42074999999999996</v>
      </c>
      <c r="T4" s="2">
        <f t="shared" si="1"/>
        <v>0.42074999999999996</v>
      </c>
      <c r="U4" s="2">
        <f t="shared" si="1"/>
        <v>0.42074999999999996</v>
      </c>
      <c r="V4" s="2">
        <f t="shared" si="1"/>
        <v>0.42074999999999996</v>
      </c>
      <c r="W4" s="2">
        <f t="shared" si="1"/>
        <v>0.42074999999999996</v>
      </c>
      <c r="X4" s="2">
        <f t="shared" si="1"/>
        <v>0.42074999999999996</v>
      </c>
      <c r="Y4" s="2">
        <f t="shared" si="1"/>
        <v>0.42074999999999996</v>
      </c>
      <c r="Z4" s="2">
        <f t="shared" si="1"/>
        <v>0.42074999999999996</v>
      </c>
      <c r="AA4" s="2">
        <f t="shared" si="1"/>
        <v>0.42074999999999996</v>
      </c>
      <c r="AB4" s="2">
        <f t="shared" si="1"/>
        <v>0.42074999999999996</v>
      </c>
      <c r="AC4" s="2">
        <f t="shared" si="1"/>
        <v>0.42074999999999996</v>
      </c>
      <c r="AD4" s="2">
        <f t="shared" si="1"/>
        <v>0.42074999999999996</v>
      </c>
      <c r="AE4" s="2">
        <f t="shared" si="1"/>
        <v>0.42074999999999996</v>
      </c>
      <c r="AF4" s="2">
        <f t="shared" si="1"/>
        <v>0.42074999999999996</v>
      </c>
      <c r="AG4" s="2">
        <f t="shared" si="1"/>
        <v>0.42074999999999996</v>
      </c>
      <c r="AH4" s="2">
        <f t="shared" si="1"/>
        <v>0.42074999999999996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f>0.065*(1-B2)</f>
        <v>2.9249999999999998E-2</v>
      </c>
      <c r="C6" s="2">
        <f t="shared" ref="C6:AH6" si="2">0.065*(1-C2)</f>
        <v>2.9249999999999998E-2</v>
      </c>
      <c r="D6" s="2">
        <f t="shared" si="2"/>
        <v>2.9249999999999998E-2</v>
      </c>
      <c r="E6" s="2">
        <f t="shared" si="2"/>
        <v>2.9249999999999998E-2</v>
      </c>
      <c r="F6" s="2">
        <f t="shared" si="2"/>
        <v>2.9249999999999998E-2</v>
      </c>
      <c r="G6" s="2">
        <f t="shared" si="2"/>
        <v>2.9249999999999998E-2</v>
      </c>
      <c r="H6" s="2">
        <f t="shared" si="2"/>
        <v>2.9249999999999998E-2</v>
      </c>
      <c r="I6" s="2">
        <f t="shared" si="2"/>
        <v>2.9249999999999998E-2</v>
      </c>
      <c r="J6" s="2">
        <f t="shared" si="2"/>
        <v>2.9249999999999998E-2</v>
      </c>
      <c r="K6" s="2">
        <f t="shared" si="2"/>
        <v>2.9249999999999998E-2</v>
      </c>
      <c r="L6" s="2">
        <f t="shared" si="2"/>
        <v>2.9249999999999998E-2</v>
      </c>
      <c r="M6" s="2">
        <f t="shared" si="2"/>
        <v>2.9249999999999998E-2</v>
      </c>
      <c r="N6" s="2">
        <f t="shared" si="2"/>
        <v>2.9249999999999998E-2</v>
      </c>
      <c r="O6" s="2">
        <f t="shared" si="2"/>
        <v>2.9249999999999998E-2</v>
      </c>
      <c r="P6" s="2">
        <f t="shared" si="2"/>
        <v>2.9249999999999998E-2</v>
      </c>
      <c r="Q6" s="2">
        <f t="shared" si="2"/>
        <v>2.9249999999999998E-2</v>
      </c>
      <c r="R6" s="2">
        <f t="shared" si="2"/>
        <v>2.9249999999999998E-2</v>
      </c>
      <c r="S6" s="2">
        <f t="shared" si="2"/>
        <v>2.9249999999999998E-2</v>
      </c>
      <c r="T6" s="2">
        <f t="shared" si="2"/>
        <v>2.9249999999999998E-2</v>
      </c>
      <c r="U6" s="2">
        <f t="shared" si="2"/>
        <v>2.9249999999999998E-2</v>
      </c>
      <c r="V6" s="2">
        <f t="shared" si="2"/>
        <v>2.9249999999999998E-2</v>
      </c>
      <c r="W6" s="2">
        <f t="shared" si="2"/>
        <v>2.9249999999999998E-2</v>
      </c>
      <c r="X6" s="2">
        <f t="shared" si="2"/>
        <v>2.9249999999999998E-2</v>
      </c>
      <c r="Y6" s="2">
        <f t="shared" si="2"/>
        <v>2.9249999999999998E-2</v>
      </c>
      <c r="Z6" s="2">
        <f t="shared" si="2"/>
        <v>2.9249999999999998E-2</v>
      </c>
      <c r="AA6" s="2">
        <f t="shared" si="2"/>
        <v>2.9249999999999998E-2</v>
      </c>
      <c r="AB6" s="2">
        <f t="shared" si="2"/>
        <v>2.9249999999999998E-2</v>
      </c>
      <c r="AC6" s="2">
        <f t="shared" si="2"/>
        <v>2.9249999999999998E-2</v>
      </c>
      <c r="AD6" s="2">
        <f t="shared" si="2"/>
        <v>2.9249999999999998E-2</v>
      </c>
      <c r="AE6" s="2">
        <f t="shared" si="2"/>
        <v>2.9249999999999998E-2</v>
      </c>
      <c r="AF6" s="2">
        <f t="shared" si="2"/>
        <v>2.9249999999999998E-2</v>
      </c>
      <c r="AG6" s="2">
        <f t="shared" si="2"/>
        <v>2.9249999999999998E-2</v>
      </c>
      <c r="AH6" s="2">
        <f t="shared" si="2"/>
        <v>2.9249999999999998E-2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>
      <selection activeCell="AK11" sqref="AK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>S1+1</f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>
      <selection activeCell="AF2" sqref="AF2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1"/>
  <sheetViews>
    <sheetView workbookViewId="0">
      <selection activeCell="AD14" sqref="AD14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H11"/>
  <sheetViews>
    <sheetView topLeftCell="B1" workbookViewId="0">
      <selection activeCell="B1" sqref="B1"/>
    </sheetView>
  </sheetViews>
  <sheetFormatPr defaultRowHeight="15" x14ac:dyDescent="0.25"/>
  <cols>
    <col min="1" max="1" width="22.5703125" customWidth="1"/>
    <col min="2" max="2" width="11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H11"/>
  <sheetViews>
    <sheetView topLeftCell="C2" workbookViewId="0">
      <selection activeCell="C2" sqref="C2"/>
    </sheetView>
  </sheetViews>
  <sheetFormatPr defaultRowHeight="15" x14ac:dyDescent="0.25"/>
  <cols>
    <col min="1" max="1" width="22.5703125" customWidth="1"/>
    <col min="2" max="2" width="10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H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f>'BPoEFUbVT-mtrbks-psgr-gasveh'!B1</f>
        <v>2018</v>
      </c>
      <c r="C1">
        <f>'BPoEFUbVT-mtrbks-psgr-gasveh'!C1</f>
        <v>2019</v>
      </c>
      <c r="D1">
        <f>'BPoEFUbVT-mtrbks-psgr-gasveh'!D1</f>
        <v>2020</v>
      </c>
      <c r="E1">
        <f>'BPoEFUbVT-mtrbks-psgr-gasveh'!E1</f>
        <v>2021</v>
      </c>
      <c r="F1">
        <f>'BPoEFUbVT-mtrbks-psgr-gasveh'!F1</f>
        <v>2022</v>
      </c>
      <c r="G1">
        <f>'BPoEFUbVT-mtrbks-psgr-gasveh'!G1</f>
        <v>2023</v>
      </c>
      <c r="H1">
        <f>'BPoEFUbVT-mtrbks-psgr-gasveh'!H1</f>
        <v>2024</v>
      </c>
      <c r="I1">
        <f>'BPoEFUbVT-mtrbks-psgr-gasveh'!I1</f>
        <v>2025</v>
      </c>
      <c r="J1">
        <f>'BPoEFUbVT-mtrbks-psgr-gasveh'!J1</f>
        <v>2026</v>
      </c>
      <c r="K1">
        <f>'BPoEFUbVT-mtrbks-psgr-gasveh'!K1</f>
        <v>2027</v>
      </c>
      <c r="L1">
        <f>'BPoEFUbVT-mtrbks-psgr-gasveh'!L1</f>
        <v>2028</v>
      </c>
      <c r="M1">
        <f>'BPoEFUbVT-mtrbks-psgr-gasveh'!M1</f>
        <v>2029</v>
      </c>
      <c r="N1">
        <f>'BPoEFUbVT-mtrbks-psgr-gasveh'!N1</f>
        <v>2030</v>
      </c>
      <c r="O1">
        <f>'BPoEFUbVT-mtrbks-psgr-gasveh'!O1</f>
        <v>2031</v>
      </c>
      <c r="P1">
        <f>'BPoEFUbVT-mtrbks-psgr-gasveh'!P1</f>
        <v>2032</v>
      </c>
      <c r="Q1">
        <f>'BPoEFUbVT-mtrbks-psgr-gasveh'!Q1</f>
        <v>2033</v>
      </c>
      <c r="R1">
        <f>'BPoEFUbVT-mtrbks-psgr-gasveh'!R1</f>
        <v>2034</v>
      </c>
      <c r="S1">
        <f>'BPoEFUbVT-mtrbks-psgr-gasveh'!S1</f>
        <v>2035</v>
      </c>
      <c r="T1">
        <f>'BPoEFUbVT-mtrbks-psgr-gasveh'!T1</f>
        <v>2036</v>
      </c>
      <c r="U1">
        <f>'BPoEFUbVT-mtrbks-psgr-gasveh'!U1</f>
        <v>2037</v>
      </c>
      <c r="V1">
        <f>'BPoEFUbVT-mtrbks-psgr-gasveh'!V1</f>
        <v>2038</v>
      </c>
      <c r="W1">
        <f>'BPoEFUbVT-mtrbks-psgr-gasveh'!W1</f>
        <v>2039</v>
      </c>
      <c r="X1">
        <f>'BPoEFUbVT-mtrbks-psgr-gasveh'!X1</f>
        <v>2040</v>
      </c>
      <c r="Y1">
        <f>'BPoEFUbVT-mtrbks-psgr-gasveh'!Y1</f>
        <v>2041</v>
      </c>
      <c r="Z1">
        <f>'BPoEFUbVT-mtrbks-psgr-gasveh'!Z1</f>
        <v>2042</v>
      </c>
      <c r="AA1">
        <f>'BPoEFUbVT-mtrbks-psgr-gasveh'!AA1</f>
        <v>2043</v>
      </c>
      <c r="AB1">
        <f>'BPoEFUbVT-mtrbks-psgr-gasveh'!AB1</f>
        <v>2044</v>
      </c>
      <c r="AC1">
        <f>'BPoEFUbVT-mtrbks-psgr-gasveh'!AC1</f>
        <v>2045</v>
      </c>
      <c r="AD1">
        <f>'BPoEFUbVT-mtrbks-psgr-gasveh'!AD1</f>
        <v>2046</v>
      </c>
      <c r="AE1">
        <f>'BPoEFUbVT-mtrbks-psgr-gasveh'!AE1</f>
        <v>2047</v>
      </c>
      <c r="AF1">
        <f>'BPoEFUbVT-mtrbks-psgr-gasveh'!AF1</f>
        <v>2048</v>
      </c>
      <c r="AG1">
        <v>2049</v>
      </c>
      <c r="AH1">
        <v>2050</v>
      </c>
    </row>
    <row r="2" spans="1:34" x14ac:dyDescent="0.25">
      <c r="A2" t="s">
        <v>53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</row>
    <row r="3" spans="1:34" x14ac:dyDescent="0.25">
      <c r="A3" t="s">
        <v>54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</row>
    <row r="4" spans="1:34" x14ac:dyDescent="0.25">
      <c r="A4" t="s">
        <v>55</v>
      </c>
      <c r="B4">
        <v>1</v>
      </c>
      <c r="C4">
        <f>B4</f>
        <v>1</v>
      </c>
      <c r="D4">
        <f t="shared" ref="D4:AH4" si="0">C4</f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</row>
    <row r="5" spans="1:34" x14ac:dyDescent="0.25">
      <c r="A5" t="s">
        <v>56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</row>
    <row r="6" spans="1:34" x14ac:dyDescent="0.25">
      <c r="A6" t="s">
        <v>57</v>
      </c>
      <c r="B6">
        <v>0</v>
      </c>
      <c r="C6">
        <f>B6</f>
        <v>0</v>
      </c>
      <c r="D6">
        <f t="shared" ref="D6:AH6" si="1">C6</f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</row>
    <row r="7" spans="1:34" x14ac:dyDescent="0.25">
      <c r="A7" t="s">
        <v>58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</row>
    <row r="8" spans="1:34" x14ac:dyDescent="0.25">
      <c r="A8" t="s">
        <v>59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>'BPoEFUbVT-mtrbks-psgr-gasveh'!AF9</f>
        <v>0</v>
      </c>
      <c r="AG9">
        <f>'BPoEFUbVT-mtrbks-psgr-gasveh'!AG9</f>
        <v>0</v>
      </c>
      <c r="AH9">
        <f>'BPoEFUbVT-mtrbks-psgr-gasveh'!AH9</f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>'BPoEFUbVT-mtrbks-psgr-gasveh'!AF10</f>
        <v>0</v>
      </c>
      <c r="AG10">
        <f>'BPoEFUbVT-mtrbks-psgr-gasveh'!AG10</f>
        <v>0</v>
      </c>
      <c r="AH10">
        <f>'BPoEFUbVT-mtrbks-psgr-gasveh'!AH10</f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>'BPoEFUbVT-mtrbks-psgr-gasveh'!AF11</f>
        <v>0</v>
      </c>
      <c r="AG11">
        <f>'BPoEFUbVT-mtrbks-psgr-gasveh'!AG11</f>
        <v>0</v>
      </c>
      <c r="AH11">
        <f>'BPoEFUbVT-mtrbks-psgr-gasveh'!AH11</f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H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f>'BPoEFUbVT-mtrbks-psgr-dslveh'!B1</f>
        <v>2018</v>
      </c>
      <c r="C1">
        <f>'BPoEFUbVT-mtrbks-psgr-dslveh'!C1</f>
        <v>2019</v>
      </c>
      <c r="D1">
        <f>'BPoEFUbVT-mtrbks-psgr-dslveh'!D1</f>
        <v>2020</v>
      </c>
      <c r="E1">
        <f>'BPoEFUbVT-mtrbks-psgr-dslveh'!E1</f>
        <v>2021</v>
      </c>
      <c r="F1">
        <f>'BPoEFUbVT-mtrbks-psgr-dslveh'!F1</f>
        <v>2022</v>
      </c>
      <c r="G1">
        <f>'BPoEFUbVT-mtrbks-psgr-dslveh'!G1</f>
        <v>2023</v>
      </c>
      <c r="H1">
        <f>'BPoEFUbVT-mtrbks-psgr-dslveh'!H1</f>
        <v>2024</v>
      </c>
      <c r="I1">
        <f>'BPoEFUbVT-mtrbks-psgr-dslveh'!I1</f>
        <v>2025</v>
      </c>
      <c r="J1">
        <f>'BPoEFUbVT-mtrbks-psgr-dslveh'!J1</f>
        <v>2026</v>
      </c>
      <c r="K1">
        <f>'BPoEFUbVT-mtrbks-psgr-dslveh'!K1</f>
        <v>2027</v>
      </c>
      <c r="L1">
        <f>'BPoEFUbVT-mtrbks-psgr-dslveh'!L1</f>
        <v>2028</v>
      </c>
      <c r="M1">
        <f>'BPoEFUbVT-mtrbks-psgr-dslveh'!M1</f>
        <v>2029</v>
      </c>
      <c r="N1">
        <f>'BPoEFUbVT-mtrbks-psgr-dslveh'!N1</f>
        <v>2030</v>
      </c>
      <c r="O1">
        <f>'BPoEFUbVT-mtrbks-psgr-dslveh'!O1</f>
        <v>2031</v>
      </c>
      <c r="P1">
        <f>'BPoEFUbVT-mtrbks-psgr-dslveh'!P1</f>
        <v>2032</v>
      </c>
      <c r="Q1">
        <f>'BPoEFUbVT-mtrbks-psgr-dslveh'!Q1</f>
        <v>2033</v>
      </c>
      <c r="R1">
        <f>'BPoEFUbVT-mtrbks-psgr-dslveh'!R1</f>
        <v>2034</v>
      </c>
      <c r="S1">
        <f>'BPoEFUbVT-mtrbks-psgr-dslveh'!S1</f>
        <v>2035</v>
      </c>
      <c r="T1">
        <f>'BPoEFUbVT-mtrbks-psgr-dslveh'!T1</f>
        <v>2036</v>
      </c>
      <c r="U1">
        <f>'BPoEFUbVT-mtrbks-psgr-dslveh'!U1</f>
        <v>2037</v>
      </c>
      <c r="V1">
        <f>'BPoEFUbVT-mtrbks-psgr-dslveh'!V1</f>
        <v>2038</v>
      </c>
      <c r="W1">
        <f>'BPoEFUbVT-mtrbks-psgr-dslveh'!W1</f>
        <v>2039</v>
      </c>
      <c r="X1">
        <f>'BPoEFUbVT-mtrbks-psgr-dslveh'!X1</f>
        <v>2040</v>
      </c>
      <c r="Y1">
        <f>'BPoEFUbVT-mtrbks-psgr-dslveh'!Y1</f>
        <v>2041</v>
      </c>
      <c r="Z1">
        <f>'BPoEFUbVT-mtrbks-psgr-dslveh'!Z1</f>
        <v>2042</v>
      </c>
      <c r="AA1">
        <f>'BPoEFUbVT-mtrbks-psgr-dslveh'!AA1</f>
        <v>2043</v>
      </c>
      <c r="AB1">
        <f>'BPoEFUbVT-mtrbks-psgr-dslveh'!AB1</f>
        <v>2044</v>
      </c>
      <c r="AC1">
        <f>'BPoEFUbVT-mtrbks-psgr-dslveh'!AC1</f>
        <v>2045</v>
      </c>
      <c r="AD1">
        <f>'BPoEFUbVT-mtrbks-psgr-dslveh'!AD1</f>
        <v>2046</v>
      </c>
      <c r="AE1">
        <f>'BPoEFUbVT-mtrbks-psgr-dslveh'!AE1</f>
        <v>2047</v>
      </c>
      <c r="AF1">
        <f>'BPoEFUbVT-mtrbks-psgr-dslveh'!AF1</f>
        <v>2048</v>
      </c>
      <c r="AG1">
        <f>AF1+1</f>
        <v>2049</v>
      </c>
      <c r="AH1">
        <f>AG1+1</f>
        <v>2050</v>
      </c>
    </row>
    <row r="2" spans="1:34" x14ac:dyDescent="0.25">
      <c r="A2" t="s">
        <v>53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</row>
    <row r="3" spans="1:34" x14ac:dyDescent="0.25">
      <c r="A3" t="s">
        <v>54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</row>
    <row r="4" spans="1:34" x14ac:dyDescent="0.25">
      <c r="A4" t="s">
        <v>55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</row>
    <row r="5" spans="1:34" x14ac:dyDescent="0.25">
      <c r="A5" t="s">
        <v>56</v>
      </c>
      <c r="B5">
        <v>1</v>
      </c>
      <c r="C5">
        <f>B5</f>
        <v>1</v>
      </c>
      <c r="D5">
        <f t="shared" ref="D5:AH5" si="0">C5</f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</row>
    <row r="6" spans="1:34" x14ac:dyDescent="0.25">
      <c r="A6" t="s">
        <v>57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H11"/>
  <sheetViews>
    <sheetView workbookViewId="0">
      <selection activeCell="AK13" sqref="AK13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f>'BPoEFUbVT-mtrbks-psgr-plghyb'!B1</f>
        <v>2018</v>
      </c>
      <c r="C1">
        <f>'BPoEFUbVT-mtrbks-psgr-plghyb'!C1</f>
        <v>2019</v>
      </c>
      <c r="D1">
        <f>'BPoEFUbVT-mtrbks-psgr-plghyb'!D1</f>
        <v>2020</v>
      </c>
      <c r="E1">
        <f>'BPoEFUbVT-mtrbks-psgr-plghyb'!E1</f>
        <v>2021</v>
      </c>
      <c r="F1">
        <f>'BPoEFUbVT-mtrbks-psgr-plghyb'!F1</f>
        <v>2022</v>
      </c>
      <c r="G1">
        <f>'BPoEFUbVT-mtrbks-psgr-plghyb'!G1</f>
        <v>2023</v>
      </c>
      <c r="H1">
        <f>'BPoEFUbVT-mtrbks-psgr-plghyb'!H1</f>
        <v>2024</v>
      </c>
      <c r="I1">
        <f>'BPoEFUbVT-mtrbks-psgr-plghyb'!I1</f>
        <v>2025</v>
      </c>
      <c r="J1">
        <f>'BPoEFUbVT-mtrbks-psgr-plghyb'!J1</f>
        <v>2026</v>
      </c>
      <c r="K1">
        <f>'BPoEFUbVT-mtrbks-psgr-plghyb'!K1</f>
        <v>2027</v>
      </c>
      <c r="L1">
        <f>'BPoEFUbVT-mtrbks-psgr-plghyb'!L1</f>
        <v>2028</v>
      </c>
      <c r="M1">
        <f>'BPoEFUbVT-mtrbks-psgr-plghyb'!M1</f>
        <v>2029</v>
      </c>
      <c r="N1">
        <f>'BPoEFUbVT-mtrbks-psgr-plghyb'!N1</f>
        <v>2030</v>
      </c>
      <c r="O1">
        <f>'BPoEFUbVT-mtrbks-psgr-plghyb'!O1</f>
        <v>2031</v>
      </c>
      <c r="P1">
        <f>'BPoEFUbVT-mtrbks-psgr-plghyb'!P1</f>
        <v>2032</v>
      </c>
      <c r="Q1">
        <f>'BPoEFUbVT-mtrbks-psgr-plghyb'!Q1</f>
        <v>2033</v>
      </c>
      <c r="R1">
        <f>'BPoEFUbVT-mtrbks-psgr-plghyb'!R1</f>
        <v>2034</v>
      </c>
      <c r="S1">
        <f>'BPoEFUbVT-mtrbks-psgr-plghyb'!S1</f>
        <v>2035</v>
      </c>
      <c r="T1">
        <f>'BPoEFUbVT-mtrbks-psgr-plghyb'!T1</f>
        <v>2036</v>
      </c>
      <c r="U1">
        <f>'BPoEFUbVT-mtrbks-psgr-plghyb'!U1</f>
        <v>2037</v>
      </c>
      <c r="V1">
        <f>'BPoEFUbVT-mtrbks-psgr-plghyb'!V1</f>
        <v>2038</v>
      </c>
      <c r="W1">
        <f>'BPoEFUbVT-mtrbks-psgr-plghyb'!W1</f>
        <v>2039</v>
      </c>
      <c r="X1">
        <f>'BPoEFUbVT-mtrbks-psgr-plghyb'!X1</f>
        <v>2040</v>
      </c>
      <c r="Y1">
        <f>'BPoEFUbVT-mtrbks-psgr-plghyb'!Y1</f>
        <v>2041</v>
      </c>
      <c r="Z1">
        <f>'BPoEFUbVT-mtrbks-psgr-plghyb'!Z1</f>
        <v>2042</v>
      </c>
      <c r="AA1">
        <f>'BPoEFUbVT-mtrbks-psgr-plghyb'!AA1</f>
        <v>2043</v>
      </c>
      <c r="AB1">
        <f>'BPoEFUbVT-mtrbks-psgr-plghyb'!AB1</f>
        <v>2044</v>
      </c>
      <c r="AC1">
        <f>'BPoEFUbVT-mtrbks-psgr-plghyb'!AC1</f>
        <v>2045</v>
      </c>
      <c r="AD1">
        <f>'BPoEFUbVT-mtrbks-psgr-plghyb'!AD1</f>
        <v>2046</v>
      </c>
      <c r="AE1">
        <f>'BPoEFUbVT-mtrbks-psgr-plghyb'!AE1</f>
        <v>2047</v>
      </c>
      <c r="AF1">
        <f>'BPoEFUbVT-mtrbks-psgr-plghyb'!AF1</f>
        <v>2048</v>
      </c>
      <c r="AG1">
        <v>2049</v>
      </c>
      <c r="AH1">
        <v>2050</v>
      </c>
    </row>
    <row r="2" spans="1:34" x14ac:dyDescent="0.25">
      <c r="A2" t="s">
        <v>53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</row>
    <row r="3" spans="1:34" x14ac:dyDescent="0.25">
      <c r="A3" t="s">
        <v>54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</row>
    <row r="4" spans="1:34" x14ac:dyDescent="0.25">
      <c r="A4" t="s">
        <v>55</v>
      </c>
      <c r="B4">
        <f>'BPoEFUbVT-mtrbks-psgr-plghyb'!B4</f>
        <v>0.42074999999999996</v>
      </c>
      <c r="C4">
        <f>'BPoEFUbVT-mtrbks-psgr-plghyb'!C4</f>
        <v>0.42074999999999996</v>
      </c>
      <c r="D4">
        <f>'BPoEFUbVT-mtrbks-psgr-plghyb'!D4</f>
        <v>0.42074999999999996</v>
      </c>
      <c r="E4">
        <f>'BPoEFUbVT-mtrbks-psgr-plghyb'!E4</f>
        <v>0.42074999999999996</v>
      </c>
      <c r="F4">
        <f>'BPoEFUbVT-mtrbks-psgr-plghyb'!F4</f>
        <v>0.42074999999999996</v>
      </c>
      <c r="G4">
        <f>'BPoEFUbVT-mtrbks-psgr-plghyb'!G4</f>
        <v>0.42074999999999996</v>
      </c>
      <c r="H4">
        <f>'BPoEFUbVT-mtrbks-psgr-plghyb'!H4</f>
        <v>0.42074999999999996</v>
      </c>
      <c r="I4">
        <f>'BPoEFUbVT-mtrbks-psgr-plghyb'!I4</f>
        <v>0.42074999999999996</v>
      </c>
      <c r="J4">
        <f>'BPoEFUbVT-mtrbks-psgr-plghyb'!J4</f>
        <v>0.42074999999999996</v>
      </c>
      <c r="K4">
        <f>'BPoEFUbVT-mtrbks-psgr-plghyb'!K4</f>
        <v>0.42074999999999996</v>
      </c>
      <c r="L4">
        <f>'BPoEFUbVT-mtrbks-psgr-plghyb'!L4</f>
        <v>0.42074999999999996</v>
      </c>
      <c r="M4">
        <f>'BPoEFUbVT-mtrbks-psgr-plghyb'!M4</f>
        <v>0.42074999999999996</v>
      </c>
      <c r="N4">
        <f>'BPoEFUbVT-mtrbks-psgr-plghyb'!N4</f>
        <v>0.42074999999999996</v>
      </c>
      <c r="O4">
        <f>'BPoEFUbVT-mtrbks-psgr-plghyb'!O4</f>
        <v>0.42074999999999996</v>
      </c>
      <c r="P4">
        <f>'BPoEFUbVT-mtrbks-psgr-plghyb'!P4</f>
        <v>0.42074999999999996</v>
      </c>
      <c r="Q4">
        <f>'BPoEFUbVT-mtrbks-psgr-plghyb'!Q4</f>
        <v>0.42074999999999996</v>
      </c>
      <c r="R4">
        <f>'BPoEFUbVT-mtrbks-psgr-plghyb'!R4</f>
        <v>0.42074999999999996</v>
      </c>
      <c r="S4">
        <f>'BPoEFUbVT-mtrbks-psgr-plghyb'!S4</f>
        <v>0.42074999999999996</v>
      </c>
      <c r="T4">
        <f>'BPoEFUbVT-mtrbks-psgr-plghyb'!T4</f>
        <v>0.42074999999999996</v>
      </c>
      <c r="U4">
        <f>'BPoEFUbVT-mtrbks-psgr-plghyb'!U4</f>
        <v>0.42074999999999996</v>
      </c>
      <c r="V4">
        <f>'BPoEFUbVT-mtrbks-psgr-plghyb'!V4</f>
        <v>0.42074999999999996</v>
      </c>
      <c r="W4">
        <f>'BPoEFUbVT-mtrbks-psgr-plghyb'!W4</f>
        <v>0.42074999999999996</v>
      </c>
      <c r="X4">
        <f>'BPoEFUbVT-mtrbks-psgr-plghyb'!X4</f>
        <v>0.42074999999999996</v>
      </c>
      <c r="Y4">
        <f>'BPoEFUbVT-mtrbks-psgr-plghyb'!Y4</f>
        <v>0.42074999999999996</v>
      </c>
      <c r="Z4">
        <f>'BPoEFUbVT-mtrbks-psgr-plghyb'!Z4</f>
        <v>0.42074999999999996</v>
      </c>
      <c r="AA4">
        <f>'BPoEFUbVT-mtrbks-psgr-plghyb'!AA4</f>
        <v>0.42074999999999996</v>
      </c>
      <c r="AB4">
        <f>'BPoEFUbVT-mtrbks-psgr-plghyb'!AB4</f>
        <v>0.42074999999999996</v>
      </c>
      <c r="AC4">
        <f>'BPoEFUbVT-mtrbks-psgr-plghyb'!AC4</f>
        <v>0.42074999999999996</v>
      </c>
      <c r="AD4">
        <f>'BPoEFUbVT-mtrbks-psgr-plghyb'!AD4</f>
        <v>0.42074999999999996</v>
      </c>
      <c r="AE4">
        <f>'BPoEFUbVT-mtrbks-psgr-plghyb'!AE4</f>
        <v>0.42074999999999996</v>
      </c>
      <c r="AF4">
        <f>'BPoEFUbVT-mtrbks-psgr-plghyb'!AF4</f>
        <v>0.42074999999999996</v>
      </c>
      <c r="AG4">
        <f>'BPoEFUbVT-mtrbks-psgr-plghyb'!AG4</f>
        <v>0.42074999999999996</v>
      </c>
      <c r="AH4">
        <f>'BPoEFUbVT-mtrbks-psgr-plghyb'!AH4</f>
        <v>0.42074999999999996</v>
      </c>
    </row>
    <row r="5" spans="1:34" x14ac:dyDescent="0.25">
      <c r="A5" t="s">
        <v>56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</row>
    <row r="6" spans="1:34" x14ac:dyDescent="0.25">
      <c r="A6" t="s">
        <v>57</v>
      </c>
      <c r="B6">
        <f>'BPoEFUbVT-mtrbks-psgr-plghyb'!B6</f>
        <v>2.9249999999999998E-2</v>
      </c>
      <c r="C6">
        <f>'BPoEFUbVT-mtrbks-psgr-plghyb'!C6</f>
        <v>2.9249999999999998E-2</v>
      </c>
      <c r="D6">
        <f>'BPoEFUbVT-mtrbks-psgr-plghyb'!D6</f>
        <v>2.9249999999999998E-2</v>
      </c>
      <c r="E6">
        <f>'BPoEFUbVT-mtrbks-psgr-plghyb'!E6</f>
        <v>2.9249999999999998E-2</v>
      </c>
      <c r="F6">
        <f>'BPoEFUbVT-mtrbks-psgr-plghyb'!F6</f>
        <v>2.9249999999999998E-2</v>
      </c>
      <c r="G6">
        <f>'BPoEFUbVT-mtrbks-psgr-plghyb'!G6</f>
        <v>2.9249999999999998E-2</v>
      </c>
      <c r="H6">
        <f>'BPoEFUbVT-mtrbks-psgr-plghyb'!H6</f>
        <v>2.9249999999999998E-2</v>
      </c>
      <c r="I6">
        <f>'BPoEFUbVT-mtrbks-psgr-plghyb'!I6</f>
        <v>2.9249999999999998E-2</v>
      </c>
      <c r="J6">
        <f>'BPoEFUbVT-mtrbks-psgr-plghyb'!J6</f>
        <v>2.9249999999999998E-2</v>
      </c>
      <c r="K6">
        <f>'BPoEFUbVT-mtrbks-psgr-plghyb'!K6</f>
        <v>2.9249999999999998E-2</v>
      </c>
      <c r="L6">
        <f>'BPoEFUbVT-mtrbks-psgr-plghyb'!L6</f>
        <v>2.9249999999999998E-2</v>
      </c>
      <c r="M6">
        <f>'BPoEFUbVT-mtrbks-psgr-plghyb'!M6</f>
        <v>2.9249999999999998E-2</v>
      </c>
      <c r="N6">
        <f>'BPoEFUbVT-mtrbks-psgr-plghyb'!N6</f>
        <v>2.9249999999999998E-2</v>
      </c>
      <c r="O6">
        <f>'BPoEFUbVT-mtrbks-psgr-plghyb'!O6</f>
        <v>2.9249999999999998E-2</v>
      </c>
      <c r="P6">
        <f>'BPoEFUbVT-mtrbks-psgr-plghyb'!P6</f>
        <v>2.9249999999999998E-2</v>
      </c>
      <c r="Q6">
        <f>'BPoEFUbVT-mtrbks-psgr-plghyb'!Q6</f>
        <v>2.9249999999999998E-2</v>
      </c>
      <c r="R6">
        <f>'BPoEFUbVT-mtrbks-psgr-plghyb'!R6</f>
        <v>2.9249999999999998E-2</v>
      </c>
      <c r="S6">
        <f>'BPoEFUbVT-mtrbks-psgr-plghyb'!S6</f>
        <v>2.9249999999999998E-2</v>
      </c>
      <c r="T6">
        <f>'BPoEFUbVT-mtrbks-psgr-plghyb'!T6</f>
        <v>2.9249999999999998E-2</v>
      </c>
      <c r="U6">
        <f>'BPoEFUbVT-mtrbks-psgr-plghyb'!U6</f>
        <v>2.9249999999999998E-2</v>
      </c>
      <c r="V6">
        <f>'BPoEFUbVT-mtrbks-psgr-plghyb'!V6</f>
        <v>2.9249999999999998E-2</v>
      </c>
      <c r="W6">
        <f>'BPoEFUbVT-mtrbks-psgr-plghyb'!W6</f>
        <v>2.9249999999999998E-2</v>
      </c>
      <c r="X6">
        <f>'BPoEFUbVT-mtrbks-psgr-plghyb'!X6</f>
        <v>2.9249999999999998E-2</v>
      </c>
      <c r="Y6">
        <f>'BPoEFUbVT-mtrbks-psgr-plghyb'!Y6</f>
        <v>2.9249999999999998E-2</v>
      </c>
      <c r="Z6">
        <f>'BPoEFUbVT-mtrbks-psgr-plghyb'!Z6</f>
        <v>2.9249999999999998E-2</v>
      </c>
      <c r="AA6">
        <f>'BPoEFUbVT-mtrbks-psgr-plghyb'!AA6</f>
        <v>2.9249999999999998E-2</v>
      </c>
      <c r="AB6">
        <f>'BPoEFUbVT-mtrbks-psgr-plghyb'!AB6</f>
        <v>2.9249999999999998E-2</v>
      </c>
      <c r="AC6">
        <f>'BPoEFUbVT-mtrbks-psgr-plghyb'!AC6</f>
        <v>2.9249999999999998E-2</v>
      </c>
      <c r="AD6">
        <f>'BPoEFUbVT-mtrbks-psgr-plghyb'!AD6</f>
        <v>2.9249999999999998E-2</v>
      </c>
      <c r="AE6">
        <f>'BPoEFUbVT-mtrbks-psgr-plghyb'!AE6</f>
        <v>2.9249999999999998E-2</v>
      </c>
      <c r="AF6">
        <f>'BPoEFUbVT-mtrbks-psgr-plghyb'!AF6</f>
        <v>2.9249999999999998E-2</v>
      </c>
      <c r="AG6">
        <f>'BPoEFUbVT-mtrbks-psgr-plghyb'!AG6</f>
        <v>2.9249999999999998E-2</v>
      </c>
      <c r="AH6">
        <f>'BPoEFUbVT-mtrbks-psgr-plghyb'!AH6</f>
        <v>2.9249999999999998E-2</v>
      </c>
    </row>
    <row r="7" spans="1:34" x14ac:dyDescent="0.25">
      <c r="A7" t="s">
        <v>58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</row>
    <row r="8" spans="1:34" x14ac:dyDescent="0.25">
      <c r="A8" t="s">
        <v>59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>'BPoEFUbVT-mtrbks-psgr-plghyb'!AF9</f>
        <v>0</v>
      </c>
      <c r="AG9">
        <f>'BPoEFUbVT-mtrbks-psgr-plghyb'!AG9</f>
        <v>0</v>
      </c>
      <c r="AH9">
        <f>'BPoEFUbVT-mtrbks-psgr-plghyb'!AH9</f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>'BPoEFUbVT-mtrbks-psgr-plghyb'!AF10</f>
        <v>0</v>
      </c>
      <c r="AG10">
        <f>'BPoEFUbVT-mtrbks-psgr-plghyb'!AG10</f>
        <v>0</v>
      </c>
      <c r="AH10">
        <f>'BPoEFUbVT-mtrbks-psgr-plghyb'!AH10</f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>'BPoEFUbVT-mtrbks-psgr-plghyb'!AF11</f>
        <v>0</v>
      </c>
      <c r="AG11">
        <f>'BPoEFUbVT-mtrbks-psgr-plghyb'!AG11</f>
        <v>0</v>
      </c>
      <c r="AH11">
        <f>'BPoEFUbVT-mtrbks-psgr-plghyb'!AH11</f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>
      <selection activeCell="AF11" sqref="AF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>
      <selection activeCell="AB11" sqref="AB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>
      <selection activeCell="B4" sqref="B4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 s="2">
        <f>(1-B2)*(1-0.065)</f>
        <v>0.42074999999999996</v>
      </c>
      <c r="C4" s="2">
        <f t="shared" ref="C4:AH4" si="1">(1-C2)*(1-0.065)</f>
        <v>0.42074999999999996</v>
      </c>
      <c r="D4" s="2">
        <f t="shared" si="1"/>
        <v>0.42074999999999996</v>
      </c>
      <c r="E4" s="2">
        <f t="shared" si="1"/>
        <v>0.42074999999999996</v>
      </c>
      <c r="F4" s="2">
        <f t="shared" si="1"/>
        <v>0.42074999999999996</v>
      </c>
      <c r="G4" s="2">
        <f t="shared" si="1"/>
        <v>0.42074999999999996</v>
      </c>
      <c r="H4" s="2">
        <f t="shared" si="1"/>
        <v>0.42074999999999996</v>
      </c>
      <c r="I4" s="2">
        <f t="shared" si="1"/>
        <v>0.42074999999999996</v>
      </c>
      <c r="J4" s="2">
        <f t="shared" si="1"/>
        <v>0.42074999999999996</v>
      </c>
      <c r="K4" s="2">
        <f t="shared" si="1"/>
        <v>0.42074999999999996</v>
      </c>
      <c r="L4" s="2">
        <f t="shared" si="1"/>
        <v>0.42074999999999996</v>
      </c>
      <c r="M4" s="2">
        <f t="shared" si="1"/>
        <v>0.42074999999999996</v>
      </c>
      <c r="N4" s="2">
        <f t="shared" si="1"/>
        <v>0.42074999999999996</v>
      </c>
      <c r="O4" s="2">
        <f t="shared" si="1"/>
        <v>0.42074999999999996</v>
      </c>
      <c r="P4" s="2">
        <f t="shared" si="1"/>
        <v>0.42074999999999996</v>
      </c>
      <c r="Q4" s="2">
        <f t="shared" si="1"/>
        <v>0.42074999999999996</v>
      </c>
      <c r="R4" s="2">
        <f t="shared" si="1"/>
        <v>0.42074999999999996</v>
      </c>
      <c r="S4" s="2">
        <f t="shared" si="1"/>
        <v>0.42074999999999996</v>
      </c>
      <c r="T4" s="2">
        <f t="shared" si="1"/>
        <v>0.42074999999999996</v>
      </c>
      <c r="U4" s="2">
        <f t="shared" si="1"/>
        <v>0.42074999999999996</v>
      </c>
      <c r="V4" s="2">
        <f t="shared" si="1"/>
        <v>0.42074999999999996</v>
      </c>
      <c r="W4" s="2">
        <f t="shared" si="1"/>
        <v>0.42074999999999996</v>
      </c>
      <c r="X4" s="2">
        <f t="shared" si="1"/>
        <v>0.42074999999999996</v>
      </c>
      <c r="Y4" s="2">
        <f t="shared" si="1"/>
        <v>0.42074999999999996</v>
      </c>
      <c r="Z4" s="2">
        <f t="shared" si="1"/>
        <v>0.42074999999999996</v>
      </c>
      <c r="AA4" s="2">
        <f t="shared" si="1"/>
        <v>0.42074999999999996</v>
      </c>
      <c r="AB4" s="2">
        <f t="shared" si="1"/>
        <v>0.42074999999999996</v>
      </c>
      <c r="AC4" s="2">
        <f t="shared" si="1"/>
        <v>0.42074999999999996</v>
      </c>
      <c r="AD4" s="2">
        <f t="shared" si="1"/>
        <v>0.42074999999999996</v>
      </c>
      <c r="AE4" s="2">
        <f t="shared" si="1"/>
        <v>0.42074999999999996</v>
      </c>
      <c r="AF4" s="2">
        <f t="shared" si="1"/>
        <v>0.42074999999999996</v>
      </c>
      <c r="AG4" s="2">
        <f t="shared" si="1"/>
        <v>0.42074999999999996</v>
      </c>
      <c r="AH4" s="2">
        <f t="shared" si="1"/>
        <v>0.42074999999999996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 s="2">
        <f>1-B2-B4</f>
        <v>2.9249999999999998E-2</v>
      </c>
      <c r="C6" s="2">
        <f t="shared" ref="C6:AG6" si="2">1-C2-C4</f>
        <v>2.9249999999999998E-2</v>
      </c>
      <c r="D6" s="2">
        <f t="shared" si="2"/>
        <v>2.9249999999999998E-2</v>
      </c>
      <c r="E6" s="2">
        <f t="shared" si="2"/>
        <v>2.9249999999999998E-2</v>
      </c>
      <c r="F6" s="2">
        <f t="shared" si="2"/>
        <v>2.9249999999999998E-2</v>
      </c>
      <c r="G6" s="2">
        <f t="shared" si="2"/>
        <v>2.9249999999999998E-2</v>
      </c>
      <c r="H6" s="2">
        <f t="shared" si="2"/>
        <v>2.9249999999999998E-2</v>
      </c>
      <c r="I6" s="2">
        <f t="shared" si="2"/>
        <v>2.9249999999999998E-2</v>
      </c>
      <c r="J6" s="2">
        <f t="shared" si="2"/>
        <v>2.9249999999999998E-2</v>
      </c>
      <c r="K6" s="2">
        <f t="shared" si="2"/>
        <v>2.9249999999999998E-2</v>
      </c>
      <c r="L6" s="2">
        <f t="shared" si="2"/>
        <v>2.9249999999999998E-2</v>
      </c>
      <c r="M6" s="2">
        <f t="shared" si="2"/>
        <v>2.9249999999999998E-2</v>
      </c>
      <c r="N6" s="2">
        <f t="shared" si="2"/>
        <v>2.9249999999999998E-2</v>
      </c>
      <c r="O6" s="2">
        <f t="shared" si="2"/>
        <v>2.9249999999999998E-2</v>
      </c>
      <c r="P6" s="2">
        <f t="shared" si="2"/>
        <v>2.9249999999999998E-2</v>
      </c>
      <c r="Q6" s="2">
        <f t="shared" si="2"/>
        <v>2.9249999999999998E-2</v>
      </c>
      <c r="R6" s="2">
        <f t="shared" si="2"/>
        <v>2.9249999999999998E-2</v>
      </c>
      <c r="S6" s="2">
        <f t="shared" si="2"/>
        <v>2.9249999999999998E-2</v>
      </c>
      <c r="T6" s="2">
        <f t="shared" si="2"/>
        <v>2.9249999999999998E-2</v>
      </c>
      <c r="U6" s="2">
        <f t="shared" si="2"/>
        <v>2.9249999999999998E-2</v>
      </c>
      <c r="V6" s="2">
        <f t="shared" si="2"/>
        <v>2.9249999999999998E-2</v>
      </c>
      <c r="W6" s="2">
        <f t="shared" si="2"/>
        <v>2.9249999999999998E-2</v>
      </c>
      <c r="X6" s="2">
        <f t="shared" si="2"/>
        <v>2.9249999999999998E-2</v>
      </c>
      <c r="Y6" s="2">
        <f t="shared" si="2"/>
        <v>2.9249999999999998E-2</v>
      </c>
      <c r="Z6" s="2">
        <f t="shared" si="2"/>
        <v>2.9249999999999998E-2</v>
      </c>
      <c r="AA6" s="2">
        <f t="shared" si="2"/>
        <v>2.9249999999999998E-2</v>
      </c>
      <c r="AB6" s="2">
        <f t="shared" si="2"/>
        <v>2.9249999999999998E-2</v>
      </c>
      <c r="AC6" s="2">
        <f t="shared" si="2"/>
        <v>2.9249999999999998E-2</v>
      </c>
      <c r="AD6" s="2">
        <f t="shared" si="2"/>
        <v>2.9249999999999998E-2</v>
      </c>
      <c r="AE6" s="2">
        <f t="shared" si="2"/>
        <v>2.9249999999999998E-2</v>
      </c>
      <c r="AF6" s="2">
        <f t="shared" si="2"/>
        <v>2.9249999999999998E-2</v>
      </c>
      <c r="AG6" s="2">
        <f t="shared" si="2"/>
        <v>2.9249999999999998E-2</v>
      </c>
      <c r="AH6" s="2">
        <f>1-AH2-AH4</f>
        <v>2.9249999999999998E-2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ignoredErrors>
    <ignoredError sqref="B5:AF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758FEB-19A2-4761-B149-21768A01C3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F0EA91-969A-451A-A959-5F9B92CDB22D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3.xml><?xml version="1.0" encoding="utf-8"?>
<ds:datastoreItem xmlns:ds="http://schemas.openxmlformats.org/officeDocument/2006/customXml" ds:itemID="{729B5BC7-204B-4F4C-9E3D-3D7F7206AF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About</vt:lpstr>
      <vt:lpstr>Plug-in Hybrid Elec Fraction</vt:lpstr>
      <vt:lpstr>Biofuel use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2017-06-23T20:50:52Z</dcterms:created>
  <dcterms:modified xsi:type="dcterms:W3CDTF">2022-10-26T00:39:14Z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